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EB0F2EE2-1256-4D64-BC46-61D3D229AE12}" xr6:coauthVersionLast="47" xr6:coauthVersionMax="47" xr10:uidLastSave="{00000000-0000-0000-0000-000000000000}"/>
  <bookViews>
    <workbookView xWindow="-110" yWindow="-110" windowWidth="19420" windowHeight="10300" tabRatio="779" activeTab="8" xr2:uid="{1DBE1F67-543A-49AD-8248-BE254A6B29CF}"/>
  </bookViews>
  <sheets>
    <sheet name="1) Text to column" sheetId="6" r:id="rId1"/>
    <sheet name="Sheet4" sheetId="4" r:id="rId2"/>
    <sheet name="2) Absolute_Relative" sheetId="5" r:id="rId3"/>
    <sheet name="2) Name split" sheetId="7" r:id="rId4"/>
    <sheet name="Sheet2" sheetId="9" r:id="rId5"/>
    <sheet name="Sheet3" sheetId="3" r:id="rId6"/>
    <sheet name="Sample Table" sheetId="2" r:id="rId7"/>
    <sheet name="Sheet1" sheetId="8" r:id="rId8"/>
    <sheet name="Sheet5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H2" i="9"/>
  <c r="F2" i="9"/>
  <c r="S12" i="8"/>
  <c r="S13" i="8"/>
  <c r="S14" i="8"/>
  <c r="S15" i="8"/>
  <c r="S16" i="8"/>
  <c r="S17" i="8"/>
  <c r="S18" i="8"/>
  <c r="S19" i="8"/>
  <c r="S20" i="8"/>
  <c r="S21" i="8"/>
  <c r="S22" i="8"/>
  <c r="S11" i="8"/>
  <c r="F9" i="9"/>
  <c r="F4" i="9"/>
  <c r="I5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5" i="5"/>
  <c r="I28" i="7"/>
  <c r="J28" i="7"/>
  <c r="I29" i="7"/>
  <c r="J29" i="7"/>
  <c r="I30" i="7"/>
  <c r="J30" i="7"/>
  <c r="J27" i="7"/>
  <c r="I27" i="7"/>
  <c r="G28" i="7"/>
  <c r="H28" i="7"/>
  <c r="G29" i="7"/>
  <c r="H29" i="7"/>
  <c r="G30" i="7"/>
  <c r="H30" i="7"/>
  <c r="H27" i="7"/>
  <c r="G27" i="7"/>
  <c r="N14" i="10"/>
  <c r="N15" i="10"/>
  <c r="P15" i="10"/>
  <c r="P14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Q10" i="10"/>
  <c r="N4" i="10"/>
  <c r="N7" i="10" s="1"/>
  <c r="N5" i="10"/>
  <c r="F2" i="10"/>
  <c r="F12" i="10" s="1"/>
  <c r="F22" i="10" s="1"/>
  <c r="J3" i="10"/>
  <c r="F3" i="10"/>
  <c r="F13" i="10" s="1"/>
  <c r="F4" i="10"/>
  <c r="F14" i="10" s="1"/>
  <c r="F24" i="10" s="1"/>
  <c r="F5" i="10"/>
  <c r="F15" i="10" s="1"/>
  <c r="F25" i="10" s="1"/>
  <c r="F6" i="10"/>
  <c r="F16" i="10" s="1"/>
  <c r="F26" i="10" s="1"/>
  <c r="F7" i="10"/>
  <c r="F17" i="10" s="1"/>
  <c r="F27" i="10" s="1"/>
  <c r="F8" i="10"/>
  <c r="F18" i="10" s="1"/>
  <c r="F28" i="10" s="1"/>
  <c r="F9" i="10"/>
  <c r="F19" i="10" s="1"/>
  <c r="F29" i="10" s="1"/>
  <c r="F10" i="10"/>
  <c r="F11" i="10"/>
  <c r="F21" i="10" s="1"/>
  <c r="F31" i="10" s="1"/>
  <c r="H13" i="7"/>
  <c r="P14" i="7"/>
  <c r="P15" i="7"/>
  <c r="P16" i="7"/>
  <c r="P17" i="7"/>
  <c r="P13" i="7"/>
  <c r="N14" i="7"/>
  <c r="N15" i="7"/>
  <c r="N16" i="7"/>
  <c r="N17" i="7"/>
  <c r="N13" i="7"/>
  <c r="M14" i="7"/>
  <c r="M15" i="7"/>
  <c r="M16" i="7"/>
  <c r="M17" i="7"/>
  <c r="M13" i="7"/>
  <c r="L14" i="7"/>
  <c r="L15" i="7"/>
  <c r="L16" i="7"/>
  <c r="L17" i="7"/>
  <c r="L13" i="7"/>
  <c r="I13" i="7"/>
  <c r="J17" i="7"/>
  <c r="I17" i="7"/>
  <c r="J16" i="7"/>
  <c r="I16" i="7"/>
  <c r="J15" i="7"/>
  <c r="I15" i="7"/>
  <c r="J14" i="7"/>
  <c r="I14" i="7"/>
  <c r="J13" i="7"/>
  <c r="H14" i="7"/>
  <c r="H15" i="7"/>
  <c r="H16" i="7"/>
  <c r="H17" i="7"/>
  <c r="G14" i="7"/>
  <c r="G15" i="7"/>
  <c r="G16" i="7"/>
  <c r="G17" i="7"/>
  <c r="G13" i="7"/>
  <c r="B13" i="7"/>
  <c r="C13" i="7"/>
  <c r="D13" i="7"/>
  <c r="D14" i="7"/>
  <c r="D15" i="7"/>
  <c r="D16" i="7"/>
  <c r="D17" i="7"/>
  <c r="K18" i="4"/>
  <c r="L18" i="4"/>
  <c r="M18" i="4"/>
  <c r="N18" i="4"/>
  <c r="J18" i="4"/>
  <c r="I18" i="4"/>
  <c r="E16" i="4"/>
  <c r="K2" i="4"/>
  <c r="I2" i="4"/>
  <c r="K1" i="4"/>
  <c r="I1" i="4"/>
  <c r="J1" i="4"/>
  <c r="I14" i="4"/>
  <c r="J14" i="4"/>
  <c r="K14" i="4"/>
  <c r="L14" i="4"/>
  <c r="M14" i="4"/>
  <c r="N14" i="4"/>
  <c r="E14" i="4"/>
  <c r="E10" i="4"/>
  <c r="D10" i="4"/>
  <c r="E4" i="4"/>
  <c r="E8" i="4"/>
  <c r="D8" i="4"/>
  <c r="I6" i="4"/>
  <c r="I4" i="4"/>
  <c r="E6" i="4"/>
  <c r="E3" i="8"/>
  <c r="E13" i="8" s="1"/>
  <c r="E23" i="8" s="1"/>
  <c r="E4" i="8"/>
  <c r="E14" i="8" s="1"/>
  <c r="E24" i="8" s="1"/>
  <c r="E5" i="8"/>
  <c r="E15" i="8" s="1"/>
  <c r="E25" i="8" s="1"/>
  <c r="E6" i="8"/>
  <c r="E16" i="8" s="1"/>
  <c r="E26" i="8" s="1"/>
  <c r="E7" i="8"/>
  <c r="E17" i="8" s="1"/>
  <c r="E27" i="8" s="1"/>
  <c r="E8" i="8"/>
  <c r="E18" i="8" s="1"/>
  <c r="E28" i="8" s="1"/>
  <c r="E9" i="8"/>
  <c r="E19" i="8" s="1"/>
  <c r="E29" i="8" s="1"/>
  <c r="E10" i="8"/>
  <c r="E20" i="8" s="1"/>
  <c r="E30" i="8" s="1"/>
  <c r="E11" i="8"/>
  <c r="E21" i="8" s="1"/>
  <c r="E31" i="8" s="1"/>
  <c r="E2" i="8"/>
  <c r="E12" i="8" s="1"/>
  <c r="E22" i="8" s="1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J13" i="2"/>
  <c r="J11" i="2"/>
  <c r="J10" i="2"/>
  <c r="H6" i="7"/>
  <c r="J6" i="7"/>
  <c r="H7" i="7"/>
  <c r="J7" i="7"/>
  <c r="H8" i="7"/>
  <c r="J8" i="7"/>
  <c r="H9" i="7"/>
  <c r="I9" i="7"/>
  <c r="H5" i="7"/>
  <c r="I5" i="7"/>
  <c r="C6" i="7"/>
  <c r="C7" i="7"/>
  <c r="C8" i="7"/>
  <c r="C9" i="7"/>
  <c r="C5" i="7"/>
  <c r="G6" i="7"/>
  <c r="G7" i="7"/>
  <c r="G8" i="7"/>
  <c r="G9" i="7"/>
  <c r="G5" i="7"/>
  <c r="D6" i="7"/>
  <c r="D7" i="7"/>
  <c r="D8" i="7"/>
  <c r="D9" i="7"/>
  <c r="D5" i="7"/>
  <c r="I19" i="4"/>
  <c r="J19" i="4"/>
  <c r="K19" i="4"/>
  <c r="L19" i="4"/>
  <c r="M19" i="4"/>
  <c r="N19" i="4"/>
  <c r="H14" i="4"/>
  <c r="D14" i="4"/>
  <c r="D27" i="7"/>
  <c r="I21" i="4"/>
  <c r="J21" i="4"/>
  <c r="K21" i="4"/>
  <c r="L21" i="4"/>
  <c r="M21" i="4"/>
  <c r="N21" i="4"/>
  <c r="A14" i="4"/>
  <c r="C2" i="8"/>
  <c r="D2" i="8" s="1"/>
  <c r="K11" i="4"/>
  <c r="I11" i="4"/>
  <c r="G10" i="4"/>
  <c r="D6" i="4"/>
  <c r="D4" i="4"/>
  <c r="M10" i="2"/>
  <c r="M12" i="2" s="1"/>
  <c r="E5" i="2"/>
  <c r="E15" i="2" s="1"/>
  <c r="E25" i="2" s="1"/>
  <c r="E7" i="2"/>
  <c r="E17" i="2" s="1"/>
  <c r="E27" i="2" s="1"/>
  <c r="E8" i="2"/>
  <c r="E18" i="2" s="1"/>
  <c r="E2" i="2"/>
  <c r="E12" i="2" s="1"/>
  <c r="E22" i="2" s="1"/>
  <c r="E3" i="2"/>
  <c r="E13" i="2" s="1"/>
  <c r="E4" i="2"/>
  <c r="E14" i="2" s="1"/>
  <c r="E24" i="2" s="1"/>
  <c r="E6" i="2"/>
  <c r="E16" i="2" s="1"/>
  <c r="E26" i="2" s="1"/>
  <c r="E9" i="2"/>
  <c r="E19" i="2" s="1"/>
  <c r="E29" i="2" s="1"/>
  <c r="E10" i="2"/>
  <c r="E20" i="2" s="1"/>
  <c r="E30" i="2" s="1"/>
  <c r="E11" i="2"/>
  <c r="E21" i="2" s="1"/>
  <c r="E31" i="2" s="1"/>
  <c r="D4" i="2"/>
  <c r="D14" i="2"/>
  <c r="M9" i="2"/>
  <c r="M11" i="2" s="1"/>
  <c r="M13" i="2" s="1"/>
  <c r="M15" i="2" s="1"/>
  <c r="M17" i="2" s="1"/>
  <c r="L12" i="2"/>
  <c r="L13" i="2"/>
  <c r="L14" i="2"/>
  <c r="L15" i="2"/>
  <c r="L16" i="2"/>
  <c r="L17" i="2"/>
  <c r="L11" i="2"/>
  <c r="N5" i="2"/>
  <c r="N4" i="2"/>
  <c r="D3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15" i="4"/>
  <c r="D16" i="4"/>
  <c r="M6" i="4"/>
  <c r="M4" i="4"/>
  <c r="M11" i="4"/>
  <c r="A6" i="7"/>
  <c r="A7" i="7"/>
  <c r="A8" i="7"/>
  <c r="A9" i="7"/>
  <c r="A5" i="7"/>
  <c r="J5" i="7"/>
  <c r="A13" i="7"/>
  <c r="I7" i="7"/>
  <c r="J9" i="7"/>
  <c r="I8" i="7"/>
  <c r="I6" i="7"/>
  <c r="Q5" i="10" l="1"/>
  <c r="Q4" i="10"/>
  <c r="N16" i="10"/>
  <c r="E23" i="2"/>
  <c r="N13" i="2" s="1"/>
  <c r="J15" i="2"/>
  <c r="E28" i="2"/>
  <c r="N12" i="2" s="1"/>
  <c r="F23" i="10"/>
  <c r="M14" i="2"/>
  <c r="N9" i="2"/>
  <c r="F20" i="10"/>
  <c r="F30" i="10" s="1"/>
  <c r="N11" i="2" l="1"/>
  <c r="N15" i="2"/>
  <c r="N17" i="2"/>
  <c r="R15" i="10"/>
  <c r="J16" i="2"/>
  <c r="J18" i="2" s="1"/>
  <c r="N10" i="2"/>
  <c r="M16" i="2"/>
  <c r="N16" i="2" s="1"/>
  <c r="N14" i="2"/>
  <c r="R14" i="10"/>
</calcChain>
</file>

<file path=xl/sharedStrings.xml><?xml version="1.0" encoding="utf-8"?>
<sst xmlns="http://schemas.openxmlformats.org/spreadsheetml/2006/main" count="483" uniqueCount="219">
  <si>
    <t>Name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</si>
  <si>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</si>
  <si>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</si>
  <si>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</si>
  <si>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</si>
  <si>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</si>
  <si>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</si>
  <si>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</si>
  <si>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</si>
  <si>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</si>
  <si>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</si>
  <si>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</si>
  <si>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</si>
  <si>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Text to Column</t>
  </si>
  <si>
    <t>Ravi kumar raj</t>
  </si>
  <si>
    <t>abc qpwer xyz</t>
  </si>
  <si>
    <t>Ram ravi raj</t>
  </si>
  <si>
    <t>Varma ram kumar</t>
  </si>
  <si>
    <t>Ashok raj Ravi</t>
  </si>
  <si>
    <t>Alt H O I</t>
  </si>
  <si>
    <t>Step 1</t>
  </si>
  <si>
    <t>Select All the name</t>
  </si>
  <si>
    <t>Step 2</t>
  </si>
  <si>
    <t>Step 3</t>
  </si>
  <si>
    <t>Step 4</t>
  </si>
  <si>
    <t>Step 5</t>
  </si>
  <si>
    <t>Step 6</t>
  </si>
  <si>
    <t>Alt  A E</t>
  </si>
  <si>
    <t>Text to col wizad</t>
  </si>
  <si>
    <t>select delimit (or) fixed limit</t>
  </si>
  <si>
    <t>Select space (or Column, or any common)</t>
  </si>
  <si>
    <t>Select result location</t>
  </si>
  <si>
    <t>Finish</t>
  </si>
  <si>
    <t>Ravi</t>
  </si>
  <si>
    <t>kumar</t>
  </si>
  <si>
    <t>raj</t>
  </si>
  <si>
    <t>abc</t>
  </si>
  <si>
    <t>qpwer</t>
  </si>
  <si>
    <t>xyz</t>
  </si>
  <si>
    <t>Ram</t>
  </si>
  <si>
    <t>ravi</t>
  </si>
  <si>
    <t>Varma</t>
  </si>
  <si>
    <t>ram</t>
  </si>
  <si>
    <t>Ashok</t>
  </si>
  <si>
    <t>Left</t>
  </si>
  <si>
    <t>Right</t>
  </si>
  <si>
    <t>Mid</t>
  </si>
  <si>
    <t>Len</t>
  </si>
  <si>
    <t>Find</t>
  </si>
  <si>
    <t>Search</t>
  </si>
  <si>
    <t xml:space="preserve"> =LEFT(C2,6)</t>
  </si>
  <si>
    <t xml:space="preserve"> =LEFT(C2)</t>
  </si>
  <si>
    <t xml:space="preserve"> =RIGHT(C2)</t>
  </si>
  <si>
    <t xml:space="preserve"> =MID(C2,8,4)</t>
  </si>
  <si>
    <t xml:space="preserve"> =MID("Sample Date test",8,4)</t>
  </si>
  <si>
    <t>@</t>
  </si>
  <si>
    <t>First time</t>
  </si>
  <si>
    <t>2nd time</t>
  </si>
  <si>
    <t>3rd time</t>
  </si>
  <si>
    <t>4th time</t>
  </si>
  <si>
    <t>5th time</t>
  </si>
  <si>
    <t>Emp ID</t>
  </si>
  <si>
    <t>no F4</t>
  </si>
  <si>
    <t>Relative ref</t>
  </si>
  <si>
    <t>Absolute ref</t>
  </si>
  <si>
    <t>1 time F4</t>
  </si>
  <si>
    <t xml:space="preserve"> =FIND(H15,D2)</t>
  </si>
  <si>
    <t xml:space="preserve"> =FIND($G$15,$C$2)</t>
  </si>
  <si>
    <t xml:space="preserve"> =FIND($G$15,$C$2,I15+1)</t>
  </si>
  <si>
    <t>6th time</t>
  </si>
  <si>
    <t xml:space="preserve"> =SEARCH("M",C2)</t>
  </si>
  <si>
    <t>Text to column</t>
  </si>
  <si>
    <t>Alt A E</t>
  </si>
  <si>
    <t>Step1</t>
  </si>
  <si>
    <t>Step2</t>
  </si>
  <si>
    <t>Step3</t>
  </si>
  <si>
    <t>Step4</t>
  </si>
  <si>
    <t>Step5</t>
  </si>
  <si>
    <t>Step6</t>
  </si>
  <si>
    <t>Select space (or) comma</t>
  </si>
  <si>
    <t>click on next</t>
  </si>
  <si>
    <t>Step7</t>
  </si>
  <si>
    <t>Step8</t>
  </si>
  <si>
    <t>select the desingation cells</t>
  </si>
  <si>
    <r>
      <t xml:space="preserve">Select delimit (or) </t>
    </r>
    <r>
      <rPr>
        <sz val="11"/>
        <color rgb="FFFF0000"/>
        <rFont val="Calibri"/>
        <family val="2"/>
        <scheme val="minor"/>
      </rPr>
      <t>fixed width</t>
    </r>
  </si>
  <si>
    <r>
      <t>Alt O C A =&gt; For</t>
    </r>
    <r>
      <rPr>
        <b/>
        <sz val="11"/>
        <color rgb="FFFF0000"/>
        <rFont val="Calibri"/>
        <family val="2"/>
        <scheme val="minor"/>
      </rPr>
      <t xml:space="preserve"> Auto fit column</t>
    </r>
  </si>
  <si>
    <t xml:space="preserve"> =RIGHT(C2,3)</t>
  </si>
  <si>
    <t>First name</t>
  </si>
  <si>
    <t xml:space="preserve"> =LEFT(F5,FIND(" ",F5)-1)</t>
  </si>
  <si>
    <t>Remaining name</t>
  </si>
  <si>
    <t>Middel name</t>
  </si>
  <si>
    <t>Last name</t>
  </si>
  <si>
    <t xml:space="preserve"> =LEFT(H5,FIND(" ",H5)-1)</t>
  </si>
  <si>
    <t xml:space="preserve"> =FIND(G14,C2)</t>
  </si>
  <si>
    <t xml:space="preserve"> =MID(F13,1,FIND(" ",F13)-1)</t>
  </si>
  <si>
    <t>Raja ravi raj</t>
  </si>
  <si>
    <t>Raja</t>
  </si>
  <si>
    <t>Sales</t>
  </si>
  <si>
    <t>Crrl + ;  =&gt; for todays date</t>
  </si>
  <si>
    <t>Crrl + shift + 3  ==&gt; DD-MMM-YY format</t>
  </si>
  <si>
    <t xml:space="preserve"> =E2-1</t>
  </si>
  <si>
    <t xml:space="preserve"> =TODAY()</t>
  </si>
  <si>
    <t>How many are pass</t>
  </si>
  <si>
    <t>How many are fail</t>
  </si>
  <si>
    <t>Select</t>
  </si>
  <si>
    <t>Copy</t>
  </si>
  <si>
    <t>Ctrl + Alt + V + V</t>
  </si>
  <si>
    <t xml:space="preserve"> =COUNTIF(C:C,"&gt;34")</t>
  </si>
  <si>
    <t>Pass</t>
  </si>
  <si>
    <t>Fail</t>
  </si>
  <si>
    <t>Todays pass count</t>
  </si>
  <si>
    <t>Todays fail count</t>
  </si>
  <si>
    <t>selete data (Eg : All Name)</t>
  </si>
  <si>
    <t xml:space="preserve"> =LEN(C2)</t>
  </si>
  <si>
    <r>
      <rPr>
        <sz val="11"/>
        <color rgb="FFFF0000"/>
        <rFont val="Calibri"/>
        <family val="2"/>
        <scheme val="minor"/>
      </rPr>
      <t xml:space="preserve">Ravi </t>
    </r>
    <r>
      <rPr>
        <b/>
        <sz val="11"/>
        <color theme="1"/>
        <rFont val="Calibri"/>
        <family val="2"/>
        <scheme val="minor"/>
      </rPr>
      <t>kumar raj</t>
    </r>
  </si>
  <si>
    <t xml:space="preserve"> =RIGHT(F5,LEN(F5)-FIND(" ",F5))</t>
  </si>
  <si>
    <t>`</t>
  </si>
  <si>
    <t xml:space="preserve"> =E2-3</t>
  </si>
  <si>
    <t xml:space="preserve"> =E2-4</t>
  </si>
  <si>
    <t>xx</t>
  </si>
  <si>
    <t>Alt O C A</t>
  </si>
  <si>
    <t xml:space="preserve"> =FIND("m",C2)</t>
  </si>
  <si>
    <t>First space</t>
  </si>
  <si>
    <t>lenth</t>
  </si>
  <si>
    <t>len-first space</t>
  </si>
  <si>
    <t xml:space="preserve"> =LEN(F5)</t>
  </si>
  <si>
    <t>Ravi@gmail.com</t>
  </si>
  <si>
    <t>Only Name</t>
  </si>
  <si>
    <t>company</t>
  </si>
  <si>
    <t>com/co/in</t>
  </si>
  <si>
    <t>abc@wipro.in</t>
  </si>
  <si>
    <t>Except Name</t>
  </si>
  <si>
    <t>Raja@ge.com</t>
  </si>
  <si>
    <t>Varma@oracle.com</t>
  </si>
  <si>
    <t xml:space="preserve"> =RIGHT(F27,3)&amp;"Test"</t>
  </si>
  <si>
    <t>e</t>
  </si>
  <si>
    <t>Enter starting number</t>
  </si>
  <si>
    <t>To Fill the number</t>
  </si>
  <si>
    <t>select the same cell</t>
  </si>
  <si>
    <t>Alt H FI S</t>
  </si>
  <si>
    <t>Alt C (Select Column)</t>
  </si>
  <si>
    <t>Alt O stop value - (Enter stop value)</t>
  </si>
  <si>
    <t>Click Ok</t>
  </si>
  <si>
    <t xml:space="preserve"> =MID(C2,8,9)</t>
  </si>
  <si>
    <r>
      <rPr>
        <b/>
        <sz val="11"/>
        <color theme="0"/>
        <rFont val="Calibri"/>
        <family val="2"/>
        <scheme val="minor"/>
      </rPr>
      <t>Samplew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Date </t>
    </r>
    <r>
      <rPr>
        <b/>
        <sz val="11"/>
        <rFont val="Calibri"/>
        <family val="2"/>
        <scheme val="minor"/>
      </rPr>
      <t>test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new</t>
    </r>
  </si>
  <si>
    <t>Stu ID</t>
  </si>
  <si>
    <t xml:space="preserve"> =A1</t>
  </si>
  <si>
    <r>
      <rPr>
        <sz val="11"/>
        <color rgb="FFFF0000"/>
        <rFont val="Calibri"/>
        <family val="2"/>
        <scheme val="minor"/>
      </rPr>
      <t xml:space="preserve">Ravi </t>
    </r>
    <r>
      <rPr>
        <sz val="11"/>
        <color theme="1"/>
        <rFont val="Calibri"/>
        <family val="2"/>
        <scheme val="minor"/>
      </rPr>
      <t>kumar raj</t>
    </r>
  </si>
  <si>
    <t xml:space="preserve"> ='2) Name split'!F13</t>
  </si>
  <si>
    <t xml:space="preserve"> =B13-D13</t>
  </si>
  <si>
    <t>Ashoraj Ravi abc</t>
  </si>
  <si>
    <t>1st space</t>
  </si>
  <si>
    <t>2nd space</t>
  </si>
  <si>
    <t>Diff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</si>
  <si>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</si>
  <si>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</si>
  <si>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</si>
  <si>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</si>
  <si>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</si>
  <si>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</si>
  <si>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</si>
  <si>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</si>
  <si>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</si>
  <si>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</si>
  <si>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Mark</t>
  </si>
  <si>
    <t>Subject</t>
  </si>
  <si>
    <t>English</t>
  </si>
  <si>
    <t>Maths</t>
  </si>
  <si>
    <t>Science</t>
  </si>
  <si>
    <t>Crrl + ; =&gt; for today's date</t>
  </si>
  <si>
    <t>Crel + #</t>
  </si>
  <si>
    <r>
      <t xml:space="preserve">Crel + Shit 3 =&gt; for format </t>
    </r>
    <r>
      <rPr>
        <b/>
        <sz val="11"/>
        <color theme="1"/>
        <rFont val="Calibri"/>
        <family val="2"/>
        <scheme val="minor"/>
      </rPr>
      <t>DD-MMM-YY</t>
    </r>
  </si>
  <si>
    <t xml:space="preserve"> =COUNTIF(C:C,"&lt;35")</t>
  </si>
  <si>
    <t xml:space="preserve"> =COUNTIF(D:D,N4)</t>
  </si>
  <si>
    <t>English Pass count</t>
  </si>
  <si>
    <t>English Fail count</t>
  </si>
  <si>
    <t xml:space="preserve"> =COUNTIFS(D:D,O14,F:F,N14)</t>
  </si>
  <si>
    <t>Auro fit the column</t>
  </si>
  <si>
    <t xml:space="preserve"> =$A$1</t>
  </si>
  <si>
    <t>Flash fill</t>
  </si>
  <si>
    <t xml:space="preserve"> =A4</t>
  </si>
  <si>
    <t>Click on Finish</t>
  </si>
  <si>
    <t xml:space="preserve"> =Sheet4!C2</t>
  </si>
  <si>
    <t>1001-Eng</t>
  </si>
  <si>
    <t>1002-Eng</t>
  </si>
  <si>
    <t>1003-Eng</t>
  </si>
  <si>
    <t>1004-Eng</t>
  </si>
  <si>
    <t>1005-Eng</t>
  </si>
  <si>
    <t>1006-Eng</t>
  </si>
  <si>
    <t>1007-Eng</t>
  </si>
  <si>
    <t>1008-Eng</t>
  </si>
  <si>
    <t>1009-Eng</t>
  </si>
  <si>
    <t>1010-Eng</t>
  </si>
  <si>
    <t>1001-Mat</t>
  </si>
  <si>
    <t>1002-Mat</t>
  </si>
  <si>
    <t>1003-Mat</t>
  </si>
  <si>
    <t>1004-Mat</t>
  </si>
  <si>
    <t>1005-Mat</t>
  </si>
  <si>
    <t>1006-Mat</t>
  </si>
  <si>
    <t>1007-Mat</t>
  </si>
  <si>
    <t>1008-Mat</t>
  </si>
  <si>
    <t>1009-Mat</t>
  </si>
  <si>
    <t>1010-Mat</t>
  </si>
  <si>
    <t>1001-Sci</t>
  </si>
  <si>
    <t>1002-Sci</t>
  </si>
  <si>
    <t>1003-Sci</t>
  </si>
  <si>
    <t>1004-Sci</t>
  </si>
  <si>
    <t>1005-Sci</t>
  </si>
  <si>
    <t>1006-Sci</t>
  </si>
  <si>
    <t>1007-Sci</t>
  </si>
  <si>
    <t>1008-Sci</t>
  </si>
  <si>
    <t>1009-Sci</t>
  </si>
  <si>
    <t>1010-Sci</t>
  </si>
  <si>
    <t>kumar raj</t>
  </si>
  <si>
    <t>qpwer xyz</t>
  </si>
  <si>
    <t>ravi raj</t>
  </si>
  <si>
    <t>ram kumar</t>
  </si>
  <si>
    <t>raj Ravi</t>
  </si>
  <si>
    <t>Mid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</si>
</sst>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3" fillId="0" borderId="0" xfId="0" applyFont="1"/>
    <xf numFmtId="0" fontId="0" fillId="6" borderId="0" xfId="0" applyFill="1"/>
    <xf numFmtId="0" fontId="6" fillId="6" borderId="0" xfId="0" applyFont="1" applyFill="1"/>
    <xf numFmtId="0" fontId="0" fillId="0" borderId="1" xfId="0" applyBorder="1" applyAlignment="1">
      <alignment horizontal="center"/>
    </xf>
    <xf numFmtId="0" fontId="2" fillId="2" borderId="0" xfId="0" applyFont="1" applyFill="1"/>
    <xf numFmtId="15" fontId="0" fillId="0" borderId="0" xfId="0" applyNumberFormat="1"/>
    <xf numFmtId="0" fontId="3" fillId="0" borderId="1" xfId="0" applyFont="1" applyBorder="1"/>
    <xf numFmtId="0" fontId="0" fillId="3" borderId="1" xfId="0" applyFill="1" applyBorder="1"/>
    <xf numFmtId="0" fontId="0" fillId="2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2" borderId="1" xfId="0" applyNumberFormat="1" applyFill="1" applyBorder="1"/>
    <xf numFmtId="14" fontId="0" fillId="4" borderId="0" xfId="0" applyNumberFormat="1" applyFill="1"/>
    <xf numFmtId="0" fontId="0" fillId="5" borderId="0" xfId="0" applyFill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3" fillId="3" borderId="0" xfId="0" applyFont="1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2" borderId="0" xfId="1" applyFill="1"/>
    <xf numFmtId="0" fontId="0" fillId="2" borderId="0" xfId="0" applyFill="1" applyAlignment="1">
      <alignment horizontal="center"/>
    </xf>
    <xf numFmtId="0" fontId="8" fillId="4" borderId="1" xfId="0" applyFont="1" applyFill="1" applyBorder="1"/>
    <xf numFmtId="14" fontId="0" fillId="0" borderId="0" xfId="0" applyNumberFormat="1"/>
    <xf numFmtId="14" fontId="0" fillId="2" borderId="0" xfId="0" applyNumberFormat="1" applyFill="1"/>
    <xf numFmtId="0" fontId="4" fillId="0" borderId="0" xfId="0" applyFont="1"/>
    <xf numFmtId="0" fontId="0" fillId="4" borderId="1" xfId="0" applyFill="1" applyBorder="1" applyAlignment="1">
      <alignment horizontal="center"/>
    </xf>
    <xf numFmtId="164" fontId="0" fillId="0" borderId="0" xfId="0" applyNumberFormat="1"/>
    <xf numFmtId="15" fontId="0" fillId="3" borderId="0" xfId="0" applyNumberFormat="1" applyFill="1"/>
    <xf numFmtId="15" fontId="0" fillId="2" borderId="0" xfId="0" applyNumberFormat="1" applyFill="1"/>
    <xf numFmtId="15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ja@ge.com" TargetMode="External"/><Relationship Id="rId2" Type="http://schemas.openxmlformats.org/officeDocument/2006/relationships/hyperlink" Target="mailto:abc@wipro.in" TargetMode="External"/><Relationship Id="rId1" Type="http://schemas.openxmlformats.org/officeDocument/2006/relationships/hyperlink" Target="mailto:Ravi@gmail.com" TargetMode="External"/><Relationship Id="rId4" Type="http://schemas.openxmlformats.org/officeDocument/2006/relationships/hyperlink" Target="mailto:Varm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139D-4110-47F1-8BE8-5FDE1E023831}">
  <dimension ref="A1:L17"/>
  <sheetViews>
    <sheetView workbookViewId="0">
      <selection activeCell="D13" sqref="D13:F17"/>
    </sheetView>
  </sheetViews>
  <sheetFormatPr defaultRowHeight="14.5" x14ac:dyDescent="0.35"/>
  <cols>
    <col min="2" max="2" width="17.26953125" bestFit="1" customWidth="1"/>
    <col min="4" max="4" width="16" bestFit="1" customWidth="1"/>
    <col min="6" max="6" width="25.453125" bestFit="1" customWidth="1"/>
    <col min="8" max="8" width="16" bestFit="1" customWidth="1"/>
  </cols>
  <sheetData>
    <row r="1" spans="1:12" x14ac:dyDescent="0.35">
      <c r="A1" t="s">
        <v>116</v>
      </c>
    </row>
    <row r="2" spans="1:12" x14ac:dyDescent="0.35">
      <c r="D2" s="22" t="s">
        <v>71</v>
      </c>
      <c r="E2" t="s">
        <v>73</v>
      </c>
      <c r="F2" t="s">
        <v>112</v>
      </c>
    </row>
    <row r="3" spans="1:12" x14ac:dyDescent="0.35">
      <c r="E3" t="s">
        <v>74</v>
      </c>
      <c r="F3" s="6" t="s">
        <v>72</v>
      </c>
    </row>
    <row r="4" spans="1:12" x14ac:dyDescent="0.35">
      <c r="E4" s="1" t="s">
        <v>75</v>
      </c>
      <c r="F4" t="s">
        <v>84</v>
      </c>
    </row>
    <row r="5" spans="1:12" x14ac:dyDescent="0.35">
      <c r="E5" s="1" t="s">
        <v>76</v>
      </c>
      <c r="F5" s="6" t="s">
        <v>80</v>
      </c>
    </row>
    <row r="6" spans="1:12" x14ac:dyDescent="0.35">
      <c r="E6" s="1" t="s">
        <v>77</v>
      </c>
      <c r="F6" t="s">
        <v>79</v>
      </c>
      <c r="H6" s="1" t="s">
        <v>14</v>
      </c>
      <c r="J6" t="s">
        <v>33</v>
      </c>
      <c r="K6" t="s">
        <v>34</v>
      </c>
      <c r="L6" t="s">
        <v>35</v>
      </c>
    </row>
    <row r="7" spans="1:12" x14ac:dyDescent="0.35">
      <c r="E7" s="1" t="s">
        <v>78</v>
      </c>
      <c r="F7" s="6" t="s">
        <v>80</v>
      </c>
      <c r="H7" s="1" t="s">
        <v>15</v>
      </c>
      <c r="J7" t="s">
        <v>36</v>
      </c>
      <c r="K7" t="s">
        <v>37</v>
      </c>
      <c r="L7" t="s">
        <v>38</v>
      </c>
    </row>
    <row r="8" spans="1:12" x14ac:dyDescent="0.35">
      <c r="B8" s="32" t="s">
        <v>177</v>
      </c>
      <c r="E8" s="1" t="s">
        <v>81</v>
      </c>
      <c r="F8" t="s">
        <v>83</v>
      </c>
      <c r="H8" s="9" t="s">
        <v>95</v>
      </c>
      <c r="J8" t="s">
        <v>96</v>
      </c>
      <c r="K8" t="s">
        <v>40</v>
      </c>
      <c r="L8" t="s">
        <v>35</v>
      </c>
    </row>
    <row r="9" spans="1:12" x14ac:dyDescent="0.35">
      <c r="B9" s="5" t="s">
        <v>19</v>
      </c>
      <c r="E9" s="1" t="s">
        <v>82</v>
      </c>
      <c r="F9" s="6" t="s">
        <v>181</v>
      </c>
      <c r="H9" s="1" t="s">
        <v>17</v>
      </c>
      <c r="J9" t="s">
        <v>41</v>
      </c>
      <c r="K9" t="s">
        <v>42</v>
      </c>
      <c r="L9" t="s">
        <v>34</v>
      </c>
    </row>
    <row r="10" spans="1:12" x14ac:dyDescent="0.35">
      <c r="B10" s="5" t="s">
        <v>120</v>
      </c>
      <c r="H10" s="1" t="s">
        <v>18</v>
      </c>
      <c r="J10" t="s">
        <v>43</v>
      </c>
      <c r="K10" t="s">
        <v>35</v>
      </c>
      <c r="L10" t="s">
        <v>33</v>
      </c>
    </row>
    <row r="13" spans="1:12" x14ac:dyDescent="0.35">
      <c r="B13" s="13" t="s">
        <v>14</v>
      </c>
      <c r="D13" t="s">
        <v>33</v>
      </c>
      <c r="E13" t="s">
        <v>34</v>
      </c>
      <c r="F13" t="s">
        <v>35</v>
      </c>
      <c r="H13" s="1" t="s">
        <v>33</v>
      </c>
      <c r="I13" t="s">
        <v>34</v>
      </c>
      <c r="J13" t="s">
        <v>35</v>
      </c>
    </row>
    <row r="14" spans="1:12" x14ac:dyDescent="0.35">
      <c r="B14" s="13" t="s">
        <v>15</v>
      </c>
      <c r="D14" t="s">
        <v>36</v>
      </c>
      <c r="E14" t="s">
        <v>37</v>
      </c>
      <c r="F14" t="s">
        <v>38</v>
      </c>
      <c r="H14" s="1" t="s">
        <v>36</v>
      </c>
      <c r="I14" t="s">
        <v>37</v>
      </c>
      <c r="J14" t="s">
        <v>38</v>
      </c>
    </row>
    <row r="15" spans="1:12" x14ac:dyDescent="0.35">
      <c r="B15" s="21" t="s">
        <v>95</v>
      </c>
      <c r="D15" t="s">
        <v>96</v>
      </c>
      <c r="E15" t="s">
        <v>40</v>
      </c>
      <c r="F15" t="s">
        <v>35</v>
      </c>
      <c r="H15" s="9" t="s">
        <v>96</v>
      </c>
      <c r="I15" t="s">
        <v>40</v>
      </c>
      <c r="J15" t="s">
        <v>35</v>
      </c>
    </row>
    <row r="16" spans="1:12" x14ac:dyDescent="0.35">
      <c r="B16" s="13" t="s">
        <v>17</v>
      </c>
      <c r="D16" t="s">
        <v>41</v>
      </c>
      <c r="E16" t="s">
        <v>42</v>
      </c>
      <c r="F16" t="s">
        <v>34</v>
      </c>
      <c r="H16" s="1" t="s">
        <v>41</v>
      </c>
      <c r="I16" t="s">
        <v>42</v>
      </c>
      <c r="J16" t="s">
        <v>34</v>
      </c>
    </row>
    <row r="17" spans="2:10" x14ac:dyDescent="0.35">
      <c r="B17" s="13" t="s">
        <v>18</v>
      </c>
      <c r="D17" t="s">
        <v>43</v>
      </c>
      <c r="E17" t="s">
        <v>35</v>
      </c>
      <c r="F17" t="s">
        <v>33</v>
      </c>
      <c r="H17" s="1" t="s">
        <v>43</v>
      </c>
      <c r="I17" t="s">
        <v>35</v>
      </c>
      <c r="J17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4EB6-5894-4056-A0BD-A2430983218F}">
  <dimension ref="A1:N21"/>
  <sheetViews>
    <sheetView zoomScale="130" zoomScaleNormal="130" workbookViewId="0">
      <selection activeCell="C4" sqref="C4:C11"/>
    </sheetView>
  </sheetViews>
  <sheetFormatPr defaultRowHeight="14.5" x14ac:dyDescent="0.35"/>
  <cols>
    <col min="1" max="1" width="16" bestFit="1" customWidth="1"/>
    <col min="3" max="3" width="21.1796875" bestFit="1" customWidth="1"/>
    <col min="5" max="5" width="16.54296875" bestFit="1" customWidth="1"/>
  </cols>
  <sheetData>
    <row r="1" spans="1:14" x14ac:dyDescent="0.35">
      <c r="C1">
        <v>543215678</v>
      </c>
      <c r="E1" s="4">
        <v>36526</v>
      </c>
      <c r="G1">
        <v>5</v>
      </c>
      <c r="I1">
        <f>FIND($G$1,$C$1)</f>
        <v>1</v>
      </c>
      <c r="J1">
        <f>FIND($G$1,$C$1,I1+1)</f>
        <v>6</v>
      </c>
      <c r="K1" t="e">
        <f>FIND($G$1,$C$1,J1+1)</f>
        <v>#VALUE!</v>
      </c>
    </row>
    <row r="2" spans="1:14" x14ac:dyDescent="0.35">
      <c r="C2" s="7" t="s">
        <v>144</v>
      </c>
      <c r="E2" s="34">
        <v>45630</v>
      </c>
      <c r="G2">
        <v>12</v>
      </c>
      <c r="I2" t="e">
        <f>FIND(G2,E1)</f>
        <v>#VALUE!</v>
      </c>
      <c r="K2" t="e">
        <f>FIND("Dec",E2)</f>
        <v>#VALUE!</v>
      </c>
    </row>
    <row r="3" spans="1:14" x14ac:dyDescent="0.35">
      <c r="A3" t="s">
        <v>14</v>
      </c>
    </row>
    <row r="4" spans="1:14" x14ac:dyDescent="0.35">
      <c r="A4" t="s">
        <v>15</v>
      </c>
      <c r="C4" t="s">
        <v>44</v>
      </c>
      <c r="D4" t="str">
        <f>LEFT(C2,6)</f>
        <v>Sample</v>
      </c>
      <c r="E4" s="1" t="str">
        <f>LEFT(C2,10)</f>
        <v>Samplew Da</v>
      </c>
      <c r="G4" t="s">
        <v>50</v>
      </c>
      <c r="I4" s="1" t="str">
        <f>LEFT(C2)</f>
        <v>S</v>
      </c>
      <c r="K4" t="s">
        <v>51</v>
      </c>
      <c r="M4" t="str">
        <f>LEFT(C2)</f>
        <v>S</v>
      </c>
    </row>
    <row r="5" spans="1:14" x14ac:dyDescent="0.35">
      <c r="A5" t="s">
        <v>16</v>
      </c>
    </row>
    <row r="6" spans="1:14" x14ac:dyDescent="0.35">
      <c r="A6" t="s">
        <v>17</v>
      </c>
      <c r="C6" t="s">
        <v>45</v>
      </c>
      <c r="D6" t="str">
        <f>RIGHT(C2,3)</f>
        <v>new</v>
      </c>
      <c r="E6" s="1" t="str">
        <f>RIGHT(C2,3)</f>
        <v>new</v>
      </c>
      <c r="G6" t="s">
        <v>86</v>
      </c>
      <c r="I6" s="1" t="str">
        <f>RIGHT(C2)</f>
        <v>w</v>
      </c>
      <c r="K6" t="s">
        <v>52</v>
      </c>
      <c r="M6" t="str">
        <f>RIGHT(C2)</f>
        <v>w</v>
      </c>
    </row>
    <row r="7" spans="1:14" x14ac:dyDescent="0.35">
      <c r="A7" t="s">
        <v>18</v>
      </c>
      <c r="E7" t="s">
        <v>143</v>
      </c>
    </row>
    <row r="8" spans="1:14" x14ac:dyDescent="0.35">
      <c r="C8" t="s">
        <v>46</v>
      </c>
      <c r="D8" t="str">
        <f>MID(C2,8,4)</f>
        <v xml:space="preserve"> Dat</v>
      </c>
      <c r="E8" s="1" t="str">
        <f>MID(C2,8,9)</f>
        <v xml:space="preserve"> Date tes</v>
      </c>
      <c r="G8" s="5" t="s">
        <v>53</v>
      </c>
      <c r="I8" t="s">
        <v>54</v>
      </c>
    </row>
    <row r="9" spans="1:14" x14ac:dyDescent="0.35">
      <c r="D9" t="s">
        <v>53</v>
      </c>
    </row>
    <row r="10" spans="1:14" x14ac:dyDescent="0.35">
      <c r="C10" t="s">
        <v>47</v>
      </c>
      <c r="D10">
        <f>LEN(C10)</f>
        <v>3</v>
      </c>
      <c r="E10" s="1">
        <f>LEN(C2)</f>
        <v>21</v>
      </c>
      <c r="G10" s="4">
        <f>LEN(C2)</f>
        <v>21</v>
      </c>
      <c r="I10">
        <v>1234</v>
      </c>
      <c r="K10">
        <v>10005</v>
      </c>
      <c r="M10" t="s">
        <v>55</v>
      </c>
    </row>
    <row r="11" spans="1:14" x14ac:dyDescent="0.35">
      <c r="G11" t="s">
        <v>113</v>
      </c>
      <c r="I11">
        <f>LEN(I10)</f>
        <v>4</v>
      </c>
      <c r="K11">
        <f>LEN(K10)</f>
        <v>5</v>
      </c>
      <c r="M11">
        <f>LEN(M10)</f>
        <v>1</v>
      </c>
    </row>
    <row r="12" spans="1:14" x14ac:dyDescent="0.35">
      <c r="I12" t="s">
        <v>93</v>
      </c>
    </row>
    <row r="13" spans="1:14" x14ac:dyDescent="0.35">
      <c r="E13" t="s">
        <v>121</v>
      </c>
      <c r="I13" t="s">
        <v>56</v>
      </c>
      <c r="J13" t="s">
        <v>57</v>
      </c>
      <c r="K13" t="s">
        <v>58</v>
      </c>
      <c r="L13" t="s">
        <v>59</v>
      </c>
      <c r="M13" t="s">
        <v>60</v>
      </c>
      <c r="N13" t="s">
        <v>69</v>
      </c>
    </row>
    <row r="14" spans="1:14" x14ac:dyDescent="0.35">
      <c r="A14">
        <f>FIND("a",C2)</f>
        <v>2</v>
      </c>
      <c r="C14" t="s">
        <v>48</v>
      </c>
      <c r="D14">
        <f>FIND("D",C2)</f>
        <v>9</v>
      </c>
      <c r="E14" s="1">
        <f>FIND(G14,C2)</f>
        <v>6</v>
      </c>
      <c r="G14" s="19" t="s">
        <v>135</v>
      </c>
      <c r="H14">
        <f>FIND(G14,C2)</f>
        <v>6</v>
      </c>
      <c r="I14" s="4">
        <f>FIND(G14,C2)</f>
        <v>6</v>
      </c>
      <c r="J14" s="2">
        <f>FIND($G$14,$C$2,I14+1)</f>
        <v>12</v>
      </c>
      <c r="K14" s="2">
        <f t="shared" ref="K14:N14" si="0">FIND($G$14,$C$2,J14+1)</f>
        <v>15</v>
      </c>
      <c r="L14" s="2">
        <f t="shared" si="0"/>
        <v>20</v>
      </c>
      <c r="M14" s="2" t="e">
        <f t="shared" si="0"/>
        <v>#VALUE!</v>
      </c>
      <c r="N14" s="2" t="e">
        <f t="shared" si="0"/>
        <v>#VALUE!</v>
      </c>
    </row>
    <row r="15" spans="1:14" x14ac:dyDescent="0.35">
      <c r="D15">
        <f>FIND("m",C2)</f>
        <v>3</v>
      </c>
      <c r="E15" t="s">
        <v>93</v>
      </c>
      <c r="I15" t="s">
        <v>67</v>
      </c>
    </row>
    <row r="16" spans="1:14" x14ac:dyDescent="0.35">
      <c r="C16" t="s">
        <v>49</v>
      </c>
      <c r="D16">
        <f>SEARCH("M",C2)</f>
        <v>3</v>
      </c>
      <c r="E16" s="1">
        <f>SEARCH(G14,C2)</f>
        <v>6</v>
      </c>
      <c r="J16" t="s">
        <v>66</v>
      </c>
    </row>
    <row r="17" spans="5:14" x14ac:dyDescent="0.35">
      <c r="J17" t="s">
        <v>68</v>
      </c>
    </row>
    <row r="18" spans="5:14" x14ac:dyDescent="0.35">
      <c r="E18" t="s">
        <v>70</v>
      </c>
      <c r="I18">
        <f>SEARCH($G$14,$C$2)</f>
        <v>6</v>
      </c>
      <c r="J18">
        <f>SEARCH($G$14,$C$2,I18+1)</f>
        <v>12</v>
      </c>
      <c r="K18">
        <f t="shared" ref="K18:N18" si="1">SEARCH($G$14,$C$2,J18+1)</f>
        <v>15</v>
      </c>
      <c r="L18">
        <f t="shared" si="1"/>
        <v>20</v>
      </c>
      <c r="M18" t="e">
        <f t="shared" si="1"/>
        <v>#VALUE!</v>
      </c>
      <c r="N18" t="e">
        <f t="shared" si="1"/>
        <v>#VALUE!</v>
      </c>
    </row>
    <row r="19" spans="5:14" x14ac:dyDescent="0.35">
      <c r="I19" s="4">
        <f>SEARCH(G14,C2)</f>
        <v>6</v>
      </c>
      <c r="J19" s="2">
        <f>SEARCH($G$14,$C$2,I19+1)</f>
        <v>12</v>
      </c>
      <c r="K19" s="2">
        <f t="shared" ref="K19:N19" si="2">SEARCH($G$14,$C$2,J19+1)</f>
        <v>15</v>
      </c>
      <c r="L19" s="2">
        <f t="shared" si="2"/>
        <v>20</v>
      </c>
      <c r="M19" s="2" t="e">
        <f t="shared" si="2"/>
        <v>#VALUE!</v>
      </c>
      <c r="N19" s="2" t="e">
        <f t="shared" si="2"/>
        <v>#VALUE!</v>
      </c>
    </row>
    <row r="21" spans="5:14" x14ac:dyDescent="0.35">
      <c r="I21">
        <f>SEARCH(G14,C2)</f>
        <v>6</v>
      </c>
      <c r="J21">
        <f>SEARCH($G$14,$C$2,I21+1)</f>
        <v>12</v>
      </c>
      <c r="K21">
        <f t="shared" ref="K21:N21" si="3">SEARCH($G$14,$C$2,J21+1)</f>
        <v>15</v>
      </c>
      <c r="L21">
        <f t="shared" si="3"/>
        <v>20</v>
      </c>
      <c r="M21" t="e">
        <f t="shared" si="3"/>
        <v>#VALUE!</v>
      </c>
      <c r="N21" t="e">
        <f t="shared" si="3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9485-8C13-4EDD-BA01-EEB215444BBC}">
  <dimension ref="A1:M19"/>
  <sheetViews>
    <sheetView zoomScale="110" zoomScaleNormal="110" workbookViewId="0">
      <selection activeCell="I6" sqref="I6:J10"/>
    </sheetView>
  </sheetViews>
  <sheetFormatPr defaultRowHeight="14.5" x14ac:dyDescent="0.35"/>
  <cols>
    <col min="2" max="2" width="10" bestFit="1" customWidth="1"/>
    <col min="5" max="5" width="10.1796875" bestFit="1" customWidth="1"/>
    <col min="9" max="13" width="9.54296875" bestFit="1" customWidth="1"/>
  </cols>
  <sheetData>
    <row r="1" spans="1:13" x14ac:dyDescent="0.35">
      <c r="A1" s="24" t="s">
        <v>145</v>
      </c>
      <c r="B1" s="24" t="s">
        <v>0</v>
      </c>
      <c r="E1" t="s">
        <v>63</v>
      </c>
      <c r="I1" t="s">
        <v>64</v>
      </c>
    </row>
    <row r="2" spans="1:13" x14ac:dyDescent="0.35">
      <c r="A2" s="25">
        <v>1001</v>
      </c>
      <c r="B2" s="33" t="s">
        <v>3</v>
      </c>
      <c r="E2" t="s">
        <v>62</v>
      </c>
      <c r="I2" t="s">
        <v>65</v>
      </c>
    </row>
    <row r="3" spans="1:13" x14ac:dyDescent="0.35">
      <c r="A3" s="25">
        <v>1003</v>
      </c>
      <c r="B3" s="33" t="s">
        <v>4</v>
      </c>
      <c r="I3" t="s">
        <v>178</v>
      </c>
    </row>
    <row r="4" spans="1:13" x14ac:dyDescent="0.35">
      <c r="A4" s="25">
        <v>1005</v>
      </c>
      <c r="B4" s="33" t="s">
        <v>5</v>
      </c>
      <c r="E4" t="s">
        <v>146</v>
      </c>
    </row>
    <row r="5" spans="1:13" x14ac:dyDescent="0.35">
      <c r="A5" s="25">
        <v>1007</v>
      </c>
      <c r="B5" s="33" t="s">
        <v>6</v>
      </c>
      <c r="E5" s="28" t="str">
        <f>A1</f>
        <v>Stu ID</v>
      </c>
      <c r="F5" s="28" t="str">
        <f>B1</f>
        <v>Name</v>
      </c>
      <c r="I5" s="26" t="str">
        <f>$A$1</f>
        <v>Stu ID</v>
      </c>
      <c r="J5" s="26" t="str">
        <f t="shared" ref="J5:M5" si="0">$A$1</f>
        <v>Stu ID</v>
      </c>
      <c r="K5" s="26" t="str">
        <f t="shared" si="0"/>
        <v>Stu ID</v>
      </c>
      <c r="L5" s="26" t="str">
        <f t="shared" si="0"/>
        <v>Stu ID</v>
      </c>
      <c r="M5" s="26" t="str">
        <f t="shared" si="0"/>
        <v>Stu ID</v>
      </c>
    </row>
    <row r="6" spans="1:13" x14ac:dyDescent="0.35">
      <c r="A6" s="25">
        <v>1009</v>
      </c>
      <c r="B6" s="33" t="s">
        <v>7</v>
      </c>
      <c r="E6" s="28">
        <f t="shared" ref="E6:F19" si="1">A2</f>
        <v>1001</v>
      </c>
      <c r="F6" s="28" t="str">
        <f t="shared" si="1"/>
        <v>Nme1</v>
      </c>
      <c r="I6" s="26" t="str">
        <f t="shared" ref="I6:M19" si="2">$A$1</f>
        <v>Stu ID</v>
      </c>
      <c r="J6" s="26" t="str">
        <f t="shared" si="2"/>
        <v>Stu ID</v>
      </c>
      <c r="K6" s="26" t="str">
        <f t="shared" si="2"/>
        <v>Stu ID</v>
      </c>
      <c r="L6" s="26" t="str">
        <f t="shared" si="2"/>
        <v>Stu ID</v>
      </c>
      <c r="M6" s="26" t="str">
        <f t="shared" si="2"/>
        <v>Stu ID</v>
      </c>
    </row>
    <row r="7" spans="1:13" x14ac:dyDescent="0.35">
      <c r="A7" s="25">
        <v>1011</v>
      </c>
      <c r="B7" s="33" t="s">
        <v>8</v>
      </c>
      <c r="E7" s="28">
        <f t="shared" si="1"/>
        <v>1003</v>
      </c>
      <c r="F7" s="28" t="str">
        <f t="shared" si="1"/>
        <v>Nme2</v>
      </c>
      <c r="I7" s="26" t="str">
        <f t="shared" si="2"/>
        <v>Stu ID</v>
      </c>
      <c r="J7" s="26" t="str">
        <f t="shared" si="2"/>
        <v>Stu ID</v>
      </c>
      <c r="K7" s="26" t="str">
        <f t="shared" si="2"/>
        <v>Stu ID</v>
      </c>
      <c r="L7" s="26" t="str">
        <f t="shared" si="2"/>
        <v>Stu ID</v>
      </c>
      <c r="M7" s="26" t="str">
        <f t="shared" si="2"/>
        <v>Stu ID</v>
      </c>
    </row>
    <row r="8" spans="1:13" x14ac:dyDescent="0.35">
      <c r="A8" s="25">
        <v>1013</v>
      </c>
      <c r="B8" s="33" t="s">
        <v>9</v>
      </c>
      <c r="E8" s="28">
        <f t="shared" si="1"/>
        <v>1005</v>
      </c>
      <c r="F8" s="28" t="str">
        <f t="shared" si="1"/>
        <v>Nme3</v>
      </c>
      <c r="I8" s="26" t="str">
        <f t="shared" si="2"/>
        <v>Stu ID</v>
      </c>
      <c r="J8" s="26" t="str">
        <f t="shared" si="2"/>
        <v>Stu ID</v>
      </c>
      <c r="K8" s="26" t="str">
        <f t="shared" si="2"/>
        <v>Stu ID</v>
      </c>
      <c r="L8" s="26" t="str">
        <f t="shared" si="2"/>
        <v>Stu ID</v>
      </c>
      <c r="M8" s="26" t="str">
        <f t="shared" si="2"/>
        <v>Stu ID</v>
      </c>
    </row>
    <row r="9" spans="1:13" x14ac:dyDescent="0.35">
      <c r="A9" s="25">
        <v>1015</v>
      </c>
      <c r="B9" s="33" t="s">
        <v>10</v>
      </c>
      <c r="E9" s="28">
        <f t="shared" si="1"/>
        <v>1007</v>
      </c>
      <c r="F9" s="28" t="str">
        <f t="shared" si="1"/>
        <v>Nme4</v>
      </c>
      <c r="I9" s="26" t="str">
        <f t="shared" si="2"/>
        <v>Stu ID</v>
      </c>
      <c r="J9" s="26" t="str">
        <f t="shared" si="2"/>
        <v>Stu ID</v>
      </c>
      <c r="K9" s="26" t="str">
        <f t="shared" si="2"/>
        <v>Stu ID</v>
      </c>
      <c r="L9" s="26" t="str">
        <f t="shared" si="2"/>
        <v>Stu ID</v>
      </c>
      <c r="M9" s="26" t="str">
        <f t="shared" si="2"/>
        <v>Stu ID</v>
      </c>
    </row>
    <row r="10" spans="1:13" x14ac:dyDescent="0.35">
      <c r="A10" s="25">
        <v>1017</v>
      </c>
      <c r="B10" s="33" t="s">
        <v>11</v>
      </c>
      <c r="E10" s="28">
        <f t="shared" si="1"/>
        <v>1009</v>
      </c>
      <c r="F10" s="28" t="str">
        <f t="shared" si="1"/>
        <v>Nme5</v>
      </c>
      <c r="I10" s="26" t="str">
        <f t="shared" si="2"/>
        <v>Stu ID</v>
      </c>
      <c r="J10" s="26" t="str">
        <f t="shared" si="2"/>
        <v>Stu ID</v>
      </c>
      <c r="K10" s="26" t="str">
        <f t="shared" si="2"/>
        <v>Stu ID</v>
      </c>
      <c r="L10" s="26" t="str">
        <f t="shared" si="2"/>
        <v>Stu ID</v>
      </c>
      <c r="M10" s="26" t="str">
        <f t="shared" si="2"/>
        <v>Stu ID</v>
      </c>
    </row>
    <row r="11" spans="1:13" x14ac:dyDescent="0.35">
      <c r="A11" s="25">
        <v>1019</v>
      </c>
      <c r="B11" s="33" t="s">
        <v>12</v>
      </c>
      <c r="E11" s="28">
        <f t="shared" si="1"/>
        <v>1011</v>
      </c>
      <c r="F11" s="28" t="str">
        <f t="shared" si="1"/>
        <v>Nme6</v>
      </c>
      <c r="I11" s="26" t="str">
        <f t="shared" si="2"/>
        <v>Stu ID</v>
      </c>
      <c r="J11" s="26" t="str">
        <f t="shared" si="2"/>
        <v>Stu ID</v>
      </c>
      <c r="K11" s="26" t="str">
        <f t="shared" si="2"/>
        <v>Stu ID</v>
      </c>
      <c r="L11" s="26" t="str">
        <f t="shared" si="2"/>
        <v>Stu ID</v>
      </c>
      <c r="M11" s="26" t="str">
        <f t="shared" si="2"/>
        <v>Stu ID</v>
      </c>
    </row>
    <row r="12" spans="1:13" x14ac:dyDescent="0.35">
      <c r="E12" s="28">
        <f t="shared" si="1"/>
        <v>1013</v>
      </c>
      <c r="F12" s="28" t="str">
        <f t="shared" si="1"/>
        <v>Nme7</v>
      </c>
      <c r="I12" s="26" t="str">
        <f t="shared" si="2"/>
        <v>Stu ID</v>
      </c>
      <c r="J12" s="26" t="str">
        <f t="shared" si="2"/>
        <v>Stu ID</v>
      </c>
      <c r="K12" s="26" t="str">
        <f t="shared" si="2"/>
        <v>Stu ID</v>
      </c>
      <c r="L12" s="26" t="str">
        <f t="shared" si="2"/>
        <v>Stu ID</v>
      </c>
      <c r="M12" s="26" t="str">
        <f t="shared" si="2"/>
        <v>Stu ID</v>
      </c>
    </row>
    <row r="13" spans="1:13" x14ac:dyDescent="0.35">
      <c r="E13" s="28">
        <f t="shared" si="1"/>
        <v>1015</v>
      </c>
      <c r="F13" s="28" t="str">
        <f t="shared" si="1"/>
        <v>Nme8</v>
      </c>
      <c r="I13" s="26" t="str">
        <f t="shared" si="2"/>
        <v>Stu ID</v>
      </c>
      <c r="J13" s="26" t="str">
        <f t="shared" si="2"/>
        <v>Stu ID</v>
      </c>
      <c r="K13" s="26" t="str">
        <f t="shared" si="2"/>
        <v>Stu ID</v>
      </c>
      <c r="L13" s="26" t="str">
        <f t="shared" si="2"/>
        <v>Stu ID</v>
      </c>
      <c r="M13" s="26" t="str">
        <f t="shared" si="2"/>
        <v>Stu ID</v>
      </c>
    </row>
    <row r="14" spans="1:13" x14ac:dyDescent="0.35">
      <c r="E14" s="28">
        <f t="shared" si="1"/>
        <v>1017</v>
      </c>
      <c r="F14" s="28" t="str">
        <f t="shared" si="1"/>
        <v>Nme9</v>
      </c>
      <c r="I14" s="26" t="str">
        <f t="shared" si="2"/>
        <v>Stu ID</v>
      </c>
      <c r="J14" s="26" t="str">
        <f t="shared" si="2"/>
        <v>Stu ID</v>
      </c>
      <c r="K14" s="26" t="str">
        <f t="shared" si="2"/>
        <v>Stu ID</v>
      </c>
      <c r="L14" s="26" t="str">
        <f t="shared" si="2"/>
        <v>Stu ID</v>
      </c>
      <c r="M14" s="26" t="str">
        <f t="shared" si="2"/>
        <v>Stu ID</v>
      </c>
    </row>
    <row r="15" spans="1:13" x14ac:dyDescent="0.35">
      <c r="E15" s="28">
        <f t="shared" si="1"/>
        <v>1019</v>
      </c>
      <c r="F15" s="28" t="str">
        <f t="shared" si="1"/>
        <v>Nme10</v>
      </c>
      <c r="I15" s="26" t="str">
        <f t="shared" si="2"/>
        <v>Stu ID</v>
      </c>
      <c r="J15" s="26" t="str">
        <f t="shared" si="2"/>
        <v>Stu ID</v>
      </c>
      <c r="K15" s="26" t="str">
        <f t="shared" si="2"/>
        <v>Stu ID</v>
      </c>
      <c r="L15" s="26" t="str">
        <f t="shared" si="2"/>
        <v>Stu ID</v>
      </c>
      <c r="M15" s="26" t="str">
        <f t="shared" si="2"/>
        <v>Stu ID</v>
      </c>
    </row>
    <row r="16" spans="1:13" x14ac:dyDescent="0.35">
      <c r="E16" s="28">
        <f t="shared" si="1"/>
        <v>0</v>
      </c>
      <c r="F16" s="28">
        <f t="shared" si="1"/>
        <v>0</v>
      </c>
      <c r="I16" s="26" t="str">
        <f t="shared" si="2"/>
        <v>Stu ID</v>
      </c>
      <c r="J16" s="26" t="str">
        <f t="shared" si="2"/>
        <v>Stu ID</v>
      </c>
      <c r="K16" s="26" t="str">
        <f t="shared" si="2"/>
        <v>Stu ID</v>
      </c>
      <c r="L16" s="26" t="str">
        <f t="shared" si="2"/>
        <v>Stu ID</v>
      </c>
      <c r="M16" s="26" t="str">
        <f t="shared" si="2"/>
        <v>Stu ID</v>
      </c>
    </row>
    <row r="17" spans="5:13" x14ac:dyDescent="0.35">
      <c r="E17" s="28">
        <f t="shared" si="1"/>
        <v>0</v>
      </c>
      <c r="F17" s="28">
        <f t="shared" si="1"/>
        <v>0</v>
      </c>
      <c r="I17" s="26" t="str">
        <f t="shared" si="2"/>
        <v>Stu ID</v>
      </c>
      <c r="J17" s="26" t="str">
        <f t="shared" si="2"/>
        <v>Stu ID</v>
      </c>
      <c r="K17" s="26" t="str">
        <f t="shared" si="2"/>
        <v>Stu ID</v>
      </c>
      <c r="L17" s="26" t="str">
        <f t="shared" si="2"/>
        <v>Stu ID</v>
      </c>
      <c r="M17" s="26" t="str">
        <f t="shared" si="2"/>
        <v>Stu ID</v>
      </c>
    </row>
    <row r="18" spans="5:13" x14ac:dyDescent="0.35">
      <c r="E18" s="28">
        <f t="shared" si="1"/>
        <v>0</v>
      </c>
      <c r="F18" s="28">
        <f t="shared" si="1"/>
        <v>0</v>
      </c>
      <c r="I18" s="26" t="str">
        <f t="shared" si="2"/>
        <v>Stu ID</v>
      </c>
      <c r="J18" s="26" t="str">
        <f t="shared" si="2"/>
        <v>Stu ID</v>
      </c>
      <c r="K18" s="26" t="str">
        <f t="shared" si="2"/>
        <v>Stu ID</v>
      </c>
      <c r="L18" s="26" t="str">
        <f t="shared" si="2"/>
        <v>Stu ID</v>
      </c>
      <c r="M18" s="26" t="str">
        <f t="shared" si="2"/>
        <v>Stu ID</v>
      </c>
    </row>
    <row r="19" spans="5:13" x14ac:dyDescent="0.35">
      <c r="E19" s="28">
        <f t="shared" si="1"/>
        <v>0</v>
      </c>
      <c r="F19" s="28">
        <f t="shared" si="1"/>
        <v>0</v>
      </c>
      <c r="I19" s="26" t="str">
        <f t="shared" si="2"/>
        <v>Stu ID</v>
      </c>
      <c r="J19" s="26" t="str">
        <f t="shared" si="2"/>
        <v>Stu ID</v>
      </c>
      <c r="K19" s="26" t="str">
        <f t="shared" si="2"/>
        <v>Stu ID</v>
      </c>
      <c r="L19" s="26" t="str">
        <f t="shared" si="2"/>
        <v>Stu ID</v>
      </c>
      <c r="M19" s="26" t="str">
        <f t="shared" si="2"/>
        <v>Stu ID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3C75-2475-4AC8-8FE3-E3A69D53D118}">
  <dimension ref="A1:P30"/>
  <sheetViews>
    <sheetView zoomScale="130" zoomScaleNormal="130" workbookViewId="0">
      <selection activeCell="F4" sqref="F4:J9"/>
    </sheetView>
  </sheetViews>
  <sheetFormatPr defaultRowHeight="14.5" x14ac:dyDescent="0.35"/>
  <cols>
    <col min="6" max="6" width="17.453125" bestFit="1" customWidth="1"/>
    <col min="7" max="7" width="9.54296875" bestFit="1" customWidth="1"/>
    <col min="8" max="8" width="14.81640625" bestFit="1" customWidth="1"/>
    <col min="9" max="9" width="11.81640625" bestFit="1" customWidth="1"/>
    <col min="10" max="10" width="9.26953125" bestFit="1" customWidth="1"/>
  </cols>
  <sheetData>
    <row r="1" spans="1:16" x14ac:dyDescent="0.35">
      <c r="C1" t="s">
        <v>125</v>
      </c>
    </row>
    <row r="2" spans="1:16" x14ac:dyDescent="0.35">
      <c r="G2" t="s">
        <v>88</v>
      </c>
      <c r="I2" t="s">
        <v>92</v>
      </c>
    </row>
    <row r="3" spans="1:16" x14ac:dyDescent="0.35">
      <c r="D3" t="s">
        <v>122</v>
      </c>
      <c r="H3" t="s">
        <v>115</v>
      </c>
    </row>
    <row r="4" spans="1:16" x14ac:dyDescent="0.35">
      <c r="A4" t="s">
        <v>124</v>
      </c>
      <c r="C4" t="s">
        <v>123</v>
      </c>
      <c r="D4" t="s">
        <v>48</v>
      </c>
      <c r="G4" s="6" t="s">
        <v>87</v>
      </c>
      <c r="H4" s="4" t="s">
        <v>89</v>
      </c>
      <c r="I4" t="s">
        <v>90</v>
      </c>
      <c r="J4" s="4" t="s">
        <v>91</v>
      </c>
    </row>
    <row r="5" spans="1:16" x14ac:dyDescent="0.35">
      <c r="A5">
        <f>C5-D5</f>
        <v>9</v>
      </c>
      <c r="C5">
        <f>LEN(F5)</f>
        <v>14</v>
      </c>
      <c r="D5">
        <f>FIND(" ",F5)</f>
        <v>5</v>
      </c>
      <c r="F5" s="1" t="s">
        <v>114</v>
      </c>
      <c r="G5" s="12" t="str">
        <f>LEFT(F5,FIND(" ",F5)-1)</f>
        <v>Ravi</v>
      </c>
      <c r="H5" s="20" t="str">
        <f>RIGHT(F5,LEN(F5)-FIND(" ",F5))</f>
        <v>kumar raj</v>
      </c>
      <c r="I5" s="12" t="str">
        <f>LEFT(H5,FIND(" ",H5)-1)</f>
        <v>kumar</v>
      </c>
      <c r="J5" s="20" t="str">
        <f>RIGHT(H5,LEN(H5)-FIND(" ",H5))</f>
        <v>raj</v>
      </c>
    </row>
    <row r="6" spans="1:16" x14ac:dyDescent="0.35">
      <c r="A6">
        <f t="shared" ref="A6:A9" si="0">C6-D6</f>
        <v>9</v>
      </c>
      <c r="C6">
        <f t="shared" ref="C6:C9" si="1">LEN(F6)</f>
        <v>13</v>
      </c>
      <c r="D6">
        <f t="shared" ref="D6:D9" si="2">FIND(" ",F6)</f>
        <v>4</v>
      </c>
      <c r="F6" s="1" t="s">
        <v>15</v>
      </c>
      <c r="G6" s="12" t="str">
        <f t="shared" ref="G6:I9" si="3">LEFT(F6,FIND(" ",F6)-1)</f>
        <v>abc</v>
      </c>
      <c r="H6" s="20" t="str">
        <f t="shared" ref="H6:H9" si="4">RIGHT(F6,LEN(F6)-FIND(" ",F6))</f>
        <v>qpwer xyz</v>
      </c>
      <c r="I6" s="12" t="str">
        <f t="shared" si="3"/>
        <v>qpwer</v>
      </c>
      <c r="J6" s="20" t="str">
        <f t="shared" ref="J6:J9" si="5">RIGHT(H6,LEN(H6)-FIND(" ",H6))</f>
        <v>xyz</v>
      </c>
    </row>
    <row r="7" spans="1:16" x14ac:dyDescent="0.35">
      <c r="A7">
        <f t="shared" si="0"/>
        <v>8</v>
      </c>
      <c r="C7">
        <f t="shared" si="1"/>
        <v>12</v>
      </c>
      <c r="D7">
        <f t="shared" si="2"/>
        <v>4</v>
      </c>
      <c r="F7" s="1" t="s">
        <v>16</v>
      </c>
      <c r="G7" s="12" t="str">
        <f t="shared" si="3"/>
        <v>Ram</v>
      </c>
      <c r="H7" s="20" t="str">
        <f t="shared" si="4"/>
        <v>ravi raj</v>
      </c>
      <c r="I7" s="12" t="str">
        <f t="shared" si="3"/>
        <v>ravi</v>
      </c>
      <c r="J7" s="20" t="str">
        <f t="shared" si="5"/>
        <v>raj</v>
      </c>
    </row>
    <row r="8" spans="1:16" x14ac:dyDescent="0.35">
      <c r="A8">
        <f t="shared" si="0"/>
        <v>9</v>
      </c>
      <c r="C8">
        <f t="shared" si="1"/>
        <v>15</v>
      </c>
      <c r="D8">
        <f t="shared" si="2"/>
        <v>6</v>
      </c>
      <c r="F8" s="1" t="s">
        <v>17</v>
      </c>
      <c r="G8" s="12" t="str">
        <f t="shared" si="3"/>
        <v>Varma</v>
      </c>
      <c r="H8" s="20" t="str">
        <f t="shared" si="4"/>
        <v>ram kumar</v>
      </c>
      <c r="I8" s="12" t="str">
        <f t="shared" si="3"/>
        <v>ram</v>
      </c>
      <c r="J8" s="20" t="str">
        <f t="shared" si="5"/>
        <v>kumar</v>
      </c>
    </row>
    <row r="9" spans="1:16" x14ac:dyDescent="0.35">
      <c r="A9">
        <f t="shared" si="0"/>
        <v>8</v>
      </c>
      <c r="C9">
        <f t="shared" si="1"/>
        <v>14</v>
      </c>
      <c r="D9">
        <f t="shared" si="2"/>
        <v>6</v>
      </c>
      <c r="F9" s="1" t="s">
        <v>18</v>
      </c>
      <c r="G9" s="12" t="str">
        <f t="shared" si="3"/>
        <v>Ashok</v>
      </c>
      <c r="H9" s="20" t="str">
        <f t="shared" si="4"/>
        <v>raj Ravi</v>
      </c>
      <c r="I9" s="12" t="str">
        <f t="shared" si="3"/>
        <v>raj</v>
      </c>
      <c r="J9" s="20" t="str">
        <f t="shared" si="5"/>
        <v>Ravi</v>
      </c>
    </row>
    <row r="11" spans="1:16" x14ac:dyDescent="0.35">
      <c r="G11" t="s">
        <v>94</v>
      </c>
      <c r="L11" t="s">
        <v>151</v>
      </c>
      <c r="M11" t="s">
        <v>152</v>
      </c>
      <c r="N11" t="s">
        <v>153</v>
      </c>
    </row>
    <row r="12" spans="1:16" x14ac:dyDescent="0.35">
      <c r="G12" t="s">
        <v>87</v>
      </c>
      <c r="H12" t="s">
        <v>89</v>
      </c>
      <c r="I12" t="s">
        <v>90</v>
      </c>
      <c r="J12" t="s">
        <v>91</v>
      </c>
    </row>
    <row r="13" spans="1:16" x14ac:dyDescent="0.35">
      <c r="A13">
        <f>B13-D13</f>
        <v>9</v>
      </c>
      <c r="B13">
        <f>LEN(F13)</f>
        <v>14</v>
      </c>
      <c r="C13" t="str">
        <f>F13</f>
        <v>Ravi kumar raj</v>
      </c>
      <c r="D13">
        <f>FIND(" ",TRIM(F13))</f>
        <v>5</v>
      </c>
      <c r="F13" s="4" t="s">
        <v>147</v>
      </c>
      <c r="G13" s="2" t="str">
        <f>MID(F13,1,FIND(" ",F13)-1)</f>
        <v>Ravi</v>
      </c>
      <c r="H13" t="str">
        <f>MID(F13,FIND(" ",F13)+1,100)</f>
        <v>kumar raj</v>
      </c>
      <c r="I13" s="2" t="str">
        <f>MID(H13,1,FIND(" ",H13)-1)</f>
        <v>kumar</v>
      </c>
      <c r="J13" t="str">
        <f>MID(H13,FIND(" ",H13)+1,100)</f>
        <v>raj</v>
      </c>
      <c r="L13">
        <f>FIND(" ",F13)</f>
        <v>5</v>
      </c>
      <c r="M13">
        <f>FIND(" ",F13,L13+1)</f>
        <v>11</v>
      </c>
      <c r="N13" s="1">
        <f>M13-L13-1</f>
        <v>5</v>
      </c>
      <c r="P13" t="str">
        <f>MID(F13,L13+1,N13)</f>
        <v>kumar</v>
      </c>
    </row>
    <row r="14" spans="1:16" x14ac:dyDescent="0.35">
      <c r="A14" t="s">
        <v>149</v>
      </c>
      <c r="D14">
        <f t="shared" ref="D14:D17" si="6">FIND(" ",F14)</f>
        <v>4</v>
      </c>
      <c r="F14" s="1" t="s">
        <v>15</v>
      </c>
      <c r="G14" s="2" t="str">
        <f t="shared" ref="G14:I17" si="7">MID(F14,1,FIND(" ",F14)-1)</f>
        <v>abc</v>
      </c>
      <c r="H14" t="str">
        <f t="shared" ref="H14:H17" si="8">MID(F14,FIND(" ",F14)+1,100)</f>
        <v>qpwer xyz</v>
      </c>
      <c r="I14" s="2" t="str">
        <f t="shared" si="7"/>
        <v>qpwer</v>
      </c>
      <c r="J14" t="str">
        <f t="shared" ref="J14:J17" si="9">MID(H14,FIND(" ",H14)+1,100)</f>
        <v>xyz</v>
      </c>
      <c r="L14">
        <f t="shared" ref="L14:L17" si="10">FIND(" ",F14)</f>
        <v>4</v>
      </c>
      <c r="M14">
        <f t="shared" ref="M14:M17" si="11">FIND(" ",F14,L14+1)</f>
        <v>10</v>
      </c>
      <c r="N14">
        <f t="shared" ref="N14:N17" si="12">M14-L14-1</f>
        <v>5</v>
      </c>
      <c r="P14" t="str">
        <f t="shared" ref="P14:P17" si="13">MID(F14,L14+1,N14)</f>
        <v>qpwer</v>
      </c>
    </row>
    <row r="15" spans="1:16" x14ac:dyDescent="0.35">
      <c r="D15">
        <f t="shared" si="6"/>
        <v>5</v>
      </c>
      <c r="F15" s="1" t="s">
        <v>95</v>
      </c>
      <c r="G15" s="2" t="str">
        <f t="shared" si="7"/>
        <v>Raja</v>
      </c>
      <c r="H15" t="str">
        <f t="shared" si="8"/>
        <v>ravi raj</v>
      </c>
      <c r="I15" s="2" t="str">
        <f t="shared" si="7"/>
        <v>ravi</v>
      </c>
      <c r="J15" t="str">
        <f t="shared" si="9"/>
        <v>raj</v>
      </c>
      <c r="L15">
        <f t="shared" si="10"/>
        <v>5</v>
      </c>
      <c r="M15">
        <f t="shared" si="11"/>
        <v>10</v>
      </c>
      <c r="N15">
        <f t="shared" si="12"/>
        <v>4</v>
      </c>
      <c r="P15" t="str">
        <f t="shared" si="13"/>
        <v>ravi</v>
      </c>
    </row>
    <row r="16" spans="1:16" x14ac:dyDescent="0.35">
      <c r="D16">
        <f t="shared" si="6"/>
        <v>6</v>
      </c>
      <c r="F16" s="1" t="s">
        <v>17</v>
      </c>
      <c r="G16" s="2" t="str">
        <f t="shared" si="7"/>
        <v>Varma</v>
      </c>
      <c r="H16" t="str">
        <f t="shared" si="8"/>
        <v>ram kumar</v>
      </c>
      <c r="I16" s="2" t="str">
        <f t="shared" si="7"/>
        <v>ram</v>
      </c>
      <c r="J16" t="str">
        <f t="shared" si="9"/>
        <v>kumar</v>
      </c>
      <c r="L16">
        <f t="shared" si="10"/>
        <v>6</v>
      </c>
      <c r="M16">
        <f t="shared" si="11"/>
        <v>10</v>
      </c>
      <c r="N16">
        <f t="shared" si="12"/>
        <v>3</v>
      </c>
      <c r="P16" t="str">
        <f t="shared" si="13"/>
        <v>ram</v>
      </c>
    </row>
    <row r="17" spans="4:16" x14ac:dyDescent="0.35">
      <c r="D17">
        <f t="shared" si="6"/>
        <v>8</v>
      </c>
      <c r="F17" s="1" t="s">
        <v>150</v>
      </c>
      <c r="G17" s="2" t="str">
        <f t="shared" si="7"/>
        <v>Ashoraj</v>
      </c>
      <c r="H17" t="str">
        <f t="shared" si="8"/>
        <v>Ravi abc</v>
      </c>
      <c r="I17" s="2" t="str">
        <f t="shared" si="7"/>
        <v>Ravi</v>
      </c>
      <c r="J17" t="str">
        <f t="shared" si="9"/>
        <v>abc</v>
      </c>
      <c r="L17">
        <f t="shared" si="10"/>
        <v>8</v>
      </c>
      <c r="M17">
        <f t="shared" si="11"/>
        <v>13</v>
      </c>
      <c r="N17">
        <f t="shared" si="12"/>
        <v>4</v>
      </c>
      <c r="P17" t="str">
        <f t="shared" si="13"/>
        <v>Ravi</v>
      </c>
    </row>
    <row r="20" spans="4:16" x14ac:dyDescent="0.35">
      <c r="F20" s="1" t="s">
        <v>33</v>
      </c>
      <c r="G20" t="s">
        <v>34</v>
      </c>
      <c r="H20" t="s">
        <v>35</v>
      </c>
    </row>
    <row r="21" spans="4:16" x14ac:dyDescent="0.35">
      <c r="F21" s="1" t="s">
        <v>36</v>
      </c>
      <c r="G21" t="s">
        <v>37</v>
      </c>
      <c r="H21" t="s">
        <v>38</v>
      </c>
    </row>
    <row r="22" spans="4:16" x14ac:dyDescent="0.35">
      <c r="F22" s="1" t="s">
        <v>39</v>
      </c>
      <c r="G22" t="s">
        <v>40</v>
      </c>
      <c r="H22" t="s">
        <v>35</v>
      </c>
    </row>
    <row r="23" spans="4:16" x14ac:dyDescent="0.35">
      <c r="F23" s="1" t="s">
        <v>41</v>
      </c>
      <c r="G23" t="s">
        <v>42</v>
      </c>
      <c r="H23" t="s">
        <v>34</v>
      </c>
    </row>
    <row r="24" spans="4:16" x14ac:dyDescent="0.35">
      <c r="F24" s="1" t="s">
        <v>43</v>
      </c>
      <c r="G24" t="s">
        <v>35</v>
      </c>
      <c r="H24" t="s">
        <v>33</v>
      </c>
    </row>
    <row r="26" spans="4:16" x14ac:dyDescent="0.35">
      <c r="D26" t="s">
        <v>134</v>
      </c>
      <c r="G26" t="s">
        <v>127</v>
      </c>
      <c r="H26" t="s">
        <v>131</v>
      </c>
      <c r="I26" t="s">
        <v>128</v>
      </c>
      <c r="J26" t="s">
        <v>129</v>
      </c>
    </row>
    <row r="27" spans="4:16" x14ac:dyDescent="0.35">
      <c r="D27" t="str">
        <f>RIGHT(F27,3)&amp;"Test"</f>
        <v>comTest</v>
      </c>
      <c r="F27" s="27" t="s">
        <v>126</v>
      </c>
      <c r="G27" s="2" t="str">
        <f>MID(F27,1,FIND("@",F27)-1)</f>
        <v>Ravi</v>
      </c>
      <c r="H27" t="str">
        <f>MID(F27,FIND("@",F27)+1,100)</f>
        <v>gmail.com</v>
      </c>
      <c r="I27" s="2" t="str">
        <f>MID(H27,1,FIND(".",H27)-1)</f>
        <v>gmail</v>
      </c>
      <c r="J27" t="str">
        <f>MID(H27,FIND(".",H27)+1,100)</f>
        <v>com</v>
      </c>
    </row>
    <row r="28" spans="4:16" x14ac:dyDescent="0.35">
      <c r="F28" s="27" t="s">
        <v>130</v>
      </c>
      <c r="G28" s="2" t="str">
        <f t="shared" ref="G28:G30" si="14">MID(F28,1,FIND("@",F28)-1)</f>
        <v>abc</v>
      </c>
      <c r="H28" t="str">
        <f t="shared" ref="H28:H30" si="15">MID(F28,FIND("@",F28)+1,100)</f>
        <v>wipro.in</v>
      </c>
      <c r="I28" s="2" t="str">
        <f t="shared" ref="I28:I30" si="16">MID(H28,1,FIND(".",H28)-1)</f>
        <v>wipro</v>
      </c>
      <c r="J28" t="str">
        <f t="shared" ref="J28:J30" si="17">MID(H28,FIND(".",H28)+1,100)</f>
        <v>in</v>
      </c>
    </row>
    <row r="29" spans="4:16" x14ac:dyDescent="0.35">
      <c r="F29" s="27" t="s">
        <v>132</v>
      </c>
      <c r="G29" s="2" t="str">
        <f t="shared" si="14"/>
        <v>Raja</v>
      </c>
      <c r="H29" t="str">
        <f t="shared" si="15"/>
        <v>ge.com</v>
      </c>
      <c r="I29" s="2" t="str">
        <f t="shared" si="16"/>
        <v>ge</v>
      </c>
      <c r="J29" t="str">
        <f t="shared" si="17"/>
        <v>com</v>
      </c>
    </row>
    <row r="30" spans="4:16" x14ac:dyDescent="0.35">
      <c r="F30" s="27" t="s">
        <v>133</v>
      </c>
      <c r="G30" s="2" t="str">
        <f t="shared" si="14"/>
        <v>Varma</v>
      </c>
      <c r="H30" t="str">
        <f t="shared" si="15"/>
        <v>oracle.com</v>
      </c>
      <c r="I30" s="2" t="str">
        <f t="shared" si="16"/>
        <v>oracle</v>
      </c>
      <c r="J30" t="str">
        <f t="shared" si="17"/>
        <v>com</v>
      </c>
    </row>
  </sheetData>
  <hyperlinks>
    <hyperlink ref="F27" r:id="rId1" xr:uid="{2E6C52D1-B7D0-4AF3-B6A8-130A2C053DF3}"/>
    <hyperlink ref="F28" r:id="rId2" xr:uid="{D80AD290-8FAF-4120-BFDA-98A5E66BEA3C}"/>
    <hyperlink ref="F29" r:id="rId3" xr:uid="{9E845044-F2A1-418E-BD52-A4228C2C9CCD}"/>
    <hyperlink ref="F30" r:id="rId4" xr:uid="{A1312256-5CED-4AC7-B793-9241CAFF81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0429-FF67-42B4-8567-87D4467DD725}">
  <dimension ref="A1:H9"/>
  <sheetViews>
    <sheetView workbookViewId="0">
      <selection activeCell="H6" sqref="H6"/>
    </sheetView>
  </sheetViews>
  <sheetFormatPr defaultRowHeight="14.5" x14ac:dyDescent="0.35"/>
  <cols>
    <col min="6" max="6" width="17.81640625" bestFit="1" customWidth="1"/>
  </cols>
  <sheetData>
    <row r="1" spans="1:8" x14ac:dyDescent="0.35">
      <c r="F1" t="s">
        <v>180</v>
      </c>
    </row>
    <row r="2" spans="1:8" x14ac:dyDescent="0.35">
      <c r="F2" s="2">
        <f>A4</f>
        <v>100</v>
      </c>
      <c r="H2">
        <f>A4</f>
        <v>100</v>
      </c>
    </row>
    <row r="4" spans="1:8" x14ac:dyDescent="0.35">
      <c r="A4" s="1">
        <v>100</v>
      </c>
      <c r="F4" s="1" t="str">
        <f>'2) Name split'!F13</f>
        <v>Ravi kumar raj</v>
      </c>
      <c r="H4" t="str">
        <f>Sheet4!C2</f>
        <v>Samplew Date test new</v>
      </c>
    </row>
    <row r="5" spans="1:8" x14ac:dyDescent="0.35">
      <c r="H5" t="s">
        <v>182</v>
      </c>
    </row>
    <row r="6" spans="1:8" x14ac:dyDescent="0.35">
      <c r="F6" t="s">
        <v>148</v>
      </c>
    </row>
    <row r="9" spans="1:8" x14ac:dyDescent="0.35">
      <c r="F9" t="str">
        <f>'2) Name split'!F14</f>
        <v>abc qpwer xyz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46F8-DB25-48EC-9432-EA58F0430589}">
  <dimension ref="A1:I17"/>
  <sheetViews>
    <sheetView workbookViewId="0">
      <selection activeCell="C5" sqref="C5:E9"/>
    </sheetView>
  </sheetViews>
  <sheetFormatPr defaultRowHeight="14.5" x14ac:dyDescent="0.35"/>
  <cols>
    <col min="1" max="1" width="16" bestFit="1" customWidth="1"/>
    <col min="2" max="2" width="35.81640625" bestFit="1" customWidth="1"/>
    <col min="5" max="5" width="13.54296875" bestFit="1" customWidth="1"/>
  </cols>
  <sheetData>
    <row r="1" spans="1:9" x14ac:dyDescent="0.35">
      <c r="A1" s="5" t="s">
        <v>85</v>
      </c>
    </row>
    <row r="2" spans="1:9" x14ac:dyDescent="0.35">
      <c r="A2" s="5" t="s">
        <v>19</v>
      </c>
    </row>
    <row r="3" spans="1:9" x14ac:dyDescent="0.35">
      <c r="E3" s="4" t="s">
        <v>13</v>
      </c>
    </row>
    <row r="5" spans="1:9" x14ac:dyDescent="0.35">
      <c r="A5" s="1" t="s">
        <v>14</v>
      </c>
      <c r="C5" t="s">
        <v>33</v>
      </c>
      <c r="D5" t="s">
        <v>34</v>
      </c>
      <c r="E5" t="s">
        <v>35</v>
      </c>
      <c r="G5" t="s">
        <v>33</v>
      </c>
      <c r="H5" t="s">
        <v>34</v>
      </c>
      <c r="I5" t="s">
        <v>35</v>
      </c>
    </row>
    <row r="6" spans="1:9" x14ac:dyDescent="0.35">
      <c r="A6" s="1" t="s">
        <v>15</v>
      </c>
      <c r="C6" t="s">
        <v>36</v>
      </c>
      <c r="D6" t="s">
        <v>37</v>
      </c>
      <c r="E6" t="s">
        <v>38</v>
      </c>
      <c r="G6" t="s">
        <v>36</v>
      </c>
      <c r="H6" t="s">
        <v>37</v>
      </c>
      <c r="I6" t="s">
        <v>38</v>
      </c>
    </row>
    <row r="7" spans="1:9" x14ac:dyDescent="0.35">
      <c r="A7" s="1" t="s">
        <v>16</v>
      </c>
      <c r="C7" t="s">
        <v>39</v>
      </c>
      <c r="D7" t="s">
        <v>40</v>
      </c>
      <c r="E7" t="s">
        <v>35</v>
      </c>
      <c r="G7" t="s">
        <v>39</v>
      </c>
      <c r="H7" t="s">
        <v>40</v>
      </c>
      <c r="I7" t="s">
        <v>35</v>
      </c>
    </row>
    <row r="8" spans="1:9" x14ac:dyDescent="0.35">
      <c r="A8" s="1" t="s">
        <v>17</v>
      </c>
      <c r="C8" t="s">
        <v>41</v>
      </c>
      <c r="D8" t="s">
        <v>42</v>
      </c>
      <c r="E8" t="s">
        <v>34</v>
      </c>
      <c r="G8" t="s">
        <v>41</v>
      </c>
      <c r="H8" t="s">
        <v>42</v>
      </c>
      <c r="I8" t="s">
        <v>34</v>
      </c>
    </row>
    <row r="9" spans="1:9" x14ac:dyDescent="0.35">
      <c r="A9" s="1" t="s">
        <v>18</v>
      </c>
      <c r="C9" t="s">
        <v>43</v>
      </c>
      <c r="D9" t="s">
        <v>35</v>
      </c>
      <c r="E9" t="s">
        <v>33</v>
      </c>
      <c r="G9" t="s">
        <v>43</v>
      </c>
      <c r="H9" t="s">
        <v>35</v>
      </c>
      <c r="I9" t="s">
        <v>33</v>
      </c>
    </row>
    <row r="12" spans="1:9" x14ac:dyDescent="0.35">
      <c r="A12" t="s">
        <v>20</v>
      </c>
      <c r="B12" t="s">
        <v>21</v>
      </c>
    </row>
    <row r="13" spans="1:9" x14ac:dyDescent="0.35">
      <c r="A13" t="s">
        <v>22</v>
      </c>
      <c r="B13" t="s">
        <v>27</v>
      </c>
      <c r="C13" t="s">
        <v>28</v>
      </c>
    </row>
    <row r="14" spans="1:9" x14ac:dyDescent="0.35">
      <c r="A14" t="s">
        <v>23</v>
      </c>
      <c r="B14" t="s">
        <v>29</v>
      </c>
    </row>
    <row r="15" spans="1:9" x14ac:dyDescent="0.35">
      <c r="A15" t="s">
        <v>24</v>
      </c>
      <c r="B15" t="s">
        <v>30</v>
      </c>
    </row>
    <row r="16" spans="1:9" x14ac:dyDescent="0.35">
      <c r="A16" t="s">
        <v>25</v>
      </c>
      <c r="B16" t="s">
        <v>31</v>
      </c>
    </row>
    <row r="17" spans="1:2" x14ac:dyDescent="0.35">
      <c r="A17" t="s">
        <v>26</v>
      </c>
      <c r="B17" t="s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E78C-71C7-41AC-9027-777A477D65B1}">
  <dimension ref="A1:N31"/>
  <sheetViews>
    <sheetView workbookViewId="0">
      <selection activeCell="I10" sqref="I10:I11"/>
    </sheetView>
  </sheetViews>
  <sheetFormatPr defaultRowHeight="14.5" x14ac:dyDescent="0.35"/>
  <cols>
    <col min="5" max="5" width="10.08984375" bestFit="1" customWidth="1"/>
    <col min="8" max="8" width="10.08984375" bestFit="1" customWidth="1"/>
    <col min="9" max="9" width="17.26953125" bestFit="1" customWidth="1"/>
    <col min="11" max="11" width="14" bestFit="1" customWidth="1"/>
    <col min="13" max="13" width="10.08984375" bestFit="1" customWidth="1"/>
  </cols>
  <sheetData>
    <row r="1" spans="1:14" x14ac:dyDescent="0.35">
      <c r="A1" s="11" t="s">
        <v>61</v>
      </c>
      <c r="B1" s="11" t="s">
        <v>0</v>
      </c>
      <c r="C1" s="11" t="s">
        <v>97</v>
      </c>
      <c r="D1" s="11" t="s">
        <v>1</v>
      </c>
      <c r="E1" s="11" t="s">
        <v>2</v>
      </c>
      <c r="K1" t="s">
        <v>104</v>
      </c>
    </row>
    <row r="2" spans="1:14" x14ac:dyDescent="0.35">
      <c r="A2" s="29">
        <v>1001</v>
      </c>
      <c r="B2" s="13" t="s">
        <v>3</v>
      </c>
      <c r="C2" s="8">
        <v>61</v>
      </c>
      <c r="D2" s="8" t="str">
        <f>IF(C2&gt;34,"Pass","Fail")</f>
        <v>Pass</v>
      </c>
      <c r="E2" s="14">
        <f ca="1">TODAY()</f>
        <v>45800</v>
      </c>
      <c r="G2" t="s">
        <v>101</v>
      </c>
      <c r="K2" t="s">
        <v>105</v>
      </c>
    </row>
    <row r="3" spans="1:14" x14ac:dyDescent="0.35">
      <c r="A3" s="29">
        <v>1002</v>
      </c>
      <c r="B3" s="13" t="s">
        <v>4</v>
      </c>
      <c r="C3" s="8">
        <v>37</v>
      </c>
      <c r="D3" s="8" t="str">
        <f t="shared" ref="D3:D31" si="0">IF(C3&gt;34,"Pass","Fail")</f>
        <v>Pass</v>
      </c>
      <c r="E3" s="14">
        <f t="shared" ref="E3:E11" ca="1" si="1">TODAY()</f>
        <v>45800</v>
      </c>
      <c r="H3" t="s">
        <v>98</v>
      </c>
      <c r="K3" t="s">
        <v>106</v>
      </c>
    </row>
    <row r="4" spans="1:14" x14ac:dyDescent="0.35">
      <c r="A4" s="29">
        <v>1003</v>
      </c>
      <c r="B4" s="13" t="s">
        <v>5</v>
      </c>
      <c r="C4" s="8">
        <v>12</v>
      </c>
      <c r="D4" s="8" t="str">
        <f t="shared" si="0"/>
        <v>Fail</v>
      </c>
      <c r="E4" s="14">
        <f t="shared" ca="1" si="1"/>
        <v>45800</v>
      </c>
      <c r="M4" t="s">
        <v>108</v>
      </c>
      <c r="N4">
        <f>COUNTIF(D:D,M4)</f>
        <v>21</v>
      </c>
    </row>
    <row r="5" spans="1:14" x14ac:dyDescent="0.35">
      <c r="A5" s="29">
        <v>1004</v>
      </c>
      <c r="B5" s="13" t="s">
        <v>6</v>
      </c>
      <c r="C5" s="8">
        <v>11</v>
      </c>
      <c r="D5" s="8" t="str">
        <f t="shared" si="0"/>
        <v>Fail</v>
      </c>
      <c r="E5" s="14">
        <f t="shared" ca="1" si="1"/>
        <v>45800</v>
      </c>
      <c r="H5" s="10">
        <v>45424</v>
      </c>
      <c r="M5" t="s">
        <v>109</v>
      </c>
      <c r="N5">
        <f>COUNTIF(D:D,M5)</f>
        <v>9</v>
      </c>
    </row>
    <row r="6" spans="1:14" x14ac:dyDescent="0.35">
      <c r="A6" s="29">
        <v>1005</v>
      </c>
      <c r="B6" s="13" t="s">
        <v>7</v>
      </c>
      <c r="C6" s="8">
        <v>45</v>
      </c>
      <c r="D6" s="8" t="str">
        <f t="shared" si="0"/>
        <v>Pass</v>
      </c>
      <c r="E6" s="14">
        <f t="shared" ca="1" si="1"/>
        <v>45800</v>
      </c>
    </row>
    <row r="7" spans="1:14" x14ac:dyDescent="0.35">
      <c r="A7" s="29">
        <v>1006</v>
      </c>
      <c r="B7" s="13" t="s">
        <v>8</v>
      </c>
      <c r="C7" s="8">
        <v>6</v>
      </c>
      <c r="D7" s="8" t="str">
        <f t="shared" si="0"/>
        <v>Fail</v>
      </c>
      <c r="E7" s="14">
        <f t="shared" ca="1" si="1"/>
        <v>45800</v>
      </c>
      <c r="H7" t="s">
        <v>99</v>
      </c>
    </row>
    <row r="8" spans="1:14" x14ac:dyDescent="0.35">
      <c r="A8" s="29">
        <v>1007</v>
      </c>
      <c r="B8" s="13" t="s">
        <v>9</v>
      </c>
      <c r="C8" s="8">
        <v>19</v>
      </c>
      <c r="D8" s="8" t="str">
        <f t="shared" si="0"/>
        <v>Fail</v>
      </c>
      <c r="E8" s="14">
        <f t="shared" ca="1" si="1"/>
        <v>45800</v>
      </c>
    </row>
    <row r="9" spans="1:14" x14ac:dyDescent="0.35">
      <c r="A9" s="29">
        <v>1008</v>
      </c>
      <c r="B9" s="13" t="s">
        <v>10</v>
      </c>
      <c r="C9" s="8">
        <v>87</v>
      </c>
      <c r="D9" s="8" t="str">
        <f t="shared" si="0"/>
        <v>Pass</v>
      </c>
      <c r="E9" s="14">
        <f t="shared" ca="1" si="1"/>
        <v>45800</v>
      </c>
      <c r="J9" t="s">
        <v>107</v>
      </c>
      <c r="L9" s="2" t="s">
        <v>108</v>
      </c>
      <c r="M9" s="3">
        <f ca="1">TODAY()</f>
        <v>45800</v>
      </c>
      <c r="N9" s="19">
        <f ca="1">COUNTIFS(D:D,L9,E:E,M9)</f>
        <v>6</v>
      </c>
    </row>
    <row r="10" spans="1:14" x14ac:dyDescent="0.35">
      <c r="A10" s="29">
        <v>1009</v>
      </c>
      <c r="B10" s="13" t="s">
        <v>11</v>
      </c>
      <c r="C10" s="8">
        <v>43</v>
      </c>
      <c r="D10" s="8" t="str">
        <f t="shared" si="0"/>
        <v>Pass</v>
      </c>
      <c r="E10" s="14">
        <f t="shared" ca="1" si="1"/>
        <v>45800</v>
      </c>
      <c r="I10" t="s">
        <v>102</v>
      </c>
      <c r="J10" s="1">
        <f>COUNTIF(C:C,"&gt;34")</f>
        <v>21</v>
      </c>
      <c r="L10" s="2" t="s">
        <v>109</v>
      </c>
      <c r="M10" s="3">
        <f ca="1">TODAY()</f>
        <v>45800</v>
      </c>
      <c r="N10" s="19">
        <f t="shared" ref="N10:N17" ca="1" si="2">COUNTIFS(D:D,L10,E:E,M10)</f>
        <v>4</v>
      </c>
    </row>
    <row r="11" spans="1:14" x14ac:dyDescent="0.35">
      <c r="A11" s="29">
        <v>1010</v>
      </c>
      <c r="B11" s="13" t="s">
        <v>12</v>
      </c>
      <c r="C11" s="8">
        <v>68</v>
      </c>
      <c r="D11" s="8" t="str">
        <f t="shared" si="0"/>
        <v>Pass</v>
      </c>
      <c r="E11" s="14">
        <f t="shared" ca="1" si="1"/>
        <v>45800</v>
      </c>
      <c r="I11" t="s">
        <v>103</v>
      </c>
      <c r="J11" s="1">
        <f>COUNTIF(C:C,"&lt;35")</f>
        <v>9</v>
      </c>
      <c r="L11" s="4" t="str">
        <f>L9</f>
        <v>Pass</v>
      </c>
      <c r="M11" s="18">
        <f ca="1">M9-1</f>
        <v>45799</v>
      </c>
      <c r="N11" s="19">
        <f t="shared" ca="1" si="2"/>
        <v>8</v>
      </c>
    </row>
    <row r="12" spans="1:14" x14ac:dyDescent="0.35">
      <c r="A12" s="12">
        <v>1001</v>
      </c>
      <c r="B12" s="13" t="s">
        <v>3</v>
      </c>
      <c r="C12" s="8">
        <v>96</v>
      </c>
      <c r="D12" s="8" t="str">
        <f t="shared" si="0"/>
        <v>Pass</v>
      </c>
      <c r="E12" s="15">
        <f ca="1">E2-1</f>
        <v>45799</v>
      </c>
      <c r="G12" t="s">
        <v>100</v>
      </c>
      <c r="L12" s="4" t="str">
        <f t="shared" ref="L12:L17" si="3">L10</f>
        <v>Fail</v>
      </c>
      <c r="M12" s="18">
        <f t="shared" ref="M12:M17" ca="1" si="4">M10-1</f>
        <v>45799</v>
      </c>
      <c r="N12" s="19">
        <f t="shared" ca="1" si="2"/>
        <v>2</v>
      </c>
    </row>
    <row r="13" spans="1:14" x14ac:dyDescent="0.35">
      <c r="A13" s="12">
        <v>1002</v>
      </c>
      <c r="B13" s="13" t="s">
        <v>4</v>
      </c>
      <c r="C13" s="8">
        <v>87</v>
      </c>
      <c r="D13" s="8" t="str">
        <f t="shared" si="0"/>
        <v>Pass</v>
      </c>
      <c r="E13" s="15">
        <f t="shared" ref="E13:E31" ca="1" si="5">E3-1</f>
        <v>45799</v>
      </c>
      <c r="G13" t="s">
        <v>119</v>
      </c>
      <c r="J13" s="4">
        <f>SUM(J10:J12)</f>
        <v>30</v>
      </c>
      <c r="L13" s="4" t="str">
        <f t="shared" si="3"/>
        <v>Pass</v>
      </c>
      <c r="M13" s="18">
        <f t="shared" ca="1" si="4"/>
        <v>45798</v>
      </c>
      <c r="N13" s="19">
        <f t="shared" ca="1" si="2"/>
        <v>7</v>
      </c>
    </row>
    <row r="14" spans="1:14" x14ac:dyDescent="0.35">
      <c r="A14" s="12">
        <v>1003</v>
      </c>
      <c r="B14" s="13" t="s">
        <v>5</v>
      </c>
      <c r="C14" s="8">
        <v>100</v>
      </c>
      <c r="D14" s="8" t="str">
        <f t="shared" si="0"/>
        <v>Pass</v>
      </c>
      <c r="E14" s="15">
        <f t="shared" ca="1" si="5"/>
        <v>45799</v>
      </c>
      <c r="G14" t="s">
        <v>117</v>
      </c>
      <c r="L14" s="4" t="str">
        <f t="shared" si="3"/>
        <v>Fail</v>
      </c>
      <c r="M14" s="18">
        <f t="shared" ca="1" si="4"/>
        <v>45798</v>
      </c>
      <c r="N14" s="19">
        <f t="shared" ca="1" si="2"/>
        <v>3</v>
      </c>
    </row>
    <row r="15" spans="1:14" x14ac:dyDescent="0.35">
      <c r="A15" s="12">
        <v>1004</v>
      </c>
      <c r="B15" s="13" t="s">
        <v>6</v>
      </c>
      <c r="C15" s="8">
        <v>86</v>
      </c>
      <c r="D15" s="8" t="str">
        <f t="shared" si="0"/>
        <v>Pass</v>
      </c>
      <c r="E15" s="15">
        <f t="shared" ca="1" si="5"/>
        <v>45799</v>
      </c>
      <c r="G15" t="s">
        <v>118</v>
      </c>
      <c r="I15" t="s">
        <v>110</v>
      </c>
      <c r="J15" s="1">
        <f ca="1">COUNTIFS(C:C,"&gt;34",E:E,TODAY())</f>
        <v>6</v>
      </c>
      <c r="L15" s="4" t="str">
        <f t="shared" si="3"/>
        <v>Pass</v>
      </c>
      <c r="M15" s="18">
        <f t="shared" ca="1" si="4"/>
        <v>45797</v>
      </c>
      <c r="N15" s="19">
        <f t="shared" ca="1" si="2"/>
        <v>0</v>
      </c>
    </row>
    <row r="16" spans="1:14" x14ac:dyDescent="0.35">
      <c r="A16" s="12">
        <v>1005</v>
      </c>
      <c r="B16" s="13" t="s">
        <v>7</v>
      </c>
      <c r="C16" s="8">
        <v>85</v>
      </c>
      <c r="D16" s="8" t="str">
        <f t="shared" si="0"/>
        <v>Pass</v>
      </c>
      <c r="E16" s="15">
        <f t="shared" ca="1" si="5"/>
        <v>45799</v>
      </c>
      <c r="I16" t="s">
        <v>111</v>
      </c>
      <c r="J16" s="1">
        <f ca="1">COUNTIFS(C:C,"&lt;35",E:E,TODAY())</f>
        <v>4</v>
      </c>
      <c r="L16" s="4" t="str">
        <f t="shared" si="3"/>
        <v>Fail</v>
      </c>
      <c r="M16" s="18">
        <f t="shared" ca="1" si="4"/>
        <v>45797</v>
      </c>
      <c r="N16" s="19">
        <f t="shared" ca="1" si="2"/>
        <v>0</v>
      </c>
    </row>
    <row r="17" spans="1:14" x14ac:dyDescent="0.35">
      <c r="A17" s="12">
        <v>1006</v>
      </c>
      <c r="B17" s="13" t="s">
        <v>8</v>
      </c>
      <c r="C17" s="8">
        <v>75</v>
      </c>
      <c r="D17" s="8" t="str">
        <f t="shared" si="0"/>
        <v>Pass</v>
      </c>
      <c r="E17" s="15">
        <f t="shared" ca="1" si="5"/>
        <v>45799</v>
      </c>
      <c r="L17" s="4" t="str">
        <f t="shared" si="3"/>
        <v>Pass</v>
      </c>
      <c r="M17" s="18">
        <f t="shared" ca="1" si="4"/>
        <v>45796</v>
      </c>
      <c r="N17" s="19">
        <f t="shared" ca="1" si="2"/>
        <v>0</v>
      </c>
    </row>
    <row r="18" spans="1:14" x14ac:dyDescent="0.35">
      <c r="A18" s="12">
        <v>1007</v>
      </c>
      <c r="B18" s="13" t="s">
        <v>9</v>
      </c>
      <c r="C18" s="8">
        <v>3</v>
      </c>
      <c r="D18" s="8" t="str">
        <f t="shared" si="0"/>
        <v>Fail</v>
      </c>
      <c r="E18" s="15">
        <f t="shared" ca="1" si="5"/>
        <v>45799</v>
      </c>
      <c r="J18" s="4">
        <f ca="1">SUM(J15:J17)</f>
        <v>10</v>
      </c>
    </row>
    <row r="19" spans="1:14" x14ac:dyDescent="0.35">
      <c r="A19" s="12">
        <v>1008</v>
      </c>
      <c r="B19" s="13" t="s">
        <v>10</v>
      </c>
      <c r="C19" s="8">
        <v>100</v>
      </c>
      <c r="D19" s="8" t="str">
        <f t="shared" si="0"/>
        <v>Pass</v>
      </c>
      <c r="E19" s="15">
        <f t="shared" ca="1" si="5"/>
        <v>45799</v>
      </c>
    </row>
    <row r="20" spans="1:14" x14ac:dyDescent="0.35">
      <c r="A20" s="12">
        <v>1009</v>
      </c>
      <c r="B20" s="13" t="s">
        <v>11</v>
      </c>
      <c r="C20" s="8">
        <v>59</v>
      </c>
      <c r="D20" s="8" t="str">
        <f t="shared" si="0"/>
        <v>Pass</v>
      </c>
      <c r="E20" s="15">
        <f t="shared" ca="1" si="5"/>
        <v>45799</v>
      </c>
    </row>
    <row r="21" spans="1:14" x14ac:dyDescent="0.35">
      <c r="A21" s="12">
        <v>1010</v>
      </c>
      <c r="B21" s="13" t="s">
        <v>12</v>
      </c>
      <c r="C21" s="8">
        <v>3</v>
      </c>
      <c r="D21" s="8" t="str">
        <f t="shared" si="0"/>
        <v>Fail</v>
      </c>
      <c r="E21" s="15">
        <f t="shared" ca="1" si="5"/>
        <v>45799</v>
      </c>
    </row>
    <row r="22" spans="1:14" x14ac:dyDescent="0.35">
      <c r="A22" s="16">
        <v>1001</v>
      </c>
      <c r="B22" s="16" t="s">
        <v>3</v>
      </c>
      <c r="C22" s="8">
        <v>47</v>
      </c>
      <c r="D22" s="8" t="str">
        <f t="shared" si="0"/>
        <v>Pass</v>
      </c>
      <c r="E22" s="17">
        <f t="shared" ca="1" si="5"/>
        <v>45798</v>
      </c>
    </row>
    <row r="23" spans="1:14" x14ac:dyDescent="0.35">
      <c r="A23" s="16">
        <v>1002</v>
      </c>
      <c r="B23" s="16" t="s">
        <v>4</v>
      </c>
      <c r="C23" s="8">
        <v>92</v>
      </c>
      <c r="D23" s="8" t="str">
        <f t="shared" si="0"/>
        <v>Pass</v>
      </c>
      <c r="E23" s="17">
        <f t="shared" ca="1" si="5"/>
        <v>45798</v>
      </c>
    </row>
    <row r="24" spans="1:14" x14ac:dyDescent="0.35">
      <c r="A24" s="16">
        <v>1003</v>
      </c>
      <c r="B24" s="16" t="s">
        <v>5</v>
      </c>
      <c r="C24" s="8">
        <v>50</v>
      </c>
      <c r="D24" s="8" t="str">
        <f t="shared" si="0"/>
        <v>Pass</v>
      </c>
      <c r="E24" s="17">
        <f t="shared" ca="1" si="5"/>
        <v>45798</v>
      </c>
    </row>
    <row r="25" spans="1:14" x14ac:dyDescent="0.35">
      <c r="A25" s="16">
        <v>1004</v>
      </c>
      <c r="B25" s="16" t="s">
        <v>6</v>
      </c>
      <c r="C25" s="8">
        <v>82</v>
      </c>
      <c r="D25" s="8" t="str">
        <f t="shared" si="0"/>
        <v>Pass</v>
      </c>
      <c r="E25" s="17">
        <f t="shared" ca="1" si="5"/>
        <v>45798</v>
      </c>
    </row>
    <row r="26" spans="1:14" x14ac:dyDescent="0.35">
      <c r="A26" s="16">
        <v>1005</v>
      </c>
      <c r="B26" s="16" t="s">
        <v>7</v>
      </c>
      <c r="C26" s="8">
        <v>94</v>
      </c>
      <c r="D26" s="8" t="str">
        <f t="shared" si="0"/>
        <v>Pass</v>
      </c>
      <c r="E26" s="17">
        <f t="shared" ca="1" si="5"/>
        <v>45798</v>
      </c>
    </row>
    <row r="27" spans="1:14" x14ac:dyDescent="0.35">
      <c r="A27" s="16">
        <v>1006</v>
      </c>
      <c r="B27" s="16" t="s">
        <v>8</v>
      </c>
      <c r="C27" s="8">
        <v>34</v>
      </c>
      <c r="D27" s="8" t="str">
        <f t="shared" si="0"/>
        <v>Fail</v>
      </c>
      <c r="E27" s="17">
        <f t="shared" ca="1" si="5"/>
        <v>45798</v>
      </c>
    </row>
    <row r="28" spans="1:14" x14ac:dyDescent="0.35">
      <c r="A28" s="16">
        <v>1007</v>
      </c>
      <c r="B28" s="16" t="s">
        <v>9</v>
      </c>
      <c r="C28" s="8">
        <v>12</v>
      </c>
      <c r="D28" s="8" t="str">
        <f t="shared" si="0"/>
        <v>Fail</v>
      </c>
      <c r="E28" s="17">
        <f t="shared" ca="1" si="5"/>
        <v>45798</v>
      </c>
    </row>
    <row r="29" spans="1:14" x14ac:dyDescent="0.35">
      <c r="A29" s="16">
        <v>1008</v>
      </c>
      <c r="B29" s="16" t="s">
        <v>10</v>
      </c>
      <c r="C29" s="8">
        <v>99</v>
      </c>
      <c r="D29" s="8" t="str">
        <f t="shared" si="0"/>
        <v>Pass</v>
      </c>
      <c r="E29" s="17">
        <f t="shared" ca="1" si="5"/>
        <v>45798</v>
      </c>
    </row>
    <row r="30" spans="1:14" x14ac:dyDescent="0.35">
      <c r="A30" s="16">
        <v>1009</v>
      </c>
      <c r="B30" s="16" t="s">
        <v>11</v>
      </c>
      <c r="C30" s="8">
        <v>54</v>
      </c>
      <c r="D30" s="8" t="str">
        <f t="shared" si="0"/>
        <v>Pass</v>
      </c>
      <c r="E30" s="17">
        <f t="shared" ca="1" si="5"/>
        <v>45798</v>
      </c>
    </row>
    <row r="31" spans="1:14" x14ac:dyDescent="0.35">
      <c r="A31" s="16">
        <v>1010</v>
      </c>
      <c r="B31" s="16" t="s">
        <v>12</v>
      </c>
      <c r="C31" s="8">
        <v>1</v>
      </c>
      <c r="D31" s="8" t="str">
        <f t="shared" si="0"/>
        <v>Fail</v>
      </c>
      <c r="E31" s="17">
        <f t="shared" ca="1" si="5"/>
        <v>45798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326F-EE68-42FF-B6D1-EAAE731994CB}">
  <dimension ref="A1:S101"/>
  <sheetViews>
    <sheetView workbookViewId="0">
      <selection activeCell="P1" sqref="O1:P7"/>
    </sheetView>
  </sheetViews>
  <sheetFormatPr defaultRowHeight="14.5" x14ac:dyDescent="0.35"/>
  <cols>
    <col min="5" max="5" width="10.08984375" bestFit="1" customWidth="1"/>
  </cols>
  <sheetData>
    <row r="1" spans="1:19" x14ac:dyDescent="0.35">
      <c r="A1" s="22" t="s">
        <v>61</v>
      </c>
      <c r="B1" s="22" t="s">
        <v>0</v>
      </c>
      <c r="C1" s="22" t="s">
        <v>97</v>
      </c>
      <c r="D1" s="22" t="s">
        <v>1</v>
      </c>
      <c r="E1" s="22" t="s">
        <v>2</v>
      </c>
      <c r="O1" s="5" t="s">
        <v>137</v>
      </c>
    </row>
    <row r="2" spans="1:19" x14ac:dyDescent="0.35">
      <c r="A2" s="4">
        <v>1001</v>
      </c>
      <c r="B2" s="4" t="s">
        <v>3</v>
      </c>
      <c r="C2" s="23">
        <f ca="1">RANDBETWEEN(1,100)</f>
        <v>39</v>
      </c>
      <c r="D2" s="23" t="str">
        <f ca="1">IF(C2&lt;35,"Fail","Pass")</f>
        <v>Pass</v>
      </c>
      <c r="E2" s="30">
        <f ca="1">TODAY()</f>
        <v>45800</v>
      </c>
      <c r="I2" s="13">
        <v>101</v>
      </c>
      <c r="K2" s="13">
        <v>1001</v>
      </c>
      <c r="M2" s="16">
        <v>101</v>
      </c>
      <c r="O2" t="s">
        <v>20</v>
      </c>
      <c r="P2" t="s">
        <v>136</v>
      </c>
    </row>
    <row r="3" spans="1:19" x14ac:dyDescent="0.35">
      <c r="A3" s="4">
        <v>1002</v>
      </c>
      <c r="B3" s="4" t="s">
        <v>4</v>
      </c>
      <c r="C3" s="23">
        <f t="shared" ref="C3:C31" ca="1" si="0">RANDBETWEEN(1,100)</f>
        <v>28</v>
      </c>
      <c r="D3" s="23" t="str">
        <f t="shared" ref="D3:D31" ca="1" si="1">IF(C3&lt;35,"Fail","Pass")</f>
        <v>Fail</v>
      </c>
      <c r="E3" s="30">
        <f t="shared" ref="E3:E11" ca="1" si="2">TODAY()</f>
        <v>45800</v>
      </c>
      <c r="I3" s="13">
        <v>102</v>
      </c>
      <c r="K3" s="13">
        <v>1002</v>
      </c>
      <c r="M3" s="16">
        <v>102</v>
      </c>
      <c r="O3" t="s">
        <v>22</v>
      </c>
      <c r="P3" t="s">
        <v>138</v>
      </c>
    </row>
    <row r="4" spans="1:19" x14ac:dyDescent="0.35">
      <c r="A4" s="4">
        <v>1003</v>
      </c>
      <c r="B4" s="4" t="s">
        <v>5</v>
      </c>
      <c r="C4" s="23">
        <f t="shared" ca="1" si="0"/>
        <v>43</v>
      </c>
      <c r="D4" s="23" t="str">
        <f t="shared" ca="1" si="1"/>
        <v>Pass</v>
      </c>
      <c r="E4" s="30">
        <f t="shared" ca="1" si="2"/>
        <v>45800</v>
      </c>
      <c r="I4" s="13">
        <v>103</v>
      </c>
      <c r="K4" s="13">
        <v>1003</v>
      </c>
      <c r="M4" s="16">
        <v>103</v>
      </c>
      <c r="O4" t="s">
        <v>23</v>
      </c>
      <c r="P4" t="s">
        <v>139</v>
      </c>
    </row>
    <row r="5" spans="1:19" x14ac:dyDescent="0.35">
      <c r="A5" s="4">
        <v>1004</v>
      </c>
      <c r="B5" s="4" t="s">
        <v>6</v>
      </c>
      <c r="C5" s="23">
        <f t="shared" ca="1" si="0"/>
        <v>12</v>
      </c>
      <c r="D5" s="23" t="str">
        <f t="shared" ca="1" si="1"/>
        <v>Fail</v>
      </c>
      <c r="E5" s="30">
        <f t="shared" ca="1" si="2"/>
        <v>45800</v>
      </c>
      <c r="I5" s="13">
        <v>104</v>
      </c>
      <c r="K5" s="13">
        <v>1004</v>
      </c>
      <c r="M5" s="16">
        <v>104</v>
      </c>
      <c r="O5" t="s">
        <v>24</v>
      </c>
      <c r="P5" t="s">
        <v>140</v>
      </c>
    </row>
    <row r="6" spans="1:19" x14ac:dyDescent="0.35">
      <c r="A6" s="4">
        <v>1005</v>
      </c>
      <c r="B6" s="4" t="s">
        <v>7</v>
      </c>
      <c r="C6" s="23">
        <f t="shared" ca="1" si="0"/>
        <v>99</v>
      </c>
      <c r="D6" s="23" t="str">
        <f t="shared" ca="1" si="1"/>
        <v>Pass</v>
      </c>
      <c r="E6" s="30">
        <f t="shared" ca="1" si="2"/>
        <v>45800</v>
      </c>
      <c r="I6" s="13">
        <v>105</v>
      </c>
      <c r="K6" s="13">
        <v>1005</v>
      </c>
      <c r="M6" s="16">
        <v>105</v>
      </c>
      <c r="O6" t="s">
        <v>25</v>
      </c>
      <c r="P6" t="s">
        <v>141</v>
      </c>
    </row>
    <row r="7" spans="1:19" x14ac:dyDescent="0.35">
      <c r="A7" s="4">
        <v>1006</v>
      </c>
      <c r="B7" s="4" t="s">
        <v>8</v>
      </c>
      <c r="C7" s="23">
        <f t="shared" ca="1" si="0"/>
        <v>97</v>
      </c>
      <c r="D7" s="23" t="str">
        <f t="shared" ca="1" si="1"/>
        <v>Pass</v>
      </c>
      <c r="E7" s="30">
        <f t="shared" ca="1" si="2"/>
        <v>45800</v>
      </c>
      <c r="I7" s="13">
        <v>106</v>
      </c>
      <c r="K7" s="13">
        <v>1006</v>
      </c>
      <c r="M7" s="16">
        <v>106</v>
      </c>
      <c r="O7" t="s">
        <v>26</v>
      </c>
      <c r="P7" t="s">
        <v>142</v>
      </c>
    </row>
    <row r="8" spans="1:19" x14ac:dyDescent="0.35">
      <c r="A8" s="4">
        <v>1007</v>
      </c>
      <c r="B8" s="4" t="s">
        <v>9</v>
      </c>
      <c r="C8" s="23">
        <f t="shared" ca="1" si="0"/>
        <v>47</v>
      </c>
      <c r="D8" s="23" t="str">
        <f t="shared" ca="1" si="1"/>
        <v>Pass</v>
      </c>
      <c r="E8" s="30">
        <f t="shared" ca="1" si="2"/>
        <v>45800</v>
      </c>
      <c r="I8" s="13">
        <v>107</v>
      </c>
      <c r="K8" s="13">
        <v>1007</v>
      </c>
      <c r="M8" s="16">
        <v>107</v>
      </c>
    </row>
    <row r="9" spans="1:19" x14ac:dyDescent="0.35">
      <c r="A9" s="4">
        <v>1008</v>
      </c>
      <c r="B9" s="4" t="s">
        <v>10</v>
      </c>
      <c r="C9" s="23">
        <f t="shared" ca="1" si="0"/>
        <v>88</v>
      </c>
      <c r="D9" s="23" t="str">
        <f t="shared" ca="1" si="1"/>
        <v>Pass</v>
      </c>
      <c r="E9" s="30">
        <f t="shared" ca="1" si="2"/>
        <v>45800</v>
      </c>
      <c r="I9" s="13">
        <v>108</v>
      </c>
      <c r="K9" s="13">
        <v>1008</v>
      </c>
      <c r="M9" s="16">
        <v>108</v>
      </c>
    </row>
    <row r="10" spans="1:19" x14ac:dyDescent="0.35">
      <c r="A10" s="4">
        <v>1009</v>
      </c>
      <c r="B10" s="4" t="s">
        <v>11</v>
      </c>
      <c r="C10" s="23">
        <f t="shared" ca="1" si="0"/>
        <v>74</v>
      </c>
      <c r="D10" s="23" t="str">
        <f t="shared" ca="1" si="1"/>
        <v>Pass</v>
      </c>
      <c r="E10" s="30">
        <f t="shared" ca="1" si="2"/>
        <v>45800</v>
      </c>
      <c r="I10" s="13">
        <v>109</v>
      </c>
      <c r="K10" s="13">
        <v>1009</v>
      </c>
      <c r="M10" s="16">
        <v>109</v>
      </c>
      <c r="O10">
        <v>2</v>
      </c>
      <c r="Q10">
        <v>5</v>
      </c>
      <c r="S10">
        <v>5</v>
      </c>
    </row>
    <row r="11" spans="1:19" x14ac:dyDescent="0.35">
      <c r="A11" s="4">
        <v>1010</v>
      </c>
      <c r="B11" s="4" t="s">
        <v>12</v>
      </c>
      <c r="C11" s="23">
        <f t="shared" ca="1" si="0"/>
        <v>95</v>
      </c>
      <c r="D11" s="23" t="str">
        <f t="shared" ca="1" si="1"/>
        <v>Pass</v>
      </c>
      <c r="E11" s="30">
        <f t="shared" ca="1" si="2"/>
        <v>45800</v>
      </c>
      <c r="I11" s="13">
        <v>110</v>
      </c>
      <c r="K11" s="13">
        <v>1010</v>
      </c>
      <c r="M11" s="16">
        <v>110</v>
      </c>
      <c r="O11">
        <v>4</v>
      </c>
      <c r="Q11">
        <v>10</v>
      </c>
      <c r="S11">
        <f>S10*$O$10</f>
        <v>10</v>
      </c>
    </row>
    <row r="12" spans="1:19" x14ac:dyDescent="0.35">
      <c r="A12">
        <v>1001</v>
      </c>
      <c r="B12" t="s">
        <v>3</v>
      </c>
      <c r="C12" s="23">
        <f t="shared" ca="1" si="0"/>
        <v>72</v>
      </c>
      <c r="D12" s="23" t="str">
        <f t="shared" ca="1" si="1"/>
        <v>Pass</v>
      </c>
      <c r="E12" s="31">
        <f ca="1">E2-1</f>
        <v>45799</v>
      </c>
      <c r="I12" s="13">
        <v>111</v>
      </c>
      <c r="K12" s="16"/>
      <c r="M12" s="16">
        <v>111</v>
      </c>
      <c r="O12">
        <v>6</v>
      </c>
      <c r="Q12">
        <v>20</v>
      </c>
      <c r="S12">
        <f t="shared" ref="S12:S22" si="3">S11*$O$10</f>
        <v>20</v>
      </c>
    </row>
    <row r="13" spans="1:19" x14ac:dyDescent="0.35">
      <c r="A13">
        <v>1002</v>
      </c>
      <c r="B13" t="s">
        <v>4</v>
      </c>
      <c r="C13" s="23">
        <f t="shared" ca="1" si="0"/>
        <v>19</v>
      </c>
      <c r="D13" s="23" t="str">
        <f t="shared" ca="1" si="1"/>
        <v>Fail</v>
      </c>
      <c r="E13" s="31">
        <f t="shared" ref="E13:E31" ca="1" si="4">E3-1</f>
        <v>45799</v>
      </c>
      <c r="I13" s="13">
        <v>112</v>
      </c>
      <c r="K13" s="16"/>
      <c r="M13" s="16">
        <v>112</v>
      </c>
      <c r="O13">
        <v>8</v>
      </c>
      <c r="Q13">
        <v>40</v>
      </c>
      <c r="S13">
        <f t="shared" si="3"/>
        <v>40</v>
      </c>
    </row>
    <row r="14" spans="1:19" x14ac:dyDescent="0.35">
      <c r="A14">
        <v>1003</v>
      </c>
      <c r="B14" t="s">
        <v>5</v>
      </c>
      <c r="C14" s="23">
        <f t="shared" ca="1" si="0"/>
        <v>32</v>
      </c>
      <c r="D14" s="23" t="str">
        <f t="shared" ca="1" si="1"/>
        <v>Fail</v>
      </c>
      <c r="E14" s="31">
        <f t="shared" ca="1" si="4"/>
        <v>45799</v>
      </c>
      <c r="I14" s="13">
        <v>113</v>
      </c>
      <c r="K14" s="16"/>
      <c r="M14" s="16">
        <v>113</v>
      </c>
      <c r="O14">
        <v>10</v>
      </c>
      <c r="Q14">
        <v>80</v>
      </c>
      <c r="S14">
        <f t="shared" si="3"/>
        <v>80</v>
      </c>
    </row>
    <row r="15" spans="1:19" x14ac:dyDescent="0.35">
      <c r="A15">
        <v>1004</v>
      </c>
      <c r="B15" t="s">
        <v>6</v>
      </c>
      <c r="C15" s="23">
        <f t="shared" ca="1" si="0"/>
        <v>51</v>
      </c>
      <c r="D15" s="23" t="str">
        <f t="shared" ca="1" si="1"/>
        <v>Pass</v>
      </c>
      <c r="E15" s="31">
        <f t="shared" ca="1" si="4"/>
        <v>45799</v>
      </c>
      <c r="I15" s="13">
        <v>114</v>
      </c>
      <c r="K15" s="16"/>
      <c r="M15" s="16">
        <v>114</v>
      </c>
      <c r="O15">
        <v>12</v>
      </c>
      <c r="Q15">
        <v>160</v>
      </c>
      <c r="S15">
        <f t="shared" si="3"/>
        <v>160</v>
      </c>
    </row>
    <row r="16" spans="1:19" x14ac:dyDescent="0.35">
      <c r="A16">
        <v>1005</v>
      </c>
      <c r="B16" t="s">
        <v>7</v>
      </c>
      <c r="C16" s="23">
        <f t="shared" ca="1" si="0"/>
        <v>45</v>
      </c>
      <c r="D16" s="23" t="str">
        <f t="shared" ca="1" si="1"/>
        <v>Pass</v>
      </c>
      <c r="E16" s="31">
        <f t="shared" ca="1" si="4"/>
        <v>45799</v>
      </c>
      <c r="I16" s="13">
        <v>115</v>
      </c>
      <c r="K16" s="16"/>
      <c r="M16" s="16">
        <v>115</v>
      </c>
      <c r="O16">
        <v>14</v>
      </c>
      <c r="Q16">
        <v>320</v>
      </c>
      <c r="S16">
        <f t="shared" si="3"/>
        <v>320</v>
      </c>
    </row>
    <row r="17" spans="1:19" x14ac:dyDescent="0.35">
      <c r="A17">
        <v>1006</v>
      </c>
      <c r="B17" t="s">
        <v>8</v>
      </c>
      <c r="C17" s="23">
        <f t="shared" ca="1" si="0"/>
        <v>64</v>
      </c>
      <c r="D17" s="23" t="str">
        <f t="shared" ca="1" si="1"/>
        <v>Pass</v>
      </c>
      <c r="E17" s="31">
        <f t="shared" ca="1" si="4"/>
        <v>45799</v>
      </c>
      <c r="I17" s="20"/>
      <c r="K17" s="16"/>
      <c r="M17" s="16">
        <v>116</v>
      </c>
      <c r="O17">
        <v>16</v>
      </c>
      <c r="Q17">
        <v>640</v>
      </c>
      <c r="S17">
        <f t="shared" si="3"/>
        <v>640</v>
      </c>
    </row>
    <row r="18" spans="1:19" x14ac:dyDescent="0.35">
      <c r="A18">
        <v>1007</v>
      </c>
      <c r="B18" t="s">
        <v>9</v>
      </c>
      <c r="C18" s="23">
        <f t="shared" ca="1" si="0"/>
        <v>90</v>
      </c>
      <c r="D18" s="23" t="str">
        <f t="shared" ca="1" si="1"/>
        <v>Pass</v>
      </c>
      <c r="E18" s="31">
        <f t="shared" ca="1" si="4"/>
        <v>45799</v>
      </c>
      <c r="I18" s="20"/>
      <c r="K18" s="16"/>
      <c r="M18" s="16">
        <v>117</v>
      </c>
      <c r="O18">
        <v>18</v>
      </c>
      <c r="Q18">
        <v>1280</v>
      </c>
      <c r="S18">
        <f t="shared" si="3"/>
        <v>1280</v>
      </c>
    </row>
    <row r="19" spans="1:19" x14ac:dyDescent="0.35">
      <c r="A19">
        <v>1008</v>
      </c>
      <c r="B19" t="s">
        <v>10</v>
      </c>
      <c r="C19" s="23">
        <f t="shared" ca="1" si="0"/>
        <v>22</v>
      </c>
      <c r="D19" s="23" t="str">
        <f t="shared" ca="1" si="1"/>
        <v>Fail</v>
      </c>
      <c r="E19" s="31">
        <f t="shared" ca="1" si="4"/>
        <v>45799</v>
      </c>
      <c r="I19" s="20"/>
      <c r="K19" s="16"/>
      <c r="M19" s="16">
        <v>118</v>
      </c>
      <c r="O19">
        <v>20</v>
      </c>
      <c r="Q19">
        <v>2560</v>
      </c>
      <c r="S19">
        <f t="shared" si="3"/>
        <v>2560</v>
      </c>
    </row>
    <row r="20" spans="1:19" x14ac:dyDescent="0.35">
      <c r="A20">
        <v>1009</v>
      </c>
      <c r="B20" t="s">
        <v>11</v>
      </c>
      <c r="C20" s="23">
        <f t="shared" ca="1" si="0"/>
        <v>19</v>
      </c>
      <c r="D20" s="23" t="str">
        <f t="shared" ca="1" si="1"/>
        <v>Fail</v>
      </c>
      <c r="E20" s="31">
        <f t="shared" ca="1" si="4"/>
        <v>45799</v>
      </c>
      <c r="I20" s="20"/>
      <c r="K20" s="16"/>
      <c r="M20" s="16">
        <v>119</v>
      </c>
      <c r="Q20">
        <v>5120</v>
      </c>
      <c r="S20">
        <f t="shared" si="3"/>
        <v>5120</v>
      </c>
    </row>
    <row r="21" spans="1:19" x14ac:dyDescent="0.35">
      <c r="A21">
        <v>1010</v>
      </c>
      <c r="B21" t="s">
        <v>12</v>
      </c>
      <c r="C21" s="23">
        <f t="shared" ca="1" si="0"/>
        <v>78</v>
      </c>
      <c r="D21" s="23" t="str">
        <f t="shared" ca="1" si="1"/>
        <v>Pass</v>
      </c>
      <c r="E21" s="31">
        <f t="shared" ca="1" si="4"/>
        <v>45799</v>
      </c>
      <c r="I21" s="20"/>
      <c r="K21" s="16"/>
      <c r="M21" s="16">
        <v>120</v>
      </c>
      <c r="Q21">
        <v>10240</v>
      </c>
      <c r="S21">
        <f t="shared" si="3"/>
        <v>10240</v>
      </c>
    </row>
    <row r="22" spans="1:19" x14ac:dyDescent="0.35">
      <c r="A22" s="4">
        <v>1001</v>
      </c>
      <c r="B22" s="4" t="s">
        <v>3</v>
      </c>
      <c r="C22" s="23">
        <f t="shared" ca="1" si="0"/>
        <v>70</v>
      </c>
      <c r="D22" s="23" t="str">
        <f t="shared" ca="1" si="1"/>
        <v>Pass</v>
      </c>
      <c r="E22" s="31">
        <f ca="1">E12-1</f>
        <v>45798</v>
      </c>
      <c r="I22" s="20"/>
      <c r="M22" s="20"/>
      <c r="Q22">
        <v>20480</v>
      </c>
      <c r="S22">
        <f t="shared" si="3"/>
        <v>20480</v>
      </c>
    </row>
    <row r="23" spans="1:19" x14ac:dyDescent="0.35">
      <c r="A23" s="4">
        <v>1002</v>
      </c>
      <c r="B23" s="4" t="s">
        <v>4</v>
      </c>
      <c r="C23" s="23">
        <f t="shared" ca="1" si="0"/>
        <v>46</v>
      </c>
      <c r="D23" s="23" t="str">
        <f t="shared" ca="1" si="1"/>
        <v>Pass</v>
      </c>
      <c r="E23" s="31">
        <f t="shared" ca="1" si="4"/>
        <v>45798</v>
      </c>
      <c r="I23" s="20"/>
      <c r="M23" s="20"/>
    </row>
    <row r="24" spans="1:19" x14ac:dyDescent="0.35">
      <c r="A24" s="4">
        <v>1003</v>
      </c>
      <c r="B24" s="4" t="s">
        <v>5</v>
      </c>
      <c r="C24" s="23">
        <f t="shared" ca="1" si="0"/>
        <v>62</v>
      </c>
      <c r="D24" s="23" t="str">
        <f t="shared" ca="1" si="1"/>
        <v>Pass</v>
      </c>
      <c r="E24" s="31">
        <f t="shared" ca="1" si="4"/>
        <v>45798</v>
      </c>
      <c r="I24" s="20"/>
      <c r="M24" s="20"/>
    </row>
    <row r="25" spans="1:19" x14ac:dyDescent="0.35">
      <c r="A25" s="4">
        <v>1004</v>
      </c>
      <c r="B25" s="4" t="s">
        <v>6</v>
      </c>
      <c r="C25" s="23">
        <f t="shared" ca="1" si="0"/>
        <v>37</v>
      </c>
      <c r="D25" s="23" t="str">
        <f t="shared" ca="1" si="1"/>
        <v>Pass</v>
      </c>
      <c r="E25" s="31">
        <f t="shared" ca="1" si="4"/>
        <v>45798</v>
      </c>
      <c r="I25" s="20"/>
      <c r="M25" s="20"/>
    </row>
    <row r="26" spans="1:19" x14ac:dyDescent="0.35">
      <c r="A26" s="4">
        <v>1005</v>
      </c>
      <c r="B26" s="4" t="s">
        <v>7</v>
      </c>
      <c r="C26" s="23">
        <f t="shared" ca="1" si="0"/>
        <v>17</v>
      </c>
      <c r="D26" s="23" t="str">
        <f t="shared" ca="1" si="1"/>
        <v>Fail</v>
      </c>
      <c r="E26" s="31">
        <f t="shared" ca="1" si="4"/>
        <v>45798</v>
      </c>
      <c r="I26" s="20"/>
      <c r="M26" s="20"/>
    </row>
    <row r="27" spans="1:19" x14ac:dyDescent="0.35">
      <c r="A27" s="4">
        <v>1006</v>
      </c>
      <c r="B27" s="4" t="s">
        <v>8</v>
      </c>
      <c r="C27" s="23">
        <f t="shared" ca="1" si="0"/>
        <v>87</v>
      </c>
      <c r="D27" s="23" t="str">
        <f t="shared" ca="1" si="1"/>
        <v>Pass</v>
      </c>
      <c r="E27" s="31">
        <f t="shared" ca="1" si="4"/>
        <v>45798</v>
      </c>
      <c r="I27" s="20"/>
      <c r="M27" s="20"/>
    </row>
    <row r="28" spans="1:19" x14ac:dyDescent="0.35">
      <c r="A28" s="4">
        <v>1007</v>
      </c>
      <c r="B28" s="4" t="s">
        <v>9</v>
      </c>
      <c r="C28" s="23">
        <f t="shared" ca="1" si="0"/>
        <v>39</v>
      </c>
      <c r="D28" s="23" t="str">
        <f t="shared" ca="1" si="1"/>
        <v>Pass</v>
      </c>
      <c r="E28" s="31">
        <f t="shared" ca="1" si="4"/>
        <v>45798</v>
      </c>
      <c r="I28" s="20"/>
      <c r="M28" s="20"/>
    </row>
    <row r="29" spans="1:19" x14ac:dyDescent="0.35">
      <c r="A29" s="4">
        <v>1008</v>
      </c>
      <c r="B29" s="4" t="s">
        <v>10</v>
      </c>
      <c r="C29" s="23">
        <f t="shared" ca="1" si="0"/>
        <v>49</v>
      </c>
      <c r="D29" s="23" t="str">
        <f t="shared" ca="1" si="1"/>
        <v>Pass</v>
      </c>
      <c r="E29" s="31">
        <f t="shared" ca="1" si="4"/>
        <v>45798</v>
      </c>
      <c r="I29" s="20"/>
      <c r="M29" s="20"/>
    </row>
    <row r="30" spans="1:19" x14ac:dyDescent="0.35">
      <c r="A30" s="4">
        <v>1009</v>
      </c>
      <c r="B30" s="4" t="s">
        <v>11</v>
      </c>
      <c r="C30" s="23">
        <f t="shared" ca="1" si="0"/>
        <v>70</v>
      </c>
      <c r="D30" s="23" t="str">
        <f t="shared" ca="1" si="1"/>
        <v>Pass</v>
      </c>
      <c r="E30" s="31">
        <f t="shared" ca="1" si="4"/>
        <v>45798</v>
      </c>
      <c r="I30" s="20"/>
      <c r="M30" s="20"/>
    </row>
    <row r="31" spans="1:19" x14ac:dyDescent="0.35">
      <c r="A31" s="4">
        <v>1010</v>
      </c>
      <c r="B31" s="4" t="s">
        <v>12</v>
      </c>
      <c r="C31" s="23">
        <f t="shared" ca="1" si="0"/>
        <v>36</v>
      </c>
      <c r="D31" s="23" t="str">
        <f t="shared" ca="1" si="1"/>
        <v>Pass</v>
      </c>
      <c r="E31" s="31">
        <f t="shared" ca="1" si="4"/>
        <v>45798</v>
      </c>
      <c r="I31" s="20"/>
      <c r="M31" s="20"/>
    </row>
    <row r="32" spans="1:19" x14ac:dyDescent="0.35">
      <c r="I32" s="20"/>
      <c r="M32" s="20"/>
    </row>
    <row r="33" spans="9:13" x14ac:dyDescent="0.35">
      <c r="I33" s="20"/>
      <c r="M33" s="20"/>
    </row>
    <row r="34" spans="9:13" x14ac:dyDescent="0.35">
      <c r="I34" s="20"/>
      <c r="M34" s="20"/>
    </row>
    <row r="35" spans="9:13" x14ac:dyDescent="0.35">
      <c r="I35" s="20"/>
      <c r="M35" s="20"/>
    </row>
    <row r="36" spans="9:13" x14ac:dyDescent="0.35">
      <c r="I36" s="20"/>
      <c r="M36" s="20"/>
    </row>
    <row r="37" spans="9:13" x14ac:dyDescent="0.35">
      <c r="I37" s="20"/>
      <c r="M37" s="20"/>
    </row>
    <row r="38" spans="9:13" x14ac:dyDescent="0.35">
      <c r="I38" s="20"/>
      <c r="M38" s="20"/>
    </row>
    <row r="39" spans="9:13" x14ac:dyDescent="0.35">
      <c r="I39" s="20"/>
      <c r="M39" s="20"/>
    </row>
    <row r="40" spans="9:13" x14ac:dyDescent="0.35">
      <c r="I40" s="20"/>
      <c r="M40" s="20"/>
    </row>
    <row r="41" spans="9:13" x14ac:dyDescent="0.35">
      <c r="I41" s="20"/>
      <c r="M41" s="20"/>
    </row>
    <row r="42" spans="9:13" x14ac:dyDescent="0.35">
      <c r="I42" s="20"/>
      <c r="M42" s="20"/>
    </row>
    <row r="43" spans="9:13" x14ac:dyDescent="0.35">
      <c r="I43" s="20"/>
      <c r="M43" s="20"/>
    </row>
    <row r="44" spans="9:13" x14ac:dyDescent="0.35">
      <c r="I44" s="20"/>
      <c r="M44" s="20"/>
    </row>
    <row r="45" spans="9:13" x14ac:dyDescent="0.35">
      <c r="I45" s="20"/>
      <c r="M45" s="20"/>
    </row>
    <row r="46" spans="9:13" x14ac:dyDescent="0.35">
      <c r="I46" s="20"/>
      <c r="M46" s="20"/>
    </row>
    <row r="47" spans="9:13" x14ac:dyDescent="0.35">
      <c r="I47" s="20"/>
      <c r="M47" s="20"/>
    </row>
    <row r="48" spans="9:13" x14ac:dyDescent="0.35">
      <c r="I48" s="20"/>
      <c r="M48" s="20"/>
    </row>
    <row r="49" spans="9:13" x14ac:dyDescent="0.35">
      <c r="I49" s="20"/>
      <c r="M49" s="20"/>
    </row>
    <row r="50" spans="9:13" x14ac:dyDescent="0.35">
      <c r="I50" s="20"/>
      <c r="M50" s="20"/>
    </row>
    <row r="51" spans="9:13" x14ac:dyDescent="0.35">
      <c r="I51" s="20"/>
      <c r="M51" s="20"/>
    </row>
    <row r="52" spans="9:13" x14ac:dyDescent="0.35">
      <c r="I52" s="20"/>
      <c r="M52" s="20"/>
    </row>
    <row r="53" spans="9:13" x14ac:dyDescent="0.35">
      <c r="I53" s="20"/>
      <c r="M53" s="20"/>
    </row>
    <row r="54" spans="9:13" x14ac:dyDescent="0.35">
      <c r="I54" s="20"/>
      <c r="M54" s="20"/>
    </row>
    <row r="55" spans="9:13" x14ac:dyDescent="0.35">
      <c r="I55" s="20"/>
      <c r="M55" s="20"/>
    </row>
    <row r="56" spans="9:13" x14ac:dyDescent="0.35">
      <c r="I56" s="20"/>
      <c r="M56" s="20"/>
    </row>
    <row r="57" spans="9:13" x14ac:dyDescent="0.35">
      <c r="I57" s="20"/>
      <c r="M57" s="20"/>
    </row>
    <row r="58" spans="9:13" x14ac:dyDescent="0.35">
      <c r="I58" s="20"/>
      <c r="M58" s="20"/>
    </row>
    <row r="59" spans="9:13" x14ac:dyDescent="0.35">
      <c r="I59" s="20"/>
      <c r="M59" s="20"/>
    </row>
    <row r="60" spans="9:13" x14ac:dyDescent="0.35">
      <c r="I60" s="20"/>
      <c r="M60" s="20"/>
    </row>
    <row r="61" spans="9:13" x14ac:dyDescent="0.35">
      <c r="I61" s="20"/>
      <c r="M61" s="20"/>
    </row>
    <row r="62" spans="9:13" x14ac:dyDescent="0.35">
      <c r="I62" s="20"/>
      <c r="M62" s="20"/>
    </row>
    <row r="63" spans="9:13" x14ac:dyDescent="0.35">
      <c r="I63" s="20"/>
      <c r="M63" s="20"/>
    </row>
    <row r="64" spans="9:13" x14ac:dyDescent="0.35">
      <c r="I64" s="20"/>
      <c r="M64" s="20"/>
    </row>
    <row r="65" spans="9:13" x14ac:dyDescent="0.35">
      <c r="I65" s="20"/>
      <c r="M65" s="20"/>
    </row>
    <row r="66" spans="9:13" x14ac:dyDescent="0.35">
      <c r="I66" s="20"/>
      <c r="M66" s="20"/>
    </row>
    <row r="67" spans="9:13" x14ac:dyDescent="0.35">
      <c r="I67" s="20"/>
      <c r="M67" s="20"/>
    </row>
    <row r="68" spans="9:13" x14ac:dyDescent="0.35">
      <c r="I68" s="20"/>
      <c r="M68" s="20"/>
    </row>
    <row r="69" spans="9:13" x14ac:dyDescent="0.35">
      <c r="I69" s="20"/>
      <c r="M69" s="20"/>
    </row>
    <row r="70" spans="9:13" x14ac:dyDescent="0.35">
      <c r="I70" s="20"/>
      <c r="M70" s="20"/>
    </row>
    <row r="71" spans="9:13" x14ac:dyDescent="0.35">
      <c r="I71" s="20"/>
      <c r="M71" s="20"/>
    </row>
    <row r="72" spans="9:13" x14ac:dyDescent="0.35">
      <c r="I72" s="20"/>
      <c r="M72" s="20"/>
    </row>
    <row r="73" spans="9:13" x14ac:dyDescent="0.35">
      <c r="I73" s="20"/>
      <c r="M73" s="20"/>
    </row>
    <row r="74" spans="9:13" x14ac:dyDescent="0.35">
      <c r="I74" s="20"/>
      <c r="M74" s="20"/>
    </row>
    <row r="75" spans="9:13" x14ac:dyDescent="0.35">
      <c r="I75" s="20"/>
      <c r="M75" s="20"/>
    </row>
    <row r="76" spans="9:13" x14ac:dyDescent="0.35">
      <c r="I76" s="20"/>
      <c r="M76" s="20"/>
    </row>
    <row r="77" spans="9:13" x14ac:dyDescent="0.35">
      <c r="I77" s="20"/>
      <c r="M77" s="20"/>
    </row>
    <row r="78" spans="9:13" x14ac:dyDescent="0.35">
      <c r="I78" s="20"/>
      <c r="M78" s="20"/>
    </row>
    <row r="79" spans="9:13" x14ac:dyDescent="0.35">
      <c r="I79" s="20"/>
      <c r="M79" s="20"/>
    </row>
    <row r="80" spans="9:13" x14ac:dyDescent="0.35">
      <c r="I80" s="20"/>
      <c r="M80" s="20"/>
    </row>
    <row r="81" spans="9:13" x14ac:dyDescent="0.35">
      <c r="I81" s="20"/>
      <c r="M81" s="20"/>
    </row>
    <row r="82" spans="9:13" x14ac:dyDescent="0.35">
      <c r="I82" s="20"/>
      <c r="M82" s="20"/>
    </row>
    <row r="83" spans="9:13" x14ac:dyDescent="0.35">
      <c r="I83" s="20"/>
      <c r="M83" s="20"/>
    </row>
    <row r="84" spans="9:13" x14ac:dyDescent="0.35">
      <c r="I84" s="20"/>
      <c r="M84" s="20"/>
    </row>
    <row r="85" spans="9:13" x14ac:dyDescent="0.35">
      <c r="I85" s="20"/>
      <c r="M85" s="20"/>
    </row>
    <row r="86" spans="9:13" x14ac:dyDescent="0.35">
      <c r="I86" s="20"/>
      <c r="M86" s="20"/>
    </row>
    <row r="87" spans="9:13" x14ac:dyDescent="0.35">
      <c r="I87" s="20"/>
      <c r="M87" s="20"/>
    </row>
    <row r="88" spans="9:13" x14ac:dyDescent="0.35">
      <c r="I88" s="20"/>
      <c r="M88" s="20"/>
    </row>
    <row r="89" spans="9:13" x14ac:dyDescent="0.35">
      <c r="I89" s="20"/>
      <c r="M89" s="20"/>
    </row>
    <row r="90" spans="9:13" x14ac:dyDescent="0.35">
      <c r="I90" s="20"/>
      <c r="M90" s="20"/>
    </row>
    <row r="91" spans="9:13" x14ac:dyDescent="0.35">
      <c r="I91" s="20"/>
      <c r="M91" s="20"/>
    </row>
    <row r="92" spans="9:13" x14ac:dyDescent="0.35">
      <c r="I92" s="20"/>
      <c r="M92" s="20"/>
    </row>
    <row r="93" spans="9:13" x14ac:dyDescent="0.35">
      <c r="I93" s="20"/>
      <c r="M93" s="20"/>
    </row>
    <row r="94" spans="9:13" x14ac:dyDescent="0.35">
      <c r="I94" s="20"/>
      <c r="M94" s="20"/>
    </row>
    <row r="95" spans="9:13" x14ac:dyDescent="0.35">
      <c r="I95" s="20"/>
      <c r="M95" s="20"/>
    </row>
    <row r="96" spans="9:13" x14ac:dyDescent="0.35">
      <c r="I96" s="20"/>
      <c r="M96" s="20"/>
    </row>
    <row r="97" spans="9:13" x14ac:dyDescent="0.35">
      <c r="I97" s="20"/>
      <c r="M97" s="20"/>
    </row>
    <row r="98" spans="9:13" x14ac:dyDescent="0.35">
      <c r="I98" s="20"/>
      <c r="M98" s="20"/>
    </row>
    <row r="99" spans="9:13" x14ac:dyDescent="0.35">
      <c r="I99" s="20"/>
      <c r="M99" s="20"/>
    </row>
    <row r="100" spans="9:13" x14ac:dyDescent="0.35">
      <c r="I100" s="20"/>
      <c r="M100" s="20"/>
    </row>
    <row r="101" spans="9:13" x14ac:dyDescent="0.35">
      <c r="I101" s="20"/>
      <c r="M101" s="2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81A7-1787-402F-8806-638F74117E30}">
  <dimension ref="A1:R31"/>
  <sheetViews>
    <sheetView tabSelected="1" topLeftCell="B14" workbookViewId="0">
      <selection activeCell="F21" sqref="F21"/>
    </sheetView>
  </sheetViews>
  <sheetFormatPr defaultRowHeight="14.5" x14ac:dyDescent="0.35"/>
  <cols>
    <col min="2" max="2" width="9.90625" bestFit="1" customWidth="1"/>
    <col min="6" max="6" width="10.08984375" bestFit="1" customWidth="1"/>
    <col min="7" max="7" width="11.7265625" bestFit="1" customWidth="1"/>
    <col min="8" max="8" width="10.08984375" customWidth="1"/>
    <col min="10" max="10" width="16" bestFit="1" customWidth="1"/>
    <col min="11" max="11" width="9.54296875" bestFit="1" customWidth="1"/>
    <col min="12" max="12" width="14.81640625" bestFit="1" customWidth="1"/>
    <col min="13" max="13" width="17.26953125" bestFit="1" customWidth="1"/>
    <col min="14" max="14" width="9.26953125" bestFit="1" customWidth="1"/>
    <col min="16" max="16" width="10.08984375" bestFit="1" customWidth="1"/>
  </cols>
  <sheetData>
    <row r="1" spans="1:18" x14ac:dyDescent="0.35">
      <c r="A1" t="s">
        <v>145</v>
      </c>
      <c r="B1" t="s">
        <v>0</v>
      </c>
      <c r="C1" t="s">
        <v>164</v>
      </c>
      <c r="D1" s="5" t="s">
        <v>1</v>
      </c>
      <c r="E1" s="5" t="s">
        <v>165</v>
      </c>
      <c r="F1" s="5" t="s">
        <v>2</v>
      </c>
      <c r="G1" s="5" t="s">
        <v>179</v>
      </c>
      <c r="H1" s="5"/>
    </row>
    <row r="2" spans="1:18" x14ac:dyDescent="0.35">
      <c r="A2">
        <v>1001</v>
      </c>
      <c r="B2" t="s">
        <v>154</v>
      </c>
      <c r="C2" s="23">
        <v>100</v>
      </c>
      <c r="D2" s="23" t="str">
        <f>IF(C2&gt;34,"Pass","Fail")</f>
        <v>Pass</v>
      </c>
      <c r="E2" t="s">
        <v>166</v>
      </c>
      <c r="F2" s="36">
        <f ca="1">TODAY()</f>
        <v>45800</v>
      </c>
      <c r="G2" s="36" t="s">
        <v>183</v>
      </c>
      <c r="H2" s="5"/>
      <c r="J2" t="s">
        <v>101</v>
      </c>
      <c r="N2" t="s">
        <v>107</v>
      </c>
      <c r="Q2" t="s">
        <v>173</v>
      </c>
    </row>
    <row r="3" spans="1:18" x14ac:dyDescent="0.35">
      <c r="A3">
        <v>1002</v>
      </c>
      <c r="B3" t="s">
        <v>155</v>
      </c>
      <c r="C3" s="23">
        <v>86</v>
      </c>
      <c r="D3" s="23" t="str">
        <f t="shared" ref="D3:D31" si="0">IF(C3&gt;34,"Pass","Fail")</f>
        <v>Pass</v>
      </c>
      <c r="E3" t="s">
        <v>166</v>
      </c>
      <c r="F3" s="36">
        <f t="shared" ref="F3:F11" ca="1" si="1">TODAY()</f>
        <v>45800</v>
      </c>
      <c r="G3" s="36" t="s">
        <v>184</v>
      </c>
      <c r="H3" s="5"/>
      <c r="J3" s="30">
        <f ca="1">TODAY()+1</f>
        <v>45801</v>
      </c>
    </row>
    <row r="4" spans="1:18" x14ac:dyDescent="0.35">
      <c r="A4">
        <v>1003</v>
      </c>
      <c r="B4" t="s">
        <v>156</v>
      </c>
      <c r="C4" s="23">
        <v>16</v>
      </c>
      <c r="D4" s="23" t="str">
        <f t="shared" si="0"/>
        <v>Fail</v>
      </c>
      <c r="E4" t="s">
        <v>166</v>
      </c>
      <c r="F4" s="36">
        <f t="shared" ca="1" si="1"/>
        <v>45800</v>
      </c>
      <c r="G4" s="36" t="s">
        <v>185</v>
      </c>
      <c r="H4" s="5"/>
      <c r="M4" t="s">
        <v>102</v>
      </c>
      <c r="N4" s="4">
        <f>COUNTIF(C:C,"&gt;34")</f>
        <v>16</v>
      </c>
      <c r="P4" t="s">
        <v>108</v>
      </c>
      <c r="Q4" s="2">
        <f>COUNTIF(D:D,P4)</f>
        <v>16</v>
      </c>
    </row>
    <row r="5" spans="1:18" x14ac:dyDescent="0.35">
      <c r="A5">
        <v>1004</v>
      </c>
      <c r="B5" t="s">
        <v>157</v>
      </c>
      <c r="C5" s="23">
        <v>35</v>
      </c>
      <c r="D5" s="23" t="str">
        <f t="shared" si="0"/>
        <v>Pass</v>
      </c>
      <c r="E5" t="s">
        <v>166</v>
      </c>
      <c r="F5" s="36">
        <f t="shared" ca="1" si="1"/>
        <v>45800</v>
      </c>
      <c r="G5" s="36" t="s">
        <v>186</v>
      </c>
      <c r="H5" s="5"/>
      <c r="M5" t="s">
        <v>103</v>
      </c>
      <c r="N5" s="4">
        <f>COUNTIF(C:C,"&lt;35")</f>
        <v>14</v>
      </c>
      <c r="P5" t="s">
        <v>109</v>
      </c>
      <c r="Q5" s="2">
        <f>COUNTIF(D:D,P5)</f>
        <v>14</v>
      </c>
    </row>
    <row r="6" spans="1:18" x14ac:dyDescent="0.35">
      <c r="A6">
        <v>1005</v>
      </c>
      <c r="B6" t="s">
        <v>158</v>
      </c>
      <c r="C6" s="23">
        <v>80</v>
      </c>
      <c r="D6" s="23" t="str">
        <f t="shared" si="0"/>
        <v>Pass</v>
      </c>
      <c r="E6" t="s">
        <v>166</v>
      </c>
      <c r="F6" s="36">
        <f t="shared" ca="1" si="1"/>
        <v>45800</v>
      </c>
      <c r="G6" s="36" t="s">
        <v>187</v>
      </c>
      <c r="H6" s="5"/>
    </row>
    <row r="7" spans="1:18" x14ac:dyDescent="0.35">
      <c r="A7">
        <v>1006</v>
      </c>
      <c r="B7" t="s">
        <v>159</v>
      </c>
      <c r="C7" s="23">
        <v>15</v>
      </c>
      <c r="D7" s="23" t="str">
        <f t="shared" si="0"/>
        <v>Fail</v>
      </c>
      <c r="E7" t="s">
        <v>166</v>
      </c>
      <c r="F7" s="36">
        <f t="shared" ca="1" si="1"/>
        <v>45800</v>
      </c>
      <c r="G7" s="36" t="s">
        <v>188</v>
      </c>
      <c r="H7" s="5"/>
      <c r="J7" t="s">
        <v>169</v>
      </c>
      <c r="N7" s="2">
        <f>SUM(N4:N6)</f>
        <v>30</v>
      </c>
      <c r="Q7">
        <v>3</v>
      </c>
    </row>
    <row r="8" spans="1:18" x14ac:dyDescent="0.35">
      <c r="A8">
        <v>1007</v>
      </c>
      <c r="B8" t="s">
        <v>160</v>
      </c>
      <c r="C8" s="23">
        <v>51</v>
      </c>
      <c r="D8" s="23" t="str">
        <f t="shared" si="0"/>
        <v>Pass</v>
      </c>
      <c r="E8" t="s">
        <v>166</v>
      </c>
      <c r="F8" s="36">
        <f t="shared" ca="1" si="1"/>
        <v>45800</v>
      </c>
      <c r="G8" s="36" t="s">
        <v>189</v>
      </c>
      <c r="H8" s="5"/>
      <c r="Q8">
        <v>4</v>
      </c>
    </row>
    <row r="9" spans="1:18" x14ac:dyDescent="0.35">
      <c r="A9">
        <v>1008</v>
      </c>
      <c r="B9" t="s">
        <v>161</v>
      </c>
      <c r="C9" s="23">
        <v>7</v>
      </c>
      <c r="D9" s="23" t="str">
        <f t="shared" si="0"/>
        <v>Fail</v>
      </c>
      <c r="E9" t="s">
        <v>166</v>
      </c>
      <c r="F9" s="36">
        <f t="shared" ca="1" si="1"/>
        <v>45800</v>
      </c>
      <c r="G9" s="36" t="s">
        <v>190</v>
      </c>
      <c r="H9" s="5"/>
      <c r="N9" t="s">
        <v>172</v>
      </c>
      <c r="Q9">
        <v>5</v>
      </c>
    </row>
    <row r="10" spans="1:18" x14ac:dyDescent="0.35">
      <c r="A10">
        <v>1009</v>
      </c>
      <c r="B10" t="s">
        <v>162</v>
      </c>
      <c r="C10" s="23">
        <v>56</v>
      </c>
      <c r="D10" s="23" t="str">
        <f t="shared" si="0"/>
        <v>Pass</v>
      </c>
      <c r="E10" t="s">
        <v>166</v>
      </c>
      <c r="F10" s="36">
        <f t="shared" ca="1" si="1"/>
        <v>45800</v>
      </c>
      <c r="G10" s="36" t="s">
        <v>191</v>
      </c>
      <c r="H10" s="5"/>
      <c r="J10" s="35">
        <v>45631</v>
      </c>
      <c r="Q10" s="2">
        <f>SUM(Q7:Q9)</f>
        <v>12</v>
      </c>
    </row>
    <row r="11" spans="1:18" x14ac:dyDescent="0.35">
      <c r="A11">
        <v>1010</v>
      </c>
      <c r="B11" t="s">
        <v>163</v>
      </c>
      <c r="C11" s="23">
        <v>45</v>
      </c>
      <c r="D11" s="23" t="str">
        <f t="shared" si="0"/>
        <v>Pass</v>
      </c>
      <c r="E11" t="s">
        <v>166</v>
      </c>
      <c r="F11" s="36">
        <f t="shared" ca="1" si="1"/>
        <v>45800</v>
      </c>
      <c r="G11" s="36" t="s">
        <v>192</v>
      </c>
      <c r="H11" s="5"/>
    </row>
    <row r="12" spans="1:18" x14ac:dyDescent="0.35">
      <c r="A12" s="1">
        <v>1001</v>
      </c>
      <c r="B12" s="1" t="s">
        <v>154</v>
      </c>
      <c r="C12" s="23">
        <v>46</v>
      </c>
      <c r="D12" s="23" t="str">
        <f t="shared" si="0"/>
        <v>Pass</v>
      </c>
      <c r="E12" t="s">
        <v>167</v>
      </c>
      <c r="F12" s="10">
        <f ca="1">F2-1</f>
        <v>45799</v>
      </c>
      <c r="G12" s="37" t="s">
        <v>193</v>
      </c>
      <c r="H12" s="5"/>
      <c r="J12" t="s">
        <v>171</v>
      </c>
    </row>
    <row r="13" spans="1:18" x14ac:dyDescent="0.35">
      <c r="A13" s="1">
        <v>1002</v>
      </c>
      <c r="B13" s="1" t="s">
        <v>155</v>
      </c>
      <c r="C13" s="23">
        <v>13</v>
      </c>
      <c r="D13" s="23" t="str">
        <f t="shared" si="0"/>
        <v>Fail</v>
      </c>
      <c r="E13" t="s">
        <v>167</v>
      </c>
      <c r="F13" s="10">
        <f t="shared" ref="F13:F31" ca="1" si="2">F3-1</f>
        <v>45799</v>
      </c>
      <c r="G13" s="37" t="s">
        <v>194</v>
      </c>
      <c r="H13" s="10"/>
      <c r="R13" t="s">
        <v>176</v>
      </c>
    </row>
    <row r="14" spans="1:18" x14ac:dyDescent="0.35">
      <c r="A14" s="1">
        <v>1003</v>
      </c>
      <c r="B14" s="1" t="s">
        <v>156</v>
      </c>
      <c r="C14" s="23">
        <v>64</v>
      </c>
      <c r="D14" s="23" t="str">
        <f t="shared" si="0"/>
        <v>Pass</v>
      </c>
      <c r="E14" t="s">
        <v>167</v>
      </c>
      <c r="F14" s="10">
        <f t="shared" ca="1" si="2"/>
        <v>45799</v>
      </c>
      <c r="G14" s="37" t="s">
        <v>195</v>
      </c>
      <c r="H14" s="10"/>
      <c r="J14" t="s">
        <v>170</v>
      </c>
      <c r="M14" t="s">
        <v>174</v>
      </c>
      <c r="N14">
        <f>COUNTIFS(C:C,"&gt;34",E:E,"English")</f>
        <v>7</v>
      </c>
      <c r="P14" s="30">
        <f ca="1">TODAY()</f>
        <v>45800</v>
      </c>
      <c r="Q14" t="s">
        <v>108</v>
      </c>
      <c r="R14" s="2">
        <f ca="1">COUNTIFS(D:D,Q14,F:F,P14)</f>
        <v>7</v>
      </c>
    </row>
    <row r="15" spans="1:18" x14ac:dyDescent="0.35">
      <c r="A15" s="1">
        <v>1004</v>
      </c>
      <c r="B15" s="1" t="s">
        <v>157</v>
      </c>
      <c r="C15" s="23">
        <v>6</v>
      </c>
      <c r="D15" s="23" t="str">
        <f t="shared" si="0"/>
        <v>Fail</v>
      </c>
      <c r="E15" t="s">
        <v>167</v>
      </c>
      <c r="F15" s="10">
        <f t="shared" ca="1" si="2"/>
        <v>45799</v>
      </c>
      <c r="G15" s="37" t="s">
        <v>196</v>
      </c>
      <c r="H15" s="10"/>
      <c r="M15" t="s">
        <v>175</v>
      </c>
      <c r="N15">
        <f>COUNTIFS(C:C,"&lt;35",E:E,"English")</f>
        <v>3</v>
      </c>
      <c r="P15" s="30">
        <f ca="1">TODAY()</f>
        <v>45800</v>
      </c>
      <c r="Q15" t="s">
        <v>109</v>
      </c>
      <c r="R15" s="2">
        <f ca="1">COUNTIFS(D:D,Q15,F:F,P15)</f>
        <v>3</v>
      </c>
    </row>
    <row r="16" spans="1:18" x14ac:dyDescent="0.35">
      <c r="A16" s="1">
        <v>1005</v>
      </c>
      <c r="B16" s="1" t="s">
        <v>158</v>
      </c>
      <c r="C16" s="23">
        <v>49</v>
      </c>
      <c r="D16" s="23" t="str">
        <f t="shared" si="0"/>
        <v>Pass</v>
      </c>
      <c r="E16" t="s">
        <v>167</v>
      </c>
      <c r="F16" s="10">
        <f t="shared" ca="1" si="2"/>
        <v>45799</v>
      </c>
      <c r="G16" s="37" t="s">
        <v>197</v>
      </c>
      <c r="H16" s="10"/>
      <c r="N16">
        <f>SUM(N14:N15)</f>
        <v>10</v>
      </c>
    </row>
    <row r="17" spans="1:14" x14ac:dyDescent="0.35">
      <c r="A17" s="1">
        <v>1006</v>
      </c>
      <c r="B17" s="1" t="s">
        <v>159</v>
      </c>
      <c r="C17" s="23">
        <v>7</v>
      </c>
      <c r="D17" s="23" t="str">
        <f t="shared" si="0"/>
        <v>Fail</v>
      </c>
      <c r="E17" t="s">
        <v>167</v>
      </c>
      <c r="F17" s="10">
        <f t="shared" ca="1" si="2"/>
        <v>45799</v>
      </c>
      <c r="G17" s="37" t="s">
        <v>198</v>
      </c>
      <c r="H17" s="10"/>
    </row>
    <row r="18" spans="1:14" x14ac:dyDescent="0.35">
      <c r="A18" s="1">
        <v>1007</v>
      </c>
      <c r="B18" s="1" t="s">
        <v>160</v>
      </c>
      <c r="C18" s="23">
        <v>4</v>
      </c>
      <c r="D18" s="23" t="str">
        <f t="shared" si="0"/>
        <v>Fail</v>
      </c>
      <c r="E18" t="s">
        <v>167</v>
      </c>
      <c r="F18" s="10">
        <f t="shared" ca="1" si="2"/>
        <v>45799</v>
      </c>
      <c r="G18" s="37" t="s">
        <v>199</v>
      </c>
      <c r="H18" s="10"/>
    </row>
    <row r="19" spans="1:14" x14ac:dyDescent="0.35">
      <c r="A19" s="1">
        <v>1008</v>
      </c>
      <c r="B19" s="1" t="s">
        <v>161</v>
      </c>
      <c r="C19" s="23">
        <v>60</v>
      </c>
      <c r="D19" s="23" t="str">
        <f t="shared" si="0"/>
        <v>Pass</v>
      </c>
      <c r="E19" t="s">
        <v>167</v>
      </c>
      <c r="F19" s="10">
        <f t="shared" ca="1" si="2"/>
        <v>45799</v>
      </c>
      <c r="G19" s="37" t="s">
        <v>200</v>
      </c>
      <c r="H19" s="10"/>
      <c r="K19" s="6" t="s">
        <v>87</v>
      </c>
      <c r="L19" s="4" t="s">
        <v>89</v>
      </c>
      <c r="M19" t="s">
        <v>218</v>
      </c>
      <c r="N19" t="s">
        <v>91</v>
      </c>
    </row>
    <row r="20" spans="1:14" x14ac:dyDescent="0.35">
      <c r="A20" s="1">
        <v>1009</v>
      </c>
      <c r="B20" s="1" t="s">
        <v>162</v>
      </c>
      <c r="C20" s="23">
        <v>95</v>
      </c>
      <c r="D20" s="23" t="str">
        <f t="shared" si="0"/>
        <v>Pass</v>
      </c>
      <c r="E20" t="s">
        <v>167</v>
      </c>
      <c r="F20" s="10">
        <f t="shared" ca="1" si="2"/>
        <v>45799</v>
      </c>
      <c r="G20" s="37" t="s">
        <v>201</v>
      </c>
      <c r="H20" s="10"/>
      <c r="J20" s="1" t="s">
        <v>114</v>
      </c>
      <c r="K20" s="12" t="s">
        <v>33</v>
      </c>
      <c r="L20" t="s">
        <v>213</v>
      </c>
      <c r="M20" t="s">
        <v>34</v>
      </c>
      <c r="N20" t="s">
        <v>35</v>
      </c>
    </row>
    <row r="21" spans="1:14" x14ac:dyDescent="0.35">
      <c r="A21" s="1">
        <v>1010</v>
      </c>
      <c r="B21" s="1" t="s">
        <v>163</v>
      </c>
      <c r="C21" s="23">
        <v>89</v>
      </c>
      <c r="D21" s="23" t="str">
        <f t="shared" si="0"/>
        <v>Pass</v>
      </c>
      <c r="E21" t="s">
        <v>167</v>
      </c>
      <c r="F21" s="10">
        <f t="shared" ca="1" si="2"/>
        <v>45799</v>
      </c>
      <c r="G21" s="37" t="s">
        <v>202</v>
      </c>
      <c r="H21" s="10"/>
      <c r="J21" s="1" t="s">
        <v>15</v>
      </c>
      <c r="K21" s="12" t="s">
        <v>36</v>
      </c>
      <c r="L21" t="s">
        <v>214</v>
      </c>
      <c r="M21" t="s">
        <v>37</v>
      </c>
      <c r="N21" t="s">
        <v>38</v>
      </c>
    </row>
    <row r="22" spans="1:14" x14ac:dyDescent="0.35">
      <c r="A22">
        <v>1001</v>
      </c>
      <c r="B22" t="s">
        <v>154</v>
      </c>
      <c r="C22" s="23">
        <v>2</v>
      </c>
      <c r="D22" s="23" t="str">
        <f t="shared" si="0"/>
        <v>Fail</v>
      </c>
      <c r="E22" t="s">
        <v>168</v>
      </c>
      <c r="F22" s="36">
        <f ca="1">F12-1</f>
        <v>45798</v>
      </c>
      <c r="G22" s="36" t="s">
        <v>203</v>
      </c>
      <c r="H22" s="36"/>
      <c r="J22" s="1" t="s">
        <v>16</v>
      </c>
      <c r="K22" s="12" t="s">
        <v>39</v>
      </c>
      <c r="L22" t="s">
        <v>215</v>
      </c>
      <c r="M22" t="s">
        <v>40</v>
      </c>
      <c r="N22" t="s">
        <v>35</v>
      </c>
    </row>
    <row r="23" spans="1:14" x14ac:dyDescent="0.35">
      <c r="A23">
        <v>1002</v>
      </c>
      <c r="B23" t="s">
        <v>155</v>
      </c>
      <c r="C23" s="23">
        <v>10</v>
      </c>
      <c r="D23" s="23" t="str">
        <f t="shared" si="0"/>
        <v>Fail</v>
      </c>
      <c r="E23" t="s">
        <v>168</v>
      </c>
      <c r="F23" s="36">
        <f t="shared" ca="1" si="2"/>
        <v>45798</v>
      </c>
      <c r="G23" s="36" t="s">
        <v>204</v>
      </c>
      <c r="H23" s="36"/>
      <c r="J23" s="1" t="s">
        <v>17</v>
      </c>
      <c r="K23" s="12" t="s">
        <v>41</v>
      </c>
      <c r="L23" t="s">
        <v>216</v>
      </c>
      <c r="M23" t="s">
        <v>42</v>
      </c>
      <c r="N23" t="s">
        <v>34</v>
      </c>
    </row>
    <row r="24" spans="1:14" x14ac:dyDescent="0.35">
      <c r="A24">
        <v>1003</v>
      </c>
      <c r="B24" t="s">
        <v>156</v>
      </c>
      <c r="C24" s="23">
        <v>28</v>
      </c>
      <c r="D24" s="23" t="str">
        <f t="shared" si="0"/>
        <v>Fail</v>
      </c>
      <c r="E24" t="s">
        <v>168</v>
      </c>
      <c r="F24" s="36">
        <f t="shared" ca="1" si="2"/>
        <v>45798</v>
      </c>
      <c r="G24" s="36" t="s">
        <v>205</v>
      </c>
      <c r="H24" s="36"/>
      <c r="J24" s="1" t="s">
        <v>18</v>
      </c>
      <c r="K24" s="12" t="s">
        <v>43</v>
      </c>
      <c r="L24" t="s">
        <v>217</v>
      </c>
      <c r="M24" t="s">
        <v>35</v>
      </c>
      <c r="N24" t="s">
        <v>33</v>
      </c>
    </row>
    <row r="25" spans="1:14" x14ac:dyDescent="0.35">
      <c r="A25">
        <v>1004</v>
      </c>
      <c r="B25" t="s">
        <v>157</v>
      </c>
      <c r="C25" s="23">
        <v>72</v>
      </c>
      <c r="D25" s="23" t="str">
        <f t="shared" si="0"/>
        <v>Pass</v>
      </c>
      <c r="E25" t="s">
        <v>168</v>
      </c>
      <c r="F25" s="36">
        <f t="shared" ca="1" si="2"/>
        <v>45798</v>
      </c>
      <c r="G25" s="36" t="s">
        <v>206</v>
      </c>
      <c r="H25" s="36"/>
    </row>
    <row r="26" spans="1:14" x14ac:dyDescent="0.35">
      <c r="A26">
        <v>1005</v>
      </c>
      <c r="B26" t="s">
        <v>158</v>
      </c>
      <c r="C26" s="23">
        <v>33</v>
      </c>
      <c r="D26" s="23" t="str">
        <f t="shared" si="0"/>
        <v>Fail</v>
      </c>
      <c r="E26" t="s">
        <v>168</v>
      </c>
      <c r="F26" s="36">
        <f t="shared" ca="1" si="2"/>
        <v>45798</v>
      </c>
      <c r="G26" s="36" t="s">
        <v>207</v>
      </c>
      <c r="H26" s="36"/>
    </row>
    <row r="27" spans="1:14" x14ac:dyDescent="0.35">
      <c r="A27">
        <v>1006</v>
      </c>
      <c r="B27" t="s">
        <v>159</v>
      </c>
      <c r="C27" s="23">
        <v>44</v>
      </c>
      <c r="D27" s="23" t="str">
        <f t="shared" si="0"/>
        <v>Pass</v>
      </c>
      <c r="E27" t="s">
        <v>168</v>
      </c>
      <c r="F27" s="36">
        <f t="shared" ca="1" si="2"/>
        <v>45798</v>
      </c>
      <c r="G27" s="36" t="s">
        <v>208</v>
      </c>
      <c r="H27" s="36"/>
    </row>
    <row r="28" spans="1:14" x14ac:dyDescent="0.35">
      <c r="A28">
        <v>1007</v>
      </c>
      <c r="B28" t="s">
        <v>160</v>
      </c>
      <c r="C28" s="23">
        <v>16</v>
      </c>
      <c r="D28" s="23" t="str">
        <f t="shared" si="0"/>
        <v>Fail</v>
      </c>
      <c r="E28" t="s">
        <v>168</v>
      </c>
      <c r="F28" s="36">
        <f t="shared" ca="1" si="2"/>
        <v>45798</v>
      </c>
      <c r="G28" s="36" t="s">
        <v>209</v>
      </c>
      <c r="H28" s="36"/>
    </row>
    <row r="29" spans="1:14" x14ac:dyDescent="0.35">
      <c r="A29">
        <v>1008</v>
      </c>
      <c r="B29" t="s">
        <v>161</v>
      </c>
      <c r="C29" s="23">
        <v>4</v>
      </c>
      <c r="D29" s="23" t="str">
        <f t="shared" si="0"/>
        <v>Fail</v>
      </c>
      <c r="E29" t="s">
        <v>168</v>
      </c>
      <c r="F29" s="36">
        <f t="shared" ca="1" si="2"/>
        <v>45798</v>
      </c>
      <c r="G29" s="36" t="s">
        <v>210</v>
      </c>
      <c r="H29" s="36"/>
    </row>
    <row r="30" spans="1:14" x14ac:dyDescent="0.35">
      <c r="A30">
        <v>1009</v>
      </c>
      <c r="B30" t="s">
        <v>162</v>
      </c>
      <c r="C30" s="23">
        <v>11</v>
      </c>
      <c r="D30" s="23" t="str">
        <f t="shared" si="0"/>
        <v>Fail</v>
      </c>
      <c r="E30" t="s">
        <v>168</v>
      </c>
      <c r="F30" s="36">
        <f t="shared" ca="1" si="2"/>
        <v>45798</v>
      </c>
      <c r="G30" s="36" t="s">
        <v>211</v>
      </c>
      <c r="H30" s="36"/>
    </row>
    <row r="31" spans="1:14" x14ac:dyDescent="0.35">
      <c r="A31">
        <v>1010</v>
      </c>
      <c r="B31" t="s">
        <v>163</v>
      </c>
      <c r="C31" s="23">
        <v>56</v>
      </c>
      <c r="D31" s="23" t="str">
        <f t="shared" si="0"/>
        <v>Pass</v>
      </c>
      <c r="E31" t="s">
        <v>168</v>
      </c>
      <c r="F31" s="36">
        <f t="shared" ca="1" si="2"/>
        <v>45798</v>
      </c>
      <c r="G31" s="36" t="s">
        <v>212</v>
      </c>
      <c r="H31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1) Text to column</vt:lpstr>
      <vt:lpstr>Sheet4</vt:lpstr>
      <vt:lpstr>2) Absolute_Relative</vt:lpstr>
      <vt:lpstr>2) Name split</vt:lpstr>
      <vt:lpstr>Sheet2</vt:lpstr>
      <vt:lpstr>Sheet3</vt:lpstr>
      <vt:lpstr>Sample Table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2023-10-06T01:21:28Z</dcterms:created>
  <dcterms:modified xsi:type="dcterms:W3CDTF">2025-05-23T02:04:28Z</dcterms:modified>
</cp:coreProperties>
</file>