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e434404722008d8/Desktop/Excel/"/>
    </mc:Choice>
  </mc:AlternateContent>
  <xr:revisionPtr revIDLastSave="0" documentId="8_{2CFD9EC2-6E9F-4965-BCFC-FB4F5391CF4E}" xr6:coauthVersionLast="47" xr6:coauthVersionMax="47" xr10:uidLastSave="{00000000-0000-0000-0000-000000000000}"/>
  <bookViews>
    <workbookView xWindow="-108" yWindow="-108" windowWidth="23256" windowHeight="12456" xr2:uid="{5731E683-F4E6-45F9-BC2B-20F7571A8E31}"/>
  </bookViews>
  <sheets>
    <sheet name="Sheet1" sheetId="1" r:id="rId1"/>
  </sheets>
  <calcPr calcId="191029"/>
  <pivotCaches>
    <pivotCache cacheId="4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1" l="1"/>
  <c r="R20" i="1"/>
  <c r="T20" i="1"/>
  <c r="Q17" i="1"/>
  <c r="Q18" i="1" s="1"/>
  <c r="Q19" i="1" s="1"/>
  <c r="M23" i="1"/>
  <c r="M21" i="1" s="1"/>
  <c r="M19" i="1" s="1"/>
  <c r="M24" i="1"/>
  <c r="M22" i="1" s="1"/>
  <c r="M20" i="1" s="1"/>
  <c r="K7" i="1"/>
  <c r="K8" i="1"/>
  <c r="I7" i="1"/>
  <c r="I8" i="1"/>
  <c r="I4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11" i="1"/>
  <c r="E21" i="1" s="1"/>
  <c r="E31" i="1" s="1"/>
  <c r="D11" i="1"/>
  <c r="E10" i="1"/>
  <c r="E20" i="1" s="1"/>
  <c r="E30" i="1" s="1"/>
  <c r="D10" i="1"/>
  <c r="E9" i="1"/>
  <c r="E19" i="1" s="1"/>
  <c r="E29" i="1" s="1"/>
  <c r="D9" i="1"/>
  <c r="E8" i="1"/>
  <c r="E18" i="1" s="1"/>
  <c r="E28" i="1" s="1"/>
  <c r="D8" i="1"/>
  <c r="E7" i="1"/>
  <c r="E17" i="1" s="1"/>
  <c r="E27" i="1" s="1"/>
  <c r="D7" i="1"/>
  <c r="E6" i="1"/>
  <c r="E16" i="1" s="1"/>
  <c r="E26" i="1" s="1"/>
  <c r="D6" i="1"/>
  <c r="E5" i="1"/>
  <c r="E15" i="1" s="1"/>
  <c r="E25" i="1" s="1"/>
  <c r="D5" i="1"/>
  <c r="E4" i="1"/>
  <c r="E14" i="1" s="1"/>
  <c r="E24" i="1" s="1"/>
  <c r="D4" i="1"/>
  <c r="E3" i="1"/>
  <c r="E13" i="1" s="1"/>
  <c r="E23" i="1" s="1"/>
  <c r="D3" i="1"/>
  <c r="E2" i="1"/>
  <c r="E12" i="1" s="1"/>
  <c r="E22" i="1" s="1"/>
  <c r="D2" i="1"/>
  <c r="P3" i="1" s="1"/>
  <c r="S19" i="1" l="1"/>
  <c r="S18" i="1"/>
  <c r="S17" i="1"/>
  <c r="R17" i="1"/>
  <c r="R19" i="1"/>
  <c r="R18" i="1"/>
  <c r="T19" i="1"/>
  <c r="T17" i="1"/>
  <c r="T18" i="1"/>
  <c r="K9" i="1"/>
  <c r="P4" i="1"/>
  <c r="P5" i="1" s="1"/>
  <c r="O24" i="1"/>
  <c r="O23" i="1"/>
  <c r="O22" i="1"/>
  <c r="O21" i="1"/>
  <c r="O20" i="1"/>
  <c r="O19" i="1"/>
  <c r="I14" i="1"/>
  <c r="I13" i="1"/>
  <c r="O25" i="1" l="1"/>
  <c r="I15" i="1"/>
</calcChain>
</file>

<file path=xl/sharedStrings.xml><?xml version="1.0" encoding="utf-8"?>
<sst xmlns="http://schemas.openxmlformats.org/spreadsheetml/2006/main" count="84" uniqueCount="36">
  <si>
    <t>Emp ID</t>
  </si>
  <si>
    <t>Name</t>
  </si>
  <si>
    <t>Sales</t>
  </si>
  <si>
    <t>Result</t>
  </si>
  <si>
    <t>Date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</si>
  <si>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</si>
  <si>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</si>
  <si>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</si>
  <si>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</si>
  <si>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</si>
  <si>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</si>
  <si>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</si>
  <si>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</si>
  <si>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</si>
  <si>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</si>
  <si>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Total</t>
  </si>
  <si>
    <t xml:space="preserve"> =SUM(C:C)</t>
  </si>
  <si>
    <t>Pass Total</t>
  </si>
  <si>
    <t>Fail Total</t>
  </si>
  <si>
    <t xml:space="preserve"> =COUNTIF(C:C,"&gt;34")</t>
  </si>
  <si>
    <t xml:space="preserve"> =SUMIF(C:C,"&gt;34")</t>
  </si>
  <si>
    <t>Pass</t>
  </si>
  <si>
    <t>Fail</t>
  </si>
  <si>
    <t xml:space="preserve"> =SUMIF(D:D,O3,C:C)</t>
  </si>
  <si>
    <t>Totoday's pass total</t>
  </si>
  <si>
    <t>Totoday's fail total</t>
  </si>
  <si>
    <t>Sum of Sales</t>
  </si>
  <si>
    <t>Grand Total</t>
  </si>
  <si>
    <t>pass</t>
  </si>
  <si>
    <t>Count of Sales</t>
  </si>
  <si>
    <t>Rule1</t>
  </si>
  <si>
    <t>Rule2</t>
  </si>
  <si>
    <t>Rule3</t>
  </si>
  <si>
    <t>Base table 1 time F4</t>
  </si>
  <si>
    <t>Harizantical value 2 time F4</t>
  </si>
  <si>
    <t>Verical value 3 time 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</si>
</sst>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5" fontId="1" fillId="2" borderId="1" xfId="0" applyNumberFormat="1" applyFont="1" applyFill="1" applyBorder="1"/>
    <xf numFmtId="0" fontId="0" fillId="0" borderId="1" xfId="0" applyBorder="1" applyAlignment="1">
      <alignment horizontal="center"/>
    </xf>
    <xf numFmtId="15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0" xfId="0" applyNumberFormat="1"/>
    <xf numFmtId="0" fontId="1" fillId="3" borderId="2" xfId="0" applyFont="1" applyFill="1" applyBorder="1"/>
    <xf numFmtId="0" fontId="0" fillId="0" borderId="0" xfId="0" pivotButton="1"/>
    <xf numFmtId="15" fontId="0" fillId="0" borderId="0" xfId="0" applyNumberFormat="1"/>
    <xf numFmtId="0" fontId="1" fillId="3" borderId="3" xfId="0" applyFont="1" applyFill="1" applyBorder="1"/>
    <xf numFmtId="15" fontId="1" fillId="0" borderId="2" xfId="0" applyNumberFormat="1" applyFont="1" applyBorder="1"/>
    <xf numFmtId="15" fontId="1" fillId="3" borderId="3" xfId="0" applyNumberFormat="1" applyFont="1" applyFill="1" applyBorder="1"/>
    <xf numFmtId="0" fontId="1" fillId="3" borderId="3" xfId="0" applyNumberFormat="1" applyFont="1" applyFill="1" applyBorder="1"/>
    <xf numFmtId="15" fontId="1" fillId="2" borderId="2" xfId="0" applyNumberFormat="1" applyFont="1" applyFill="1" applyBorder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prita" refreshedDate="45796.873423263889" createdVersion="8" refreshedVersion="8" minRefreshableVersion="3" recordCount="30" xr:uid="{AFE43CE3-0108-4B4A-9B3C-B10B88143711}">
  <cacheSource type="worksheet">
    <worksheetSource ref="A1:E31" sheet="Sheet1"/>
  </cacheSource>
  <cacheFields count="5">
    <cacheField name="Emp ID" numFmtId="0">
      <sharedItems containsSemiMixedTypes="0" containsString="0" containsNumber="1" containsInteger="1" minValue="1001" maxValue="1010"/>
    </cacheField>
    <cacheField name="Name" numFmtId="0">
      <sharedItems/>
    </cacheField>
    <cacheField name="Sales" numFmtId="0">
      <sharedItems containsSemiMixedTypes="0" containsString="0" containsNumber="1" containsInteger="1" minValue="6" maxValue="100"/>
    </cacheField>
    <cacheField name="Result" numFmtId="0">
      <sharedItems count="2">
        <s v="pass"/>
        <s v="Fail"/>
      </sharedItems>
    </cacheField>
    <cacheField name="Date" numFmtId="15">
      <sharedItems containsSemiMixedTypes="0" containsNonDate="0" containsDate="1" containsString="0" minDate="2025-05-17T00:00:00" maxDate="2025-05-20T00:00:00" count="3">
        <d v="2025-05-19T00:00:00"/>
        <d v="2025-05-18T00:00:00"/>
        <d v="2025-05-1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s v="Nme1"/>
    <n v="100"/>
    <x v="0"/>
    <x v="0"/>
  </r>
  <r>
    <n v="1002"/>
    <s v="Nme2"/>
    <n v="100"/>
    <x v="0"/>
    <x v="0"/>
  </r>
  <r>
    <n v="1003"/>
    <s v="Nme3"/>
    <n v="53"/>
    <x v="0"/>
    <x v="0"/>
  </r>
  <r>
    <n v="1004"/>
    <s v="Nme4"/>
    <n v="84"/>
    <x v="0"/>
    <x v="0"/>
  </r>
  <r>
    <n v="1005"/>
    <s v="Nme5"/>
    <n v="22"/>
    <x v="1"/>
    <x v="0"/>
  </r>
  <r>
    <n v="1006"/>
    <s v="Nme6"/>
    <n v="19"/>
    <x v="1"/>
    <x v="0"/>
  </r>
  <r>
    <n v="1007"/>
    <s v="Nme7"/>
    <n v="76"/>
    <x v="0"/>
    <x v="0"/>
  </r>
  <r>
    <n v="1008"/>
    <s v="Nme8"/>
    <n v="50"/>
    <x v="0"/>
    <x v="0"/>
  </r>
  <r>
    <n v="1009"/>
    <s v="Nme9"/>
    <n v="13"/>
    <x v="1"/>
    <x v="0"/>
  </r>
  <r>
    <n v="1010"/>
    <s v="Nme10"/>
    <n v="6"/>
    <x v="1"/>
    <x v="0"/>
  </r>
  <r>
    <n v="1001"/>
    <s v="Nme1"/>
    <n v="51"/>
    <x v="0"/>
    <x v="1"/>
  </r>
  <r>
    <n v="1002"/>
    <s v="Nme2"/>
    <n v="24"/>
    <x v="1"/>
    <x v="1"/>
  </r>
  <r>
    <n v="1003"/>
    <s v="Nme3"/>
    <n v="74"/>
    <x v="0"/>
    <x v="1"/>
  </r>
  <r>
    <n v="1004"/>
    <s v="Nme4"/>
    <n v="32"/>
    <x v="1"/>
    <x v="1"/>
  </r>
  <r>
    <n v="1005"/>
    <s v="Nme5"/>
    <n v="55"/>
    <x v="0"/>
    <x v="1"/>
  </r>
  <r>
    <n v="1006"/>
    <s v="Nme6"/>
    <n v="20"/>
    <x v="1"/>
    <x v="1"/>
  </r>
  <r>
    <n v="1007"/>
    <s v="Nme7"/>
    <n v="29"/>
    <x v="1"/>
    <x v="1"/>
  </r>
  <r>
    <n v="1008"/>
    <s v="Nme8"/>
    <n v="77"/>
    <x v="0"/>
    <x v="1"/>
  </r>
  <r>
    <n v="1009"/>
    <s v="Nme9"/>
    <n v="54"/>
    <x v="0"/>
    <x v="1"/>
  </r>
  <r>
    <n v="1010"/>
    <s v="Nme10"/>
    <n v="31"/>
    <x v="1"/>
    <x v="1"/>
  </r>
  <r>
    <n v="1001"/>
    <s v="Nme1"/>
    <n v="7"/>
    <x v="1"/>
    <x v="2"/>
  </r>
  <r>
    <n v="1002"/>
    <s v="Nme2"/>
    <n v="98"/>
    <x v="0"/>
    <x v="2"/>
  </r>
  <r>
    <n v="1003"/>
    <s v="Nme3"/>
    <n v="26"/>
    <x v="1"/>
    <x v="2"/>
  </r>
  <r>
    <n v="1004"/>
    <s v="Nme4"/>
    <n v="32"/>
    <x v="1"/>
    <x v="2"/>
  </r>
  <r>
    <n v="1005"/>
    <s v="Nme5"/>
    <n v="19"/>
    <x v="1"/>
    <x v="2"/>
  </r>
  <r>
    <n v="1006"/>
    <s v="Nme6"/>
    <n v="52"/>
    <x v="0"/>
    <x v="2"/>
  </r>
  <r>
    <n v="1007"/>
    <s v="Nme7"/>
    <n v="45"/>
    <x v="0"/>
    <x v="2"/>
  </r>
  <r>
    <n v="1008"/>
    <s v="Nme8"/>
    <n v="31"/>
    <x v="1"/>
    <x v="2"/>
  </r>
  <r>
    <n v="1009"/>
    <s v="Nme9"/>
    <n v="98"/>
    <x v="0"/>
    <x v="2"/>
  </r>
  <r>
    <n v="1010"/>
    <s v="Nme10"/>
    <n v="14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B04BC-E923-4E79-B138-695856D0451C}" name="PivotTable6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Q8:T13" firstHeaderRow="1" firstDataRow="2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5" outline="0" showAll="0" sortType="descending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ales" fld="2" subtotal="count" baseField="4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4D408-18FA-4A0A-A897-374FF5C99871}" name="PivotTable4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M9:O16" firstHeaderRow="1" firstDataRow="1" firstDataCol="2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5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7">
    <i>
      <x/>
      <x/>
    </i>
    <i r="1">
      <x v="1"/>
    </i>
    <i>
      <x v="1"/>
      <x/>
    </i>
    <i r="1">
      <x v="1"/>
    </i>
    <i>
      <x v="2"/>
      <x/>
    </i>
    <i r="1">
      <x v="1"/>
    </i>
    <i t="grand">
      <x/>
    </i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0B1D-DFB6-4681-8AB2-B111FB3590E1}">
  <dimension ref="A1:V31"/>
  <sheetViews>
    <sheetView tabSelected="1" topLeftCell="A2" zoomScale="120" zoomScaleNormal="120" workbookViewId="0">
      <selection activeCell="A5" sqref="A5"/>
    </sheetView>
  </sheetViews>
  <sheetFormatPr defaultRowHeight="14.4" outlineLevelCol="1" x14ac:dyDescent="0.3"/>
  <cols>
    <col min="5" max="5" width="9.5546875" bestFit="1" customWidth="1"/>
    <col min="7" max="12" width="8.88671875" hidden="1" customWidth="1" outlineLevel="1"/>
    <col min="13" max="13" width="12.44140625" hidden="1" customWidth="1" outlineLevel="1"/>
    <col min="14" max="14" width="8.44140625" hidden="1" customWidth="1" outlineLevel="1"/>
    <col min="15" max="15" width="11.77734375" bestFit="1" customWidth="1" collapsed="1"/>
    <col min="17" max="17" width="13.21875" bestFit="1" customWidth="1"/>
    <col min="18" max="19" width="8.44140625" bestFit="1" customWidth="1"/>
    <col min="20" max="20" width="10.5546875" bestFit="1" customWidth="1"/>
  </cols>
  <sheetData>
    <row r="1" spans="1:22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22" x14ac:dyDescent="0.3">
      <c r="A2" s="4">
        <v>1001</v>
      </c>
      <c r="B2" s="4" t="s">
        <v>5</v>
      </c>
      <c r="C2" s="4">
        <v>100</v>
      </c>
      <c r="D2" s="4" t="str">
        <f>IF(C2&lt;35,"Fail","pass")</f>
        <v>pass</v>
      </c>
      <c r="E2" s="5">
        <f ca="1">TODAY()</f>
        <v>45796</v>
      </c>
      <c r="P2" t="s">
        <v>23</v>
      </c>
    </row>
    <row r="3" spans="1:22" x14ac:dyDescent="0.3">
      <c r="A3" s="4">
        <v>1002</v>
      </c>
      <c r="B3" s="4" t="s">
        <v>6</v>
      </c>
      <c r="C3" s="4">
        <v>100</v>
      </c>
      <c r="D3" s="4" t="str">
        <f t="shared" ref="D3:D31" si="0">IF(C3&lt;35,"Fail","pass")</f>
        <v>pass</v>
      </c>
      <c r="E3" s="5">
        <f t="shared" ref="E3:E11" ca="1" si="1">TODAY()</f>
        <v>45796</v>
      </c>
      <c r="I3" t="s">
        <v>16</v>
      </c>
      <c r="O3" t="s">
        <v>21</v>
      </c>
      <c r="P3">
        <f>SUMIF(D:D,O3,C:C)</f>
        <v>1067</v>
      </c>
      <c r="U3" t="s">
        <v>30</v>
      </c>
      <c r="V3" t="s">
        <v>33</v>
      </c>
    </row>
    <row r="4" spans="1:22" x14ac:dyDescent="0.3">
      <c r="A4" s="4">
        <v>1003</v>
      </c>
      <c r="B4" s="4" t="s">
        <v>7</v>
      </c>
      <c r="C4" s="4">
        <v>53</v>
      </c>
      <c r="D4" s="4" t="str">
        <f t="shared" si="0"/>
        <v>pass</v>
      </c>
      <c r="E4" s="5">
        <f t="shared" ca="1" si="1"/>
        <v>45796</v>
      </c>
      <c r="G4" t="s">
        <v>15</v>
      </c>
      <c r="I4" s="7">
        <f>SUM(C:C)</f>
        <v>1392</v>
      </c>
      <c r="O4" t="s">
        <v>22</v>
      </c>
      <c r="P4">
        <f>SUMIF(D:D,O4,C:C)</f>
        <v>325</v>
      </c>
      <c r="U4" t="s">
        <v>31</v>
      </c>
      <c r="V4" t="s">
        <v>34</v>
      </c>
    </row>
    <row r="5" spans="1:22" x14ac:dyDescent="0.3">
      <c r="A5" s="4">
        <v>1004</v>
      </c>
      <c r="B5" s="4" t="s">
        <v>8</v>
      </c>
      <c r="C5" s="4">
        <v>84</v>
      </c>
      <c r="D5" s="4" t="str">
        <f t="shared" si="0"/>
        <v>pass</v>
      </c>
      <c r="E5" s="5">
        <f t="shared" ca="1" si="1"/>
        <v>45796</v>
      </c>
      <c r="K5" t="s">
        <v>20</v>
      </c>
      <c r="P5" s="7">
        <f>SUM(P3:P4)</f>
        <v>1392</v>
      </c>
      <c r="U5" t="s">
        <v>32</v>
      </c>
      <c r="V5" t="s">
        <v>35</v>
      </c>
    </row>
    <row r="6" spans="1:22" x14ac:dyDescent="0.3">
      <c r="A6" s="4">
        <v>1005</v>
      </c>
      <c r="B6" s="4" t="s">
        <v>9</v>
      </c>
      <c r="C6" s="4">
        <v>22</v>
      </c>
      <c r="D6" s="4" t="str">
        <f t="shared" si="0"/>
        <v>Fail</v>
      </c>
      <c r="E6" s="5">
        <f t="shared" ca="1" si="1"/>
        <v>45796</v>
      </c>
      <c r="I6" t="s">
        <v>19</v>
      </c>
    </row>
    <row r="7" spans="1:22" x14ac:dyDescent="0.3">
      <c r="A7" s="4">
        <v>1006</v>
      </c>
      <c r="B7" s="4" t="s">
        <v>10</v>
      </c>
      <c r="C7" s="4">
        <v>19</v>
      </c>
      <c r="D7" s="4" t="str">
        <f t="shared" si="0"/>
        <v>Fail</v>
      </c>
      <c r="E7" s="5">
        <f t="shared" ca="1" si="1"/>
        <v>45796</v>
      </c>
      <c r="G7" t="s">
        <v>17</v>
      </c>
      <c r="I7">
        <f>COUNTIF(C:C,"&gt;34")</f>
        <v>15</v>
      </c>
      <c r="K7">
        <f>SUMIF(C:C,"&gt;34")</f>
        <v>1067</v>
      </c>
    </row>
    <row r="8" spans="1:22" x14ac:dyDescent="0.3">
      <c r="A8" s="4">
        <v>1007</v>
      </c>
      <c r="B8" s="4" t="s">
        <v>11</v>
      </c>
      <c r="C8" s="4">
        <v>76</v>
      </c>
      <c r="D8" s="4" t="str">
        <f t="shared" si="0"/>
        <v>pass</v>
      </c>
      <c r="E8" s="5">
        <f t="shared" ca="1" si="1"/>
        <v>45796</v>
      </c>
      <c r="G8" t="s">
        <v>18</v>
      </c>
      <c r="I8">
        <f>COUNTIF(C:C,"&lt;35")</f>
        <v>15</v>
      </c>
      <c r="K8">
        <f>SUMIF(C:C,"&lt;35")</f>
        <v>325</v>
      </c>
      <c r="Q8" s="10" t="s">
        <v>29</v>
      </c>
      <c r="R8" s="10" t="s">
        <v>3</v>
      </c>
    </row>
    <row r="9" spans="1:22" x14ac:dyDescent="0.3">
      <c r="A9" s="4">
        <v>1008</v>
      </c>
      <c r="B9" s="4" t="s">
        <v>12</v>
      </c>
      <c r="C9" s="4">
        <v>50</v>
      </c>
      <c r="D9" s="4" t="str">
        <f t="shared" si="0"/>
        <v>pass</v>
      </c>
      <c r="E9" s="5">
        <f t="shared" ca="1" si="1"/>
        <v>45796</v>
      </c>
      <c r="K9" s="7">
        <f>SUM(K7:K8)</f>
        <v>1392</v>
      </c>
      <c r="M9" s="10" t="s">
        <v>4</v>
      </c>
      <c r="N9" s="10" t="s">
        <v>3</v>
      </c>
      <c r="O9" t="s">
        <v>26</v>
      </c>
      <c r="Q9" s="10" t="s">
        <v>4</v>
      </c>
      <c r="R9" t="s">
        <v>22</v>
      </c>
      <c r="S9" t="s">
        <v>28</v>
      </c>
      <c r="T9" t="s">
        <v>27</v>
      </c>
    </row>
    <row r="10" spans="1:22" x14ac:dyDescent="0.3">
      <c r="A10" s="4">
        <v>1009</v>
      </c>
      <c r="B10" s="4" t="s">
        <v>13</v>
      </c>
      <c r="C10" s="4">
        <v>13</v>
      </c>
      <c r="D10" s="4" t="str">
        <f t="shared" si="0"/>
        <v>Fail</v>
      </c>
      <c r="E10" s="5">
        <f t="shared" ca="1" si="1"/>
        <v>45796</v>
      </c>
      <c r="M10" s="11">
        <v>45794</v>
      </c>
      <c r="N10" t="s">
        <v>22</v>
      </c>
      <c r="O10" s="8">
        <v>129</v>
      </c>
      <c r="Q10" s="11">
        <v>45796</v>
      </c>
      <c r="R10" s="8">
        <v>4</v>
      </c>
      <c r="S10" s="8">
        <v>6</v>
      </c>
      <c r="T10" s="8">
        <v>10</v>
      </c>
    </row>
    <row r="11" spans="1:22" x14ac:dyDescent="0.3">
      <c r="A11" s="4">
        <v>1010</v>
      </c>
      <c r="B11" s="4" t="s">
        <v>14</v>
      </c>
      <c r="C11" s="4">
        <v>6</v>
      </c>
      <c r="D11" s="4" t="str">
        <f t="shared" si="0"/>
        <v>Fail</v>
      </c>
      <c r="E11" s="5">
        <f t="shared" ca="1" si="1"/>
        <v>45796</v>
      </c>
      <c r="M11" s="11">
        <v>45794</v>
      </c>
      <c r="N11" t="s">
        <v>28</v>
      </c>
      <c r="O11" s="8">
        <v>293</v>
      </c>
      <c r="Q11" s="11">
        <v>45795</v>
      </c>
      <c r="R11" s="8">
        <v>5</v>
      </c>
      <c r="S11" s="8">
        <v>5</v>
      </c>
      <c r="T11" s="8">
        <v>10</v>
      </c>
    </row>
    <row r="12" spans="1:22" x14ac:dyDescent="0.3">
      <c r="A12" s="6">
        <v>1001</v>
      </c>
      <c r="B12" s="6" t="s">
        <v>5</v>
      </c>
      <c r="C12" s="4">
        <v>51</v>
      </c>
      <c r="D12" s="4" t="str">
        <f t="shared" si="0"/>
        <v>pass</v>
      </c>
      <c r="E12" s="5">
        <f ca="1">E2-1</f>
        <v>45795</v>
      </c>
      <c r="M12" s="11">
        <v>45795</v>
      </c>
      <c r="N12" t="s">
        <v>22</v>
      </c>
      <c r="O12" s="8">
        <v>136</v>
      </c>
      <c r="Q12" s="11">
        <v>45794</v>
      </c>
      <c r="R12" s="8">
        <v>6</v>
      </c>
      <c r="S12" s="8">
        <v>4</v>
      </c>
      <c r="T12" s="8">
        <v>10</v>
      </c>
    </row>
    <row r="13" spans="1:22" x14ac:dyDescent="0.3">
      <c r="A13" s="6">
        <v>1002</v>
      </c>
      <c r="B13" s="6" t="s">
        <v>6</v>
      </c>
      <c r="C13" s="4">
        <v>24</v>
      </c>
      <c r="D13" s="4" t="str">
        <f t="shared" si="0"/>
        <v>Fail</v>
      </c>
      <c r="E13" s="5">
        <f t="shared" ref="E13:E31" ca="1" si="2">E3-1</f>
        <v>45795</v>
      </c>
      <c r="G13" t="s">
        <v>24</v>
      </c>
      <c r="I13">
        <f ca="1">SUMIFS(C:C,C:C,"&gt;34",E:E,TODAY())</f>
        <v>463</v>
      </c>
      <c r="M13" s="11">
        <v>45795</v>
      </c>
      <c r="N13" t="s">
        <v>28</v>
      </c>
      <c r="O13" s="8">
        <v>311</v>
      </c>
      <c r="Q13" s="11" t="s">
        <v>27</v>
      </c>
      <c r="R13" s="8">
        <v>15</v>
      </c>
      <c r="S13" s="8">
        <v>15</v>
      </c>
      <c r="T13" s="8">
        <v>30</v>
      </c>
    </row>
    <row r="14" spans="1:22" x14ac:dyDescent="0.3">
      <c r="A14" s="6">
        <v>1003</v>
      </c>
      <c r="B14" s="6" t="s">
        <v>7</v>
      </c>
      <c r="C14" s="4">
        <v>74</v>
      </c>
      <c r="D14" s="4" t="str">
        <f t="shared" si="0"/>
        <v>pass</v>
      </c>
      <c r="E14" s="5">
        <f t="shared" ca="1" si="2"/>
        <v>45795</v>
      </c>
      <c r="G14" t="s">
        <v>25</v>
      </c>
      <c r="I14">
        <f ca="1">SUMIFS(C:C,C:C,"&lt;35",E:E,TODAY())</f>
        <v>60</v>
      </c>
      <c r="M14" s="11">
        <v>45796</v>
      </c>
      <c r="N14" t="s">
        <v>22</v>
      </c>
      <c r="O14" s="8">
        <v>60</v>
      </c>
    </row>
    <row r="15" spans="1:22" x14ac:dyDescent="0.3">
      <c r="A15" s="6">
        <v>1004</v>
      </c>
      <c r="B15" s="6" t="s">
        <v>8</v>
      </c>
      <c r="C15" s="4">
        <v>32</v>
      </c>
      <c r="D15" s="4" t="str">
        <f t="shared" si="0"/>
        <v>Fail</v>
      </c>
      <c r="E15" s="5">
        <f t="shared" ca="1" si="2"/>
        <v>45795</v>
      </c>
      <c r="I15" s="7">
        <f ca="1">SUM(I13:I14)</f>
        <v>523</v>
      </c>
      <c r="M15" s="11">
        <v>45796</v>
      </c>
      <c r="N15" t="s">
        <v>28</v>
      </c>
      <c r="O15" s="8">
        <v>463</v>
      </c>
    </row>
    <row r="16" spans="1:22" x14ac:dyDescent="0.3">
      <c r="A16" s="6">
        <v>1005</v>
      </c>
      <c r="B16" s="6" t="s">
        <v>9</v>
      </c>
      <c r="C16" s="4">
        <v>55</v>
      </c>
      <c r="D16" s="4" t="str">
        <f t="shared" si="0"/>
        <v>pass</v>
      </c>
      <c r="E16" s="5">
        <f t="shared" ca="1" si="2"/>
        <v>45795</v>
      </c>
      <c r="M16" s="11" t="s">
        <v>27</v>
      </c>
      <c r="O16" s="8">
        <v>1392</v>
      </c>
      <c r="Q16" s="9" t="s">
        <v>4</v>
      </c>
      <c r="R16" s="9" t="s">
        <v>22</v>
      </c>
      <c r="S16" s="9" t="s">
        <v>28</v>
      </c>
      <c r="T16" s="9" t="s">
        <v>27</v>
      </c>
    </row>
    <row r="17" spans="1:20" x14ac:dyDescent="0.3">
      <c r="A17" s="6">
        <v>1006</v>
      </c>
      <c r="B17" s="6" t="s">
        <v>10</v>
      </c>
      <c r="C17" s="4">
        <v>20</v>
      </c>
      <c r="D17" s="4" t="str">
        <f t="shared" si="0"/>
        <v>Fail</v>
      </c>
      <c r="E17" s="5">
        <f t="shared" ca="1" si="2"/>
        <v>45795</v>
      </c>
      <c r="Q17" s="11">
        <f ca="1">TODAY()</f>
        <v>45796</v>
      </c>
      <c r="R17" s="17">
        <f ca="1">COUNTIFS($D:$D,R$16,$E:$E,$Q17)</f>
        <v>4</v>
      </c>
      <c r="S17" s="17">
        <f ca="1">COUNTIFS($D:$D,S$16,$E:$E,$Q17)</f>
        <v>6</v>
      </c>
      <c r="T17" s="8">
        <f ca="1">COUNTIF($E:$E,$Q17)</f>
        <v>10</v>
      </c>
    </row>
    <row r="18" spans="1:20" x14ac:dyDescent="0.3">
      <c r="A18" s="6">
        <v>1007</v>
      </c>
      <c r="B18" s="6" t="s">
        <v>11</v>
      </c>
      <c r="C18" s="4">
        <v>29</v>
      </c>
      <c r="D18" s="4" t="str">
        <f t="shared" si="0"/>
        <v>Fail</v>
      </c>
      <c r="E18" s="5">
        <f t="shared" ca="1" si="2"/>
        <v>45795</v>
      </c>
      <c r="M18" s="9" t="s">
        <v>4</v>
      </c>
      <c r="N18" s="9" t="s">
        <v>3</v>
      </c>
      <c r="O18" s="9" t="s">
        <v>26</v>
      </c>
      <c r="Q18" s="11">
        <f ca="1">Q17-1</f>
        <v>45795</v>
      </c>
      <c r="R18" s="17">
        <f t="shared" ref="R18:S19" ca="1" si="3">COUNTIFS($D:$D,R$16,$E:$E,$Q18)</f>
        <v>5</v>
      </c>
      <c r="S18" s="17">
        <f t="shared" ca="1" si="3"/>
        <v>5</v>
      </c>
      <c r="T18" s="8">
        <f t="shared" ref="T18:T19" ca="1" si="4">COUNTIF($E:$E,$Q18)</f>
        <v>10</v>
      </c>
    </row>
    <row r="19" spans="1:20" x14ac:dyDescent="0.3">
      <c r="A19" s="6">
        <v>1008</v>
      </c>
      <c r="B19" s="6" t="s">
        <v>12</v>
      </c>
      <c r="C19" s="4">
        <v>77</v>
      </c>
      <c r="D19" s="4" t="str">
        <f t="shared" si="0"/>
        <v>pass</v>
      </c>
      <c r="E19" s="5">
        <f t="shared" ca="1" si="2"/>
        <v>45795</v>
      </c>
      <c r="M19" s="16">
        <f t="shared" ref="M19:M21" ca="1" si="5">M21-1</f>
        <v>45794</v>
      </c>
      <c r="N19" t="s">
        <v>22</v>
      </c>
      <c r="O19" s="8">
        <f ca="1">SUMIFS(C:C,D:D,N19,E:E,M19)</f>
        <v>129</v>
      </c>
      <c r="Q19" s="11">
        <f ca="1">Q18-1</f>
        <v>45794</v>
      </c>
      <c r="R19" s="17">
        <f t="shared" ca="1" si="3"/>
        <v>6</v>
      </c>
      <c r="S19" s="17">
        <f t="shared" ca="1" si="3"/>
        <v>4</v>
      </c>
      <c r="T19" s="8">
        <f t="shared" ca="1" si="4"/>
        <v>10</v>
      </c>
    </row>
    <row r="20" spans="1:20" x14ac:dyDescent="0.3">
      <c r="A20" s="6">
        <v>1009</v>
      </c>
      <c r="B20" s="6" t="s">
        <v>13</v>
      </c>
      <c r="C20" s="4">
        <v>54</v>
      </c>
      <c r="D20" s="4" t="str">
        <f t="shared" si="0"/>
        <v>pass</v>
      </c>
      <c r="E20" s="5">
        <f t="shared" ca="1" si="2"/>
        <v>45795</v>
      </c>
      <c r="M20" s="16">
        <f t="shared" ca="1" si="5"/>
        <v>45794</v>
      </c>
      <c r="N20" t="s">
        <v>28</v>
      </c>
      <c r="O20" s="8">
        <f t="shared" ref="O20:O24" ca="1" si="6">SUMIFS(C:C,D:D,N20,E:E,M20)</f>
        <v>293</v>
      </c>
      <c r="Q20" s="14" t="s">
        <v>27</v>
      </c>
      <c r="R20" s="15">
        <f>COUNTIF($D:$D,R$16)</f>
        <v>15</v>
      </c>
      <c r="S20" s="15">
        <f>COUNTIF($D:$D,S$16)</f>
        <v>15</v>
      </c>
      <c r="T20" s="15">
        <f>COUNTA(A:A)-1</f>
        <v>30</v>
      </c>
    </row>
    <row r="21" spans="1:20" x14ac:dyDescent="0.3">
      <c r="A21" s="6">
        <v>1010</v>
      </c>
      <c r="B21" s="6" t="s">
        <v>14</v>
      </c>
      <c r="C21" s="4">
        <v>31</v>
      </c>
      <c r="D21" s="4" t="str">
        <f t="shared" si="0"/>
        <v>Fail</v>
      </c>
      <c r="E21" s="5">
        <f t="shared" ca="1" si="2"/>
        <v>45795</v>
      </c>
      <c r="M21" s="16">
        <f t="shared" ca="1" si="5"/>
        <v>45795</v>
      </c>
      <c r="N21" t="s">
        <v>22</v>
      </c>
      <c r="O21" s="8">
        <f t="shared" ca="1" si="6"/>
        <v>136</v>
      </c>
    </row>
    <row r="22" spans="1:20" x14ac:dyDescent="0.3">
      <c r="A22" s="4">
        <v>1001</v>
      </c>
      <c r="B22" s="4" t="s">
        <v>5</v>
      </c>
      <c r="C22" s="4">
        <v>7</v>
      </c>
      <c r="D22" s="4" t="str">
        <f t="shared" si="0"/>
        <v>Fail</v>
      </c>
      <c r="E22" s="5">
        <f ca="1">E12-1</f>
        <v>45794</v>
      </c>
      <c r="M22" s="16">
        <f ca="1">M24-1</f>
        <v>45795</v>
      </c>
      <c r="N22" t="s">
        <v>28</v>
      </c>
      <c r="O22" s="8">
        <f t="shared" ca="1" si="6"/>
        <v>311</v>
      </c>
    </row>
    <row r="23" spans="1:20" x14ac:dyDescent="0.3">
      <c r="A23" s="4">
        <v>1002</v>
      </c>
      <c r="B23" s="4" t="s">
        <v>6</v>
      </c>
      <c r="C23" s="4">
        <v>98</v>
      </c>
      <c r="D23" s="4" t="str">
        <f t="shared" si="0"/>
        <v>pass</v>
      </c>
      <c r="E23" s="5">
        <f t="shared" ca="1" si="2"/>
        <v>45794</v>
      </c>
      <c r="M23" s="13">
        <f ca="1">TODAY()</f>
        <v>45796</v>
      </c>
      <c r="N23" t="s">
        <v>22</v>
      </c>
      <c r="O23" s="8">
        <f t="shared" ca="1" si="6"/>
        <v>60</v>
      </c>
    </row>
    <row r="24" spans="1:20" x14ac:dyDescent="0.3">
      <c r="A24" s="4">
        <v>1003</v>
      </c>
      <c r="B24" s="4" t="s">
        <v>7</v>
      </c>
      <c r="C24" s="4">
        <v>26</v>
      </c>
      <c r="D24" s="4" t="str">
        <f t="shared" si="0"/>
        <v>Fail</v>
      </c>
      <c r="E24" s="5">
        <f t="shared" ca="1" si="2"/>
        <v>45794</v>
      </c>
      <c r="M24" s="13">
        <f ca="1">TODAY()</f>
        <v>45796</v>
      </c>
      <c r="N24" t="s">
        <v>28</v>
      </c>
      <c r="O24" s="8">
        <f t="shared" ca="1" si="6"/>
        <v>463</v>
      </c>
    </row>
    <row r="25" spans="1:20" x14ac:dyDescent="0.3">
      <c r="A25" s="4">
        <v>1004</v>
      </c>
      <c r="B25" s="4" t="s">
        <v>8</v>
      </c>
      <c r="C25" s="4">
        <v>32</v>
      </c>
      <c r="D25" s="4" t="str">
        <f t="shared" si="0"/>
        <v>Fail</v>
      </c>
      <c r="E25" s="5">
        <f t="shared" ca="1" si="2"/>
        <v>45794</v>
      </c>
      <c r="M25" s="14" t="s">
        <v>27</v>
      </c>
      <c r="N25" s="12"/>
      <c r="O25" s="15">
        <f ca="1">SUM(O19:O24)</f>
        <v>1392</v>
      </c>
    </row>
    <row r="26" spans="1:20" x14ac:dyDescent="0.3">
      <c r="A26" s="4">
        <v>1005</v>
      </c>
      <c r="B26" s="4" t="s">
        <v>9</v>
      </c>
      <c r="C26" s="4">
        <v>19</v>
      </c>
      <c r="D26" s="4" t="str">
        <f t="shared" si="0"/>
        <v>Fail</v>
      </c>
      <c r="E26" s="5">
        <f t="shared" ca="1" si="2"/>
        <v>45794</v>
      </c>
    </row>
    <row r="27" spans="1:20" x14ac:dyDescent="0.3">
      <c r="A27" s="4">
        <v>1006</v>
      </c>
      <c r="B27" s="4" t="s">
        <v>10</v>
      </c>
      <c r="C27" s="4">
        <v>52</v>
      </c>
      <c r="D27" s="4" t="str">
        <f t="shared" si="0"/>
        <v>pass</v>
      </c>
      <c r="E27" s="5">
        <f t="shared" ca="1" si="2"/>
        <v>45794</v>
      </c>
    </row>
    <row r="28" spans="1:20" x14ac:dyDescent="0.3">
      <c r="A28" s="4">
        <v>1007</v>
      </c>
      <c r="B28" s="4" t="s">
        <v>11</v>
      </c>
      <c r="C28" s="4">
        <v>45</v>
      </c>
      <c r="D28" s="4" t="str">
        <f t="shared" si="0"/>
        <v>pass</v>
      </c>
      <c r="E28" s="5">
        <f t="shared" ca="1" si="2"/>
        <v>45794</v>
      </c>
    </row>
    <row r="29" spans="1:20" x14ac:dyDescent="0.3">
      <c r="A29" s="4">
        <v>1008</v>
      </c>
      <c r="B29" s="4" t="s">
        <v>12</v>
      </c>
      <c r="C29" s="4">
        <v>31</v>
      </c>
      <c r="D29" s="4" t="str">
        <f t="shared" si="0"/>
        <v>Fail</v>
      </c>
      <c r="E29" s="5">
        <f t="shared" ca="1" si="2"/>
        <v>45794</v>
      </c>
    </row>
    <row r="30" spans="1:20" x14ac:dyDescent="0.3">
      <c r="A30" s="4">
        <v>1009</v>
      </c>
      <c r="B30" s="4" t="s">
        <v>13</v>
      </c>
      <c r="C30" s="4">
        <v>98</v>
      </c>
      <c r="D30" s="4" t="str">
        <f t="shared" si="0"/>
        <v>pass</v>
      </c>
      <c r="E30" s="5">
        <f t="shared" ca="1" si="2"/>
        <v>45794</v>
      </c>
    </row>
    <row r="31" spans="1:20" x14ac:dyDescent="0.3">
      <c r="A31" s="4">
        <v>1010</v>
      </c>
      <c r="B31" s="4" t="s">
        <v>14</v>
      </c>
      <c r="C31" s="4">
        <v>14</v>
      </c>
      <c r="D31" s="4" t="str">
        <f t="shared" si="0"/>
        <v>Fail</v>
      </c>
      <c r="E31" s="5">
        <f t="shared" ca="1" si="2"/>
        <v>45794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Omprita Chatterjee</dc:creator>
  <cp:lastModifiedBy>Omprita Chatterjee</cp:lastModifiedBy>
  <dcterms:created xsi:type="dcterms:W3CDTF">2025-05-19T15:12:26Z</dcterms:created>
  <dcterms:modified xsi:type="dcterms:W3CDTF">2025-05-19T15:36:33Z</dcterms:modified>
</cp:coreProperties>
</file>