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ogs\yda\git\nems\input\emm\"/>
    </mc:Choice>
  </mc:AlternateContent>
  <bookViews>
    <workbookView xWindow="0" yWindow="0" windowWidth="28800" windowHeight="11835" activeTab="4"/>
  </bookViews>
  <sheets>
    <sheet name="col_row" sheetId="1" r:id="rId1"/>
    <sheet name="needsol" sheetId="2" r:id="rId2"/>
    <sheet name="parameter" sheetId="3" r:id="rId3"/>
    <sheet name="ecpTransfer" sheetId="5" r:id="rId4"/>
    <sheet name="ecpSetMatch" sheetId="4" r:id="rId5"/>
    <sheet name="dispett3" sheetId="6" r:id="rId6"/>
    <sheet name="ParamBySub" sheetId="7" r:id="rId7"/>
  </sheets>
  <definedNames>
    <definedName name="_xlnm._FilterDatabase" localSheetId="0" hidden="1">col_row!$A$17:$AD$421</definedName>
    <definedName name="_xlnm._FilterDatabase" localSheetId="3" hidden="1">ecpTransfer!$A$1:$X$1163</definedName>
    <definedName name="AIMDAF1">ecpTransfer!$U$2:$U$1163</definedName>
    <definedName name="AIMDAF2">ecpTransfer!$V$2:$V$1163</definedName>
    <definedName name="AIMDIM1">ecpTransfer!$P$2:$P$1163</definedName>
    <definedName name="AIMDIM2">ecpTransfer!$Q$2:$Q$1163</definedName>
    <definedName name="AIMDIM3">ecpTransfer!$R$2:$R$1163</definedName>
    <definedName name="AIMDIM4">ecpTransfer!$S$2:$S$1163</definedName>
    <definedName name="AIMDIM5">ecpTransfer!$T$2:$T$1163</definedName>
    <definedName name="AIMMSVARIABLE">ecpTransfer!$W$2:$W$1163</definedName>
    <definedName name="AIMSETDOMAIN">ecpTransfer!$X$2:$X$1163</definedName>
    <definedName name="C_COMMENT">col_row!$K$19:$K$197</definedName>
    <definedName name="C_COUNT">col_row!$B$17</definedName>
    <definedName name="CNEEDSOL">col_row!$D$19:$D$197</definedName>
    <definedName name="CODEUSAGE">ecpTransfer!$C$2:$C$1163</definedName>
    <definedName name="COLNAM_AIMMS">col_row!$A$19:$A$197</definedName>
    <definedName name="COLNAM_MASK">col_row!$B$19:$B$197</definedName>
    <definedName name="CSETNAM1">col_row!$E$19:$E$197</definedName>
    <definedName name="CSETNAM2">col_row!$F$19:$F$197</definedName>
    <definedName name="CSETNAM3">col_row!$G$19:$G$197</definedName>
    <definedName name="CSETNAM4">col_row!$H$19:$H$197</definedName>
    <definedName name="CSETNAM5">col_row!$I$19:$I$197</definedName>
    <definedName name="CSETNAM6">col_row!$J$19:$J$197</definedName>
    <definedName name="DAFDIM1">ecpTransfer!$M$2:$M$1163</definedName>
    <definedName name="DAFDIM2">ecpTransfer!$N$2:$N$1163</definedName>
    <definedName name="ECPLOOK">ecpSetMatch!$A$3:$E$152</definedName>
    <definedName name="ECPLOOKCount">ecpSetMatch!$B$154</definedName>
    <definedName name="FORTDESCRIPTION">ecpTransfer!$G$2:$G$1163</definedName>
    <definedName name="FORTDIM1">ecpTransfer!$H$2:$H$1163</definedName>
    <definedName name="FORTDIM2">ecpTransfer!$I$2:$I$1163</definedName>
    <definedName name="FORTDIM3">ecpTransfer!$J$2:$J$1163</definedName>
    <definedName name="FORTDIM4">ecpTransfer!$K$2:$K$1163</definedName>
    <definedName name="FORTDIM5">ecpTransfer!$L$2:$L$1163</definedName>
    <definedName name="FORTRANVARIABLE">ecpTransfer!$A$2:$A$1163</definedName>
    <definedName name="FORTTYPE">ecpTransfer!$E$2:$E$1163</definedName>
    <definedName name="HISTORICALYEARS">ecpTransfer!$D$2:$D$1163</definedName>
    <definedName name="INCLUDEDATA">ecpTransfer!$B$2:$B$1163</definedName>
    <definedName name="INCLUDEFILE">ecpTransfer!$O$2:$O$1163</definedName>
    <definedName name="needsol">needsol!$B$3:$B$106</definedName>
    <definedName name="NOGENCODE">ecpTransfer!$F$2:$F$1163</definedName>
    <definedName name="P_COUNT">parameter!$B$34</definedName>
    <definedName name="PARAMLIST">ParamBySub!$B$4:$B$1056</definedName>
    <definedName name="PARAMNAME">parameter!$A$36:$A$1197</definedName>
    <definedName name="PSETNAM1">parameter!$B$36:$B$1197</definedName>
    <definedName name="PSETNAM2">parameter!$C$36:$C$1197</definedName>
    <definedName name="PSETNAM3">parameter!$D$36:$D$1197</definedName>
    <definedName name="PSETNAM4">parameter!$E$36:$E$1197</definedName>
    <definedName name="PSETNAM5">parameter!$F$36:$F$1197</definedName>
    <definedName name="PSETNAM6">parameter!$G$36:$G$1197</definedName>
    <definedName name="PSETNAM7">parameter!$H$36:$H$1197</definedName>
    <definedName name="PSETNAM8">parameter!$I$36:$I$1197</definedName>
    <definedName name="PSETNAM9">parameter!$J$36:$J$1197</definedName>
    <definedName name="PSETNAMA">parameter!$K$36:$K$1197</definedName>
    <definedName name="PSETNAMB">parameter!$L$36:$L$1197</definedName>
    <definedName name="R_COMMENT">col_row!$K$204:$K$418</definedName>
    <definedName name="R_COUNT">col_row!$B$201</definedName>
    <definedName name="RNEEDSOL">col_row!$D$204:$D$418</definedName>
    <definedName name="ROW_TYPE">col_row!$C$204:$C$418</definedName>
    <definedName name="ROWNAM_AIMMS">col_row!$A$204:$A$418</definedName>
    <definedName name="ROWNAM_MASK">col_row!$B$204:$B$418</definedName>
    <definedName name="RSETNAM1">col_row!$E$204:$E$418</definedName>
    <definedName name="RSETNAM2">col_row!$F$204:$F$418</definedName>
    <definedName name="RSETNAM3">col_row!$G$204:$G$418</definedName>
    <definedName name="RSETNAM4">col_row!$H$204:$H$418</definedName>
    <definedName name="RSETNAM5">col_row!$I$204:$I$418</definedName>
    <definedName name="RSETNAM6">col_row!$J$204:$J$418</definedName>
    <definedName name="SUBCOUNT">ParamBySub!$C$2</definedName>
    <definedName name="SUBLIST">ParamBySub!$A$4:$A$1056</definedName>
    <definedName name="TransferCount">ecpTransfer!$B$1169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3" l="1"/>
  <c r="W535" i="5" l="1"/>
  <c r="T535" i="5"/>
  <c r="S535" i="5"/>
  <c r="R535" i="5"/>
  <c r="Q535" i="5"/>
  <c r="P535" i="5"/>
  <c r="O535" i="5"/>
  <c r="M535" i="5" s="1"/>
  <c r="U535" i="5" s="1"/>
  <c r="W534" i="5"/>
  <c r="T534" i="5"/>
  <c r="S534" i="5"/>
  <c r="R534" i="5"/>
  <c r="Q534" i="5"/>
  <c r="P534" i="5"/>
  <c r="O534" i="5"/>
  <c r="N534" i="5" s="1"/>
  <c r="V534" i="5" s="1"/>
  <c r="N535" i="5" l="1"/>
  <c r="V535" i="5" s="1"/>
  <c r="X535" i="5" s="1"/>
  <c r="M534" i="5"/>
  <c r="U534" i="5" s="1"/>
  <c r="X534" i="5" s="1"/>
  <c r="P706" i="5"/>
  <c r="W421" i="5" l="1"/>
  <c r="T421" i="5"/>
  <c r="S421" i="5"/>
  <c r="R421" i="5"/>
  <c r="Q421" i="5"/>
  <c r="P421" i="5"/>
  <c r="O421" i="5"/>
  <c r="W557" i="5"/>
  <c r="T557" i="5"/>
  <c r="S557" i="5"/>
  <c r="R557" i="5"/>
  <c r="Q557" i="5"/>
  <c r="P557" i="5"/>
  <c r="O557" i="5"/>
  <c r="N557" i="5" l="1"/>
  <c r="V557" i="5" s="1"/>
  <c r="M557" i="5"/>
  <c r="U557" i="5" s="1"/>
  <c r="N421" i="5"/>
  <c r="V421" i="5" s="1"/>
  <c r="M421" i="5"/>
  <c r="U421" i="5" s="1"/>
  <c r="W238" i="5"/>
  <c r="T238" i="5"/>
  <c r="S238" i="5"/>
  <c r="R238" i="5"/>
  <c r="Q238" i="5"/>
  <c r="P238" i="5"/>
  <c r="O238" i="5"/>
  <c r="X421" i="5" l="1"/>
  <c r="M238" i="5"/>
  <c r="U238" i="5" s="1"/>
  <c r="N238" i="5"/>
  <c r="V238" i="5" s="1"/>
  <c r="X557" i="5"/>
  <c r="D44" i="1"/>
  <c r="B6" i="2"/>
  <c r="B5" i="2"/>
  <c r="D240" i="1" s="1"/>
  <c r="X238" i="5" l="1"/>
  <c r="W1033" i="5"/>
  <c r="T1033" i="5"/>
  <c r="S1033" i="5"/>
  <c r="R1033" i="5"/>
  <c r="Q1033" i="5"/>
  <c r="P1033" i="5"/>
  <c r="O1033" i="5"/>
  <c r="N1033" i="5" l="1"/>
  <c r="V1033" i="5" s="1"/>
  <c r="M1033" i="5"/>
  <c r="U1033" i="5" s="1"/>
  <c r="W881" i="5"/>
  <c r="T881" i="5"/>
  <c r="S881" i="5"/>
  <c r="R881" i="5"/>
  <c r="Q881" i="5"/>
  <c r="P881" i="5"/>
  <c r="O881" i="5"/>
  <c r="X1033" i="5" l="1"/>
  <c r="N881" i="5"/>
  <c r="V881" i="5" s="1"/>
  <c r="M881" i="5"/>
  <c r="U881" i="5" s="1"/>
  <c r="X881" i="5" l="1"/>
  <c r="B67" i="2"/>
  <c r="B57" i="2"/>
  <c r="D37" i="1"/>
  <c r="D24" i="1"/>
  <c r="B35" i="2" l="1"/>
  <c r="D418" i="1" l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3" i="1"/>
  <c r="D42" i="1"/>
  <c r="D41" i="1"/>
  <c r="D40" i="1"/>
  <c r="D39" i="1"/>
  <c r="D38" i="1"/>
  <c r="D36" i="1"/>
  <c r="D35" i="1"/>
  <c r="D34" i="1"/>
  <c r="D33" i="1"/>
  <c r="D32" i="1"/>
  <c r="D31" i="1"/>
  <c r="D30" i="1"/>
  <c r="D29" i="1"/>
  <c r="D28" i="1"/>
  <c r="D27" i="1"/>
  <c r="D26" i="1"/>
  <c r="D25" i="1"/>
  <c r="D23" i="1"/>
  <c r="D22" i="1"/>
  <c r="D21" i="1"/>
  <c r="D20" i="1"/>
  <c r="D19" i="1"/>
  <c r="B106" i="2" l="1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6" i="2"/>
  <c r="B65" i="2"/>
  <c r="B64" i="2"/>
  <c r="B63" i="2"/>
  <c r="B62" i="2"/>
  <c r="B61" i="2"/>
  <c r="B60" i="2"/>
  <c r="B59" i="2"/>
  <c r="B58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4" i="2"/>
  <c r="B3" i="2"/>
  <c r="W582" i="5" l="1"/>
  <c r="T582" i="5"/>
  <c r="S582" i="5"/>
  <c r="R582" i="5"/>
  <c r="Q582" i="5"/>
  <c r="P582" i="5"/>
  <c r="O582" i="5"/>
  <c r="W597" i="5"/>
  <c r="T597" i="5"/>
  <c r="S597" i="5"/>
  <c r="R597" i="5"/>
  <c r="Q597" i="5"/>
  <c r="P597" i="5"/>
  <c r="O597" i="5"/>
  <c r="M597" i="5" l="1"/>
  <c r="N597" i="5"/>
  <c r="V597" i="5" s="1"/>
  <c r="N582" i="5"/>
  <c r="V582" i="5" s="1"/>
  <c r="M582" i="5"/>
  <c r="U582" i="5" s="1"/>
  <c r="U597" i="5"/>
  <c r="W841" i="5"/>
  <c r="T841" i="5"/>
  <c r="S841" i="5"/>
  <c r="R841" i="5"/>
  <c r="Q841" i="5"/>
  <c r="P841" i="5"/>
  <c r="O841" i="5"/>
  <c r="W933" i="5"/>
  <c r="T933" i="5"/>
  <c r="S933" i="5"/>
  <c r="R933" i="5"/>
  <c r="Q933" i="5"/>
  <c r="P933" i="5"/>
  <c r="O933" i="5"/>
  <c r="N841" i="5" l="1"/>
  <c r="V841" i="5" s="1"/>
  <c r="M841" i="5"/>
  <c r="U841" i="5" s="1"/>
  <c r="X582" i="5"/>
  <c r="N933" i="5"/>
  <c r="V933" i="5" s="1"/>
  <c r="M933" i="5"/>
  <c r="U933" i="5" s="1"/>
  <c r="X597" i="5"/>
  <c r="W497" i="5"/>
  <c r="T497" i="5"/>
  <c r="S497" i="5"/>
  <c r="R497" i="5"/>
  <c r="Q497" i="5"/>
  <c r="P497" i="5"/>
  <c r="O497" i="5"/>
  <c r="W53" i="5"/>
  <c r="T53" i="5"/>
  <c r="S53" i="5"/>
  <c r="R53" i="5"/>
  <c r="Q53" i="5"/>
  <c r="P53" i="5"/>
  <c r="O53" i="5"/>
  <c r="N497" i="5" l="1"/>
  <c r="V497" i="5" s="1"/>
  <c r="M497" i="5"/>
  <c r="U497" i="5" s="1"/>
  <c r="M53" i="5"/>
  <c r="U53" i="5" s="1"/>
  <c r="N53" i="5"/>
  <c r="V53" i="5" s="1"/>
  <c r="X933" i="5"/>
  <c r="X841" i="5"/>
  <c r="W673" i="5"/>
  <c r="V673" i="5"/>
  <c r="U673" i="5"/>
  <c r="T673" i="5"/>
  <c r="S673" i="5"/>
  <c r="R673" i="5"/>
  <c r="Q673" i="5"/>
  <c r="P673" i="5"/>
  <c r="O673" i="5"/>
  <c r="X53" i="5" l="1"/>
  <c r="X497" i="5"/>
  <c r="X673" i="5"/>
  <c r="W672" i="5"/>
  <c r="V672" i="5"/>
  <c r="U672" i="5"/>
  <c r="T672" i="5"/>
  <c r="S672" i="5"/>
  <c r="R672" i="5"/>
  <c r="Q672" i="5"/>
  <c r="P672" i="5"/>
  <c r="O672" i="5"/>
  <c r="X672" i="5" l="1"/>
  <c r="W399" i="5"/>
  <c r="T399" i="5"/>
  <c r="S399" i="5"/>
  <c r="R399" i="5"/>
  <c r="Q399" i="5"/>
  <c r="P399" i="5"/>
  <c r="O399" i="5"/>
  <c r="W398" i="5"/>
  <c r="T398" i="5"/>
  <c r="S398" i="5"/>
  <c r="R398" i="5"/>
  <c r="Q398" i="5"/>
  <c r="P398" i="5"/>
  <c r="O398" i="5"/>
  <c r="W397" i="5"/>
  <c r="T397" i="5"/>
  <c r="S397" i="5"/>
  <c r="R397" i="5"/>
  <c r="Q397" i="5"/>
  <c r="P397" i="5"/>
  <c r="O397" i="5"/>
  <c r="W282" i="5"/>
  <c r="T282" i="5"/>
  <c r="S282" i="5"/>
  <c r="R282" i="5"/>
  <c r="Q282" i="5"/>
  <c r="P282" i="5"/>
  <c r="O282" i="5"/>
  <c r="W177" i="5"/>
  <c r="T177" i="5"/>
  <c r="S177" i="5"/>
  <c r="R177" i="5"/>
  <c r="Q177" i="5"/>
  <c r="P177" i="5"/>
  <c r="O177" i="5"/>
  <c r="W782" i="5"/>
  <c r="T782" i="5"/>
  <c r="S782" i="5"/>
  <c r="R782" i="5"/>
  <c r="Q782" i="5"/>
  <c r="P782" i="5"/>
  <c r="O782" i="5"/>
  <c r="W772" i="5"/>
  <c r="T772" i="5"/>
  <c r="S772" i="5"/>
  <c r="R772" i="5"/>
  <c r="Q772" i="5"/>
  <c r="P772" i="5"/>
  <c r="O772" i="5"/>
  <c r="M282" i="5" l="1"/>
  <c r="N282" i="5"/>
  <c r="V282" i="5" s="1"/>
  <c r="N398" i="5"/>
  <c r="M398" i="5"/>
  <c r="U398" i="5" s="1"/>
  <c r="N399" i="5"/>
  <c r="M399" i="5"/>
  <c r="U399" i="5" s="1"/>
  <c r="N397" i="5"/>
  <c r="V397" i="5" s="1"/>
  <c r="M397" i="5"/>
  <c r="M177" i="5"/>
  <c r="N177" i="5"/>
  <c r="V177" i="5" s="1"/>
  <c r="N772" i="5"/>
  <c r="V772" i="5" s="1"/>
  <c r="M772" i="5"/>
  <c r="M782" i="5"/>
  <c r="U782" i="5" s="1"/>
  <c r="N782" i="5"/>
  <c r="V782" i="5" s="1"/>
  <c r="U397" i="5"/>
  <c r="V399" i="5"/>
  <c r="V398" i="5"/>
  <c r="U282" i="5"/>
  <c r="U177" i="5"/>
  <c r="U772" i="5"/>
  <c r="O785" i="5"/>
  <c r="P785" i="5"/>
  <c r="Q785" i="5"/>
  <c r="R785" i="5"/>
  <c r="S785" i="5"/>
  <c r="T785" i="5"/>
  <c r="W785" i="5"/>
  <c r="N785" i="5" l="1"/>
  <c r="M785" i="5"/>
  <c r="U785" i="5" s="1"/>
  <c r="X782" i="5"/>
  <c r="X399" i="5"/>
  <c r="X772" i="5"/>
  <c r="X177" i="5"/>
  <c r="X398" i="5"/>
  <c r="X282" i="5"/>
  <c r="X397" i="5"/>
  <c r="V785" i="5"/>
  <c r="O878" i="5"/>
  <c r="P878" i="5"/>
  <c r="Q878" i="5"/>
  <c r="R878" i="5"/>
  <c r="S878" i="5"/>
  <c r="T878" i="5"/>
  <c r="W878" i="5"/>
  <c r="O935" i="5"/>
  <c r="P935" i="5"/>
  <c r="Q935" i="5"/>
  <c r="R935" i="5"/>
  <c r="S935" i="5"/>
  <c r="T935" i="5"/>
  <c r="W935" i="5"/>
  <c r="O854" i="5"/>
  <c r="P854" i="5"/>
  <c r="Q854" i="5"/>
  <c r="R854" i="5"/>
  <c r="S854" i="5"/>
  <c r="T854" i="5"/>
  <c r="W854" i="5"/>
  <c r="O853" i="5"/>
  <c r="P853" i="5"/>
  <c r="Q853" i="5"/>
  <c r="R853" i="5"/>
  <c r="S853" i="5"/>
  <c r="T853" i="5"/>
  <c r="W853" i="5"/>
  <c r="O934" i="5"/>
  <c r="P934" i="5"/>
  <c r="Q934" i="5"/>
  <c r="R934" i="5"/>
  <c r="S934" i="5"/>
  <c r="T934" i="5"/>
  <c r="W934" i="5"/>
  <c r="O852" i="5"/>
  <c r="P852" i="5"/>
  <c r="Q852" i="5"/>
  <c r="R852" i="5"/>
  <c r="S852" i="5"/>
  <c r="T852" i="5"/>
  <c r="W852" i="5"/>
  <c r="O193" i="5"/>
  <c r="P193" i="5"/>
  <c r="Q193" i="5"/>
  <c r="R193" i="5"/>
  <c r="S193" i="5"/>
  <c r="T193" i="5"/>
  <c r="O1044" i="5"/>
  <c r="P1044" i="5"/>
  <c r="Q1044" i="5"/>
  <c r="R1044" i="5"/>
  <c r="S1044" i="5"/>
  <c r="T1044" i="5"/>
  <c r="W1044" i="5"/>
  <c r="O475" i="5"/>
  <c r="P475" i="5"/>
  <c r="Q475" i="5"/>
  <c r="R475" i="5"/>
  <c r="S475" i="5"/>
  <c r="T475" i="5"/>
  <c r="W475" i="5"/>
  <c r="O786" i="5"/>
  <c r="P786" i="5"/>
  <c r="Q786" i="5"/>
  <c r="R786" i="5"/>
  <c r="S786" i="5"/>
  <c r="T786" i="5"/>
  <c r="W786" i="5"/>
  <c r="O774" i="5"/>
  <c r="P774" i="5"/>
  <c r="Q774" i="5"/>
  <c r="R774" i="5"/>
  <c r="S774" i="5"/>
  <c r="T774" i="5"/>
  <c r="W774" i="5"/>
  <c r="O927" i="5"/>
  <c r="P927" i="5"/>
  <c r="Q927" i="5"/>
  <c r="R927" i="5"/>
  <c r="S927" i="5"/>
  <c r="T927" i="5"/>
  <c r="W927" i="5"/>
  <c r="O194" i="5"/>
  <c r="P194" i="5"/>
  <c r="Q194" i="5"/>
  <c r="R194" i="5"/>
  <c r="S194" i="5"/>
  <c r="T194" i="5"/>
  <c r="O787" i="5"/>
  <c r="P787" i="5"/>
  <c r="Q787" i="5"/>
  <c r="R787" i="5"/>
  <c r="S787" i="5"/>
  <c r="T787" i="5"/>
  <c r="W787" i="5"/>
  <c r="O778" i="5"/>
  <c r="P778" i="5"/>
  <c r="Q778" i="5"/>
  <c r="R778" i="5"/>
  <c r="S778" i="5"/>
  <c r="T778" i="5"/>
  <c r="W778" i="5"/>
  <c r="N927" i="5" l="1"/>
  <c r="M927" i="5"/>
  <c r="U927" i="5" s="1"/>
  <c r="X785" i="5"/>
  <c r="N934" i="5"/>
  <c r="V934" i="5" s="1"/>
  <c r="M934" i="5"/>
  <c r="U934" i="5" s="1"/>
  <c r="N854" i="5"/>
  <c r="V854" i="5" s="1"/>
  <c r="M854" i="5"/>
  <c r="U854" i="5" s="1"/>
  <c r="N778" i="5"/>
  <c r="V778" i="5" s="1"/>
  <c r="M778" i="5"/>
  <c r="U778" i="5" s="1"/>
  <c r="N774" i="5"/>
  <c r="V774" i="5" s="1"/>
  <c r="M774" i="5"/>
  <c r="U774" i="5" s="1"/>
  <c r="N935" i="5"/>
  <c r="V935" i="5" s="1"/>
  <c r="M935" i="5"/>
  <c r="U935" i="5" s="1"/>
  <c r="N786" i="5"/>
  <c r="V786" i="5" s="1"/>
  <c r="M786" i="5"/>
  <c r="U786" i="5" s="1"/>
  <c r="N475" i="5"/>
  <c r="V475" i="5" s="1"/>
  <c r="M475" i="5"/>
  <c r="U475" i="5" s="1"/>
  <c r="N1044" i="5"/>
  <c r="V1044" i="5" s="1"/>
  <c r="M1044" i="5"/>
  <c r="U1044" i="5" s="1"/>
  <c r="M878" i="5"/>
  <c r="U878" i="5" s="1"/>
  <c r="N878" i="5"/>
  <c r="V878" i="5" s="1"/>
  <c r="N787" i="5"/>
  <c r="V787" i="5" s="1"/>
  <c r="M787" i="5"/>
  <c r="U787" i="5" s="1"/>
  <c r="N852" i="5"/>
  <c r="V852" i="5" s="1"/>
  <c r="M852" i="5"/>
  <c r="U852" i="5" s="1"/>
  <c r="N853" i="5"/>
  <c r="V853" i="5" s="1"/>
  <c r="M853" i="5"/>
  <c r="U853" i="5" s="1"/>
  <c r="N194" i="5"/>
  <c r="V194" i="5" s="1"/>
  <c r="M194" i="5"/>
  <c r="U194" i="5" s="1"/>
  <c r="N193" i="5"/>
  <c r="V193" i="5" s="1"/>
  <c r="M193" i="5"/>
  <c r="U193" i="5" s="1"/>
  <c r="V927" i="5"/>
  <c r="O776" i="5"/>
  <c r="P776" i="5"/>
  <c r="Q776" i="5"/>
  <c r="R776" i="5"/>
  <c r="S776" i="5"/>
  <c r="T776" i="5"/>
  <c r="W776" i="5"/>
  <c r="X878" i="5" l="1"/>
  <c r="X193" i="5"/>
  <c r="X475" i="5"/>
  <c r="X935" i="5"/>
  <c r="X927" i="5"/>
  <c r="X786" i="5"/>
  <c r="X1044" i="5"/>
  <c r="X774" i="5"/>
  <c r="X787" i="5"/>
  <c r="X854" i="5"/>
  <c r="X853" i="5"/>
  <c r="N776" i="5"/>
  <c r="M776" i="5"/>
  <c r="U776" i="5" s="1"/>
  <c r="X852" i="5"/>
  <c r="X934" i="5"/>
  <c r="X778" i="5"/>
  <c r="X194" i="5"/>
  <c r="V776" i="5"/>
  <c r="B1169" i="5"/>
  <c r="X776" i="5" l="1"/>
  <c r="C2" i="7"/>
  <c r="O1161" i="5" l="1"/>
  <c r="P1161" i="5"/>
  <c r="Q1161" i="5"/>
  <c r="R1161" i="5"/>
  <c r="S1161" i="5"/>
  <c r="T1161" i="5"/>
  <c r="O1162" i="5"/>
  <c r="P1162" i="5"/>
  <c r="R1162" i="5"/>
  <c r="S1162" i="5"/>
  <c r="T1162" i="5"/>
  <c r="W1162" i="5"/>
  <c r="O1163" i="5"/>
  <c r="P1163" i="5"/>
  <c r="Q1163" i="5"/>
  <c r="R1163" i="5"/>
  <c r="S1163" i="5"/>
  <c r="T1163" i="5"/>
  <c r="W1163" i="5"/>
  <c r="O3" i="5"/>
  <c r="P3" i="5"/>
  <c r="Q3" i="5"/>
  <c r="R3" i="5"/>
  <c r="S3" i="5"/>
  <c r="T3" i="5"/>
  <c r="W3" i="5"/>
  <c r="O4" i="5"/>
  <c r="P4" i="5"/>
  <c r="Q4" i="5"/>
  <c r="R4" i="5"/>
  <c r="S4" i="5"/>
  <c r="T4" i="5"/>
  <c r="W4" i="5"/>
  <c r="O5" i="5"/>
  <c r="P5" i="5"/>
  <c r="Q5" i="5"/>
  <c r="R5" i="5"/>
  <c r="S5" i="5"/>
  <c r="T5" i="5"/>
  <c r="W5" i="5"/>
  <c r="O6" i="5"/>
  <c r="P6" i="5"/>
  <c r="Q6" i="5"/>
  <c r="R6" i="5"/>
  <c r="S6" i="5"/>
  <c r="T6" i="5"/>
  <c r="W6" i="5"/>
  <c r="O7" i="5"/>
  <c r="P7" i="5"/>
  <c r="Q7" i="5"/>
  <c r="R7" i="5"/>
  <c r="S7" i="5"/>
  <c r="T7" i="5"/>
  <c r="W7" i="5"/>
  <c r="O8" i="5"/>
  <c r="P8" i="5"/>
  <c r="Q8" i="5"/>
  <c r="R8" i="5"/>
  <c r="S8" i="5"/>
  <c r="T8" i="5"/>
  <c r="W8" i="5"/>
  <c r="O9" i="5"/>
  <c r="P9" i="5"/>
  <c r="Q9" i="5"/>
  <c r="R9" i="5"/>
  <c r="S9" i="5"/>
  <c r="T9" i="5"/>
  <c r="W9" i="5"/>
  <c r="O10" i="5"/>
  <c r="P10" i="5"/>
  <c r="Q10" i="5"/>
  <c r="R10" i="5"/>
  <c r="S10" i="5"/>
  <c r="T10" i="5"/>
  <c r="W10" i="5"/>
  <c r="O11" i="5"/>
  <c r="P11" i="5"/>
  <c r="Q11" i="5"/>
  <c r="R11" i="5"/>
  <c r="S11" i="5"/>
  <c r="T11" i="5"/>
  <c r="W11" i="5"/>
  <c r="O12" i="5"/>
  <c r="P12" i="5"/>
  <c r="Q12" i="5"/>
  <c r="R12" i="5"/>
  <c r="S12" i="5"/>
  <c r="T12" i="5"/>
  <c r="W12" i="5"/>
  <c r="O13" i="5"/>
  <c r="P13" i="5"/>
  <c r="Q13" i="5"/>
  <c r="R13" i="5"/>
  <c r="S13" i="5"/>
  <c r="T13" i="5"/>
  <c r="W13" i="5"/>
  <c r="O14" i="5"/>
  <c r="P14" i="5"/>
  <c r="Q14" i="5"/>
  <c r="R14" i="5"/>
  <c r="S14" i="5"/>
  <c r="T14" i="5"/>
  <c r="W14" i="5"/>
  <c r="O15" i="5"/>
  <c r="P15" i="5"/>
  <c r="Q15" i="5"/>
  <c r="R15" i="5"/>
  <c r="S15" i="5"/>
  <c r="T15" i="5"/>
  <c r="W15" i="5"/>
  <c r="O16" i="5"/>
  <c r="P16" i="5"/>
  <c r="Q16" i="5"/>
  <c r="R16" i="5"/>
  <c r="S16" i="5"/>
  <c r="T16" i="5"/>
  <c r="W16" i="5"/>
  <c r="O17" i="5"/>
  <c r="P17" i="5"/>
  <c r="Q17" i="5"/>
  <c r="R17" i="5"/>
  <c r="S17" i="5"/>
  <c r="T17" i="5"/>
  <c r="W17" i="5"/>
  <c r="O18" i="5"/>
  <c r="P18" i="5"/>
  <c r="Q18" i="5"/>
  <c r="R18" i="5"/>
  <c r="S18" i="5"/>
  <c r="T18" i="5"/>
  <c r="W18" i="5"/>
  <c r="O19" i="5"/>
  <c r="P19" i="5"/>
  <c r="Q19" i="5"/>
  <c r="R19" i="5"/>
  <c r="S19" i="5"/>
  <c r="T19" i="5"/>
  <c r="W19" i="5"/>
  <c r="O20" i="5"/>
  <c r="P20" i="5"/>
  <c r="Q20" i="5"/>
  <c r="R20" i="5"/>
  <c r="S20" i="5"/>
  <c r="T20" i="5"/>
  <c r="W20" i="5"/>
  <c r="O21" i="5"/>
  <c r="P21" i="5"/>
  <c r="Q21" i="5"/>
  <c r="R21" i="5"/>
  <c r="S21" i="5"/>
  <c r="T21" i="5"/>
  <c r="W21" i="5"/>
  <c r="O22" i="5"/>
  <c r="P22" i="5"/>
  <c r="Q22" i="5"/>
  <c r="R22" i="5"/>
  <c r="S22" i="5"/>
  <c r="T22" i="5"/>
  <c r="W22" i="5"/>
  <c r="O23" i="5"/>
  <c r="P23" i="5"/>
  <c r="Q23" i="5"/>
  <c r="R23" i="5"/>
  <c r="S23" i="5"/>
  <c r="T23" i="5"/>
  <c r="W23" i="5"/>
  <c r="O24" i="5"/>
  <c r="P24" i="5"/>
  <c r="Q24" i="5"/>
  <c r="R24" i="5"/>
  <c r="S24" i="5"/>
  <c r="T24" i="5"/>
  <c r="W24" i="5"/>
  <c r="O25" i="5"/>
  <c r="P25" i="5"/>
  <c r="Q25" i="5"/>
  <c r="R25" i="5"/>
  <c r="S25" i="5"/>
  <c r="T25" i="5"/>
  <c r="W25" i="5"/>
  <c r="O26" i="5"/>
  <c r="P26" i="5"/>
  <c r="Q26" i="5"/>
  <c r="R26" i="5"/>
  <c r="S26" i="5"/>
  <c r="T26" i="5"/>
  <c r="W26" i="5"/>
  <c r="O27" i="5"/>
  <c r="P27" i="5"/>
  <c r="Q27" i="5"/>
  <c r="R27" i="5"/>
  <c r="S27" i="5"/>
  <c r="T27" i="5"/>
  <c r="W27" i="5"/>
  <c r="O28" i="5"/>
  <c r="P28" i="5"/>
  <c r="Q28" i="5"/>
  <c r="R28" i="5"/>
  <c r="S28" i="5"/>
  <c r="T28" i="5"/>
  <c r="W28" i="5"/>
  <c r="O29" i="5"/>
  <c r="P29" i="5"/>
  <c r="Q29" i="5"/>
  <c r="R29" i="5"/>
  <c r="S29" i="5"/>
  <c r="T29" i="5"/>
  <c r="W29" i="5"/>
  <c r="O30" i="5"/>
  <c r="P30" i="5"/>
  <c r="Q30" i="5"/>
  <c r="R30" i="5"/>
  <c r="S30" i="5"/>
  <c r="T30" i="5"/>
  <c r="W30" i="5"/>
  <c r="O31" i="5"/>
  <c r="P31" i="5"/>
  <c r="Q31" i="5"/>
  <c r="R31" i="5"/>
  <c r="S31" i="5"/>
  <c r="T31" i="5"/>
  <c r="W31" i="5"/>
  <c r="O32" i="5"/>
  <c r="P32" i="5"/>
  <c r="Q32" i="5"/>
  <c r="R32" i="5"/>
  <c r="S32" i="5"/>
  <c r="T32" i="5"/>
  <c r="W32" i="5"/>
  <c r="O33" i="5"/>
  <c r="P33" i="5"/>
  <c r="Q33" i="5"/>
  <c r="R33" i="5"/>
  <c r="S33" i="5"/>
  <c r="T33" i="5"/>
  <c r="W33" i="5"/>
  <c r="O34" i="5"/>
  <c r="P34" i="5"/>
  <c r="Q34" i="5"/>
  <c r="R34" i="5"/>
  <c r="S34" i="5"/>
  <c r="T34" i="5"/>
  <c r="W34" i="5"/>
  <c r="O35" i="5"/>
  <c r="P35" i="5"/>
  <c r="Q35" i="5"/>
  <c r="R35" i="5"/>
  <c r="S35" i="5"/>
  <c r="T35" i="5"/>
  <c r="W35" i="5"/>
  <c r="O36" i="5"/>
  <c r="P36" i="5"/>
  <c r="Q36" i="5"/>
  <c r="R36" i="5"/>
  <c r="S36" i="5"/>
  <c r="T36" i="5"/>
  <c r="W36" i="5"/>
  <c r="O37" i="5"/>
  <c r="P37" i="5"/>
  <c r="Q37" i="5"/>
  <c r="R37" i="5"/>
  <c r="S37" i="5"/>
  <c r="T37" i="5"/>
  <c r="W37" i="5"/>
  <c r="O38" i="5"/>
  <c r="P38" i="5"/>
  <c r="Q38" i="5"/>
  <c r="R38" i="5"/>
  <c r="S38" i="5"/>
  <c r="T38" i="5"/>
  <c r="W38" i="5"/>
  <c r="O39" i="5"/>
  <c r="P39" i="5"/>
  <c r="Q39" i="5"/>
  <c r="R39" i="5"/>
  <c r="S39" i="5"/>
  <c r="T39" i="5"/>
  <c r="W39" i="5"/>
  <c r="O40" i="5"/>
  <c r="P40" i="5"/>
  <c r="Q40" i="5"/>
  <c r="R40" i="5"/>
  <c r="S40" i="5"/>
  <c r="T40" i="5"/>
  <c r="W40" i="5"/>
  <c r="O41" i="5"/>
  <c r="P41" i="5"/>
  <c r="Q41" i="5"/>
  <c r="R41" i="5"/>
  <c r="S41" i="5"/>
  <c r="T41" i="5"/>
  <c r="W41" i="5"/>
  <c r="O42" i="5"/>
  <c r="P42" i="5"/>
  <c r="Q42" i="5"/>
  <c r="R42" i="5"/>
  <c r="S42" i="5"/>
  <c r="T42" i="5"/>
  <c r="W42" i="5"/>
  <c r="O43" i="5"/>
  <c r="P43" i="5"/>
  <c r="Q43" i="5"/>
  <c r="R43" i="5"/>
  <c r="S43" i="5"/>
  <c r="T43" i="5"/>
  <c r="W43" i="5"/>
  <c r="O44" i="5"/>
  <c r="P44" i="5"/>
  <c r="Q44" i="5"/>
  <c r="R44" i="5"/>
  <c r="S44" i="5"/>
  <c r="T44" i="5"/>
  <c r="W44" i="5"/>
  <c r="O45" i="5"/>
  <c r="P45" i="5"/>
  <c r="Q45" i="5"/>
  <c r="R45" i="5"/>
  <c r="S45" i="5"/>
  <c r="T45" i="5"/>
  <c r="W45" i="5"/>
  <c r="O46" i="5"/>
  <c r="P46" i="5"/>
  <c r="Q46" i="5"/>
  <c r="R46" i="5"/>
  <c r="S46" i="5"/>
  <c r="T46" i="5"/>
  <c r="W46" i="5"/>
  <c r="O47" i="5"/>
  <c r="P47" i="5"/>
  <c r="Q47" i="5"/>
  <c r="R47" i="5"/>
  <c r="S47" i="5"/>
  <c r="T47" i="5"/>
  <c r="W47" i="5"/>
  <c r="O48" i="5"/>
  <c r="P48" i="5"/>
  <c r="Q48" i="5"/>
  <c r="R48" i="5"/>
  <c r="S48" i="5"/>
  <c r="T48" i="5"/>
  <c r="W48" i="5"/>
  <c r="O49" i="5"/>
  <c r="P49" i="5"/>
  <c r="Q49" i="5"/>
  <c r="R49" i="5"/>
  <c r="S49" i="5"/>
  <c r="T49" i="5"/>
  <c r="W49" i="5"/>
  <c r="O50" i="5"/>
  <c r="P50" i="5"/>
  <c r="Q50" i="5"/>
  <c r="R50" i="5"/>
  <c r="S50" i="5"/>
  <c r="T50" i="5"/>
  <c r="W50" i="5"/>
  <c r="O51" i="5"/>
  <c r="P51" i="5"/>
  <c r="Q51" i="5"/>
  <c r="R51" i="5"/>
  <c r="S51" i="5"/>
  <c r="T51" i="5"/>
  <c r="W51" i="5"/>
  <c r="O52" i="5"/>
  <c r="P52" i="5"/>
  <c r="Q52" i="5"/>
  <c r="R52" i="5"/>
  <c r="S52" i="5"/>
  <c r="T52" i="5"/>
  <c r="W52" i="5"/>
  <c r="O54" i="5"/>
  <c r="P54" i="5"/>
  <c r="Q54" i="5"/>
  <c r="R54" i="5"/>
  <c r="S54" i="5"/>
  <c r="T54" i="5"/>
  <c r="W54" i="5"/>
  <c r="O55" i="5"/>
  <c r="P55" i="5"/>
  <c r="Q55" i="5"/>
  <c r="R55" i="5"/>
  <c r="S55" i="5"/>
  <c r="T55" i="5"/>
  <c r="W55" i="5"/>
  <c r="O56" i="5"/>
  <c r="P56" i="5"/>
  <c r="Q56" i="5"/>
  <c r="R56" i="5"/>
  <c r="S56" i="5"/>
  <c r="T56" i="5"/>
  <c r="W56" i="5"/>
  <c r="O57" i="5"/>
  <c r="P57" i="5"/>
  <c r="Q57" i="5"/>
  <c r="R57" i="5"/>
  <c r="S57" i="5"/>
  <c r="T57" i="5"/>
  <c r="W57" i="5"/>
  <c r="O58" i="5"/>
  <c r="P58" i="5"/>
  <c r="Q58" i="5"/>
  <c r="R58" i="5"/>
  <c r="S58" i="5"/>
  <c r="T58" i="5"/>
  <c r="W58" i="5"/>
  <c r="O59" i="5"/>
  <c r="P59" i="5"/>
  <c r="Q59" i="5"/>
  <c r="R59" i="5"/>
  <c r="S59" i="5"/>
  <c r="T59" i="5"/>
  <c r="W59" i="5"/>
  <c r="O60" i="5"/>
  <c r="P60" i="5"/>
  <c r="Q60" i="5"/>
  <c r="R60" i="5"/>
  <c r="S60" i="5"/>
  <c r="T60" i="5"/>
  <c r="W60" i="5"/>
  <c r="O61" i="5"/>
  <c r="P61" i="5"/>
  <c r="Q61" i="5"/>
  <c r="R61" i="5"/>
  <c r="S61" i="5"/>
  <c r="T61" i="5"/>
  <c r="W61" i="5"/>
  <c r="O62" i="5"/>
  <c r="P62" i="5"/>
  <c r="Q62" i="5"/>
  <c r="R62" i="5"/>
  <c r="S62" i="5"/>
  <c r="T62" i="5"/>
  <c r="W62" i="5"/>
  <c r="O63" i="5"/>
  <c r="P63" i="5"/>
  <c r="Q63" i="5"/>
  <c r="R63" i="5"/>
  <c r="S63" i="5"/>
  <c r="T63" i="5"/>
  <c r="W63" i="5"/>
  <c r="O64" i="5"/>
  <c r="P64" i="5"/>
  <c r="Q64" i="5"/>
  <c r="R64" i="5"/>
  <c r="S64" i="5"/>
  <c r="T64" i="5"/>
  <c r="W64" i="5"/>
  <c r="O65" i="5"/>
  <c r="P65" i="5"/>
  <c r="Q65" i="5"/>
  <c r="R65" i="5"/>
  <c r="S65" i="5"/>
  <c r="T65" i="5"/>
  <c r="W65" i="5"/>
  <c r="O66" i="5"/>
  <c r="P66" i="5"/>
  <c r="Q66" i="5"/>
  <c r="R66" i="5"/>
  <c r="S66" i="5"/>
  <c r="T66" i="5"/>
  <c r="W66" i="5"/>
  <c r="O67" i="5"/>
  <c r="P67" i="5"/>
  <c r="Q67" i="5"/>
  <c r="R67" i="5"/>
  <c r="S67" i="5"/>
  <c r="T67" i="5"/>
  <c r="W67" i="5"/>
  <c r="O68" i="5"/>
  <c r="P68" i="5"/>
  <c r="Q68" i="5"/>
  <c r="R68" i="5"/>
  <c r="S68" i="5"/>
  <c r="T68" i="5"/>
  <c r="W68" i="5"/>
  <c r="O69" i="5"/>
  <c r="P69" i="5"/>
  <c r="Q69" i="5"/>
  <c r="R69" i="5"/>
  <c r="S69" i="5"/>
  <c r="T69" i="5"/>
  <c r="W69" i="5"/>
  <c r="O70" i="5"/>
  <c r="P70" i="5"/>
  <c r="Q70" i="5"/>
  <c r="R70" i="5"/>
  <c r="S70" i="5"/>
  <c r="T70" i="5"/>
  <c r="W70" i="5"/>
  <c r="O71" i="5"/>
  <c r="P71" i="5"/>
  <c r="Q71" i="5"/>
  <c r="R71" i="5"/>
  <c r="S71" i="5"/>
  <c r="T71" i="5"/>
  <c r="W71" i="5"/>
  <c r="O72" i="5"/>
  <c r="P72" i="5"/>
  <c r="Q72" i="5"/>
  <c r="R72" i="5"/>
  <c r="S72" i="5"/>
  <c r="T72" i="5"/>
  <c r="W72" i="5"/>
  <c r="O73" i="5"/>
  <c r="P73" i="5"/>
  <c r="Q73" i="5"/>
  <c r="R73" i="5"/>
  <c r="S73" i="5"/>
  <c r="T73" i="5"/>
  <c r="W73" i="5"/>
  <c r="O74" i="5"/>
  <c r="P74" i="5"/>
  <c r="Q74" i="5"/>
  <c r="R74" i="5"/>
  <c r="S74" i="5"/>
  <c r="T74" i="5"/>
  <c r="W74" i="5"/>
  <c r="O75" i="5"/>
  <c r="P75" i="5"/>
  <c r="Q75" i="5"/>
  <c r="R75" i="5"/>
  <c r="S75" i="5"/>
  <c r="T75" i="5"/>
  <c r="W75" i="5"/>
  <c r="O76" i="5"/>
  <c r="P76" i="5"/>
  <c r="Q76" i="5"/>
  <c r="R76" i="5"/>
  <c r="S76" i="5"/>
  <c r="T76" i="5"/>
  <c r="W76" i="5"/>
  <c r="O77" i="5"/>
  <c r="P77" i="5"/>
  <c r="Q77" i="5"/>
  <c r="R77" i="5"/>
  <c r="S77" i="5"/>
  <c r="T77" i="5"/>
  <c r="W77" i="5"/>
  <c r="O78" i="5"/>
  <c r="P78" i="5"/>
  <c r="Q78" i="5"/>
  <c r="R78" i="5"/>
  <c r="S78" i="5"/>
  <c r="T78" i="5"/>
  <c r="W78" i="5"/>
  <c r="O79" i="5"/>
  <c r="P79" i="5"/>
  <c r="Q79" i="5"/>
  <c r="R79" i="5"/>
  <c r="S79" i="5"/>
  <c r="T79" i="5"/>
  <c r="W79" i="5"/>
  <c r="O80" i="5"/>
  <c r="P80" i="5"/>
  <c r="Q80" i="5"/>
  <c r="R80" i="5"/>
  <c r="S80" i="5"/>
  <c r="T80" i="5"/>
  <c r="W80" i="5"/>
  <c r="O81" i="5"/>
  <c r="P81" i="5"/>
  <c r="Q81" i="5"/>
  <c r="R81" i="5"/>
  <c r="S81" i="5"/>
  <c r="T81" i="5"/>
  <c r="W81" i="5"/>
  <c r="O82" i="5"/>
  <c r="P82" i="5"/>
  <c r="Q82" i="5"/>
  <c r="R82" i="5"/>
  <c r="S82" i="5"/>
  <c r="T82" i="5"/>
  <c r="W82" i="5"/>
  <c r="O83" i="5"/>
  <c r="P83" i="5"/>
  <c r="Q83" i="5"/>
  <c r="R83" i="5"/>
  <c r="S83" i="5"/>
  <c r="T83" i="5"/>
  <c r="W83" i="5"/>
  <c r="O84" i="5"/>
  <c r="P84" i="5"/>
  <c r="Q84" i="5"/>
  <c r="R84" i="5"/>
  <c r="S84" i="5"/>
  <c r="T84" i="5"/>
  <c r="W84" i="5"/>
  <c r="O85" i="5"/>
  <c r="P85" i="5"/>
  <c r="Q85" i="5"/>
  <c r="R85" i="5"/>
  <c r="S85" i="5"/>
  <c r="T85" i="5"/>
  <c r="W85" i="5"/>
  <c r="O86" i="5"/>
  <c r="P86" i="5"/>
  <c r="Q86" i="5"/>
  <c r="R86" i="5"/>
  <c r="S86" i="5"/>
  <c r="T86" i="5"/>
  <c r="W86" i="5"/>
  <c r="O87" i="5"/>
  <c r="P87" i="5"/>
  <c r="Q87" i="5"/>
  <c r="R87" i="5"/>
  <c r="S87" i="5"/>
  <c r="T87" i="5"/>
  <c r="W87" i="5"/>
  <c r="O88" i="5"/>
  <c r="P88" i="5"/>
  <c r="Q88" i="5"/>
  <c r="R88" i="5"/>
  <c r="S88" i="5"/>
  <c r="T88" i="5"/>
  <c r="W88" i="5"/>
  <c r="O89" i="5"/>
  <c r="P89" i="5"/>
  <c r="Q89" i="5"/>
  <c r="R89" i="5"/>
  <c r="S89" i="5"/>
  <c r="T89" i="5"/>
  <c r="W89" i="5"/>
  <c r="O90" i="5"/>
  <c r="P90" i="5"/>
  <c r="Q90" i="5"/>
  <c r="R90" i="5"/>
  <c r="S90" i="5"/>
  <c r="T90" i="5"/>
  <c r="W90" i="5"/>
  <c r="O91" i="5"/>
  <c r="P91" i="5"/>
  <c r="Q91" i="5"/>
  <c r="R91" i="5"/>
  <c r="S91" i="5"/>
  <c r="T91" i="5"/>
  <c r="W91" i="5"/>
  <c r="O92" i="5"/>
  <c r="P92" i="5"/>
  <c r="Q92" i="5"/>
  <c r="R92" i="5"/>
  <c r="S92" i="5"/>
  <c r="T92" i="5"/>
  <c r="W92" i="5"/>
  <c r="O93" i="5"/>
  <c r="P93" i="5"/>
  <c r="Q93" i="5"/>
  <c r="R93" i="5"/>
  <c r="S93" i="5"/>
  <c r="T93" i="5"/>
  <c r="W93" i="5"/>
  <c r="O94" i="5"/>
  <c r="P94" i="5"/>
  <c r="Q94" i="5"/>
  <c r="R94" i="5"/>
  <c r="S94" i="5"/>
  <c r="T94" i="5"/>
  <c r="W94" i="5"/>
  <c r="O95" i="5"/>
  <c r="P95" i="5"/>
  <c r="Q95" i="5"/>
  <c r="R95" i="5"/>
  <c r="S95" i="5"/>
  <c r="T95" i="5"/>
  <c r="W95" i="5"/>
  <c r="O96" i="5"/>
  <c r="P96" i="5"/>
  <c r="Q96" i="5"/>
  <c r="R96" i="5"/>
  <c r="S96" i="5"/>
  <c r="T96" i="5"/>
  <c r="W96" i="5"/>
  <c r="O97" i="5"/>
  <c r="P97" i="5"/>
  <c r="Q97" i="5"/>
  <c r="R97" i="5"/>
  <c r="S97" i="5"/>
  <c r="T97" i="5"/>
  <c r="W97" i="5"/>
  <c r="O98" i="5"/>
  <c r="P98" i="5"/>
  <c r="Q98" i="5"/>
  <c r="R98" i="5"/>
  <c r="S98" i="5"/>
  <c r="T98" i="5"/>
  <c r="W98" i="5"/>
  <c r="O99" i="5"/>
  <c r="P99" i="5"/>
  <c r="Q99" i="5"/>
  <c r="R99" i="5"/>
  <c r="S99" i="5"/>
  <c r="T99" i="5"/>
  <c r="W99" i="5"/>
  <c r="O100" i="5"/>
  <c r="P100" i="5"/>
  <c r="Q100" i="5"/>
  <c r="R100" i="5"/>
  <c r="S100" i="5"/>
  <c r="T100" i="5"/>
  <c r="W100" i="5"/>
  <c r="O101" i="5"/>
  <c r="P101" i="5"/>
  <c r="Q101" i="5"/>
  <c r="R101" i="5"/>
  <c r="S101" i="5"/>
  <c r="T101" i="5"/>
  <c r="W101" i="5"/>
  <c r="O102" i="5"/>
  <c r="P102" i="5"/>
  <c r="Q102" i="5"/>
  <c r="R102" i="5"/>
  <c r="S102" i="5"/>
  <c r="T102" i="5"/>
  <c r="W102" i="5"/>
  <c r="O103" i="5"/>
  <c r="P103" i="5"/>
  <c r="Q103" i="5"/>
  <c r="R103" i="5"/>
  <c r="S103" i="5"/>
  <c r="T103" i="5"/>
  <c r="W103" i="5"/>
  <c r="O104" i="5"/>
  <c r="P104" i="5"/>
  <c r="Q104" i="5"/>
  <c r="R104" i="5"/>
  <c r="S104" i="5"/>
  <c r="T104" i="5"/>
  <c r="W104" i="5"/>
  <c r="O105" i="5"/>
  <c r="P105" i="5"/>
  <c r="Q105" i="5"/>
  <c r="R105" i="5"/>
  <c r="S105" i="5"/>
  <c r="T105" i="5"/>
  <c r="W105" i="5"/>
  <c r="O106" i="5"/>
  <c r="P106" i="5"/>
  <c r="Q106" i="5"/>
  <c r="R106" i="5"/>
  <c r="S106" i="5"/>
  <c r="T106" i="5"/>
  <c r="W106" i="5"/>
  <c r="O107" i="5"/>
  <c r="P107" i="5"/>
  <c r="Q107" i="5"/>
  <c r="R107" i="5"/>
  <c r="S107" i="5"/>
  <c r="T107" i="5"/>
  <c r="W107" i="5"/>
  <c r="O108" i="5"/>
  <c r="P108" i="5"/>
  <c r="Q108" i="5"/>
  <c r="R108" i="5"/>
  <c r="S108" i="5"/>
  <c r="T108" i="5"/>
  <c r="W108" i="5"/>
  <c r="O109" i="5"/>
  <c r="P109" i="5"/>
  <c r="Q109" i="5"/>
  <c r="R109" i="5"/>
  <c r="S109" i="5"/>
  <c r="T109" i="5"/>
  <c r="W109" i="5"/>
  <c r="O110" i="5"/>
  <c r="P110" i="5"/>
  <c r="Q110" i="5"/>
  <c r="R110" i="5"/>
  <c r="S110" i="5"/>
  <c r="T110" i="5"/>
  <c r="W110" i="5"/>
  <c r="O111" i="5"/>
  <c r="P111" i="5"/>
  <c r="Q111" i="5"/>
  <c r="R111" i="5"/>
  <c r="S111" i="5"/>
  <c r="T111" i="5"/>
  <c r="W111" i="5"/>
  <c r="O112" i="5"/>
  <c r="P112" i="5"/>
  <c r="Q112" i="5"/>
  <c r="R112" i="5"/>
  <c r="S112" i="5"/>
  <c r="T112" i="5"/>
  <c r="W112" i="5"/>
  <c r="O113" i="5"/>
  <c r="P113" i="5"/>
  <c r="Q113" i="5"/>
  <c r="R113" i="5"/>
  <c r="S113" i="5"/>
  <c r="T113" i="5"/>
  <c r="W113" i="5"/>
  <c r="O114" i="5"/>
  <c r="P114" i="5"/>
  <c r="Q114" i="5"/>
  <c r="R114" i="5"/>
  <c r="S114" i="5"/>
  <c r="T114" i="5"/>
  <c r="W114" i="5"/>
  <c r="O115" i="5"/>
  <c r="P115" i="5"/>
  <c r="Q115" i="5"/>
  <c r="R115" i="5"/>
  <c r="S115" i="5"/>
  <c r="T115" i="5"/>
  <c r="W115" i="5"/>
  <c r="O116" i="5"/>
  <c r="P116" i="5"/>
  <c r="Q116" i="5"/>
  <c r="R116" i="5"/>
  <c r="S116" i="5"/>
  <c r="T116" i="5"/>
  <c r="W116" i="5"/>
  <c r="O117" i="5"/>
  <c r="P117" i="5"/>
  <c r="Q117" i="5"/>
  <c r="R117" i="5"/>
  <c r="S117" i="5"/>
  <c r="T117" i="5"/>
  <c r="W117" i="5"/>
  <c r="O118" i="5"/>
  <c r="P118" i="5"/>
  <c r="Q118" i="5"/>
  <c r="R118" i="5"/>
  <c r="S118" i="5"/>
  <c r="T118" i="5"/>
  <c r="W118" i="5"/>
  <c r="O119" i="5"/>
  <c r="P119" i="5"/>
  <c r="Q119" i="5"/>
  <c r="R119" i="5"/>
  <c r="S119" i="5"/>
  <c r="T119" i="5"/>
  <c r="W119" i="5"/>
  <c r="O120" i="5"/>
  <c r="P120" i="5"/>
  <c r="Q120" i="5"/>
  <c r="R120" i="5"/>
  <c r="S120" i="5"/>
  <c r="T120" i="5"/>
  <c r="W120" i="5"/>
  <c r="O121" i="5"/>
  <c r="P121" i="5"/>
  <c r="Q121" i="5"/>
  <c r="R121" i="5"/>
  <c r="S121" i="5"/>
  <c r="T121" i="5"/>
  <c r="W121" i="5"/>
  <c r="O122" i="5"/>
  <c r="P122" i="5"/>
  <c r="Q122" i="5"/>
  <c r="R122" i="5"/>
  <c r="S122" i="5"/>
  <c r="T122" i="5"/>
  <c r="W122" i="5"/>
  <c r="O123" i="5"/>
  <c r="P123" i="5"/>
  <c r="Q123" i="5"/>
  <c r="R123" i="5"/>
  <c r="S123" i="5"/>
  <c r="T123" i="5"/>
  <c r="W123" i="5"/>
  <c r="O124" i="5"/>
  <c r="P124" i="5"/>
  <c r="Q124" i="5"/>
  <c r="R124" i="5"/>
  <c r="S124" i="5"/>
  <c r="T124" i="5"/>
  <c r="W124" i="5"/>
  <c r="O125" i="5"/>
  <c r="P125" i="5"/>
  <c r="Q125" i="5"/>
  <c r="R125" i="5"/>
  <c r="S125" i="5"/>
  <c r="T125" i="5"/>
  <c r="W125" i="5"/>
  <c r="O126" i="5"/>
  <c r="P126" i="5"/>
  <c r="Q126" i="5"/>
  <c r="R126" i="5"/>
  <c r="S126" i="5"/>
  <c r="T126" i="5"/>
  <c r="W126" i="5"/>
  <c r="O127" i="5"/>
  <c r="P127" i="5"/>
  <c r="Q127" i="5"/>
  <c r="R127" i="5"/>
  <c r="S127" i="5"/>
  <c r="T127" i="5"/>
  <c r="W127" i="5"/>
  <c r="O128" i="5"/>
  <c r="P128" i="5"/>
  <c r="Q128" i="5"/>
  <c r="R128" i="5"/>
  <c r="S128" i="5"/>
  <c r="T128" i="5"/>
  <c r="W128" i="5"/>
  <c r="O129" i="5"/>
  <c r="P129" i="5"/>
  <c r="Q129" i="5"/>
  <c r="R129" i="5"/>
  <c r="S129" i="5"/>
  <c r="T129" i="5"/>
  <c r="W129" i="5"/>
  <c r="O130" i="5"/>
  <c r="P130" i="5"/>
  <c r="Q130" i="5"/>
  <c r="R130" i="5"/>
  <c r="S130" i="5"/>
  <c r="T130" i="5"/>
  <c r="W130" i="5"/>
  <c r="O131" i="5"/>
  <c r="P131" i="5"/>
  <c r="Q131" i="5"/>
  <c r="R131" i="5"/>
  <c r="S131" i="5"/>
  <c r="T131" i="5"/>
  <c r="W131" i="5"/>
  <c r="O132" i="5"/>
  <c r="P132" i="5"/>
  <c r="Q132" i="5"/>
  <c r="R132" i="5"/>
  <c r="S132" i="5"/>
  <c r="T132" i="5"/>
  <c r="W132" i="5"/>
  <c r="O133" i="5"/>
  <c r="P133" i="5"/>
  <c r="Q133" i="5"/>
  <c r="R133" i="5"/>
  <c r="S133" i="5"/>
  <c r="T133" i="5"/>
  <c r="W133" i="5"/>
  <c r="O134" i="5"/>
  <c r="P134" i="5"/>
  <c r="Q134" i="5"/>
  <c r="R134" i="5"/>
  <c r="S134" i="5"/>
  <c r="T134" i="5"/>
  <c r="W134" i="5"/>
  <c r="O135" i="5"/>
  <c r="P135" i="5"/>
  <c r="Q135" i="5"/>
  <c r="R135" i="5"/>
  <c r="S135" i="5"/>
  <c r="T135" i="5"/>
  <c r="W135" i="5"/>
  <c r="O136" i="5"/>
  <c r="P136" i="5"/>
  <c r="Q136" i="5"/>
  <c r="R136" i="5"/>
  <c r="S136" i="5"/>
  <c r="T136" i="5"/>
  <c r="W136" i="5"/>
  <c r="O137" i="5"/>
  <c r="P137" i="5"/>
  <c r="Q137" i="5"/>
  <c r="R137" i="5"/>
  <c r="S137" i="5"/>
  <c r="T137" i="5"/>
  <c r="W137" i="5"/>
  <c r="O138" i="5"/>
  <c r="P138" i="5"/>
  <c r="Q138" i="5"/>
  <c r="R138" i="5"/>
  <c r="S138" i="5"/>
  <c r="T138" i="5"/>
  <c r="W138" i="5"/>
  <c r="O139" i="5"/>
  <c r="P139" i="5"/>
  <c r="Q139" i="5"/>
  <c r="R139" i="5"/>
  <c r="S139" i="5"/>
  <c r="T139" i="5"/>
  <c r="W139" i="5"/>
  <c r="O140" i="5"/>
  <c r="P140" i="5"/>
  <c r="Q140" i="5"/>
  <c r="R140" i="5"/>
  <c r="S140" i="5"/>
  <c r="T140" i="5"/>
  <c r="W140" i="5"/>
  <c r="O141" i="5"/>
  <c r="P141" i="5"/>
  <c r="Q141" i="5"/>
  <c r="R141" i="5"/>
  <c r="S141" i="5"/>
  <c r="T141" i="5"/>
  <c r="W141" i="5"/>
  <c r="O142" i="5"/>
  <c r="P142" i="5"/>
  <c r="Q142" i="5"/>
  <c r="R142" i="5"/>
  <c r="S142" i="5"/>
  <c r="T142" i="5"/>
  <c r="W142" i="5"/>
  <c r="O143" i="5"/>
  <c r="P143" i="5"/>
  <c r="Q143" i="5"/>
  <c r="R143" i="5"/>
  <c r="S143" i="5"/>
  <c r="T143" i="5"/>
  <c r="W143" i="5"/>
  <c r="O144" i="5"/>
  <c r="P144" i="5"/>
  <c r="Q144" i="5"/>
  <c r="R144" i="5"/>
  <c r="S144" i="5"/>
  <c r="T144" i="5"/>
  <c r="W144" i="5"/>
  <c r="O145" i="5"/>
  <c r="P145" i="5"/>
  <c r="Q145" i="5"/>
  <c r="R145" i="5"/>
  <c r="S145" i="5"/>
  <c r="T145" i="5"/>
  <c r="W145" i="5"/>
  <c r="O146" i="5"/>
  <c r="P146" i="5"/>
  <c r="Q146" i="5"/>
  <c r="R146" i="5"/>
  <c r="S146" i="5"/>
  <c r="T146" i="5"/>
  <c r="W146" i="5"/>
  <c r="O147" i="5"/>
  <c r="P147" i="5"/>
  <c r="Q147" i="5"/>
  <c r="R147" i="5"/>
  <c r="S147" i="5"/>
  <c r="T147" i="5"/>
  <c r="W147" i="5"/>
  <c r="O148" i="5"/>
  <c r="P148" i="5"/>
  <c r="Q148" i="5"/>
  <c r="R148" i="5"/>
  <c r="S148" i="5"/>
  <c r="T148" i="5"/>
  <c r="W148" i="5"/>
  <c r="O149" i="5"/>
  <c r="P149" i="5"/>
  <c r="Q149" i="5"/>
  <c r="R149" i="5"/>
  <c r="S149" i="5"/>
  <c r="T149" i="5"/>
  <c r="W149" i="5"/>
  <c r="O150" i="5"/>
  <c r="P150" i="5"/>
  <c r="Q150" i="5"/>
  <c r="R150" i="5"/>
  <c r="S150" i="5"/>
  <c r="T150" i="5"/>
  <c r="W150" i="5"/>
  <c r="O151" i="5"/>
  <c r="P151" i="5"/>
  <c r="Q151" i="5"/>
  <c r="R151" i="5"/>
  <c r="S151" i="5"/>
  <c r="T151" i="5"/>
  <c r="W151" i="5"/>
  <c r="O152" i="5"/>
  <c r="P152" i="5"/>
  <c r="Q152" i="5"/>
  <c r="R152" i="5"/>
  <c r="S152" i="5"/>
  <c r="T152" i="5"/>
  <c r="W152" i="5"/>
  <c r="O153" i="5"/>
  <c r="P153" i="5"/>
  <c r="Q153" i="5"/>
  <c r="R153" i="5"/>
  <c r="S153" i="5"/>
  <c r="T153" i="5"/>
  <c r="W153" i="5"/>
  <c r="O154" i="5"/>
  <c r="P154" i="5"/>
  <c r="Q154" i="5"/>
  <c r="R154" i="5"/>
  <c r="S154" i="5"/>
  <c r="T154" i="5"/>
  <c r="W154" i="5"/>
  <c r="O155" i="5"/>
  <c r="P155" i="5"/>
  <c r="Q155" i="5"/>
  <c r="R155" i="5"/>
  <c r="S155" i="5"/>
  <c r="T155" i="5"/>
  <c r="W155" i="5"/>
  <c r="O156" i="5"/>
  <c r="P156" i="5"/>
  <c r="Q156" i="5"/>
  <c r="R156" i="5"/>
  <c r="S156" i="5"/>
  <c r="T156" i="5"/>
  <c r="W156" i="5"/>
  <c r="O157" i="5"/>
  <c r="P157" i="5"/>
  <c r="Q157" i="5"/>
  <c r="R157" i="5"/>
  <c r="S157" i="5"/>
  <c r="T157" i="5"/>
  <c r="W157" i="5"/>
  <c r="O158" i="5"/>
  <c r="P158" i="5"/>
  <c r="Q158" i="5"/>
  <c r="R158" i="5"/>
  <c r="S158" i="5"/>
  <c r="T158" i="5"/>
  <c r="W158" i="5"/>
  <c r="O159" i="5"/>
  <c r="P159" i="5"/>
  <c r="Q159" i="5"/>
  <c r="R159" i="5"/>
  <c r="S159" i="5"/>
  <c r="T159" i="5"/>
  <c r="W159" i="5"/>
  <c r="O160" i="5"/>
  <c r="P160" i="5"/>
  <c r="Q160" i="5"/>
  <c r="R160" i="5"/>
  <c r="S160" i="5"/>
  <c r="T160" i="5"/>
  <c r="W160" i="5"/>
  <c r="O161" i="5"/>
  <c r="P161" i="5"/>
  <c r="Q161" i="5"/>
  <c r="R161" i="5"/>
  <c r="S161" i="5"/>
  <c r="T161" i="5"/>
  <c r="W161" i="5"/>
  <c r="O162" i="5"/>
  <c r="P162" i="5"/>
  <c r="Q162" i="5"/>
  <c r="R162" i="5"/>
  <c r="S162" i="5"/>
  <c r="T162" i="5"/>
  <c r="W162" i="5"/>
  <c r="O163" i="5"/>
  <c r="P163" i="5"/>
  <c r="Q163" i="5"/>
  <c r="R163" i="5"/>
  <c r="S163" i="5"/>
  <c r="T163" i="5"/>
  <c r="W163" i="5"/>
  <c r="O164" i="5"/>
  <c r="P164" i="5"/>
  <c r="Q164" i="5"/>
  <c r="R164" i="5"/>
  <c r="S164" i="5"/>
  <c r="T164" i="5"/>
  <c r="W164" i="5"/>
  <c r="O165" i="5"/>
  <c r="P165" i="5"/>
  <c r="Q165" i="5"/>
  <c r="R165" i="5"/>
  <c r="S165" i="5"/>
  <c r="T165" i="5"/>
  <c r="W165" i="5"/>
  <c r="O166" i="5"/>
  <c r="P166" i="5"/>
  <c r="Q166" i="5"/>
  <c r="R166" i="5"/>
  <c r="S166" i="5"/>
  <c r="T166" i="5"/>
  <c r="W166" i="5"/>
  <c r="O167" i="5"/>
  <c r="P167" i="5"/>
  <c r="Q167" i="5"/>
  <c r="R167" i="5"/>
  <c r="S167" i="5"/>
  <c r="T167" i="5"/>
  <c r="W167" i="5"/>
  <c r="O168" i="5"/>
  <c r="P168" i="5"/>
  <c r="Q168" i="5"/>
  <c r="R168" i="5"/>
  <c r="S168" i="5"/>
  <c r="T168" i="5"/>
  <c r="W168" i="5"/>
  <c r="O169" i="5"/>
  <c r="P169" i="5"/>
  <c r="Q169" i="5"/>
  <c r="R169" i="5"/>
  <c r="S169" i="5"/>
  <c r="T169" i="5"/>
  <c r="W169" i="5"/>
  <c r="O170" i="5"/>
  <c r="P170" i="5"/>
  <c r="Q170" i="5"/>
  <c r="R170" i="5"/>
  <c r="S170" i="5"/>
  <c r="T170" i="5"/>
  <c r="W170" i="5"/>
  <c r="O171" i="5"/>
  <c r="P171" i="5"/>
  <c r="Q171" i="5"/>
  <c r="R171" i="5"/>
  <c r="S171" i="5"/>
  <c r="T171" i="5"/>
  <c r="W171" i="5"/>
  <c r="O172" i="5"/>
  <c r="P172" i="5"/>
  <c r="Q172" i="5"/>
  <c r="R172" i="5"/>
  <c r="S172" i="5"/>
  <c r="T172" i="5"/>
  <c r="W172" i="5"/>
  <c r="O173" i="5"/>
  <c r="P173" i="5"/>
  <c r="Q173" i="5"/>
  <c r="R173" i="5"/>
  <c r="S173" i="5"/>
  <c r="T173" i="5"/>
  <c r="W173" i="5"/>
  <c r="O174" i="5"/>
  <c r="P174" i="5"/>
  <c r="Q174" i="5"/>
  <c r="R174" i="5"/>
  <c r="S174" i="5"/>
  <c r="T174" i="5"/>
  <c r="W174" i="5"/>
  <c r="O175" i="5"/>
  <c r="P175" i="5"/>
  <c r="Q175" i="5"/>
  <c r="R175" i="5"/>
  <c r="S175" i="5"/>
  <c r="T175" i="5"/>
  <c r="W175" i="5"/>
  <c r="O176" i="5"/>
  <c r="P176" i="5"/>
  <c r="Q176" i="5"/>
  <c r="R176" i="5"/>
  <c r="S176" i="5"/>
  <c r="T176" i="5"/>
  <c r="W176" i="5"/>
  <c r="O178" i="5"/>
  <c r="P178" i="5"/>
  <c r="Q178" i="5"/>
  <c r="R178" i="5"/>
  <c r="S178" i="5"/>
  <c r="T178" i="5"/>
  <c r="W178" i="5"/>
  <c r="O179" i="5"/>
  <c r="P179" i="5"/>
  <c r="Q179" i="5"/>
  <c r="R179" i="5"/>
  <c r="S179" i="5"/>
  <c r="T179" i="5"/>
  <c r="W179" i="5"/>
  <c r="O180" i="5"/>
  <c r="P180" i="5"/>
  <c r="Q180" i="5"/>
  <c r="R180" i="5"/>
  <c r="S180" i="5"/>
  <c r="T180" i="5"/>
  <c r="W180" i="5"/>
  <c r="O181" i="5"/>
  <c r="P181" i="5"/>
  <c r="Q181" i="5"/>
  <c r="R181" i="5"/>
  <c r="S181" i="5"/>
  <c r="T181" i="5"/>
  <c r="W181" i="5"/>
  <c r="O182" i="5"/>
  <c r="P182" i="5"/>
  <c r="Q182" i="5"/>
  <c r="R182" i="5"/>
  <c r="S182" i="5"/>
  <c r="T182" i="5"/>
  <c r="W182" i="5"/>
  <c r="O183" i="5"/>
  <c r="P183" i="5"/>
  <c r="Q183" i="5"/>
  <c r="R183" i="5"/>
  <c r="S183" i="5"/>
  <c r="T183" i="5"/>
  <c r="W183" i="5"/>
  <c r="O184" i="5"/>
  <c r="P184" i="5"/>
  <c r="Q184" i="5"/>
  <c r="R184" i="5"/>
  <c r="S184" i="5"/>
  <c r="T184" i="5"/>
  <c r="W184" i="5"/>
  <c r="O185" i="5"/>
  <c r="P185" i="5"/>
  <c r="Q185" i="5"/>
  <c r="R185" i="5"/>
  <c r="S185" i="5"/>
  <c r="T185" i="5"/>
  <c r="W185" i="5"/>
  <c r="O186" i="5"/>
  <c r="P186" i="5"/>
  <c r="Q186" i="5"/>
  <c r="R186" i="5"/>
  <c r="S186" i="5"/>
  <c r="T186" i="5"/>
  <c r="W186" i="5"/>
  <c r="O187" i="5"/>
  <c r="P187" i="5"/>
  <c r="Q187" i="5"/>
  <c r="R187" i="5"/>
  <c r="S187" i="5"/>
  <c r="T187" i="5"/>
  <c r="W187" i="5"/>
  <c r="O188" i="5"/>
  <c r="P188" i="5"/>
  <c r="Q188" i="5"/>
  <c r="R188" i="5"/>
  <c r="S188" i="5"/>
  <c r="T188" i="5"/>
  <c r="W188" i="5"/>
  <c r="O189" i="5"/>
  <c r="P189" i="5"/>
  <c r="Q189" i="5"/>
  <c r="R189" i="5"/>
  <c r="S189" i="5"/>
  <c r="T189" i="5"/>
  <c r="W189" i="5"/>
  <c r="O190" i="5"/>
  <c r="P190" i="5"/>
  <c r="Q190" i="5"/>
  <c r="R190" i="5"/>
  <c r="S190" i="5"/>
  <c r="T190" i="5"/>
  <c r="W190" i="5"/>
  <c r="O191" i="5"/>
  <c r="P191" i="5"/>
  <c r="Q191" i="5"/>
  <c r="R191" i="5"/>
  <c r="S191" i="5"/>
  <c r="T191" i="5"/>
  <c r="W191" i="5"/>
  <c r="O192" i="5"/>
  <c r="P192" i="5"/>
  <c r="Q192" i="5"/>
  <c r="R192" i="5"/>
  <c r="S192" i="5"/>
  <c r="T192" i="5"/>
  <c r="W192" i="5"/>
  <c r="O195" i="5"/>
  <c r="P195" i="5"/>
  <c r="Q195" i="5"/>
  <c r="R195" i="5"/>
  <c r="S195" i="5"/>
  <c r="T195" i="5"/>
  <c r="W195" i="5"/>
  <c r="O196" i="5"/>
  <c r="P196" i="5"/>
  <c r="Q196" i="5"/>
  <c r="R196" i="5"/>
  <c r="S196" i="5"/>
  <c r="T196" i="5"/>
  <c r="W196" i="5"/>
  <c r="O197" i="5"/>
  <c r="P197" i="5"/>
  <c r="Q197" i="5"/>
  <c r="R197" i="5"/>
  <c r="S197" i="5"/>
  <c r="T197" i="5"/>
  <c r="W197" i="5"/>
  <c r="O198" i="5"/>
  <c r="P198" i="5"/>
  <c r="Q198" i="5"/>
  <c r="R198" i="5"/>
  <c r="S198" i="5"/>
  <c r="T198" i="5"/>
  <c r="W198" i="5"/>
  <c r="O199" i="5"/>
  <c r="P199" i="5"/>
  <c r="Q199" i="5"/>
  <c r="R199" i="5"/>
  <c r="S199" i="5"/>
  <c r="T199" i="5"/>
  <c r="W199" i="5"/>
  <c r="O200" i="5"/>
  <c r="P200" i="5"/>
  <c r="Q200" i="5"/>
  <c r="R200" i="5"/>
  <c r="S200" i="5"/>
  <c r="T200" i="5"/>
  <c r="W200" i="5"/>
  <c r="O201" i="5"/>
  <c r="P201" i="5"/>
  <c r="Q201" i="5"/>
  <c r="R201" i="5"/>
  <c r="S201" i="5"/>
  <c r="T201" i="5"/>
  <c r="W201" i="5"/>
  <c r="O202" i="5"/>
  <c r="P202" i="5"/>
  <c r="Q202" i="5"/>
  <c r="R202" i="5"/>
  <c r="S202" i="5"/>
  <c r="T202" i="5"/>
  <c r="W202" i="5"/>
  <c r="O203" i="5"/>
  <c r="P203" i="5"/>
  <c r="Q203" i="5"/>
  <c r="R203" i="5"/>
  <c r="S203" i="5"/>
  <c r="T203" i="5"/>
  <c r="W203" i="5"/>
  <c r="O204" i="5"/>
  <c r="P204" i="5"/>
  <c r="Q204" i="5"/>
  <c r="R204" i="5"/>
  <c r="S204" i="5"/>
  <c r="T204" i="5"/>
  <c r="W204" i="5"/>
  <c r="O205" i="5"/>
  <c r="P205" i="5"/>
  <c r="Q205" i="5"/>
  <c r="R205" i="5"/>
  <c r="S205" i="5"/>
  <c r="T205" i="5"/>
  <c r="W205" i="5"/>
  <c r="O206" i="5"/>
  <c r="P206" i="5"/>
  <c r="Q206" i="5"/>
  <c r="R206" i="5"/>
  <c r="S206" i="5"/>
  <c r="T206" i="5"/>
  <c r="W206" i="5"/>
  <c r="O207" i="5"/>
  <c r="P207" i="5"/>
  <c r="Q207" i="5"/>
  <c r="R207" i="5"/>
  <c r="S207" i="5"/>
  <c r="T207" i="5"/>
  <c r="W207" i="5"/>
  <c r="O208" i="5"/>
  <c r="P208" i="5"/>
  <c r="Q208" i="5"/>
  <c r="R208" i="5"/>
  <c r="S208" i="5"/>
  <c r="T208" i="5"/>
  <c r="W208" i="5"/>
  <c r="O209" i="5"/>
  <c r="P209" i="5"/>
  <c r="Q209" i="5"/>
  <c r="R209" i="5"/>
  <c r="S209" i="5"/>
  <c r="T209" i="5"/>
  <c r="W209" i="5"/>
  <c r="O210" i="5"/>
  <c r="P210" i="5"/>
  <c r="Q210" i="5"/>
  <c r="R210" i="5"/>
  <c r="S210" i="5"/>
  <c r="T210" i="5"/>
  <c r="O211" i="5"/>
  <c r="P211" i="5"/>
  <c r="Q211" i="5"/>
  <c r="R211" i="5"/>
  <c r="S211" i="5"/>
  <c r="T211" i="5"/>
  <c r="O212" i="5"/>
  <c r="P212" i="5"/>
  <c r="Q212" i="5"/>
  <c r="R212" i="5"/>
  <c r="S212" i="5"/>
  <c r="T212" i="5"/>
  <c r="W212" i="5"/>
  <c r="O213" i="5"/>
  <c r="P213" i="5"/>
  <c r="Q213" i="5"/>
  <c r="R213" i="5"/>
  <c r="S213" i="5"/>
  <c r="T213" i="5"/>
  <c r="W213" i="5"/>
  <c r="O214" i="5"/>
  <c r="P214" i="5"/>
  <c r="Q214" i="5"/>
  <c r="R214" i="5"/>
  <c r="S214" i="5"/>
  <c r="T214" i="5"/>
  <c r="W214" i="5"/>
  <c r="O215" i="5"/>
  <c r="P215" i="5"/>
  <c r="Q215" i="5"/>
  <c r="R215" i="5"/>
  <c r="S215" i="5"/>
  <c r="T215" i="5"/>
  <c r="W215" i="5"/>
  <c r="O216" i="5"/>
  <c r="P216" i="5"/>
  <c r="Q216" i="5"/>
  <c r="R216" i="5"/>
  <c r="S216" i="5"/>
  <c r="T216" i="5"/>
  <c r="W216" i="5"/>
  <c r="O217" i="5"/>
  <c r="P217" i="5"/>
  <c r="Q217" i="5"/>
  <c r="R217" i="5"/>
  <c r="S217" i="5"/>
  <c r="T217" i="5"/>
  <c r="W217" i="5"/>
  <c r="O218" i="5"/>
  <c r="P218" i="5"/>
  <c r="Q218" i="5"/>
  <c r="R218" i="5"/>
  <c r="S218" i="5"/>
  <c r="T218" i="5"/>
  <c r="W218" i="5"/>
  <c r="O219" i="5"/>
  <c r="P219" i="5"/>
  <c r="Q219" i="5"/>
  <c r="R219" i="5"/>
  <c r="S219" i="5"/>
  <c r="T219" i="5"/>
  <c r="W219" i="5"/>
  <c r="O220" i="5"/>
  <c r="P220" i="5"/>
  <c r="Q220" i="5"/>
  <c r="R220" i="5"/>
  <c r="S220" i="5"/>
  <c r="T220" i="5"/>
  <c r="W220" i="5"/>
  <c r="O221" i="5"/>
  <c r="P221" i="5"/>
  <c r="Q221" i="5"/>
  <c r="R221" i="5"/>
  <c r="S221" i="5"/>
  <c r="T221" i="5"/>
  <c r="W221" i="5"/>
  <c r="O222" i="5"/>
  <c r="P222" i="5"/>
  <c r="Q222" i="5"/>
  <c r="R222" i="5"/>
  <c r="S222" i="5"/>
  <c r="T222" i="5"/>
  <c r="W222" i="5"/>
  <c r="O223" i="5"/>
  <c r="P223" i="5"/>
  <c r="Q223" i="5"/>
  <c r="R223" i="5"/>
  <c r="S223" i="5"/>
  <c r="T223" i="5"/>
  <c r="W223" i="5"/>
  <c r="O224" i="5"/>
  <c r="P224" i="5"/>
  <c r="Q224" i="5"/>
  <c r="R224" i="5"/>
  <c r="S224" i="5"/>
  <c r="T224" i="5"/>
  <c r="W224" i="5"/>
  <c r="O225" i="5"/>
  <c r="P225" i="5"/>
  <c r="Q225" i="5"/>
  <c r="R225" i="5"/>
  <c r="S225" i="5"/>
  <c r="T225" i="5"/>
  <c r="W225" i="5"/>
  <c r="O226" i="5"/>
  <c r="P226" i="5"/>
  <c r="Q226" i="5"/>
  <c r="R226" i="5"/>
  <c r="S226" i="5"/>
  <c r="T226" i="5"/>
  <c r="W226" i="5"/>
  <c r="O227" i="5"/>
  <c r="P227" i="5"/>
  <c r="Q227" i="5"/>
  <c r="R227" i="5"/>
  <c r="S227" i="5"/>
  <c r="T227" i="5"/>
  <c r="W227" i="5"/>
  <c r="O228" i="5"/>
  <c r="P228" i="5"/>
  <c r="Q228" i="5"/>
  <c r="R228" i="5"/>
  <c r="S228" i="5"/>
  <c r="T228" i="5"/>
  <c r="W228" i="5"/>
  <c r="O229" i="5"/>
  <c r="P229" i="5"/>
  <c r="Q229" i="5"/>
  <c r="R229" i="5"/>
  <c r="S229" i="5"/>
  <c r="T229" i="5"/>
  <c r="W229" i="5"/>
  <c r="O230" i="5"/>
  <c r="P230" i="5"/>
  <c r="Q230" i="5"/>
  <c r="R230" i="5"/>
  <c r="S230" i="5"/>
  <c r="T230" i="5"/>
  <c r="W230" i="5"/>
  <c r="O231" i="5"/>
  <c r="P231" i="5"/>
  <c r="Q231" i="5"/>
  <c r="R231" i="5"/>
  <c r="S231" i="5"/>
  <c r="T231" i="5"/>
  <c r="W231" i="5"/>
  <c r="O232" i="5"/>
  <c r="P232" i="5"/>
  <c r="Q232" i="5"/>
  <c r="R232" i="5"/>
  <c r="S232" i="5"/>
  <c r="T232" i="5"/>
  <c r="W232" i="5"/>
  <c r="O233" i="5"/>
  <c r="P233" i="5"/>
  <c r="Q233" i="5"/>
  <c r="R233" i="5"/>
  <c r="S233" i="5"/>
  <c r="T233" i="5"/>
  <c r="W233" i="5"/>
  <c r="O234" i="5"/>
  <c r="P234" i="5"/>
  <c r="Q234" i="5"/>
  <c r="R234" i="5"/>
  <c r="S234" i="5"/>
  <c r="T234" i="5"/>
  <c r="W234" i="5"/>
  <c r="O235" i="5"/>
  <c r="P235" i="5"/>
  <c r="Q235" i="5"/>
  <c r="R235" i="5"/>
  <c r="S235" i="5"/>
  <c r="T235" i="5"/>
  <c r="W235" i="5"/>
  <c r="O236" i="5"/>
  <c r="P236" i="5"/>
  <c r="Q236" i="5"/>
  <c r="R236" i="5"/>
  <c r="S236" i="5"/>
  <c r="T236" i="5"/>
  <c r="W236" i="5"/>
  <c r="O237" i="5"/>
  <c r="P237" i="5"/>
  <c r="Q237" i="5"/>
  <c r="R237" i="5"/>
  <c r="S237" i="5"/>
  <c r="T237" i="5"/>
  <c r="W237" i="5"/>
  <c r="O239" i="5"/>
  <c r="P239" i="5"/>
  <c r="Q239" i="5"/>
  <c r="R239" i="5"/>
  <c r="S239" i="5"/>
  <c r="T239" i="5"/>
  <c r="W239" i="5"/>
  <c r="O240" i="5"/>
  <c r="P240" i="5"/>
  <c r="Q240" i="5"/>
  <c r="R240" i="5"/>
  <c r="S240" i="5"/>
  <c r="T240" i="5"/>
  <c r="W240" i="5"/>
  <c r="O241" i="5"/>
  <c r="P241" i="5"/>
  <c r="Q241" i="5"/>
  <c r="R241" i="5"/>
  <c r="S241" i="5"/>
  <c r="T241" i="5"/>
  <c r="W241" i="5"/>
  <c r="O242" i="5"/>
  <c r="P242" i="5"/>
  <c r="Q242" i="5"/>
  <c r="R242" i="5"/>
  <c r="S242" i="5"/>
  <c r="T242" i="5"/>
  <c r="W242" i="5"/>
  <c r="O243" i="5"/>
  <c r="P243" i="5"/>
  <c r="Q243" i="5"/>
  <c r="R243" i="5"/>
  <c r="S243" i="5"/>
  <c r="T243" i="5"/>
  <c r="W243" i="5"/>
  <c r="O244" i="5"/>
  <c r="P244" i="5"/>
  <c r="Q244" i="5"/>
  <c r="R244" i="5"/>
  <c r="S244" i="5"/>
  <c r="T244" i="5"/>
  <c r="W244" i="5"/>
  <c r="O245" i="5"/>
  <c r="P245" i="5"/>
  <c r="Q245" i="5"/>
  <c r="R245" i="5"/>
  <c r="S245" i="5"/>
  <c r="T245" i="5"/>
  <c r="W245" i="5"/>
  <c r="O246" i="5"/>
  <c r="P246" i="5"/>
  <c r="Q246" i="5"/>
  <c r="R246" i="5"/>
  <c r="S246" i="5"/>
  <c r="T246" i="5"/>
  <c r="W246" i="5"/>
  <c r="O247" i="5"/>
  <c r="P247" i="5"/>
  <c r="Q247" i="5"/>
  <c r="R247" i="5"/>
  <c r="S247" i="5"/>
  <c r="T247" i="5"/>
  <c r="W247" i="5"/>
  <c r="O248" i="5"/>
  <c r="P248" i="5"/>
  <c r="Q248" i="5"/>
  <c r="R248" i="5"/>
  <c r="S248" i="5"/>
  <c r="T248" i="5"/>
  <c r="W248" i="5"/>
  <c r="O249" i="5"/>
  <c r="P249" i="5"/>
  <c r="Q249" i="5"/>
  <c r="R249" i="5"/>
  <c r="S249" i="5"/>
  <c r="T249" i="5"/>
  <c r="W249" i="5"/>
  <c r="O250" i="5"/>
  <c r="P250" i="5"/>
  <c r="Q250" i="5"/>
  <c r="R250" i="5"/>
  <c r="S250" i="5"/>
  <c r="T250" i="5"/>
  <c r="W250" i="5"/>
  <c r="O251" i="5"/>
  <c r="P251" i="5"/>
  <c r="Q251" i="5"/>
  <c r="R251" i="5"/>
  <c r="S251" i="5"/>
  <c r="T251" i="5"/>
  <c r="W251" i="5"/>
  <c r="O252" i="5"/>
  <c r="P252" i="5"/>
  <c r="Q252" i="5"/>
  <c r="R252" i="5"/>
  <c r="S252" i="5"/>
  <c r="T252" i="5"/>
  <c r="W252" i="5"/>
  <c r="O253" i="5"/>
  <c r="P253" i="5"/>
  <c r="Q253" i="5"/>
  <c r="R253" i="5"/>
  <c r="S253" i="5"/>
  <c r="T253" i="5"/>
  <c r="W253" i="5"/>
  <c r="O254" i="5"/>
  <c r="P254" i="5"/>
  <c r="Q254" i="5"/>
  <c r="R254" i="5"/>
  <c r="S254" i="5"/>
  <c r="T254" i="5"/>
  <c r="W254" i="5"/>
  <c r="O255" i="5"/>
  <c r="P255" i="5"/>
  <c r="Q255" i="5"/>
  <c r="R255" i="5"/>
  <c r="S255" i="5"/>
  <c r="T255" i="5"/>
  <c r="W255" i="5"/>
  <c r="O256" i="5"/>
  <c r="P256" i="5"/>
  <c r="Q256" i="5"/>
  <c r="R256" i="5"/>
  <c r="S256" i="5"/>
  <c r="T256" i="5"/>
  <c r="W256" i="5"/>
  <c r="O257" i="5"/>
  <c r="P257" i="5"/>
  <c r="Q257" i="5"/>
  <c r="R257" i="5"/>
  <c r="S257" i="5"/>
  <c r="T257" i="5"/>
  <c r="W257" i="5"/>
  <c r="O258" i="5"/>
  <c r="P258" i="5"/>
  <c r="Q258" i="5"/>
  <c r="R258" i="5"/>
  <c r="S258" i="5"/>
  <c r="T258" i="5"/>
  <c r="W258" i="5"/>
  <c r="O259" i="5"/>
  <c r="P259" i="5"/>
  <c r="Q259" i="5"/>
  <c r="R259" i="5"/>
  <c r="S259" i="5"/>
  <c r="T259" i="5"/>
  <c r="W259" i="5"/>
  <c r="O260" i="5"/>
  <c r="P260" i="5"/>
  <c r="Q260" i="5"/>
  <c r="R260" i="5"/>
  <c r="S260" i="5"/>
  <c r="T260" i="5"/>
  <c r="W260" i="5"/>
  <c r="O261" i="5"/>
  <c r="P261" i="5"/>
  <c r="Q261" i="5"/>
  <c r="R261" i="5"/>
  <c r="S261" i="5"/>
  <c r="T261" i="5"/>
  <c r="W261" i="5"/>
  <c r="O262" i="5"/>
  <c r="P262" i="5"/>
  <c r="Q262" i="5"/>
  <c r="R262" i="5"/>
  <c r="S262" i="5"/>
  <c r="T262" i="5"/>
  <c r="W262" i="5"/>
  <c r="O263" i="5"/>
  <c r="P263" i="5"/>
  <c r="Q263" i="5"/>
  <c r="R263" i="5"/>
  <c r="S263" i="5"/>
  <c r="T263" i="5"/>
  <c r="W263" i="5"/>
  <c r="O264" i="5"/>
  <c r="P264" i="5"/>
  <c r="Q264" i="5"/>
  <c r="R264" i="5"/>
  <c r="S264" i="5"/>
  <c r="T264" i="5"/>
  <c r="W264" i="5"/>
  <c r="O265" i="5"/>
  <c r="P265" i="5"/>
  <c r="Q265" i="5"/>
  <c r="R265" i="5"/>
  <c r="S265" i="5"/>
  <c r="T265" i="5"/>
  <c r="W265" i="5"/>
  <c r="O266" i="5"/>
  <c r="P266" i="5"/>
  <c r="Q266" i="5"/>
  <c r="R266" i="5"/>
  <c r="S266" i="5"/>
  <c r="T266" i="5"/>
  <c r="W266" i="5"/>
  <c r="O267" i="5"/>
  <c r="P267" i="5"/>
  <c r="Q267" i="5"/>
  <c r="R267" i="5"/>
  <c r="S267" i="5"/>
  <c r="T267" i="5"/>
  <c r="W267" i="5"/>
  <c r="O268" i="5"/>
  <c r="P268" i="5"/>
  <c r="Q268" i="5"/>
  <c r="R268" i="5"/>
  <c r="S268" i="5"/>
  <c r="T268" i="5"/>
  <c r="W268" i="5"/>
  <c r="O269" i="5"/>
  <c r="P269" i="5"/>
  <c r="Q269" i="5"/>
  <c r="R269" i="5"/>
  <c r="S269" i="5"/>
  <c r="T269" i="5"/>
  <c r="W269" i="5"/>
  <c r="O270" i="5"/>
  <c r="P270" i="5"/>
  <c r="Q270" i="5"/>
  <c r="R270" i="5"/>
  <c r="S270" i="5"/>
  <c r="T270" i="5"/>
  <c r="W270" i="5"/>
  <c r="O271" i="5"/>
  <c r="P271" i="5"/>
  <c r="Q271" i="5"/>
  <c r="R271" i="5"/>
  <c r="S271" i="5"/>
  <c r="T271" i="5"/>
  <c r="W271" i="5"/>
  <c r="O272" i="5"/>
  <c r="P272" i="5"/>
  <c r="Q272" i="5"/>
  <c r="R272" i="5"/>
  <c r="S272" i="5"/>
  <c r="T272" i="5"/>
  <c r="W272" i="5"/>
  <c r="O273" i="5"/>
  <c r="P273" i="5"/>
  <c r="Q273" i="5"/>
  <c r="R273" i="5"/>
  <c r="S273" i="5"/>
  <c r="T273" i="5"/>
  <c r="W273" i="5"/>
  <c r="O274" i="5"/>
  <c r="P274" i="5"/>
  <c r="Q274" i="5"/>
  <c r="R274" i="5"/>
  <c r="S274" i="5"/>
  <c r="T274" i="5"/>
  <c r="W274" i="5"/>
  <c r="O275" i="5"/>
  <c r="P275" i="5"/>
  <c r="Q275" i="5"/>
  <c r="R275" i="5"/>
  <c r="S275" i="5"/>
  <c r="T275" i="5"/>
  <c r="W275" i="5"/>
  <c r="O276" i="5"/>
  <c r="P276" i="5"/>
  <c r="Q276" i="5"/>
  <c r="R276" i="5"/>
  <c r="S276" i="5"/>
  <c r="T276" i="5"/>
  <c r="W276" i="5"/>
  <c r="O277" i="5"/>
  <c r="P277" i="5"/>
  <c r="Q277" i="5"/>
  <c r="R277" i="5"/>
  <c r="S277" i="5"/>
  <c r="T277" i="5"/>
  <c r="W277" i="5"/>
  <c r="O278" i="5"/>
  <c r="P278" i="5"/>
  <c r="Q278" i="5"/>
  <c r="R278" i="5"/>
  <c r="S278" i="5"/>
  <c r="T278" i="5"/>
  <c r="W278" i="5"/>
  <c r="O279" i="5"/>
  <c r="P279" i="5"/>
  <c r="Q279" i="5"/>
  <c r="R279" i="5"/>
  <c r="S279" i="5"/>
  <c r="T279" i="5"/>
  <c r="W279" i="5"/>
  <c r="O280" i="5"/>
  <c r="P280" i="5"/>
  <c r="Q280" i="5"/>
  <c r="R280" i="5"/>
  <c r="S280" i="5"/>
  <c r="T280" i="5"/>
  <c r="W280" i="5"/>
  <c r="O281" i="5"/>
  <c r="P281" i="5"/>
  <c r="Q281" i="5"/>
  <c r="R281" i="5"/>
  <c r="S281" i="5"/>
  <c r="T281" i="5"/>
  <c r="W281" i="5"/>
  <c r="O283" i="5"/>
  <c r="P283" i="5"/>
  <c r="Q283" i="5"/>
  <c r="R283" i="5"/>
  <c r="S283" i="5"/>
  <c r="T283" i="5"/>
  <c r="W283" i="5"/>
  <c r="O284" i="5"/>
  <c r="P284" i="5"/>
  <c r="Q284" i="5"/>
  <c r="R284" i="5"/>
  <c r="S284" i="5"/>
  <c r="T284" i="5"/>
  <c r="W284" i="5"/>
  <c r="O285" i="5"/>
  <c r="P285" i="5"/>
  <c r="Q285" i="5"/>
  <c r="R285" i="5"/>
  <c r="S285" i="5"/>
  <c r="T285" i="5"/>
  <c r="W285" i="5"/>
  <c r="O286" i="5"/>
  <c r="P286" i="5"/>
  <c r="Q286" i="5"/>
  <c r="R286" i="5"/>
  <c r="S286" i="5"/>
  <c r="T286" i="5"/>
  <c r="W286" i="5"/>
  <c r="O287" i="5"/>
  <c r="P287" i="5"/>
  <c r="Q287" i="5"/>
  <c r="R287" i="5"/>
  <c r="S287" i="5"/>
  <c r="T287" i="5"/>
  <c r="W287" i="5"/>
  <c r="O288" i="5"/>
  <c r="P288" i="5"/>
  <c r="Q288" i="5"/>
  <c r="R288" i="5"/>
  <c r="S288" i="5"/>
  <c r="T288" i="5"/>
  <c r="W288" i="5"/>
  <c r="O289" i="5"/>
  <c r="P289" i="5"/>
  <c r="Q289" i="5"/>
  <c r="R289" i="5"/>
  <c r="S289" i="5"/>
  <c r="T289" i="5"/>
  <c r="W289" i="5"/>
  <c r="O290" i="5"/>
  <c r="P290" i="5"/>
  <c r="Q290" i="5"/>
  <c r="R290" i="5"/>
  <c r="S290" i="5"/>
  <c r="T290" i="5"/>
  <c r="W290" i="5"/>
  <c r="O291" i="5"/>
  <c r="P291" i="5"/>
  <c r="Q291" i="5"/>
  <c r="R291" i="5"/>
  <c r="S291" i="5"/>
  <c r="T291" i="5"/>
  <c r="W291" i="5"/>
  <c r="O292" i="5"/>
  <c r="P292" i="5"/>
  <c r="Q292" i="5"/>
  <c r="R292" i="5"/>
  <c r="S292" i="5"/>
  <c r="T292" i="5"/>
  <c r="W292" i="5"/>
  <c r="O293" i="5"/>
  <c r="P293" i="5"/>
  <c r="Q293" i="5"/>
  <c r="R293" i="5"/>
  <c r="S293" i="5"/>
  <c r="T293" i="5"/>
  <c r="W293" i="5"/>
  <c r="O294" i="5"/>
  <c r="P294" i="5"/>
  <c r="Q294" i="5"/>
  <c r="R294" i="5"/>
  <c r="S294" i="5"/>
  <c r="T294" i="5"/>
  <c r="W294" i="5"/>
  <c r="O295" i="5"/>
  <c r="P295" i="5"/>
  <c r="Q295" i="5"/>
  <c r="R295" i="5"/>
  <c r="S295" i="5"/>
  <c r="T295" i="5"/>
  <c r="W295" i="5"/>
  <c r="O296" i="5"/>
  <c r="P296" i="5"/>
  <c r="Q296" i="5"/>
  <c r="R296" i="5"/>
  <c r="S296" i="5"/>
  <c r="T296" i="5"/>
  <c r="W296" i="5"/>
  <c r="O297" i="5"/>
  <c r="P297" i="5"/>
  <c r="Q297" i="5"/>
  <c r="R297" i="5"/>
  <c r="S297" i="5"/>
  <c r="T297" i="5"/>
  <c r="W297" i="5"/>
  <c r="O298" i="5"/>
  <c r="P298" i="5"/>
  <c r="Q298" i="5"/>
  <c r="R298" i="5"/>
  <c r="S298" i="5"/>
  <c r="T298" i="5"/>
  <c r="W298" i="5"/>
  <c r="O299" i="5"/>
  <c r="P299" i="5"/>
  <c r="Q299" i="5"/>
  <c r="R299" i="5"/>
  <c r="S299" i="5"/>
  <c r="T299" i="5"/>
  <c r="W299" i="5"/>
  <c r="O300" i="5"/>
  <c r="P300" i="5"/>
  <c r="Q300" i="5"/>
  <c r="R300" i="5"/>
  <c r="S300" i="5"/>
  <c r="T300" i="5"/>
  <c r="W300" i="5"/>
  <c r="O301" i="5"/>
  <c r="P301" i="5"/>
  <c r="Q301" i="5"/>
  <c r="R301" i="5"/>
  <c r="S301" i="5"/>
  <c r="T301" i="5"/>
  <c r="W301" i="5"/>
  <c r="O302" i="5"/>
  <c r="P302" i="5"/>
  <c r="Q302" i="5"/>
  <c r="R302" i="5"/>
  <c r="S302" i="5"/>
  <c r="T302" i="5"/>
  <c r="W302" i="5"/>
  <c r="O303" i="5"/>
  <c r="P303" i="5"/>
  <c r="Q303" i="5"/>
  <c r="R303" i="5"/>
  <c r="S303" i="5"/>
  <c r="T303" i="5"/>
  <c r="W303" i="5"/>
  <c r="O304" i="5"/>
  <c r="P304" i="5"/>
  <c r="Q304" i="5"/>
  <c r="R304" i="5"/>
  <c r="S304" i="5"/>
  <c r="T304" i="5"/>
  <c r="W304" i="5"/>
  <c r="O305" i="5"/>
  <c r="P305" i="5"/>
  <c r="Q305" i="5"/>
  <c r="R305" i="5"/>
  <c r="S305" i="5"/>
  <c r="T305" i="5"/>
  <c r="W305" i="5"/>
  <c r="O306" i="5"/>
  <c r="P306" i="5"/>
  <c r="Q306" i="5"/>
  <c r="R306" i="5"/>
  <c r="S306" i="5"/>
  <c r="T306" i="5"/>
  <c r="W306" i="5"/>
  <c r="O307" i="5"/>
  <c r="P307" i="5"/>
  <c r="Q307" i="5"/>
  <c r="R307" i="5"/>
  <c r="S307" i="5"/>
  <c r="T307" i="5"/>
  <c r="W307" i="5"/>
  <c r="O308" i="5"/>
  <c r="P308" i="5"/>
  <c r="Q308" i="5"/>
  <c r="R308" i="5"/>
  <c r="S308" i="5"/>
  <c r="T308" i="5"/>
  <c r="W308" i="5"/>
  <c r="O309" i="5"/>
  <c r="P309" i="5"/>
  <c r="Q309" i="5"/>
  <c r="R309" i="5"/>
  <c r="S309" i="5"/>
  <c r="T309" i="5"/>
  <c r="W309" i="5"/>
  <c r="O310" i="5"/>
  <c r="P310" i="5"/>
  <c r="Q310" i="5"/>
  <c r="R310" i="5"/>
  <c r="S310" i="5"/>
  <c r="T310" i="5"/>
  <c r="W310" i="5"/>
  <c r="O311" i="5"/>
  <c r="P311" i="5"/>
  <c r="Q311" i="5"/>
  <c r="R311" i="5"/>
  <c r="S311" i="5"/>
  <c r="T311" i="5"/>
  <c r="W311" i="5"/>
  <c r="O312" i="5"/>
  <c r="P312" i="5"/>
  <c r="Q312" i="5"/>
  <c r="R312" i="5"/>
  <c r="S312" i="5"/>
  <c r="T312" i="5"/>
  <c r="W312" i="5"/>
  <c r="O313" i="5"/>
  <c r="P313" i="5"/>
  <c r="Q313" i="5"/>
  <c r="R313" i="5"/>
  <c r="S313" i="5"/>
  <c r="T313" i="5"/>
  <c r="W313" i="5"/>
  <c r="O314" i="5"/>
  <c r="P314" i="5"/>
  <c r="Q314" i="5"/>
  <c r="R314" i="5"/>
  <c r="S314" i="5"/>
  <c r="T314" i="5"/>
  <c r="W314" i="5"/>
  <c r="O315" i="5"/>
  <c r="P315" i="5"/>
  <c r="Q315" i="5"/>
  <c r="R315" i="5"/>
  <c r="S315" i="5"/>
  <c r="T315" i="5"/>
  <c r="W315" i="5"/>
  <c r="O316" i="5"/>
  <c r="P316" i="5"/>
  <c r="Q316" i="5"/>
  <c r="R316" i="5"/>
  <c r="S316" i="5"/>
  <c r="T316" i="5"/>
  <c r="W316" i="5"/>
  <c r="O317" i="5"/>
  <c r="P317" i="5"/>
  <c r="Q317" i="5"/>
  <c r="R317" i="5"/>
  <c r="S317" i="5"/>
  <c r="T317" i="5"/>
  <c r="W317" i="5"/>
  <c r="O318" i="5"/>
  <c r="P318" i="5"/>
  <c r="Q318" i="5"/>
  <c r="R318" i="5"/>
  <c r="S318" i="5"/>
  <c r="T318" i="5"/>
  <c r="W318" i="5"/>
  <c r="O319" i="5"/>
  <c r="P319" i="5"/>
  <c r="Q319" i="5"/>
  <c r="R319" i="5"/>
  <c r="S319" i="5"/>
  <c r="T319" i="5"/>
  <c r="W319" i="5"/>
  <c r="O320" i="5"/>
  <c r="P320" i="5"/>
  <c r="Q320" i="5"/>
  <c r="R320" i="5"/>
  <c r="S320" i="5"/>
  <c r="T320" i="5"/>
  <c r="W320" i="5"/>
  <c r="O321" i="5"/>
  <c r="P321" i="5"/>
  <c r="Q321" i="5"/>
  <c r="R321" i="5"/>
  <c r="S321" i="5"/>
  <c r="T321" i="5"/>
  <c r="W321" i="5"/>
  <c r="O322" i="5"/>
  <c r="P322" i="5"/>
  <c r="Q322" i="5"/>
  <c r="R322" i="5"/>
  <c r="S322" i="5"/>
  <c r="T322" i="5"/>
  <c r="W322" i="5"/>
  <c r="O323" i="5"/>
  <c r="P323" i="5"/>
  <c r="Q323" i="5"/>
  <c r="R323" i="5"/>
  <c r="S323" i="5"/>
  <c r="T323" i="5"/>
  <c r="W323" i="5"/>
  <c r="O324" i="5"/>
  <c r="P324" i="5"/>
  <c r="Q324" i="5"/>
  <c r="R324" i="5"/>
  <c r="S324" i="5"/>
  <c r="T324" i="5"/>
  <c r="W324" i="5"/>
  <c r="O325" i="5"/>
  <c r="P325" i="5"/>
  <c r="Q325" i="5"/>
  <c r="R325" i="5"/>
  <c r="S325" i="5"/>
  <c r="T325" i="5"/>
  <c r="W325" i="5"/>
  <c r="O326" i="5"/>
  <c r="P326" i="5"/>
  <c r="Q326" i="5"/>
  <c r="R326" i="5"/>
  <c r="S326" i="5"/>
  <c r="T326" i="5"/>
  <c r="W326" i="5"/>
  <c r="O327" i="5"/>
  <c r="P327" i="5"/>
  <c r="Q327" i="5"/>
  <c r="R327" i="5"/>
  <c r="S327" i="5"/>
  <c r="T327" i="5"/>
  <c r="W327" i="5"/>
  <c r="O328" i="5"/>
  <c r="P328" i="5"/>
  <c r="Q328" i="5"/>
  <c r="R328" i="5"/>
  <c r="S328" i="5"/>
  <c r="T328" i="5"/>
  <c r="W328" i="5"/>
  <c r="O329" i="5"/>
  <c r="P329" i="5"/>
  <c r="Q329" i="5"/>
  <c r="R329" i="5"/>
  <c r="S329" i="5"/>
  <c r="T329" i="5"/>
  <c r="W329" i="5"/>
  <c r="O330" i="5"/>
  <c r="P330" i="5"/>
  <c r="Q330" i="5"/>
  <c r="R330" i="5"/>
  <c r="S330" i="5"/>
  <c r="T330" i="5"/>
  <c r="W330" i="5"/>
  <c r="O331" i="5"/>
  <c r="P331" i="5"/>
  <c r="Q331" i="5"/>
  <c r="R331" i="5"/>
  <c r="S331" i="5"/>
  <c r="T331" i="5"/>
  <c r="W331" i="5"/>
  <c r="O332" i="5"/>
  <c r="P332" i="5"/>
  <c r="Q332" i="5"/>
  <c r="R332" i="5"/>
  <c r="S332" i="5"/>
  <c r="T332" i="5"/>
  <c r="W332" i="5"/>
  <c r="O333" i="5"/>
  <c r="P333" i="5"/>
  <c r="Q333" i="5"/>
  <c r="R333" i="5"/>
  <c r="S333" i="5"/>
  <c r="T333" i="5"/>
  <c r="W333" i="5"/>
  <c r="O334" i="5"/>
  <c r="P334" i="5"/>
  <c r="Q334" i="5"/>
  <c r="R334" i="5"/>
  <c r="S334" i="5"/>
  <c r="T334" i="5"/>
  <c r="W334" i="5"/>
  <c r="O335" i="5"/>
  <c r="P335" i="5"/>
  <c r="Q335" i="5"/>
  <c r="R335" i="5"/>
  <c r="S335" i="5"/>
  <c r="T335" i="5"/>
  <c r="W335" i="5"/>
  <c r="O336" i="5"/>
  <c r="P336" i="5"/>
  <c r="Q336" i="5"/>
  <c r="R336" i="5"/>
  <c r="S336" i="5"/>
  <c r="T336" i="5"/>
  <c r="W336" i="5"/>
  <c r="O337" i="5"/>
  <c r="P337" i="5"/>
  <c r="Q337" i="5"/>
  <c r="R337" i="5"/>
  <c r="S337" i="5"/>
  <c r="T337" i="5"/>
  <c r="W337" i="5"/>
  <c r="O338" i="5"/>
  <c r="P338" i="5"/>
  <c r="Q338" i="5"/>
  <c r="R338" i="5"/>
  <c r="S338" i="5"/>
  <c r="T338" i="5"/>
  <c r="W338" i="5"/>
  <c r="O339" i="5"/>
  <c r="P339" i="5"/>
  <c r="Q339" i="5"/>
  <c r="R339" i="5"/>
  <c r="S339" i="5"/>
  <c r="T339" i="5"/>
  <c r="W339" i="5"/>
  <c r="O340" i="5"/>
  <c r="P340" i="5"/>
  <c r="Q340" i="5"/>
  <c r="R340" i="5"/>
  <c r="S340" i="5"/>
  <c r="T340" i="5"/>
  <c r="W340" i="5"/>
  <c r="O341" i="5"/>
  <c r="P341" i="5"/>
  <c r="Q341" i="5"/>
  <c r="R341" i="5"/>
  <c r="S341" i="5"/>
  <c r="T341" i="5"/>
  <c r="W341" i="5"/>
  <c r="O342" i="5"/>
  <c r="P342" i="5"/>
  <c r="Q342" i="5"/>
  <c r="R342" i="5"/>
  <c r="S342" i="5"/>
  <c r="T342" i="5"/>
  <c r="W342" i="5"/>
  <c r="O343" i="5"/>
  <c r="P343" i="5"/>
  <c r="Q343" i="5"/>
  <c r="R343" i="5"/>
  <c r="S343" i="5"/>
  <c r="T343" i="5"/>
  <c r="W343" i="5"/>
  <c r="O344" i="5"/>
  <c r="P344" i="5"/>
  <c r="Q344" i="5"/>
  <c r="R344" i="5"/>
  <c r="S344" i="5"/>
  <c r="T344" i="5"/>
  <c r="W344" i="5"/>
  <c r="O345" i="5"/>
  <c r="P345" i="5"/>
  <c r="Q345" i="5"/>
  <c r="R345" i="5"/>
  <c r="S345" i="5"/>
  <c r="T345" i="5"/>
  <c r="W345" i="5"/>
  <c r="O346" i="5"/>
  <c r="P346" i="5"/>
  <c r="Q346" i="5"/>
  <c r="R346" i="5"/>
  <c r="S346" i="5"/>
  <c r="T346" i="5"/>
  <c r="W346" i="5"/>
  <c r="O347" i="5"/>
  <c r="P347" i="5"/>
  <c r="Q347" i="5"/>
  <c r="R347" i="5"/>
  <c r="S347" i="5"/>
  <c r="T347" i="5"/>
  <c r="W347" i="5"/>
  <c r="O348" i="5"/>
  <c r="P348" i="5"/>
  <c r="Q348" i="5"/>
  <c r="R348" i="5"/>
  <c r="S348" i="5"/>
  <c r="T348" i="5"/>
  <c r="W348" i="5"/>
  <c r="O349" i="5"/>
  <c r="P349" i="5"/>
  <c r="Q349" i="5"/>
  <c r="R349" i="5"/>
  <c r="S349" i="5"/>
  <c r="T349" i="5"/>
  <c r="W349" i="5"/>
  <c r="O350" i="5"/>
  <c r="P350" i="5"/>
  <c r="Q350" i="5"/>
  <c r="R350" i="5"/>
  <c r="S350" i="5"/>
  <c r="T350" i="5"/>
  <c r="W350" i="5"/>
  <c r="O351" i="5"/>
  <c r="P351" i="5"/>
  <c r="Q351" i="5"/>
  <c r="R351" i="5"/>
  <c r="S351" i="5"/>
  <c r="T351" i="5"/>
  <c r="W351" i="5"/>
  <c r="O352" i="5"/>
  <c r="P352" i="5"/>
  <c r="Q352" i="5"/>
  <c r="R352" i="5"/>
  <c r="S352" i="5"/>
  <c r="T352" i="5"/>
  <c r="W352" i="5"/>
  <c r="O353" i="5"/>
  <c r="P353" i="5"/>
  <c r="Q353" i="5"/>
  <c r="R353" i="5"/>
  <c r="S353" i="5"/>
  <c r="T353" i="5"/>
  <c r="W353" i="5"/>
  <c r="O354" i="5"/>
  <c r="P354" i="5"/>
  <c r="Q354" i="5"/>
  <c r="R354" i="5"/>
  <c r="S354" i="5"/>
  <c r="T354" i="5"/>
  <c r="W354" i="5"/>
  <c r="O355" i="5"/>
  <c r="P355" i="5"/>
  <c r="Q355" i="5"/>
  <c r="R355" i="5"/>
  <c r="S355" i="5"/>
  <c r="T355" i="5"/>
  <c r="W355" i="5"/>
  <c r="O356" i="5"/>
  <c r="P356" i="5"/>
  <c r="Q356" i="5"/>
  <c r="R356" i="5"/>
  <c r="S356" i="5"/>
  <c r="T356" i="5"/>
  <c r="W356" i="5"/>
  <c r="O357" i="5"/>
  <c r="P357" i="5"/>
  <c r="Q357" i="5"/>
  <c r="R357" i="5"/>
  <c r="S357" i="5"/>
  <c r="T357" i="5"/>
  <c r="W357" i="5"/>
  <c r="O358" i="5"/>
  <c r="P358" i="5"/>
  <c r="Q358" i="5"/>
  <c r="R358" i="5"/>
  <c r="S358" i="5"/>
  <c r="T358" i="5"/>
  <c r="W358" i="5"/>
  <c r="O359" i="5"/>
  <c r="P359" i="5"/>
  <c r="Q359" i="5"/>
  <c r="R359" i="5"/>
  <c r="S359" i="5"/>
  <c r="T359" i="5"/>
  <c r="W359" i="5"/>
  <c r="O360" i="5"/>
  <c r="P360" i="5"/>
  <c r="Q360" i="5"/>
  <c r="R360" i="5"/>
  <c r="S360" i="5"/>
  <c r="T360" i="5"/>
  <c r="W360" i="5"/>
  <c r="O361" i="5"/>
  <c r="P361" i="5"/>
  <c r="Q361" i="5"/>
  <c r="R361" i="5"/>
  <c r="S361" i="5"/>
  <c r="T361" i="5"/>
  <c r="W361" i="5"/>
  <c r="O362" i="5"/>
  <c r="P362" i="5"/>
  <c r="Q362" i="5"/>
  <c r="R362" i="5"/>
  <c r="S362" i="5"/>
  <c r="T362" i="5"/>
  <c r="W362" i="5"/>
  <c r="O363" i="5"/>
  <c r="P363" i="5"/>
  <c r="Q363" i="5"/>
  <c r="R363" i="5"/>
  <c r="S363" i="5"/>
  <c r="T363" i="5"/>
  <c r="W363" i="5"/>
  <c r="O364" i="5"/>
  <c r="P364" i="5"/>
  <c r="Q364" i="5"/>
  <c r="R364" i="5"/>
  <c r="S364" i="5"/>
  <c r="T364" i="5"/>
  <c r="W364" i="5"/>
  <c r="O365" i="5"/>
  <c r="P365" i="5"/>
  <c r="Q365" i="5"/>
  <c r="R365" i="5"/>
  <c r="S365" i="5"/>
  <c r="T365" i="5"/>
  <c r="W365" i="5"/>
  <c r="O366" i="5"/>
  <c r="P366" i="5"/>
  <c r="Q366" i="5"/>
  <c r="R366" i="5"/>
  <c r="S366" i="5"/>
  <c r="T366" i="5"/>
  <c r="W366" i="5"/>
  <c r="O367" i="5"/>
  <c r="P367" i="5"/>
  <c r="Q367" i="5"/>
  <c r="R367" i="5"/>
  <c r="S367" i="5"/>
  <c r="T367" i="5"/>
  <c r="W367" i="5"/>
  <c r="O368" i="5"/>
  <c r="P368" i="5"/>
  <c r="Q368" i="5"/>
  <c r="R368" i="5"/>
  <c r="S368" i="5"/>
  <c r="T368" i="5"/>
  <c r="W368" i="5"/>
  <c r="O369" i="5"/>
  <c r="P369" i="5"/>
  <c r="Q369" i="5"/>
  <c r="R369" i="5"/>
  <c r="S369" i="5"/>
  <c r="T369" i="5"/>
  <c r="W369" i="5"/>
  <c r="O370" i="5"/>
  <c r="P370" i="5"/>
  <c r="Q370" i="5"/>
  <c r="R370" i="5"/>
  <c r="S370" i="5"/>
  <c r="T370" i="5"/>
  <c r="W370" i="5"/>
  <c r="O371" i="5"/>
  <c r="P371" i="5"/>
  <c r="Q371" i="5"/>
  <c r="R371" i="5"/>
  <c r="S371" i="5"/>
  <c r="T371" i="5"/>
  <c r="W371" i="5"/>
  <c r="O372" i="5"/>
  <c r="P372" i="5"/>
  <c r="Q372" i="5"/>
  <c r="R372" i="5"/>
  <c r="S372" i="5"/>
  <c r="T372" i="5"/>
  <c r="W372" i="5"/>
  <c r="O373" i="5"/>
  <c r="P373" i="5"/>
  <c r="Q373" i="5"/>
  <c r="R373" i="5"/>
  <c r="S373" i="5"/>
  <c r="T373" i="5"/>
  <c r="W373" i="5"/>
  <c r="O374" i="5"/>
  <c r="P374" i="5"/>
  <c r="Q374" i="5"/>
  <c r="R374" i="5"/>
  <c r="S374" i="5"/>
  <c r="T374" i="5"/>
  <c r="W374" i="5"/>
  <c r="O375" i="5"/>
  <c r="P375" i="5"/>
  <c r="Q375" i="5"/>
  <c r="R375" i="5"/>
  <c r="S375" i="5"/>
  <c r="T375" i="5"/>
  <c r="W375" i="5"/>
  <c r="O376" i="5"/>
  <c r="P376" i="5"/>
  <c r="Q376" i="5"/>
  <c r="R376" i="5"/>
  <c r="S376" i="5"/>
  <c r="T376" i="5"/>
  <c r="W376" i="5"/>
  <c r="O377" i="5"/>
  <c r="P377" i="5"/>
  <c r="Q377" i="5"/>
  <c r="R377" i="5"/>
  <c r="S377" i="5"/>
  <c r="T377" i="5"/>
  <c r="W377" i="5"/>
  <c r="O378" i="5"/>
  <c r="P378" i="5"/>
  <c r="Q378" i="5"/>
  <c r="R378" i="5"/>
  <c r="S378" i="5"/>
  <c r="T378" i="5"/>
  <c r="W378" i="5"/>
  <c r="O379" i="5"/>
  <c r="P379" i="5"/>
  <c r="Q379" i="5"/>
  <c r="R379" i="5"/>
  <c r="S379" i="5"/>
  <c r="T379" i="5"/>
  <c r="W379" i="5"/>
  <c r="O380" i="5"/>
  <c r="P380" i="5"/>
  <c r="Q380" i="5"/>
  <c r="R380" i="5"/>
  <c r="S380" i="5"/>
  <c r="T380" i="5"/>
  <c r="W380" i="5"/>
  <c r="O381" i="5"/>
  <c r="P381" i="5"/>
  <c r="Q381" i="5"/>
  <c r="R381" i="5"/>
  <c r="S381" i="5"/>
  <c r="T381" i="5"/>
  <c r="W381" i="5"/>
  <c r="O382" i="5"/>
  <c r="P382" i="5"/>
  <c r="Q382" i="5"/>
  <c r="R382" i="5"/>
  <c r="S382" i="5"/>
  <c r="T382" i="5"/>
  <c r="W382" i="5"/>
  <c r="O383" i="5"/>
  <c r="P383" i="5"/>
  <c r="Q383" i="5"/>
  <c r="R383" i="5"/>
  <c r="S383" i="5"/>
  <c r="T383" i="5"/>
  <c r="W383" i="5"/>
  <c r="O384" i="5"/>
  <c r="P384" i="5"/>
  <c r="Q384" i="5"/>
  <c r="R384" i="5"/>
  <c r="S384" i="5"/>
  <c r="T384" i="5"/>
  <c r="W384" i="5"/>
  <c r="O385" i="5"/>
  <c r="P385" i="5"/>
  <c r="Q385" i="5"/>
  <c r="R385" i="5"/>
  <c r="S385" i="5"/>
  <c r="T385" i="5"/>
  <c r="W385" i="5"/>
  <c r="O386" i="5"/>
  <c r="P386" i="5"/>
  <c r="Q386" i="5"/>
  <c r="R386" i="5"/>
  <c r="S386" i="5"/>
  <c r="T386" i="5"/>
  <c r="W386" i="5"/>
  <c r="O387" i="5"/>
  <c r="P387" i="5"/>
  <c r="Q387" i="5"/>
  <c r="R387" i="5"/>
  <c r="S387" i="5"/>
  <c r="T387" i="5"/>
  <c r="W387" i="5"/>
  <c r="O388" i="5"/>
  <c r="P388" i="5"/>
  <c r="Q388" i="5"/>
  <c r="R388" i="5"/>
  <c r="S388" i="5"/>
  <c r="T388" i="5"/>
  <c r="W388" i="5"/>
  <c r="O389" i="5"/>
  <c r="P389" i="5"/>
  <c r="Q389" i="5"/>
  <c r="R389" i="5"/>
  <c r="S389" i="5"/>
  <c r="T389" i="5"/>
  <c r="W389" i="5"/>
  <c r="O390" i="5"/>
  <c r="P390" i="5"/>
  <c r="Q390" i="5"/>
  <c r="R390" i="5"/>
  <c r="S390" i="5"/>
  <c r="T390" i="5"/>
  <c r="W390" i="5"/>
  <c r="O391" i="5"/>
  <c r="P391" i="5"/>
  <c r="Q391" i="5"/>
  <c r="R391" i="5"/>
  <c r="S391" i="5"/>
  <c r="T391" i="5"/>
  <c r="W391" i="5"/>
  <c r="O392" i="5"/>
  <c r="P392" i="5"/>
  <c r="Q392" i="5"/>
  <c r="R392" i="5"/>
  <c r="S392" i="5"/>
  <c r="T392" i="5"/>
  <c r="W392" i="5"/>
  <c r="O393" i="5"/>
  <c r="P393" i="5"/>
  <c r="Q393" i="5"/>
  <c r="R393" i="5"/>
  <c r="S393" i="5"/>
  <c r="T393" i="5"/>
  <c r="W393" i="5"/>
  <c r="O394" i="5"/>
  <c r="P394" i="5"/>
  <c r="Q394" i="5"/>
  <c r="R394" i="5"/>
  <c r="S394" i="5"/>
  <c r="T394" i="5"/>
  <c r="W394" i="5"/>
  <c r="O395" i="5"/>
  <c r="P395" i="5"/>
  <c r="Q395" i="5"/>
  <c r="R395" i="5"/>
  <c r="S395" i="5"/>
  <c r="T395" i="5"/>
  <c r="W395" i="5"/>
  <c r="O396" i="5"/>
  <c r="P396" i="5"/>
  <c r="Q396" i="5"/>
  <c r="R396" i="5"/>
  <c r="S396" i="5"/>
  <c r="T396" i="5"/>
  <c r="W396" i="5"/>
  <c r="O400" i="5"/>
  <c r="P400" i="5"/>
  <c r="Q400" i="5"/>
  <c r="R400" i="5"/>
  <c r="S400" i="5"/>
  <c r="T400" i="5"/>
  <c r="W400" i="5"/>
  <c r="O401" i="5"/>
  <c r="P401" i="5"/>
  <c r="Q401" i="5"/>
  <c r="R401" i="5"/>
  <c r="S401" i="5"/>
  <c r="T401" i="5"/>
  <c r="W401" i="5"/>
  <c r="O402" i="5"/>
  <c r="P402" i="5"/>
  <c r="Q402" i="5"/>
  <c r="R402" i="5"/>
  <c r="S402" i="5"/>
  <c r="T402" i="5"/>
  <c r="W402" i="5"/>
  <c r="O403" i="5"/>
  <c r="P403" i="5"/>
  <c r="Q403" i="5"/>
  <c r="R403" i="5"/>
  <c r="S403" i="5"/>
  <c r="T403" i="5"/>
  <c r="W403" i="5"/>
  <c r="O404" i="5"/>
  <c r="P404" i="5"/>
  <c r="Q404" i="5"/>
  <c r="R404" i="5"/>
  <c r="S404" i="5"/>
  <c r="T404" i="5"/>
  <c r="W404" i="5"/>
  <c r="O405" i="5"/>
  <c r="P405" i="5"/>
  <c r="Q405" i="5"/>
  <c r="R405" i="5"/>
  <c r="S405" i="5"/>
  <c r="T405" i="5"/>
  <c r="W405" i="5"/>
  <c r="O406" i="5"/>
  <c r="P406" i="5"/>
  <c r="Q406" i="5"/>
  <c r="R406" i="5"/>
  <c r="S406" i="5"/>
  <c r="T406" i="5"/>
  <c r="W406" i="5"/>
  <c r="O407" i="5"/>
  <c r="P407" i="5"/>
  <c r="Q407" i="5"/>
  <c r="R407" i="5"/>
  <c r="S407" i="5"/>
  <c r="T407" i="5"/>
  <c r="W407" i="5"/>
  <c r="O408" i="5"/>
  <c r="P408" i="5"/>
  <c r="Q408" i="5"/>
  <c r="R408" i="5"/>
  <c r="S408" i="5"/>
  <c r="T408" i="5"/>
  <c r="W408" i="5"/>
  <c r="O409" i="5"/>
  <c r="P409" i="5"/>
  <c r="Q409" i="5"/>
  <c r="R409" i="5"/>
  <c r="S409" i="5"/>
  <c r="T409" i="5"/>
  <c r="W409" i="5"/>
  <c r="O410" i="5"/>
  <c r="P410" i="5"/>
  <c r="Q410" i="5"/>
  <c r="R410" i="5"/>
  <c r="S410" i="5"/>
  <c r="T410" i="5"/>
  <c r="W410" i="5"/>
  <c r="O411" i="5"/>
  <c r="P411" i="5"/>
  <c r="Q411" i="5"/>
  <c r="R411" i="5"/>
  <c r="S411" i="5"/>
  <c r="T411" i="5"/>
  <c r="W411" i="5"/>
  <c r="O412" i="5"/>
  <c r="P412" i="5"/>
  <c r="Q412" i="5"/>
  <c r="R412" i="5"/>
  <c r="S412" i="5"/>
  <c r="T412" i="5"/>
  <c r="W412" i="5"/>
  <c r="O413" i="5"/>
  <c r="P413" i="5"/>
  <c r="Q413" i="5"/>
  <c r="R413" i="5"/>
  <c r="S413" i="5"/>
  <c r="T413" i="5"/>
  <c r="W413" i="5"/>
  <c r="O414" i="5"/>
  <c r="P414" i="5"/>
  <c r="Q414" i="5"/>
  <c r="R414" i="5"/>
  <c r="S414" i="5"/>
  <c r="T414" i="5"/>
  <c r="W414" i="5"/>
  <c r="O415" i="5"/>
  <c r="P415" i="5"/>
  <c r="Q415" i="5"/>
  <c r="R415" i="5"/>
  <c r="S415" i="5"/>
  <c r="T415" i="5"/>
  <c r="W415" i="5"/>
  <c r="O416" i="5"/>
  <c r="P416" i="5"/>
  <c r="Q416" i="5"/>
  <c r="R416" i="5"/>
  <c r="S416" i="5"/>
  <c r="T416" i="5"/>
  <c r="W416" i="5"/>
  <c r="O417" i="5"/>
  <c r="P417" i="5"/>
  <c r="Q417" i="5"/>
  <c r="R417" i="5"/>
  <c r="S417" i="5"/>
  <c r="T417" i="5"/>
  <c r="W417" i="5"/>
  <c r="O418" i="5"/>
  <c r="P418" i="5"/>
  <c r="Q418" i="5"/>
  <c r="R418" i="5"/>
  <c r="S418" i="5"/>
  <c r="T418" i="5"/>
  <c r="W418" i="5"/>
  <c r="O419" i="5"/>
  <c r="P419" i="5"/>
  <c r="Q419" i="5"/>
  <c r="R419" i="5"/>
  <c r="S419" i="5"/>
  <c r="T419" i="5"/>
  <c r="W419" i="5"/>
  <c r="O420" i="5"/>
  <c r="P420" i="5"/>
  <c r="Q420" i="5"/>
  <c r="R420" i="5"/>
  <c r="S420" i="5"/>
  <c r="T420" i="5"/>
  <c r="W420" i="5"/>
  <c r="O422" i="5"/>
  <c r="P422" i="5"/>
  <c r="Q422" i="5"/>
  <c r="R422" i="5"/>
  <c r="S422" i="5"/>
  <c r="T422" i="5"/>
  <c r="W422" i="5"/>
  <c r="O423" i="5"/>
  <c r="P423" i="5"/>
  <c r="Q423" i="5"/>
  <c r="R423" i="5"/>
  <c r="S423" i="5"/>
  <c r="T423" i="5"/>
  <c r="W423" i="5"/>
  <c r="O424" i="5"/>
  <c r="P424" i="5"/>
  <c r="Q424" i="5"/>
  <c r="R424" i="5"/>
  <c r="S424" i="5"/>
  <c r="T424" i="5"/>
  <c r="W424" i="5"/>
  <c r="O425" i="5"/>
  <c r="P425" i="5"/>
  <c r="Q425" i="5"/>
  <c r="R425" i="5"/>
  <c r="S425" i="5"/>
  <c r="T425" i="5"/>
  <c r="W425" i="5"/>
  <c r="O426" i="5"/>
  <c r="P426" i="5"/>
  <c r="Q426" i="5"/>
  <c r="R426" i="5"/>
  <c r="S426" i="5"/>
  <c r="T426" i="5"/>
  <c r="W426" i="5"/>
  <c r="O427" i="5"/>
  <c r="P427" i="5"/>
  <c r="Q427" i="5"/>
  <c r="R427" i="5"/>
  <c r="S427" i="5"/>
  <c r="T427" i="5"/>
  <c r="W427" i="5"/>
  <c r="O428" i="5"/>
  <c r="P428" i="5"/>
  <c r="Q428" i="5"/>
  <c r="R428" i="5"/>
  <c r="S428" i="5"/>
  <c r="T428" i="5"/>
  <c r="W428" i="5"/>
  <c r="O429" i="5"/>
  <c r="P429" i="5"/>
  <c r="Q429" i="5"/>
  <c r="R429" i="5"/>
  <c r="S429" i="5"/>
  <c r="T429" i="5"/>
  <c r="W429" i="5"/>
  <c r="O430" i="5"/>
  <c r="P430" i="5"/>
  <c r="Q430" i="5"/>
  <c r="R430" i="5"/>
  <c r="S430" i="5"/>
  <c r="T430" i="5"/>
  <c r="W430" i="5"/>
  <c r="O431" i="5"/>
  <c r="P431" i="5"/>
  <c r="Q431" i="5"/>
  <c r="R431" i="5"/>
  <c r="S431" i="5"/>
  <c r="T431" i="5"/>
  <c r="W431" i="5"/>
  <c r="O432" i="5"/>
  <c r="P432" i="5"/>
  <c r="Q432" i="5"/>
  <c r="R432" i="5"/>
  <c r="S432" i="5"/>
  <c r="T432" i="5"/>
  <c r="W432" i="5"/>
  <c r="O433" i="5"/>
  <c r="P433" i="5"/>
  <c r="Q433" i="5"/>
  <c r="R433" i="5"/>
  <c r="S433" i="5"/>
  <c r="T433" i="5"/>
  <c r="W433" i="5"/>
  <c r="O434" i="5"/>
  <c r="P434" i="5"/>
  <c r="Q434" i="5"/>
  <c r="R434" i="5"/>
  <c r="S434" i="5"/>
  <c r="T434" i="5"/>
  <c r="W434" i="5"/>
  <c r="O435" i="5"/>
  <c r="P435" i="5"/>
  <c r="Q435" i="5"/>
  <c r="R435" i="5"/>
  <c r="S435" i="5"/>
  <c r="T435" i="5"/>
  <c r="W435" i="5"/>
  <c r="O436" i="5"/>
  <c r="P436" i="5"/>
  <c r="Q436" i="5"/>
  <c r="R436" i="5"/>
  <c r="S436" i="5"/>
  <c r="T436" i="5"/>
  <c r="W436" i="5"/>
  <c r="O437" i="5"/>
  <c r="P437" i="5"/>
  <c r="Q437" i="5"/>
  <c r="R437" i="5"/>
  <c r="S437" i="5"/>
  <c r="T437" i="5"/>
  <c r="W437" i="5"/>
  <c r="O438" i="5"/>
  <c r="P438" i="5"/>
  <c r="Q438" i="5"/>
  <c r="R438" i="5"/>
  <c r="S438" i="5"/>
  <c r="T438" i="5"/>
  <c r="W438" i="5"/>
  <c r="O439" i="5"/>
  <c r="P439" i="5"/>
  <c r="Q439" i="5"/>
  <c r="R439" i="5"/>
  <c r="S439" i="5"/>
  <c r="T439" i="5"/>
  <c r="W439" i="5"/>
  <c r="O440" i="5"/>
  <c r="P440" i="5"/>
  <c r="Q440" i="5"/>
  <c r="R440" i="5"/>
  <c r="S440" i="5"/>
  <c r="T440" i="5"/>
  <c r="W440" i="5"/>
  <c r="O441" i="5"/>
  <c r="P441" i="5"/>
  <c r="Q441" i="5"/>
  <c r="R441" i="5"/>
  <c r="S441" i="5"/>
  <c r="T441" i="5"/>
  <c r="W441" i="5"/>
  <c r="O442" i="5"/>
  <c r="P442" i="5"/>
  <c r="Q442" i="5"/>
  <c r="R442" i="5"/>
  <c r="S442" i="5"/>
  <c r="T442" i="5"/>
  <c r="W442" i="5"/>
  <c r="O443" i="5"/>
  <c r="P443" i="5"/>
  <c r="Q443" i="5"/>
  <c r="R443" i="5"/>
  <c r="S443" i="5"/>
  <c r="T443" i="5"/>
  <c r="W443" i="5"/>
  <c r="O444" i="5"/>
  <c r="P444" i="5"/>
  <c r="Q444" i="5"/>
  <c r="R444" i="5"/>
  <c r="S444" i="5"/>
  <c r="T444" i="5"/>
  <c r="W444" i="5"/>
  <c r="O445" i="5"/>
  <c r="P445" i="5"/>
  <c r="Q445" i="5"/>
  <c r="R445" i="5"/>
  <c r="S445" i="5"/>
  <c r="T445" i="5"/>
  <c r="W445" i="5"/>
  <c r="O446" i="5"/>
  <c r="P446" i="5"/>
  <c r="Q446" i="5"/>
  <c r="R446" i="5"/>
  <c r="S446" i="5"/>
  <c r="T446" i="5"/>
  <c r="W446" i="5"/>
  <c r="O447" i="5"/>
  <c r="P447" i="5"/>
  <c r="Q447" i="5"/>
  <c r="R447" i="5"/>
  <c r="S447" i="5"/>
  <c r="T447" i="5"/>
  <c r="W447" i="5"/>
  <c r="O448" i="5"/>
  <c r="P448" i="5"/>
  <c r="Q448" i="5"/>
  <c r="R448" i="5"/>
  <c r="S448" i="5"/>
  <c r="T448" i="5"/>
  <c r="W448" i="5"/>
  <c r="O449" i="5"/>
  <c r="P449" i="5"/>
  <c r="Q449" i="5"/>
  <c r="R449" i="5"/>
  <c r="S449" i="5"/>
  <c r="T449" i="5"/>
  <c r="W449" i="5"/>
  <c r="O450" i="5"/>
  <c r="P450" i="5"/>
  <c r="Q450" i="5"/>
  <c r="R450" i="5"/>
  <c r="S450" i="5"/>
  <c r="T450" i="5"/>
  <c r="W450" i="5"/>
  <c r="O451" i="5"/>
  <c r="P451" i="5"/>
  <c r="Q451" i="5"/>
  <c r="R451" i="5"/>
  <c r="S451" i="5"/>
  <c r="T451" i="5"/>
  <c r="W451" i="5"/>
  <c r="O452" i="5"/>
  <c r="P452" i="5"/>
  <c r="Q452" i="5"/>
  <c r="R452" i="5"/>
  <c r="S452" i="5"/>
  <c r="T452" i="5"/>
  <c r="W452" i="5"/>
  <c r="O453" i="5"/>
  <c r="P453" i="5"/>
  <c r="Q453" i="5"/>
  <c r="R453" i="5"/>
  <c r="S453" i="5"/>
  <c r="T453" i="5"/>
  <c r="W453" i="5"/>
  <c r="O454" i="5"/>
  <c r="P454" i="5"/>
  <c r="Q454" i="5"/>
  <c r="R454" i="5"/>
  <c r="S454" i="5"/>
  <c r="T454" i="5"/>
  <c r="W454" i="5"/>
  <c r="O455" i="5"/>
  <c r="P455" i="5"/>
  <c r="Q455" i="5"/>
  <c r="R455" i="5"/>
  <c r="S455" i="5"/>
  <c r="T455" i="5"/>
  <c r="W455" i="5"/>
  <c r="O456" i="5"/>
  <c r="P456" i="5"/>
  <c r="Q456" i="5"/>
  <c r="R456" i="5"/>
  <c r="S456" i="5"/>
  <c r="T456" i="5"/>
  <c r="W456" i="5"/>
  <c r="O457" i="5"/>
  <c r="P457" i="5"/>
  <c r="Q457" i="5"/>
  <c r="R457" i="5"/>
  <c r="S457" i="5"/>
  <c r="T457" i="5"/>
  <c r="W457" i="5"/>
  <c r="O458" i="5"/>
  <c r="P458" i="5"/>
  <c r="Q458" i="5"/>
  <c r="R458" i="5"/>
  <c r="S458" i="5"/>
  <c r="T458" i="5"/>
  <c r="W458" i="5"/>
  <c r="O459" i="5"/>
  <c r="P459" i="5"/>
  <c r="Q459" i="5"/>
  <c r="R459" i="5"/>
  <c r="S459" i="5"/>
  <c r="T459" i="5"/>
  <c r="W459" i="5"/>
  <c r="O460" i="5"/>
  <c r="P460" i="5"/>
  <c r="Q460" i="5"/>
  <c r="R460" i="5"/>
  <c r="S460" i="5"/>
  <c r="T460" i="5"/>
  <c r="W460" i="5"/>
  <c r="O461" i="5"/>
  <c r="P461" i="5"/>
  <c r="Q461" i="5"/>
  <c r="R461" i="5"/>
  <c r="S461" i="5"/>
  <c r="T461" i="5"/>
  <c r="W461" i="5"/>
  <c r="O462" i="5"/>
  <c r="P462" i="5"/>
  <c r="Q462" i="5"/>
  <c r="R462" i="5"/>
  <c r="S462" i="5"/>
  <c r="T462" i="5"/>
  <c r="W462" i="5"/>
  <c r="O463" i="5"/>
  <c r="P463" i="5"/>
  <c r="Q463" i="5"/>
  <c r="R463" i="5"/>
  <c r="S463" i="5"/>
  <c r="T463" i="5"/>
  <c r="W463" i="5"/>
  <c r="O464" i="5"/>
  <c r="P464" i="5"/>
  <c r="Q464" i="5"/>
  <c r="R464" i="5"/>
  <c r="S464" i="5"/>
  <c r="T464" i="5"/>
  <c r="W464" i="5"/>
  <c r="O465" i="5"/>
  <c r="P465" i="5"/>
  <c r="Q465" i="5"/>
  <c r="R465" i="5"/>
  <c r="S465" i="5"/>
  <c r="T465" i="5"/>
  <c r="W465" i="5"/>
  <c r="O466" i="5"/>
  <c r="P466" i="5"/>
  <c r="Q466" i="5"/>
  <c r="R466" i="5"/>
  <c r="S466" i="5"/>
  <c r="T466" i="5"/>
  <c r="W466" i="5"/>
  <c r="O467" i="5"/>
  <c r="P467" i="5"/>
  <c r="Q467" i="5"/>
  <c r="R467" i="5"/>
  <c r="S467" i="5"/>
  <c r="T467" i="5"/>
  <c r="W467" i="5"/>
  <c r="O468" i="5"/>
  <c r="P468" i="5"/>
  <c r="Q468" i="5"/>
  <c r="R468" i="5"/>
  <c r="S468" i="5"/>
  <c r="T468" i="5"/>
  <c r="W468" i="5"/>
  <c r="O469" i="5"/>
  <c r="P469" i="5"/>
  <c r="Q469" i="5"/>
  <c r="R469" i="5"/>
  <c r="S469" i="5"/>
  <c r="T469" i="5"/>
  <c r="W469" i="5"/>
  <c r="O470" i="5"/>
  <c r="P470" i="5"/>
  <c r="Q470" i="5"/>
  <c r="R470" i="5"/>
  <c r="S470" i="5"/>
  <c r="T470" i="5"/>
  <c r="W470" i="5"/>
  <c r="O471" i="5"/>
  <c r="P471" i="5"/>
  <c r="Q471" i="5"/>
  <c r="R471" i="5"/>
  <c r="S471" i="5"/>
  <c r="T471" i="5"/>
  <c r="W471" i="5"/>
  <c r="O472" i="5"/>
  <c r="P472" i="5"/>
  <c r="Q472" i="5"/>
  <c r="R472" i="5"/>
  <c r="S472" i="5"/>
  <c r="T472" i="5"/>
  <c r="W472" i="5"/>
  <c r="O473" i="5"/>
  <c r="P473" i="5"/>
  <c r="Q473" i="5"/>
  <c r="R473" i="5"/>
  <c r="S473" i="5"/>
  <c r="T473" i="5"/>
  <c r="W473" i="5"/>
  <c r="O474" i="5"/>
  <c r="P474" i="5"/>
  <c r="Q474" i="5"/>
  <c r="R474" i="5"/>
  <c r="S474" i="5"/>
  <c r="T474" i="5"/>
  <c r="W474" i="5"/>
  <c r="O476" i="5"/>
  <c r="P476" i="5"/>
  <c r="Q476" i="5"/>
  <c r="R476" i="5"/>
  <c r="S476" i="5"/>
  <c r="T476" i="5"/>
  <c r="W476" i="5"/>
  <c r="O477" i="5"/>
  <c r="P477" i="5"/>
  <c r="Q477" i="5"/>
  <c r="R477" i="5"/>
  <c r="S477" i="5"/>
  <c r="T477" i="5"/>
  <c r="W477" i="5"/>
  <c r="O478" i="5"/>
  <c r="P478" i="5"/>
  <c r="Q478" i="5"/>
  <c r="R478" i="5"/>
  <c r="S478" i="5"/>
  <c r="T478" i="5"/>
  <c r="W478" i="5"/>
  <c r="O479" i="5"/>
  <c r="P479" i="5"/>
  <c r="Q479" i="5"/>
  <c r="R479" i="5"/>
  <c r="S479" i="5"/>
  <c r="T479" i="5"/>
  <c r="W479" i="5"/>
  <c r="O480" i="5"/>
  <c r="P480" i="5"/>
  <c r="Q480" i="5"/>
  <c r="R480" i="5"/>
  <c r="S480" i="5"/>
  <c r="T480" i="5"/>
  <c r="W480" i="5"/>
  <c r="O481" i="5"/>
  <c r="P481" i="5"/>
  <c r="Q481" i="5"/>
  <c r="R481" i="5"/>
  <c r="S481" i="5"/>
  <c r="T481" i="5"/>
  <c r="W481" i="5"/>
  <c r="O482" i="5"/>
  <c r="P482" i="5"/>
  <c r="Q482" i="5"/>
  <c r="R482" i="5"/>
  <c r="S482" i="5"/>
  <c r="T482" i="5"/>
  <c r="W482" i="5"/>
  <c r="O483" i="5"/>
  <c r="P483" i="5"/>
  <c r="Q483" i="5"/>
  <c r="R483" i="5"/>
  <c r="S483" i="5"/>
  <c r="T483" i="5"/>
  <c r="W483" i="5"/>
  <c r="O484" i="5"/>
  <c r="P484" i="5"/>
  <c r="Q484" i="5"/>
  <c r="R484" i="5"/>
  <c r="S484" i="5"/>
  <c r="T484" i="5"/>
  <c r="W484" i="5"/>
  <c r="O485" i="5"/>
  <c r="P485" i="5"/>
  <c r="Q485" i="5"/>
  <c r="R485" i="5"/>
  <c r="S485" i="5"/>
  <c r="T485" i="5"/>
  <c r="W485" i="5"/>
  <c r="O486" i="5"/>
  <c r="P486" i="5"/>
  <c r="Q486" i="5"/>
  <c r="R486" i="5"/>
  <c r="S486" i="5"/>
  <c r="T486" i="5"/>
  <c r="W486" i="5"/>
  <c r="O487" i="5"/>
  <c r="P487" i="5"/>
  <c r="Q487" i="5"/>
  <c r="R487" i="5"/>
  <c r="S487" i="5"/>
  <c r="T487" i="5"/>
  <c r="W487" i="5"/>
  <c r="O488" i="5"/>
  <c r="P488" i="5"/>
  <c r="Q488" i="5"/>
  <c r="R488" i="5"/>
  <c r="S488" i="5"/>
  <c r="T488" i="5"/>
  <c r="W488" i="5"/>
  <c r="O489" i="5"/>
  <c r="P489" i="5"/>
  <c r="Q489" i="5"/>
  <c r="R489" i="5"/>
  <c r="S489" i="5"/>
  <c r="T489" i="5"/>
  <c r="W489" i="5"/>
  <c r="O490" i="5"/>
  <c r="P490" i="5"/>
  <c r="Q490" i="5"/>
  <c r="R490" i="5"/>
  <c r="S490" i="5"/>
  <c r="T490" i="5"/>
  <c r="W490" i="5"/>
  <c r="O491" i="5"/>
  <c r="P491" i="5"/>
  <c r="Q491" i="5"/>
  <c r="R491" i="5"/>
  <c r="S491" i="5"/>
  <c r="T491" i="5"/>
  <c r="W491" i="5"/>
  <c r="O492" i="5"/>
  <c r="P492" i="5"/>
  <c r="Q492" i="5"/>
  <c r="R492" i="5"/>
  <c r="S492" i="5"/>
  <c r="T492" i="5"/>
  <c r="W492" i="5"/>
  <c r="O493" i="5"/>
  <c r="P493" i="5"/>
  <c r="Q493" i="5"/>
  <c r="R493" i="5"/>
  <c r="S493" i="5"/>
  <c r="T493" i="5"/>
  <c r="W493" i="5"/>
  <c r="O494" i="5"/>
  <c r="P494" i="5"/>
  <c r="Q494" i="5"/>
  <c r="R494" i="5"/>
  <c r="S494" i="5"/>
  <c r="T494" i="5"/>
  <c r="W494" i="5"/>
  <c r="O495" i="5"/>
  <c r="P495" i="5"/>
  <c r="Q495" i="5"/>
  <c r="R495" i="5"/>
  <c r="S495" i="5"/>
  <c r="T495" i="5"/>
  <c r="W495" i="5"/>
  <c r="O496" i="5"/>
  <c r="P496" i="5"/>
  <c r="Q496" i="5"/>
  <c r="R496" i="5"/>
  <c r="S496" i="5"/>
  <c r="T496" i="5"/>
  <c r="W496" i="5"/>
  <c r="O498" i="5"/>
  <c r="P498" i="5"/>
  <c r="Q498" i="5"/>
  <c r="R498" i="5"/>
  <c r="S498" i="5"/>
  <c r="T498" i="5"/>
  <c r="W498" i="5"/>
  <c r="O499" i="5"/>
  <c r="P499" i="5"/>
  <c r="Q499" i="5"/>
  <c r="R499" i="5"/>
  <c r="S499" i="5"/>
  <c r="T499" i="5"/>
  <c r="W499" i="5"/>
  <c r="O500" i="5"/>
  <c r="P500" i="5"/>
  <c r="Q500" i="5"/>
  <c r="R500" i="5"/>
  <c r="S500" i="5"/>
  <c r="T500" i="5"/>
  <c r="W500" i="5"/>
  <c r="O501" i="5"/>
  <c r="P501" i="5"/>
  <c r="Q501" i="5"/>
  <c r="R501" i="5"/>
  <c r="S501" i="5"/>
  <c r="T501" i="5"/>
  <c r="W501" i="5"/>
  <c r="O502" i="5"/>
  <c r="P502" i="5"/>
  <c r="Q502" i="5"/>
  <c r="R502" i="5"/>
  <c r="S502" i="5"/>
  <c r="T502" i="5"/>
  <c r="W502" i="5"/>
  <c r="O503" i="5"/>
  <c r="P503" i="5"/>
  <c r="Q503" i="5"/>
  <c r="R503" i="5"/>
  <c r="S503" i="5"/>
  <c r="T503" i="5"/>
  <c r="W503" i="5"/>
  <c r="O504" i="5"/>
  <c r="P504" i="5"/>
  <c r="Q504" i="5"/>
  <c r="R504" i="5"/>
  <c r="S504" i="5"/>
  <c r="T504" i="5"/>
  <c r="W504" i="5"/>
  <c r="O505" i="5"/>
  <c r="P505" i="5"/>
  <c r="Q505" i="5"/>
  <c r="R505" i="5"/>
  <c r="S505" i="5"/>
  <c r="T505" i="5"/>
  <c r="W505" i="5"/>
  <c r="O506" i="5"/>
  <c r="P506" i="5"/>
  <c r="Q506" i="5"/>
  <c r="R506" i="5"/>
  <c r="S506" i="5"/>
  <c r="T506" i="5"/>
  <c r="W506" i="5"/>
  <c r="O507" i="5"/>
  <c r="P507" i="5"/>
  <c r="Q507" i="5"/>
  <c r="R507" i="5"/>
  <c r="S507" i="5"/>
  <c r="T507" i="5"/>
  <c r="W507" i="5"/>
  <c r="O508" i="5"/>
  <c r="P508" i="5"/>
  <c r="Q508" i="5"/>
  <c r="R508" i="5"/>
  <c r="S508" i="5"/>
  <c r="T508" i="5"/>
  <c r="W508" i="5"/>
  <c r="O509" i="5"/>
  <c r="P509" i="5"/>
  <c r="Q509" i="5"/>
  <c r="R509" i="5"/>
  <c r="S509" i="5"/>
  <c r="T509" i="5"/>
  <c r="W509" i="5"/>
  <c r="O510" i="5"/>
  <c r="P510" i="5"/>
  <c r="Q510" i="5"/>
  <c r="R510" i="5"/>
  <c r="S510" i="5"/>
  <c r="T510" i="5"/>
  <c r="W510" i="5"/>
  <c r="O511" i="5"/>
  <c r="P511" i="5"/>
  <c r="Q511" i="5"/>
  <c r="R511" i="5"/>
  <c r="S511" i="5"/>
  <c r="T511" i="5"/>
  <c r="W511" i="5"/>
  <c r="O512" i="5"/>
  <c r="P512" i="5"/>
  <c r="Q512" i="5"/>
  <c r="R512" i="5"/>
  <c r="S512" i="5"/>
  <c r="T512" i="5"/>
  <c r="W512" i="5"/>
  <c r="O513" i="5"/>
  <c r="P513" i="5"/>
  <c r="Q513" i="5"/>
  <c r="R513" i="5"/>
  <c r="S513" i="5"/>
  <c r="T513" i="5"/>
  <c r="W513" i="5"/>
  <c r="O514" i="5"/>
  <c r="P514" i="5"/>
  <c r="Q514" i="5"/>
  <c r="R514" i="5"/>
  <c r="S514" i="5"/>
  <c r="T514" i="5"/>
  <c r="W514" i="5"/>
  <c r="O515" i="5"/>
  <c r="P515" i="5"/>
  <c r="Q515" i="5"/>
  <c r="R515" i="5"/>
  <c r="S515" i="5"/>
  <c r="T515" i="5"/>
  <c r="W515" i="5"/>
  <c r="O516" i="5"/>
  <c r="P516" i="5"/>
  <c r="Q516" i="5"/>
  <c r="R516" i="5"/>
  <c r="S516" i="5"/>
  <c r="T516" i="5"/>
  <c r="W516" i="5"/>
  <c r="O517" i="5"/>
  <c r="P517" i="5"/>
  <c r="Q517" i="5"/>
  <c r="R517" i="5"/>
  <c r="S517" i="5"/>
  <c r="T517" i="5"/>
  <c r="W517" i="5"/>
  <c r="O518" i="5"/>
  <c r="P518" i="5"/>
  <c r="Q518" i="5"/>
  <c r="R518" i="5"/>
  <c r="S518" i="5"/>
  <c r="T518" i="5"/>
  <c r="W518" i="5"/>
  <c r="O519" i="5"/>
  <c r="P519" i="5"/>
  <c r="Q519" i="5"/>
  <c r="R519" i="5"/>
  <c r="S519" i="5"/>
  <c r="T519" i="5"/>
  <c r="W519" i="5"/>
  <c r="O520" i="5"/>
  <c r="P520" i="5"/>
  <c r="Q520" i="5"/>
  <c r="R520" i="5"/>
  <c r="S520" i="5"/>
  <c r="T520" i="5"/>
  <c r="W520" i="5"/>
  <c r="O521" i="5"/>
  <c r="P521" i="5"/>
  <c r="Q521" i="5"/>
  <c r="R521" i="5"/>
  <c r="S521" i="5"/>
  <c r="T521" i="5"/>
  <c r="W521" i="5"/>
  <c r="O522" i="5"/>
  <c r="P522" i="5"/>
  <c r="Q522" i="5"/>
  <c r="R522" i="5"/>
  <c r="S522" i="5"/>
  <c r="T522" i="5"/>
  <c r="W522" i="5"/>
  <c r="O523" i="5"/>
  <c r="P523" i="5"/>
  <c r="Q523" i="5"/>
  <c r="R523" i="5"/>
  <c r="S523" i="5"/>
  <c r="T523" i="5"/>
  <c r="W523" i="5"/>
  <c r="O524" i="5"/>
  <c r="P524" i="5"/>
  <c r="Q524" i="5"/>
  <c r="R524" i="5"/>
  <c r="S524" i="5"/>
  <c r="T524" i="5"/>
  <c r="W524" i="5"/>
  <c r="O525" i="5"/>
  <c r="P525" i="5"/>
  <c r="Q525" i="5"/>
  <c r="R525" i="5"/>
  <c r="S525" i="5"/>
  <c r="T525" i="5"/>
  <c r="W525" i="5"/>
  <c r="O526" i="5"/>
  <c r="P526" i="5"/>
  <c r="Q526" i="5"/>
  <c r="R526" i="5"/>
  <c r="S526" i="5"/>
  <c r="T526" i="5"/>
  <c r="W526" i="5"/>
  <c r="O527" i="5"/>
  <c r="P527" i="5"/>
  <c r="Q527" i="5"/>
  <c r="R527" i="5"/>
  <c r="S527" i="5"/>
  <c r="T527" i="5"/>
  <c r="W527" i="5"/>
  <c r="O528" i="5"/>
  <c r="P528" i="5"/>
  <c r="Q528" i="5"/>
  <c r="R528" i="5"/>
  <c r="S528" i="5"/>
  <c r="T528" i="5"/>
  <c r="W528" i="5"/>
  <c r="O529" i="5"/>
  <c r="P529" i="5"/>
  <c r="Q529" i="5"/>
  <c r="R529" i="5"/>
  <c r="S529" i="5"/>
  <c r="T529" i="5"/>
  <c r="W529" i="5"/>
  <c r="O530" i="5"/>
  <c r="P530" i="5"/>
  <c r="Q530" i="5"/>
  <c r="R530" i="5"/>
  <c r="S530" i="5"/>
  <c r="T530" i="5"/>
  <c r="W530" i="5"/>
  <c r="O531" i="5"/>
  <c r="P531" i="5"/>
  <c r="Q531" i="5"/>
  <c r="R531" i="5"/>
  <c r="S531" i="5"/>
  <c r="T531" i="5"/>
  <c r="W531" i="5"/>
  <c r="O532" i="5"/>
  <c r="P532" i="5"/>
  <c r="Q532" i="5"/>
  <c r="R532" i="5"/>
  <c r="S532" i="5"/>
  <c r="T532" i="5"/>
  <c r="W532" i="5"/>
  <c r="O533" i="5"/>
  <c r="P533" i="5"/>
  <c r="Q533" i="5"/>
  <c r="R533" i="5"/>
  <c r="S533" i="5"/>
  <c r="T533" i="5"/>
  <c r="W533" i="5"/>
  <c r="O536" i="5"/>
  <c r="P536" i="5"/>
  <c r="Q536" i="5"/>
  <c r="R536" i="5"/>
  <c r="S536" i="5"/>
  <c r="T536" i="5"/>
  <c r="W536" i="5"/>
  <c r="O537" i="5"/>
  <c r="P537" i="5"/>
  <c r="Q537" i="5"/>
  <c r="R537" i="5"/>
  <c r="S537" i="5"/>
  <c r="T537" i="5"/>
  <c r="W537" i="5"/>
  <c r="O538" i="5"/>
  <c r="P538" i="5"/>
  <c r="Q538" i="5"/>
  <c r="R538" i="5"/>
  <c r="S538" i="5"/>
  <c r="T538" i="5"/>
  <c r="W538" i="5"/>
  <c r="O539" i="5"/>
  <c r="P539" i="5"/>
  <c r="Q539" i="5"/>
  <c r="R539" i="5"/>
  <c r="S539" i="5"/>
  <c r="T539" i="5"/>
  <c r="W539" i="5"/>
  <c r="O540" i="5"/>
  <c r="P540" i="5"/>
  <c r="Q540" i="5"/>
  <c r="R540" i="5"/>
  <c r="S540" i="5"/>
  <c r="T540" i="5"/>
  <c r="W540" i="5"/>
  <c r="O541" i="5"/>
  <c r="P541" i="5"/>
  <c r="Q541" i="5"/>
  <c r="R541" i="5"/>
  <c r="S541" i="5"/>
  <c r="T541" i="5"/>
  <c r="W541" i="5"/>
  <c r="O542" i="5"/>
  <c r="P542" i="5"/>
  <c r="Q542" i="5"/>
  <c r="R542" i="5"/>
  <c r="S542" i="5"/>
  <c r="T542" i="5"/>
  <c r="W542" i="5"/>
  <c r="O543" i="5"/>
  <c r="P543" i="5"/>
  <c r="Q543" i="5"/>
  <c r="R543" i="5"/>
  <c r="S543" i="5"/>
  <c r="T543" i="5"/>
  <c r="W543" i="5"/>
  <c r="O544" i="5"/>
  <c r="P544" i="5"/>
  <c r="Q544" i="5"/>
  <c r="R544" i="5"/>
  <c r="S544" i="5"/>
  <c r="T544" i="5"/>
  <c r="W544" i="5"/>
  <c r="O545" i="5"/>
  <c r="P545" i="5"/>
  <c r="Q545" i="5"/>
  <c r="R545" i="5"/>
  <c r="S545" i="5"/>
  <c r="T545" i="5"/>
  <c r="W545" i="5"/>
  <c r="O546" i="5"/>
  <c r="P546" i="5"/>
  <c r="Q546" i="5"/>
  <c r="R546" i="5"/>
  <c r="S546" i="5"/>
  <c r="T546" i="5"/>
  <c r="W546" i="5"/>
  <c r="O547" i="5"/>
  <c r="P547" i="5"/>
  <c r="Q547" i="5"/>
  <c r="R547" i="5"/>
  <c r="S547" i="5"/>
  <c r="T547" i="5"/>
  <c r="W547" i="5"/>
  <c r="O548" i="5"/>
  <c r="P548" i="5"/>
  <c r="Q548" i="5"/>
  <c r="R548" i="5"/>
  <c r="S548" i="5"/>
  <c r="T548" i="5"/>
  <c r="W548" i="5"/>
  <c r="O549" i="5"/>
  <c r="P549" i="5"/>
  <c r="Q549" i="5"/>
  <c r="R549" i="5"/>
  <c r="S549" i="5"/>
  <c r="T549" i="5"/>
  <c r="W549" i="5"/>
  <c r="O550" i="5"/>
  <c r="P550" i="5"/>
  <c r="Q550" i="5"/>
  <c r="R550" i="5"/>
  <c r="S550" i="5"/>
  <c r="T550" i="5"/>
  <c r="W550" i="5"/>
  <c r="O551" i="5"/>
  <c r="P551" i="5"/>
  <c r="Q551" i="5"/>
  <c r="R551" i="5"/>
  <c r="S551" i="5"/>
  <c r="T551" i="5"/>
  <c r="W551" i="5"/>
  <c r="O552" i="5"/>
  <c r="P552" i="5"/>
  <c r="Q552" i="5"/>
  <c r="R552" i="5"/>
  <c r="S552" i="5"/>
  <c r="T552" i="5"/>
  <c r="W552" i="5"/>
  <c r="O553" i="5"/>
  <c r="P553" i="5"/>
  <c r="Q553" i="5"/>
  <c r="R553" i="5"/>
  <c r="S553" i="5"/>
  <c r="T553" i="5"/>
  <c r="W553" i="5"/>
  <c r="O554" i="5"/>
  <c r="P554" i="5"/>
  <c r="Q554" i="5"/>
  <c r="R554" i="5"/>
  <c r="S554" i="5"/>
  <c r="T554" i="5"/>
  <c r="W554" i="5"/>
  <c r="O555" i="5"/>
  <c r="P555" i="5"/>
  <c r="Q555" i="5"/>
  <c r="R555" i="5"/>
  <c r="S555" i="5"/>
  <c r="T555" i="5"/>
  <c r="W555" i="5"/>
  <c r="O556" i="5"/>
  <c r="P556" i="5"/>
  <c r="Q556" i="5"/>
  <c r="R556" i="5"/>
  <c r="S556" i="5"/>
  <c r="T556" i="5"/>
  <c r="W556" i="5"/>
  <c r="O558" i="5"/>
  <c r="P558" i="5"/>
  <c r="Q558" i="5"/>
  <c r="R558" i="5"/>
  <c r="S558" i="5"/>
  <c r="T558" i="5"/>
  <c r="W558" i="5"/>
  <c r="O559" i="5"/>
  <c r="P559" i="5"/>
  <c r="Q559" i="5"/>
  <c r="R559" i="5"/>
  <c r="S559" i="5"/>
  <c r="T559" i="5"/>
  <c r="W559" i="5"/>
  <c r="O560" i="5"/>
  <c r="P560" i="5"/>
  <c r="Q560" i="5"/>
  <c r="R560" i="5"/>
  <c r="S560" i="5"/>
  <c r="T560" i="5"/>
  <c r="W560" i="5"/>
  <c r="O561" i="5"/>
  <c r="P561" i="5"/>
  <c r="Q561" i="5"/>
  <c r="R561" i="5"/>
  <c r="S561" i="5"/>
  <c r="T561" i="5"/>
  <c r="W561" i="5"/>
  <c r="O562" i="5"/>
  <c r="P562" i="5"/>
  <c r="Q562" i="5"/>
  <c r="R562" i="5"/>
  <c r="S562" i="5"/>
  <c r="T562" i="5"/>
  <c r="W562" i="5"/>
  <c r="O563" i="5"/>
  <c r="P563" i="5"/>
  <c r="Q563" i="5"/>
  <c r="R563" i="5"/>
  <c r="S563" i="5"/>
  <c r="T563" i="5"/>
  <c r="W563" i="5"/>
  <c r="O564" i="5"/>
  <c r="P564" i="5"/>
  <c r="Q564" i="5"/>
  <c r="R564" i="5"/>
  <c r="S564" i="5"/>
  <c r="T564" i="5"/>
  <c r="W564" i="5"/>
  <c r="O565" i="5"/>
  <c r="P565" i="5"/>
  <c r="Q565" i="5"/>
  <c r="R565" i="5"/>
  <c r="S565" i="5"/>
  <c r="T565" i="5"/>
  <c r="W565" i="5"/>
  <c r="O566" i="5"/>
  <c r="P566" i="5"/>
  <c r="Q566" i="5"/>
  <c r="R566" i="5"/>
  <c r="S566" i="5"/>
  <c r="T566" i="5"/>
  <c r="W566" i="5"/>
  <c r="O567" i="5"/>
  <c r="P567" i="5"/>
  <c r="Q567" i="5"/>
  <c r="R567" i="5"/>
  <c r="S567" i="5"/>
  <c r="T567" i="5"/>
  <c r="W567" i="5"/>
  <c r="O568" i="5"/>
  <c r="P568" i="5"/>
  <c r="Q568" i="5"/>
  <c r="R568" i="5"/>
  <c r="S568" i="5"/>
  <c r="T568" i="5"/>
  <c r="W568" i="5"/>
  <c r="O569" i="5"/>
  <c r="P569" i="5"/>
  <c r="Q569" i="5"/>
  <c r="R569" i="5"/>
  <c r="S569" i="5"/>
  <c r="T569" i="5"/>
  <c r="W569" i="5"/>
  <c r="O570" i="5"/>
  <c r="P570" i="5"/>
  <c r="Q570" i="5"/>
  <c r="R570" i="5"/>
  <c r="S570" i="5"/>
  <c r="T570" i="5"/>
  <c r="W570" i="5"/>
  <c r="O571" i="5"/>
  <c r="P571" i="5"/>
  <c r="Q571" i="5"/>
  <c r="R571" i="5"/>
  <c r="S571" i="5"/>
  <c r="T571" i="5"/>
  <c r="W571" i="5"/>
  <c r="O572" i="5"/>
  <c r="P572" i="5"/>
  <c r="Q572" i="5"/>
  <c r="R572" i="5"/>
  <c r="S572" i="5"/>
  <c r="T572" i="5"/>
  <c r="W572" i="5"/>
  <c r="O573" i="5"/>
  <c r="P573" i="5"/>
  <c r="Q573" i="5"/>
  <c r="R573" i="5"/>
  <c r="S573" i="5"/>
  <c r="T573" i="5"/>
  <c r="W573" i="5"/>
  <c r="O574" i="5"/>
  <c r="P574" i="5"/>
  <c r="Q574" i="5"/>
  <c r="R574" i="5"/>
  <c r="S574" i="5"/>
  <c r="T574" i="5"/>
  <c r="W574" i="5"/>
  <c r="O575" i="5"/>
  <c r="P575" i="5"/>
  <c r="Q575" i="5"/>
  <c r="R575" i="5"/>
  <c r="S575" i="5"/>
  <c r="T575" i="5"/>
  <c r="W575" i="5"/>
  <c r="O576" i="5"/>
  <c r="P576" i="5"/>
  <c r="Q576" i="5"/>
  <c r="R576" i="5"/>
  <c r="S576" i="5"/>
  <c r="T576" i="5"/>
  <c r="W576" i="5"/>
  <c r="O577" i="5"/>
  <c r="P577" i="5"/>
  <c r="Q577" i="5"/>
  <c r="R577" i="5"/>
  <c r="S577" i="5"/>
  <c r="T577" i="5"/>
  <c r="W577" i="5"/>
  <c r="O578" i="5"/>
  <c r="P578" i="5"/>
  <c r="Q578" i="5"/>
  <c r="R578" i="5"/>
  <c r="S578" i="5"/>
  <c r="T578" i="5"/>
  <c r="W578" i="5"/>
  <c r="O579" i="5"/>
  <c r="P579" i="5"/>
  <c r="Q579" i="5"/>
  <c r="R579" i="5"/>
  <c r="S579" i="5"/>
  <c r="T579" i="5"/>
  <c r="W579" i="5"/>
  <c r="O580" i="5"/>
  <c r="P580" i="5"/>
  <c r="Q580" i="5"/>
  <c r="R580" i="5"/>
  <c r="S580" i="5"/>
  <c r="T580" i="5"/>
  <c r="W580" i="5"/>
  <c r="O581" i="5"/>
  <c r="P581" i="5"/>
  <c r="Q581" i="5"/>
  <c r="R581" i="5"/>
  <c r="S581" i="5"/>
  <c r="T581" i="5"/>
  <c r="W581" i="5"/>
  <c r="O583" i="5"/>
  <c r="P583" i="5"/>
  <c r="Q583" i="5"/>
  <c r="R583" i="5"/>
  <c r="S583" i="5"/>
  <c r="T583" i="5"/>
  <c r="W583" i="5"/>
  <c r="O584" i="5"/>
  <c r="P584" i="5"/>
  <c r="Q584" i="5"/>
  <c r="R584" i="5"/>
  <c r="S584" i="5"/>
  <c r="T584" i="5"/>
  <c r="W584" i="5"/>
  <c r="O585" i="5"/>
  <c r="P585" i="5"/>
  <c r="Q585" i="5"/>
  <c r="R585" i="5"/>
  <c r="S585" i="5"/>
  <c r="T585" i="5"/>
  <c r="W585" i="5"/>
  <c r="O586" i="5"/>
  <c r="P586" i="5"/>
  <c r="Q586" i="5"/>
  <c r="R586" i="5"/>
  <c r="S586" i="5"/>
  <c r="T586" i="5"/>
  <c r="W586" i="5"/>
  <c r="O587" i="5"/>
  <c r="P587" i="5"/>
  <c r="Q587" i="5"/>
  <c r="R587" i="5"/>
  <c r="S587" i="5"/>
  <c r="T587" i="5"/>
  <c r="W587" i="5"/>
  <c r="O588" i="5"/>
  <c r="P588" i="5"/>
  <c r="Q588" i="5"/>
  <c r="R588" i="5"/>
  <c r="S588" i="5"/>
  <c r="T588" i="5"/>
  <c r="W588" i="5"/>
  <c r="O589" i="5"/>
  <c r="P589" i="5"/>
  <c r="Q589" i="5"/>
  <c r="R589" i="5"/>
  <c r="S589" i="5"/>
  <c r="T589" i="5"/>
  <c r="W589" i="5"/>
  <c r="O590" i="5"/>
  <c r="P590" i="5"/>
  <c r="Q590" i="5"/>
  <c r="R590" i="5"/>
  <c r="S590" i="5"/>
  <c r="T590" i="5"/>
  <c r="W590" i="5"/>
  <c r="O591" i="5"/>
  <c r="P591" i="5"/>
  <c r="Q591" i="5"/>
  <c r="R591" i="5"/>
  <c r="S591" i="5"/>
  <c r="T591" i="5"/>
  <c r="W591" i="5"/>
  <c r="O592" i="5"/>
  <c r="P592" i="5"/>
  <c r="Q592" i="5"/>
  <c r="R592" i="5"/>
  <c r="S592" i="5"/>
  <c r="T592" i="5"/>
  <c r="W592" i="5"/>
  <c r="O593" i="5"/>
  <c r="P593" i="5"/>
  <c r="Q593" i="5"/>
  <c r="R593" i="5"/>
  <c r="S593" i="5"/>
  <c r="T593" i="5"/>
  <c r="W593" i="5"/>
  <c r="O594" i="5"/>
  <c r="P594" i="5"/>
  <c r="Q594" i="5"/>
  <c r="R594" i="5"/>
  <c r="S594" i="5"/>
  <c r="T594" i="5"/>
  <c r="W594" i="5"/>
  <c r="O595" i="5"/>
  <c r="P595" i="5"/>
  <c r="Q595" i="5"/>
  <c r="R595" i="5"/>
  <c r="S595" i="5"/>
  <c r="T595" i="5"/>
  <c r="W595" i="5"/>
  <c r="O596" i="5"/>
  <c r="P596" i="5"/>
  <c r="Q596" i="5"/>
  <c r="R596" i="5"/>
  <c r="S596" i="5"/>
  <c r="T596" i="5"/>
  <c r="W596" i="5"/>
  <c r="O598" i="5"/>
  <c r="P598" i="5"/>
  <c r="Q598" i="5"/>
  <c r="R598" i="5"/>
  <c r="S598" i="5"/>
  <c r="T598" i="5"/>
  <c r="W598" i="5"/>
  <c r="O599" i="5"/>
  <c r="P599" i="5"/>
  <c r="Q599" i="5"/>
  <c r="R599" i="5"/>
  <c r="S599" i="5"/>
  <c r="T599" i="5"/>
  <c r="W599" i="5"/>
  <c r="O600" i="5"/>
  <c r="P600" i="5"/>
  <c r="Q600" i="5"/>
  <c r="R600" i="5"/>
  <c r="S600" i="5"/>
  <c r="T600" i="5"/>
  <c r="W600" i="5"/>
  <c r="O601" i="5"/>
  <c r="P601" i="5"/>
  <c r="Q601" i="5"/>
  <c r="R601" i="5"/>
  <c r="S601" i="5"/>
  <c r="T601" i="5"/>
  <c r="W601" i="5"/>
  <c r="O602" i="5"/>
  <c r="P602" i="5"/>
  <c r="Q602" i="5"/>
  <c r="R602" i="5"/>
  <c r="S602" i="5"/>
  <c r="T602" i="5"/>
  <c r="W602" i="5"/>
  <c r="O603" i="5"/>
  <c r="P603" i="5"/>
  <c r="Q603" i="5"/>
  <c r="R603" i="5"/>
  <c r="S603" i="5"/>
  <c r="T603" i="5"/>
  <c r="W603" i="5"/>
  <c r="O604" i="5"/>
  <c r="P604" i="5"/>
  <c r="Q604" i="5"/>
  <c r="R604" i="5"/>
  <c r="S604" i="5"/>
  <c r="T604" i="5"/>
  <c r="W604" i="5"/>
  <c r="O605" i="5"/>
  <c r="P605" i="5"/>
  <c r="Q605" i="5"/>
  <c r="R605" i="5"/>
  <c r="S605" i="5"/>
  <c r="T605" i="5"/>
  <c r="W605" i="5"/>
  <c r="O606" i="5"/>
  <c r="P606" i="5"/>
  <c r="Q606" i="5"/>
  <c r="R606" i="5"/>
  <c r="S606" i="5"/>
  <c r="T606" i="5"/>
  <c r="W606" i="5"/>
  <c r="O607" i="5"/>
  <c r="P607" i="5"/>
  <c r="Q607" i="5"/>
  <c r="R607" i="5"/>
  <c r="S607" i="5"/>
  <c r="T607" i="5"/>
  <c r="W607" i="5"/>
  <c r="O608" i="5"/>
  <c r="P608" i="5"/>
  <c r="Q608" i="5"/>
  <c r="R608" i="5"/>
  <c r="S608" i="5"/>
  <c r="T608" i="5"/>
  <c r="W608" i="5"/>
  <c r="O609" i="5"/>
  <c r="P609" i="5"/>
  <c r="Q609" i="5"/>
  <c r="R609" i="5"/>
  <c r="S609" i="5"/>
  <c r="T609" i="5"/>
  <c r="W609" i="5"/>
  <c r="O610" i="5"/>
  <c r="P610" i="5"/>
  <c r="Q610" i="5"/>
  <c r="R610" i="5"/>
  <c r="S610" i="5"/>
  <c r="T610" i="5"/>
  <c r="W610" i="5"/>
  <c r="O611" i="5"/>
  <c r="P611" i="5"/>
  <c r="Q611" i="5"/>
  <c r="R611" i="5"/>
  <c r="S611" i="5"/>
  <c r="T611" i="5"/>
  <c r="W611" i="5"/>
  <c r="O612" i="5"/>
  <c r="P612" i="5"/>
  <c r="Q612" i="5"/>
  <c r="R612" i="5"/>
  <c r="S612" i="5"/>
  <c r="T612" i="5"/>
  <c r="W612" i="5"/>
  <c r="O613" i="5"/>
  <c r="P613" i="5"/>
  <c r="Q613" i="5"/>
  <c r="R613" i="5"/>
  <c r="S613" i="5"/>
  <c r="T613" i="5"/>
  <c r="W613" i="5"/>
  <c r="O614" i="5"/>
  <c r="P614" i="5"/>
  <c r="Q614" i="5"/>
  <c r="R614" i="5"/>
  <c r="S614" i="5"/>
  <c r="T614" i="5"/>
  <c r="W614" i="5"/>
  <c r="O615" i="5"/>
  <c r="P615" i="5"/>
  <c r="Q615" i="5"/>
  <c r="R615" i="5"/>
  <c r="S615" i="5"/>
  <c r="T615" i="5"/>
  <c r="W615" i="5"/>
  <c r="O616" i="5"/>
  <c r="P616" i="5"/>
  <c r="Q616" i="5"/>
  <c r="R616" i="5"/>
  <c r="S616" i="5"/>
  <c r="T616" i="5"/>
  <c r="W616" i="5"/>
  <c r="O617" i="5"/>
  <c r="P617" i="5"/>
  <c r="Q617" i="5"/>
  <c r="R617" i="5"/>
  <c r="S617" i="5"/>
  <c r="T617" i="5"/>
  <c r="W617" i="5"/>
  <c r="O618" i="5"/>
  <c r="P618" i="5"/>
  <c r="Q618" i="5"/>
  <c r="R618" i="5"/>
  <c r="S618" i="5"/>
  <c r="T618" i="5"/>
  <c r="W618" i="5"/>
  <c r="O619" i="5"/>
  <c r="P619" i="5"/>
  <c r="Q619" i="5"/>
  <c r="R619" i="5"/>
  <c r="S619" i="5"/>
  <c r="T619" i="5"/>
  <c r="W619" i="5"/>
  <c r="O620" i="5"/>
  <c r="P620" i="5"/>
  <c r="Q620" i="5"/>
  <c r="R620" i="5"/>
  <c r="S620" i="5"/>
  <c r="T620" i="5"/>
  <c r="W620" i="5"/>
  <c r="O621" i="5"/>
  <c r="P621" i="5"/>
  <c r="Q621" i="5"/>
  <c r="R621" i="5"/>
  <c r="S621" i="5"/>
  <c r="T621" i="5"/>
  <c r="W621" i="5"/>
  <c r="O622" i="5"/>
  <c r="P622" i="5"/>
  <c r="Q622" i="5"/>
  <c r="R622" i="5"/>
  <c r="S622" i="5"/>
  <c r="T622" i="5"/>
  <c r="W622" i="5"/>
  <c r="O623" i="5"/>
  <c r="P623" i="5"/>
  <c r="Q623" i="5"/>
  <c r="R623" i="5"/>
  <c r="S623" i="5"/>
  <c r="T623" i="5"/>
  <c r="W623" i="5"/>
  <c r="O624" i="5"/>
  <c r="P624" i="5"/>
  <c r="Q624" i="5"/>
  <c r="R624" i="5"/>
  <c r="S624" i="5"/>
  <c r="T624" i="5"/>
  <c r="W624" i="5"/>
  <c r="O625" i="5"/>
  <c r="P625" i="5"/>
  <c r="Q625" i="5"/>
  <c r="R625" i="5"/>
  <c r="S625" i="5"/>
  <c r="T625" i="5"/>
  <c r="W625" i="5"/>
  <c r="O626" i="5"/>
  <c r="P626" i="5"/>
  <c r="Q626" i="5"/>
  <c r="R626" i="5"/>
  <c r="S626" i="5"/>
  <c r="T626" i="5"/>
  <c r="W626" i="5"/>
  <c r="O627" i="5"/>
  <c r="P627" i="5"/>
  <c r="Q627" i="5"/>
  <c r="R627" i="5"/>
  <c r="S627" i="5"/>
  <c r="T627" i="5"/>
  <c r="W627" i="5"/>
  <c r="O628" i="5"/>
  <c r="P628" i="5"/>
  <c r="Q628" i="5"/>
  <c r="R628" i="5"/>
  <c r="S628" i="5"/>
  <c r="T628" i="5"/>
  <c r="W628" i="5"/>
  <c r="O629" i="5"/>
  <c r="P629" i="5"/>
  <c r="Q629" i="5"/>
  <c r="R629" i="5"/>
  <c r="S629" i="5"/>
  <c r="T629" i="5"/>
  <c r="W629" i="5"/>
  <c r="O630" i="5"/>
  <c r="P630" i="5"/>
  <c r="Q630" i="5"/>
  <c r="R630" i="5"/>
  <c r="S630" i="5"/>
  <c r="T630" i="5"/>
  <c r="W630" i="5"/>
  <c r="O631" i="5"/>
  <c r="P631" i="5"/>
  <c r="Q631" i="5"/>
  <c r="R631" i="5"/>
  <c r="S631" i="5"/>
  <c r="T631" i="5"/>
  <c r="W631" i="5"/>
  <c r="O632" i="5"/>
  <c r="P632" i="5"/>
  <c r="Q632" i="5"/>
  <c r="R632" i="5"/>
  <c r="S632" i="5"/>
  <c r="T632" i="5"/>
  <c r="W632" i="5"/>
  <c r="O633" i="5"/>
  <c r="P633" i="5"/>
  <c r="Q633" i="5"/>
  <c r="R633" i="5"/>
  <c r="S633" i="5"/>
  <c r="T633" i="5"/>
  <c r="W633" i="5"/>
  <c r="O634" i="5"/>
  <c r="P634" i="5"/>
  <c r="Q634" i="5"/>
  <c r="R634" i="5"/>
  <c r="S634" i="5"/>
  <c r="T634" i="5"/>
  <c r="W634" i="5"/>
  <c r="O635" i="5"/>
  <c r="P635" i="5"/>
  <c r="Q635" i="5"/>
  <c r="R635" i="5"/>
  <c r="S635" i="5"/>
  <c r="T635" i="5"/>
  <c r="W635" i="5"/>
  <c r="O636" i="5"/>
  <c r="P636" i="5"/>
  <c r="Q636" i="5"/>
  <c r="R636" i="5"/>
  <c r="S636" i="5"/>
  <c r="T636" i="5"/>
  <c r="W636" i="5"/>
  <c r="O637" i="5"/>
  <c r="P637" i="5"/>
  <c r="Q637" i="5"/>
  <c r="R637" i="5"/>
  <c r="S637" i="5"/>
  <c r="T637" i="5"/>
  <c r="W637" i="5"/>
  <c r="O638" i="5"/>
  <c r="P638" i="5"/>
  <c r="Q638" i="5"/>
  <c r="R638" i="5"/>
  <c r="S638" i="5"/>
  <c r="T638" i="5"/>
  <c r="W638" i="5"/>
  <c r="O639" i="5"/>
  <c r="P639" i="5"/>
  <c r="Q639" i="5"/>
  <c r="R639" i="5"/>
  <c r="S639" i="5"/>
  <c r="T639" i="5"/>
  <c r="W639" i="5"/>
  <c r="O640" i="5"/>
  <c r="P640" i="5"/>
  <c r="Q640" i="5"/>
  <c r="R640" i="5"/>
  <c r="S640" i="5"/>
  <c r="T640" i="5"/>
  <c r="W640" i="5"/>
  <c r="O641" i="5"/>
  <c r="P641" i="5"/>
  <c r="Q641" i="5"/>
  <c r="R641" i="5"/>
  <c r="S641" i="5"/>
  <c r="T641" i="5"/>
  <c r="W641" i="5"/>
  <c r="O642" i="5"/>
  <c r="P642" i="5"/>
  <c r="Q642" i="5"/>
  <c r="R642" i="5"/>
  <c r="S642" i="5"/>
  <c r="T642" i="5"/>
  <c r="W642" i="5"/>
  <c r="O643" i="5"/>
  <c r="P643" i="5"/>
  <c r="Q643" i="5"/>
  <c r="R643" i="5"/>
  <c r="S643" i="5"/>
  <c r="T643" i="5"/>
  <c r="W643" i="5"/>
  <c r="O644" i="5"/>
  <c r="P644" i="5"/>
  <c r="Q644" i="5"/>
  <c r="R644" i="5"/>
  <c r="S644" i="5"/>
  <c r="T644" i="5"/>
  <c r="W644" i="5"/>
  <c r="O645" i="5"/>
  <c r="P645" i="5"/>
  <c r="Q645" i="5"/>
  <c r="R645" i="5"/>
  <c r="S645" i="5"/>
  <c r="T645" i="5"/>
  <c r="W645" i="5"/>
  <c r="O646" i="5"/>
  <c r="P646" i="5"/>
  <c r="Q646" i="5"/>
  <c r="R646" i="5"/>
  <c r="S646" i="5"/>
  <c r="T646" i="5"/>
  <c r="W646" i="5"/>
  <c r="O647" i="5"/>
  <c r="P647" i="5"/>
  <c r="Q647" i="5"/>
  <c r="R647" i="5"/>
  <c r="S647" i="5"/>
  <c r="T647" i="5"/>
  <c r="W647" i="5"/>
  <c r="O648" i="5"/>
  <c r="P648" i="5"/>
  <c r="Q648" i="5"/>
  <c r="R648" i="5"/>
  <c r="S648" i="5"/>
  <c r="T648" i="5"/>
  <c r="W648" i="5"/>
  <c r="O649" i="5"/>
  <c r="P649" i="5"/>
  <c r="Q649" i="5"/>
  <c r="R649" i="5"/>
  <c r="S649" i="5"/>
  <c r="T649" i="5"/>
  <c r="W649" i="5"/>
  <c r="O650" i="5"/>
  <c r="P650" i="5"/>
  <c r="Q650" i="5"/>
  <c r="R650" i="5"/>
  <c r="S650" i="5"/>
  <c r="T650" i="5"/>
  <c r="W650" i="5"/>
  <c r="O651" i="5"/>
  <c r="P651" i="5"/>
  <c r="Q651" i="5"/>
  <c r="R651" i="5"/>
  <c r="S651" i="5"/>
  <c r="T651" i="5"/>
  <c r="W651" i="5"/>
  <c r="O652" i="5"/>
  <c r="P652" i="5"/>
  <c r="Q652" i="5"/>
  <c r="R652" i="5"/>
  <c r="S652" i="5"/>
  <c r="T652" i="5"/>
  <c r="W652" i="5"/>
  <c r="O653" i="5"/>
  <c r="P653" i="5"/>
  <c r="Q653" i="5"/>
  <c r="R653" i="5"/>
  <c r="S653" i="5"/>
  <c r="T653" i="5"/>
  <c r="W653" i="5"/>
  <c r="O654" i="5"/>
  <c r="P654" i="5"/>
  <c r="Q654" i="5"/>
  <c r="R654" i="5"/>
  <c r="S654" i="5"/>
  <c r="T654" i="5"/>
  <c r="W654" i="5"/>
  <c r="O655" i="5"/>
  <c r="P655" i="5"/>
  <c r="Q655" i="5"/>
  <c r="R655" i="5"/>
  <c r="S655" i="5"/>
  <c r="T655" i="5"/>
  <c r="W655" i="5"/>
  <c r="O656" i="5"/>
  <c r="P656" i="5"/>
  <c r="Q656" i="5"/>
  <c r="R656" i="5"/>
  <c r="S656" i="5"/>
  <c r="T656" i="5"/>
  <c r="W656" i="5"/>
  <c r="O657" i="5"/>
  <c r="P657" i="5"/>
  <c r="Q657" i="5"/>
  <c r="R657" i="5"/>
  <c r="S657" i="5"/>
  <c r="T657" i="5"/>
  <c r="W657" i="5"/>
  <c r="O658" i="5"/>
  <c r="P658" i="5"/>
  <c r="Q658" i="5"/>
  <c r="R658" i="5"/>
  <c r="S658" i="5"/>
  <c r="T658" i="5"/>
  <c r="W658" i="5"/>
  <c r="O659" i="5"/>
  <c r="P659" i="5"/>
  <c r="Q659" i="5"/>
  <c r="R659" i="5"/>
  <c r="S659" i="5"/>
  <c r="T659" i="5"/>
  <c r="W659" i="5"/>
  <c r="O660" i="5"/>
  <c r="P660" i="5"/>
  <c r="Q660" i="5"/>
  <c r="R660" i="5"/>
  <c r="S660" i="5"/>
  <c r="T660" i="5"/>
  <c r="W660" i="5"/>
  <c r="O661" i="5"/>
  <c r="P661" i="5"/>
  <c r="Q661" i="5"/>
  <c r="R661" i="5"/>
  <c r="S661" i="5"/>
  <c r="T661" i="5"/>
  <c r="W661" i="5"/>
  <c r="O662" i="5"/>
  <c r="P662" i="5"/>
  <c r="Q662" i="5"/>
  <c r="R662" i="5"/>
  <c r="S662" i="5"/>
  <c r="T662" i="5"/>
  <c r="W662" i="5"/>
  <c r="O663" i="5"/>
  <c r="P663" i="5"/>
  <c r="Q663" i="5"/>
  <c r="R663" i="5"/>
  <c r="S663" i="5"/>
  <c r="T663" i="5"/>
  <c r="W663" i="5"/>
  <c r="O664" i="5"/>
  <c r="P664" i="5"/>
  <c r="Q664" i="5"/>
  <c r="R664" i="5"/>
  <c r="S664" i="5"/>
  <c r="T664" i="5"/>
  <c r="W664" i="5"/>
  <c r="O665" i="5"/>
  <c r="P665" i="5"/>
  <c r="Q665" i="5"/>
  <c r="R665" i="5"/>
  <c r="S665" i="5"/>
  <c r="T665" i="5"/>
  <c r="W665" i="5"/>
  <c r="O666" i="5"/>
  <c r="P666" i="5"/>
  <c r="Q666" i="5"/>
  <c r="R666" i="5"/>
  <c r="S666" i="5"/>
  <c r="T666" i="5"/>
  <c r="W666" i="5"/>
  <c r="O667" i="5"/>
  <c r="P667" i="5"/>
  <c r="Q667" i="5"/>
  <c r="R667" i="5"/>
  <c r="S667" i="5"/>
  <c r="T667" i="5"/>
  <c r="W667" i="5"/>
  <c r="O668" i="5"/>
  <c r="P668" i="5"/>
  <c r="Q668" i="5"/>
  <c r="R668" i="5"/>
  <c r="S668" i="5"/>
  <c r="T668" i="5"/>
  <c r="W668" i="5"/>
  <c r="O669" i="5"/>
  <c r="P669" i="5"/>
  <c r="Q669" i="5"/>
  <c r="R669" i="5"/>
  <c r="S669" i="5"/>
  <c r="T669" i="5"/>
  <c r="W669" i="5"/>
  <c r="O670" i="5"/>
  <c r="P670" i="5"/>
  <c r="Q670" i="5"/>
  <c r="R670" i="5"/>
  <c r="S670" i="5"/>
  <c r="T670" i="5"/>
  <c r="W670" i="5"/>
  <c r="O671" i="5"/>
  <c r="P671" i="5"/>
  <c r="Q671" i="5"/>
  <c r="R671" i="5"/>
  <c r="S671" i="5"/>
  <c r="T671" i="5"/>
  <c r="W671" i="5"/>
  <c r="O674" i="5"/>
  <c r="P674" i="5"/>
  <c r="Q674" i="5"/>
  <c r="R674" i="5"/>
  <c r="S674" i="5"/>
  <c r="T674" i="5"/>
  <c r="W674" i="5"/>
  <c r="O675" i="5"/>
  <c r="P675" i="5"/>
  <c r="Q675" i="5"/>
  <c r="R675" i="5"/>
  <c r="S675" i="5"/>
  <c r="T675" i="5"/>
  <c r="W675" i="5"/>
  <c r="O676" i="5"/>
  <c r="P676" i="5"/>
  <c r="Q676" i="5"/>
  <c r="R676" i="5"/>
  <c r="S676" i="5"/>
  <c r="T676" i="5"/>
  <c r="W676" i="5"/>
  <c r="O677" i="5"/>
  <c r="P677" i="5"/>
  <c r="Q677" i="5"/>
  <c r="R677" i="5"/>
  <c r="S677" i="5"/>
  <c r="T677" i="5"/>
  <c r="W677" i="5"/>
  <c r="O678" i="5"/>
  <c r="P678" i="5"/>
  <c r="Q678" i="5"/>
  <c r="R678" i="5"/>
  <c r="S678" i="5"/>
  <c r="T678" i="5"/>
  <c r="W678" i="5"/>
  <c r="O679" i="5"/>
  <c r="P679" i="5"/>
  <c r="Q679" i="5"/>
  <c r="R679" i="5"/>
  <c r="S679" i="5"/>
  <c r="T679" i="5"/>
  <c r="W679" i="5"/>
  <c r="O680" i="5"/>
  <c r="P680" i="5"/>
  <c r="Q680" i="5"/>
  <c r="R680" i="5"/>
  <c r="S680" i="5"/>
  <c r="T680" i="5"/>
  <c r="W680" i="5"/>
  <c r="O681" i="5"/>
  <c r="P681" i="5"/>
  <c r="Q681" i="5"/>
  <c r="R681" i="5"/>
  <c r="S681" i="5"/>
  <c r="T681" i="5"/>
  <c r="W681" i="5"/>
  <c r="O682" i="5"/>
  <c r="P682" i="5"/>
  <c r="Q682" i="5"/>
  <c r="R682" i="5"/>
  <c r="S682" i="5"/>
  <c r="T682" i="5"/>
  <c r="W682" i="5"/>
  <c r="O683" i="5"/>
  <c r="P683" i="5"/>
  <c r="Q683" i="5"/>
  <c r="R683" i="5"/>
  <c r="S683" i="5"/>
  <c r="T683" i="5"/>
  <c r="W683" i="5"/>
  <c r="O684" i="5"/>
  <c r="P684" i="5"/>
  <c r="Q684" i="5"/>
  <c r="R684" i="5"/>
  <c r="S684" i="5"/>
  <c r="T684" i="5"/>
  <c r="W684" i="5"/>
  <c r="O685" i="5"/>
  <c r="P685" i="5"/>
  <c r="Q685" i="5"/>
  <c r="R685" i="5"/>
  <c r="S685" i="5"/>
  <c r="T685" i="5"/>
  <c r="W685" i="5"/>
  <c r="O686" i="5"/>
  <c r="P686" i="5"/>
  <c r="Q686" i="5"/>
  <c r="R686" i="5"/>
  <c r="S686" i="5"/>
  <c r="T686" i="5"/>
  <c r="W686" i="5"/>
  <c r="O687" i="5"/>
  <c r="P687" i="5"/>
  <c r="Q687" i="5"/>
  <c r="R687" i="5"/>
  <c r="S687" i="5"/>
  <c r="T687" i="5"/>
  <c r="W687" i="5"/>
  <c r="O688" i="5"/>
  <c r="P688" i="5"/>
  <c r="Q688" i="5"/>
  <c r="R688" i="5"/>
  <c r="S688" i="5"/>
  <c r="T688" i="5"/>
  <c r="W688" i="5"/>
  <c r="O689" i="5"/>
  <c r="P689" i="5"/>
  <c r="Q689" i="5"/>
  <c r="R689" i="5"/>
  <c r="S689" i="5"/>
  <c r="T689" i="5"/>
  <c r="W689" i="5"/>
  <c r="O690" i="5"/>
  <c r="P690" i="5"/>
  <c r="Q690" i="5"/>
  <c r="R690" i="5"/>
  <c r="S690" i="5"/>
  <c r="T690" i="5"/>
  <c r="W690" i="5"/>
  <c r="O691" i="5"/>
  <c r="P691" i="5"/>
  <c r="Q691" i="5"/>
  <c r="R691" i="5"/>
  <c r="S691" i="5"/>
  <c r="T691" i="5"/>
  <c r="W691" i="5"/>
  <c r="O692" i="5"/>
  <c r="P692" i="5"/>
  <c r="Q692" i="5"/>
  <c r="R692" i="5"/>
  <c r="S692" i="5"/>
  <c r="T692" i="5"/>
  <c r="W692" i="5"/>
  <c r="O693" i="5"/>
  <c r="P693" i="5"/>
  <c r="Q693" i="5"/>
  <c r="R693" i="5"/>
  <c r="S693" i="5"/>
  <c r="T693" i="5"/>
  <c r="W693" i="5"/>
  <c r="O694" i="5"/>
  <c r="P694" i="5"/>
  <c r="Q694" i="5"/>
  <c r="R694" i="5"/>
  <c r="S694" i="5"/>
  <c r="T694" i="5"/>
  <c r="W694" i="5"/>
  <c r="O695" i="5"/>
  <c r="P695" i="5"/>
  <c r="Q695" i="5"/>
  <c r="R695" i="5"/>
  <c r="S695" i="5"/>
  <c r="T695" i="5"/>
  <c r="W695" i="5"/>
  <c r="O696" i="5"/>
  <c r="P696" i="5"/>
  <c r="Q696" i="5"/>
  <c r="R696" i="5"/>
  <c r="S696" i="5"/>
  <c r="T696" i="5"/>
  <c r="W696" i="5"/>
  <c r="O697" i="5"/>
  <c r="P697" i="5"/>
  <c r="Q697" i="5"/>
  <c r="R697" i="5"/>
  <c r="S697" i="5"/>
  <c r="T697" i="5"/>
  <c r="W697" i="5"/>
  <c r="O698" i="5"/>
  <c r="P698" i="5"/>
  <c r="Q698" i="5"/>
  <c r="R698" i="5"/>
  <c r="S698" i="5"/>
  <c r="T698" i="5"/>
  <c r="W698" i="5"/>
  <c r="O699" i="5"/>
  <c r="P699" i="5"/>
  <c r="Q699" i="5"/>
  <c r="R699" i="5"/>
  <c r="S699" i="5"/>
  <c r="T699" i="5"/>
  <c r="W699" i="5"/>
  <c r="O700" i="5"/>
  <c r="P700" i="5"/>
  <c r="Q700" i="5"/>
  <c r="R700" i="5"/>
  <c r="S700" i="5"/>
  <c r="T700" i="5"/>
  <c r="W700" i="5"/>
  <c r="O701" i="5"/>
  <c r="P701" i="5"/>
  <c r="Q701" i="5"/>
  <c r="R701" i="5"/>
  <c r="S701" i="5"/>
  <c r="T701" i="5"/>
  <c r="W701" i="5"/>
  <c r="O702" i="5"/>
  <c r="P702" i="5"/>
  <c r="Q702" i="5"/>
  <c r="R702" i="5"/>
  <c r="S702" i="5"/>
  <c r="T702" i="5"/>
  <c r="W702" i="5"/>
  <c r="O703" i="5"/>
  <c r="P703" i="5"/>
  <c r="Q703" i="5"/>
  <c r="R703" i="5"/>
  <c r="S703" i="5"/>
  <c r="T703" i="5"/>
  <c r="W703" i="5"/>
  <c r="O704" i="5"/>
  <c r="P704" i="5"/>
  <c r="Q704" i="5"/>
  <c r="R704" i="5"/>
  <c r="S704" i="5"/>
  <c r="T704" i="5"/>
  <c r="W704" i="5"/>
  <c r="O705" i="5"/>
  <c r="P705" i="5"/>
  <c r="Q705" i="5"/>
  <c r="R705" i="5"/>
  <c r="S705" i="5"/>
  <c r="T705" i="5"/>
  <c r="W705" i="5"/>
  <c r="O706" i="5"/>
  <c r="Q706" i="5"/>
  <c r="R706" i="5"/>
  <c r="S706" i="5"/>
  <c r="T706" i="5"/>
  <c r="W706" i="5"/>
  <c r="O707" i="5"/>
  <c r="P707" i="5"/>
  <c r="Q707" i="5"/>
  <c r="R707" i="5"/>
  <c r="S707" i="5"/>
  <c r="T707" i="5"/>
  <c r="W707" i="5"/>
  <c r="O708" i="5"/>
  <c r="P708" i="5"/>
  <c r="Q708" i="5"/>
  <c r="R708" i="5"/>
  <c r="S708" i="5"/>
  <c r="T708" i="5"/>
  <c r="W708" i="5"/>
  <c r="O709" i="5"/>
  <c r="P709" i="5"/>
  <c r="Q709" i="5"/>
  <c r="R709" i="5"/>
  <c r="S709" i="5"/>
  <c r="T709" i="5"/>
  <c r="W709" i="5"/>
  <c r="O710" i="5"/>
  <c r="P710" i="5"/>
  <c r="Q710" i="5"/>
  <c r="R710" i="5"/>
  <c r="S710" i="5"/>
  <c r="T710" i="5"/>
  <c r="W710" i="5"/>
  <c r="O711" i="5"/>
  <c r="P711" i="5"/>
  <c r="Q711" i="5"/>
  <c r="R711" i="5"/>
  <c r="S711" i="5"/>
  <c r="T711" i="5"/>
  <c r="W711" i="5"/>
  <c r="O712" i="5"/>
  <c r="P712" i="5"/>
  <c r="Q712" i="5"/>
  <c r="R712" i="5"/>
  <c r="S712" i="5"/>
  <c r="T712" i="5"/>
  <c r="W712" i="5"/>
  <c r="O713" i="5"/>
  <c r="P713" i="5"/>
  <c r="Q713" i="5"/>
  <c r="R713" i="5"/>
  <c r="S713" i="5"/>
  <c r="T713" i="5"/>
  <c r="W713" i="5"/>
  <c r="O714" i="5"/>
  <c r="P714" i="5"/>
  <c r="Q714" i="5"/>
  <c r="R714" i="5"/>
  <c r="S714" i="5"/>
  <c r="T714" i="5"/>
  <c r="W714" i="5"/>
  <c r="O715" i="5"/>
  <c r="P715" i="5"/>
  <c r="Q715" i="5"/>
  <c r="R715" i="5"/>
  <c r="S715" i="5"/>
  <c r="T715" i="5"/>
  <c r="W715" i="5"/>
  <c r="O716" i="5"/>
  <c r="P716" i="5"/>
  <c r="Q716" i="5"/>
  <c r="R716" i="5"/>
  <c r="S716" i="5"/>
  <c r="T716" i="5"/>
  <c r="W716" i="5"/>
  <c r="O717" i="5"/>
  <c r="P717" i="5"/>
  <c r="Q717" i="5"/>
  <c r="R717" i="5"/>
  <c r="S717" i="5"/>
  <c r="T717" i="5"/>
  <c r="W717" i="5"/>
  <c r="O718" i="5"/>
  <c r="P718" i="5"/>
  <c r="Q718" i="5"/>
  <c r="R718" i="5"/>
  <c r="S718" i="5"/>
  <c r="T718" i="5"/>
  <c r="W718" i="5"/>
  <c r="O719" i="5"/>
  <c r="P719" i="5"/>
  <c r="Q719" i="5"/>
  <c r="R719" i="5"/>
  <c r="S719" i="5"/>
  <c r="T719" i="5"/>
  <c r="W719" i="5"/>
  <c r="O720" i="5"/>
  <c r="P720" i="5"/>
  <c r="Q720" i="5"/>
  <c r="R720" i="5"/>
  <c r="S720" i="5"/>
  <c r="T720" i="5"/>
  <c r="W720" i="5"/>
  <c r="O721" i="5"/>
  <c r="P721" i="5"/>
  <c r="Q721" i="5"/>
  <c r="R721" i="5"/>
  <c r="S721" i="5"/>
  <c r="T721" i="5"/>
  <c r="W721" i="5"/>
  <c r="O722" i="5"/>
  <c r="P722" i="5"/>
  <c r="Q722" i="5"/>
  <c r="R722" i="5"/>
  <c r="S722" i="5"/>
  <c r="T722" i="5"/>
  <c r="W722" i="5"/>
  <c r="O723" i="5"/>
  <c r="P723" i="5"/>
  <c r="Q723" i="5"/>
  <c r="R723" i="5"/>
  <c r="S723" i="5"/>
  <c r="T723" i="5"/>
  <c r="W723" i="5"/>
  <c r="O724" i="5"/>
  <c r="P724" i="5"/>
  <c r="Q724" i="5"/>
  <c r="R724" i="5"/>
  <c r="S724" i="5"/>
  <c r="T724" i="5"/>
  <c r="W724" i="5"/>
  <c r="O725" i="5"/>
  <c r="P725" i="5"/>
  <c r="Q725" i="5"/>
  <c r="R725" i="5"/>
  <c r="S725" i="5"/>
  <c r="T725" i="5"/>
  <c r="W725" i="5"/>
  <c r="O726" i="5"/>
  <c r="P726" i="5"/>
  <c r="Q726" i="5"/>
  <c r="R726" i="5"/>
  <c r="S726" i="5"/>
  <c r="T726" i="5"/>
  <c r="W726" i="5"/>
  <c r="O727" i="5"/>
  <c r="P727" i="5"/>
  <c r="Q727" i="5"/>
  <c r="R727" i="5"/>
  <c r="S727" i="5"/>
  <c r="T727" i="5"/>
  <c r="W727" i="5"/>
  <c r="O728" i="5"/>
  <c r="P728" i="5"/>
  <c r="Q728" i="5"/>
  <c r="R728" i="5"/>
  <c r="S728" i="5"/>
  <c r="T728" i="5"/>
  <c r="W728" i="5"/>
  <c r="O729" i="5"/>
  <c r="P729" i="5"/>
  <c r="Q729" i="5"/>
  <c r="R729" i="5"/>
  <c r="S729" i="5"/>
  <c r="T729" i="5"/>
  <c r="W729" i="5"/>
  <c r="O730" i="5"/>
  <c r="P730" i="5"/>
  <c r="Q730" i="5"/>
  <c r="R730" i="5"/>
  <c r="S730" i="5"/>
  <c r="T730" i="5"/>
  <c r="W730" i="5"/>
  <c r="O731" i="5"/>
  <c r="P731" i="5"/>
  <c r="Q731" i="5"/>
  <c r="R731" i="5"/>
  <c r="S731" i="5"/>
  <c r="T731" i="5"/>
  <c r="W731" i="5"/>
  <c r="O732" i="5"/>
  <c r="P732" i="5"/>
  <c r="Q732" i="5"/>
  <c r="R732" i="5"/>
  <c r="S732" i="5"/>
  <c r="T732" i="5"/>
  <c r="W732" i="5"/>
  <c r="O733" i="5"/>
  <c r="P733" i="5"/>
  <c r="Q733" i="5"/>
  <c r="R733" i="5"/>
  <c r="S733" i="5"/>
  <c r="T733" i="5"/>
  <c r="W733" i="5"/>
  <c r="O734" i="5"/>
  <c r="P734" i="5"/>
  <c r="Q734" i="5"/>
  <c r="R734" i="5"/>
  <c r="S734" i="5"/>
  <c r="T734" i="5"/>
  <c r="W734" i="5"/>
  <c r="O735" i="5"/>
  <c r="P735" i="5"/>
  <c r="Q735" i="5"/>
  <c r="R735" i="5"/>
  <c r="S735" i="5"/>
  <c r="T735" i="5"/>
  <c r="W735" i="5"/>
  <c r="O736" i="5"/>
  <c r="P736" i="5"/>
  <c r="Q736" i="5"/>
  <c r="R736" i="5"/>
  <c r="S736" i="5"/>
  <c r="T736" i="5"/>
  <c r="W736" i="5"/>
  <c r="O737" i="5"/>
  <c r="P737" i="5"/>
  <c r="Q737" i="5"/>
  <c r="R737" i="5"/>
  <c r="S737" i="5"/>
  <c r="T737" i="5"/>
  <c r="W737" i="5"/>
  <c r="O738" i="5"/>
  <c r="P738" i="5"/>
  <c r="Q738" i="5"/>
  <c r="R738" i="5"/>
  <c r="S738" i="5"/>
  <c r="T738" i="5"/>
  <c r="W738" i="5"/>
  <c r="O739" i="5"/>
  <c r="P739" i="5"/>
  <c r="Q739" i="5"/>
  <c r="R739" i="5"/>
  <c r="S739" i="5"/>
  <c r="T739" i="5"/>
  <c r="W739" i="5"/>
  <c r="O740" i="5"/>
  <c r="P740" i="5"/>
  <c r="Q740" i="5"/>
  <c r="R740" i="5"/>
  <c r="S740" i="5"/>
  <c r="T740" i="5"/>
  <c r="W740" i="5"/>
  <c r="O741" i="5"/>
  <c r="P741" i="5"/>
  <c r="Q741" i="5"/>
  <c r="R741" i="5"/>
  <c r="S741" i="5"/>
  <c r="T741" i="5"/>
  <c r="W741" i="5"/>
  <c r="O742" i="5"/>
  <c r="P742" i="5"/>
  <c r="Q742" i="5"/>
  <c r="R742" i="5"/>
  <c r="S742" i="5"/>
  <c r="T742" i="5"/>
  <c r="W742" i="5"/>
  <c r="O743" i="5"/>
  <c r="P743" i="5"/>
  <c r="Q743" i="5"/>
  <c r="R743" i="5"/>
  <c r="S743" i="5"/>
  <c r="T743" i="5"/>
  <c r="W743" i="5"/>
  <c r="O744" i="5"/>
  <c r="P744" i="5"/>
  <c r="Q744" i="5"/>
  <c r="R744" i="5"/>
  <c r="S744" i="5"/>
  <c r="T744" i="5"/>
  <c r="W744" i="5"/>
  <c r="O745" i="5"/>
  <c r="P745" i="5"/>
  <c r="Q745" i="5"/>
  <c r="R745" i="5"/>
  <c r="S745" i="5"/>
  <c r="T745" i="5"/>
  <c r="W745" i="5"/>
  <c r="O746" i="5"/>
  <c r="P746" i="5"/>
  <c r="Q746" i="5"/>
  <c r="R746" i="5"/>
  <c r="S746" i="5"/>
  <c r="T746" i="5"/>
  <c r="W746" i="5"/>
  <c r="O747" i="5"/>
  <c r="P747" i="5"/>
  <c r="Q747" i="5"/>
  <c r="R747" i="5"/>
  <c r="S747" i="5"/>
  <c r="T747" i="5"/>
  <c r="W747" i="5"/>
  <c r="O748" i="5"/>
  <c r="P748" i="5"/>
  <c r="Q748" i="5"/>
  <c r="R748" i="5"/>
  <c r="S748" i="5"/>
  <c r="T748" i="5"/>
  <c r="W748" i="5"/>
  <c r="O749" i="5"/>
  <c r="P749" i="5"/>
  <c r="Q749" i="5"/>
  <c r="R749" i="5"/>
  <c r="S749" i="5"/>
  <c r="T749" i="5"/>
  <c r="W749" i="5"/>
  <c r="O750" i="5"/>
  <c r="P750" i="5"/>
  <c r="Q750" i="5"/>
  <c r="R750" i="5"/>
  <c r="S750" i="5"/>
  <c r="T750" i="5"/>
  <c r="W750" i="5"/>
  <c r="O751" i="5"/>
  <c r="P751" i="5"/>
  <c r="Q751" i="5"/>
  <c r="R751" i="5"/>
  <c r="S751" i="5"/>
  <c r="T751" i="5"/>
  <c r="W751" i="5"/>
  <c r="O752" i="5"/>
  <c r="P752" i="5"/>
  <c r="Q752" i="5"/>
  <c r="R752" i="5"/>
  <c r="S752" i="5"/>
  <c r="T752" i="5"/>
  <c r="W752" i="5"/>
  <c r="O753" i="5"/>
  <c r="P753" i="5"/>
  <c r="Q753" i="5"/>
  <c r="R753" i="5"/>
  <c r="S753" i="5"/>
  <c r="T753" i="5"/>
  <c r="W753" i="5"/>
  <c r="O754" i="5"/>
  <c r="P754" i="5"/>
  <c r="Q754" i="5"/>
  <c r="R754" i="5"/>
  <c r="S754" i="5"/>
  <c r="T754" i="5"/>
  <c r="W754" i="5"/>
  <c r="O755" i="5"/>
  <c r="P755" i="5"/>
  <c r="Q755" i="5"/>
  <c r="R755" i="5"/>
  <c r="S755" i="5"/>
  <c r="T755" i="5"/>
  <c r="W755" i="5"/>
  <c r="O756" i="5"/>
  <c r="P756" i="5"/>
  <c r="Q756" i="5"/>
  <c r="R756" i="5"/>
  <c r="S756" i="5"/>
  <c r="T756" i="5"/>
  <c r="W756" i="5"/>
  <c r="O757" i="5"/>
  <c r="P757" i="5"/>
  <c r="Q757" i="5"/>
  <c r="R757" i="5"/>
  <c r="S757" i="5"/>
  <c r="T757" i="5"/>
  <c r="W757" i="5"/>
  <c r="O758" i="5"/>
  <c r="P758" i="5"/>
  <c r="Q758" i="5"/>
  <c r="R758" i="5"/>
  <c r="S758" i="5"/>
  <c r="T758" i="5"/>
  <c r="W758" i="5"/>
  <c r="O759" i="5"/>
  <c r="P759" i="5"/>
  <c r="Q759" i="5"/>
  <c r="R759" i="5"/>
  <c r="S759" i="5"/>
  <c r="T759" i="5"/>
  <c r="W759" i="5"/>
  <c r="O760" i="5"/>
  <c r="P760" i="5"/>
  <c r="Q760" i="5"/>
  <c r="R760" i="5"/>
  <c r="S760" i="5"/>
  <c r="T760" i="5"/>
  <c r="W760" i="5"/>
  <c r="O761" i="5"/>
  <c r="P761" i="5"/>
  <c r="Q761" i="5"/>
  <c r="R761" i="5"/>
  <c r="S761" i="5"/>
  <c r="T761" i="5"/>
  <c r="W761" i="5"/>
  <c r="O762" i="5"/>
  <c r="P762" i="5"/>
  <c r="Q762" i="5"/>
  <c r="R762" i="5"/>
  <c r="S762" i="5"/>
  <c r="T762" i="5"/>
  <c r="W762" i="5"/>
  <c r="O763" i="5"/>
  <c r="P763" i="5"/>
  <c r="Q763" i="5"/>
  <c r="R763" i="5"/>
  <c r="S763" i="5"/>
  <c r="T763" i="5"/>
  <c r="W763" i="5"/>
  <c r="O764" i="5"/>
  <c r="P764" i="5"/>
  <c r="Q764" i="5"/>
  <c r="R764" i="5"/>
  <c r="S764" i="5"/>
  <c r="T764" i="5"/>
  <c r="W764" i="5"/>
  <c r="O765" i="5"/>
  <c r="P765" i="5"/>
  <c r="Q765" i="5"/>
  <c r="R765" i="5"/>
  <c r="S765" i="5"/>
  <c r="T765" i="5"/>
  <c r="W765" i="5"/>
  <c r="O766" i="5"/>
  <c r="P766" i="5"/>
  <c r="Q766" i="5"/>
  <c r="R766" i="5"/>
  <c r="S766" i="5"/>
  <c r="T766" i="5"/>
  <c r="W766" i="5"/>
  <c r="O767" i="5"/>
  <c r="P767" i="5"/>
  <c r="Q767" i="5"/>
  <c r="R767" i="5"/>
  <c r="S767" i="5"/>
  <c r="T767" i="5"/>
  <c r="W767" i="5"/>
  <c r="O768" i="5"/>
  <c r="P768" i="5"/>
  <c r="Q768" i="5"/>
  <c r="R768" i="5"/>
  <c r="S768" i="5"/>
  <c r="T768" i="5"/>
  <c r="W768" i="5"/>
  <c r="O769" i="5"/>
  <c r="P769" i="5"/>
  <c r="Q769" i="5"/>
  <c r="R769" i="5"/>
  <c r="S769" i="5"/>
  <c r="T769" i="5"/>
  <c r="W769" i="5"/>
  <c r="O770" i="5"/>
  <c r="P770" i="5"/>
  <c r="Q770" i="5"/>
  <c r="R770" i="5"/>
  <c r="S770" i="5"/>
  <c r="T770" i="5"/>
  <c r="W770" i="5"/>
  <c r="O771" i="5"/>
  <c r="P771" i="5"/>
  <c r="Q771" i="5"/>
  <c r="R771" i="5"/>
  <c r="S771" i="5"/>
  <c r="T771" i="5"/>
  <c r="W771" i="5"/>
  <c r="O773" i="5"/>
  <c r="P773" i="5"/>
  <c r="Q773" i="5"/>
  <c r="R773" i="5"/>
  <c r="S773" i="5"/>
  <c r="T773" i="5"/>
  <c r="W773" i="5"/>
  <c r="O775" i="5"/>
  <c r="P775" i="5"/>
  <c r="Q775" i="5"/>
  <c r="R775" i="5"/>
  <c r="S775" i="5"/>
  <c r="T775" i="5"/>
  <c r="W775" i="5"/>
  <c r="O777" i="5"/>
  <c r="P777" i="5"/>
  <c r="Q777" i="5"/>
  <c r="R777" i="5"/>
  <c r="S777" i="5"/>
  <c r="T777" i="5"/>
  <c r="W777" i="5"/>
  <c r="O779" i="5"/>
  <c r="P779" i="5"/>
  <c r="Q779" i="5"/>
  <c r="R779" i="5"/>
  <c r="S779" i="5"/>
  <c r="T779" i="5"/>
  <c r="W779" i="5"/>
  <c r="O780" i="5"/>
  <c r="P780" i="5"/>
  <c r="Q780" i="5"/>
  <c r="R780" i="5"/>
  <c r="S780" i="5"/>
  <c r="T780" i="5"/>
  <c r="W780" i="5"/>
  <c r="O781" i="5"/>
  <c r="P781" i="5"/>
  <c r="Q781" i="5"/>
  <c r="R781" i="5"/>
  <c r="S781" i="5"/>
  <c r="T781" i="5"/>
  <c r="W781" i="5"/>
  <c r="O783" i="5"/>
  <c r="P783" i="5"/>
  <c r="Q783" i="5"/>
  <c r="R783" i="5"/>
  <c r="S783" i="5"/>
  <c r="T783" i="5"/>
  <c r="W783" i="5"/>
  <c r="O784" i="5"/>
  <c r="P784" i="5"/>
  <c r="Q784" i="5"/>
  <c r="R784" i="5"/>
  <c r="S784" i="5"/>
  <c r="T784" i="5"/>
  <c r="W784" i="5"/>
  <c r="O788" i="5"/>
  <c r="P788" i="5"/>
  <c r="Q788" i="5"/>
  <c r="R788" i="5"/>
  <c r="S788" i="5"/>
  <c r="T788" i="5"/>
  <c r="W788" i="5"/>
  <c r="O789" i="5"/>
  <c r="P789" i="5"/>
  <c r="Q789" i="5"/>
  <c r="R789" i="5"/>
  <c r="S789" i="5"/>
  <c r="T789" i="5"/>
  <c r="W789" i="5"/>
  <c r="O790" i="5"/>
  <c r="P790" i="5"/>
  <c r="Q790" i="5"/>
  <c r="R790" i="5"/>
  <c r="S790" i="5"/>
  <c r="T790" i="5"/>
  <c r="W790" i="5"/>
  <c r="O791" i="5"/>
  <c r="P791" i="5"/>
  <c r="Q791" i="5"/>
  <c r="R791" i="5"/>
  <c r="S791" i="5"/>
  <c r="T791" i="5"/>
  <c r="W791" i="5"/>
  <c r="O792" i="5"/>
  <c r="P792" i="5"/>
  <c r="Q792" i="5"/>
  <c r="R792" i="5"/>
  <c r="S792" i="5"/>
  <c r="T792" i="5"/>
  <c r="W792" i="5"/>
  <c r="O793" i="5"/>
  <c r="P793" i="5"/>
  <c r="Q793" i="5"/>
  <c r="R793" i="5"/>
  <c r="S793" i="5"/>
  <c r="T793" i="5"/>
  <c r="W793" i="5"/>
  <c r="O794" i="5"/>
  <c r="P794" i="5"/>
  <c r="Q794" i="5"/>
  <c r="R794" i="5"/>
  <c r="S794" i="5"/>
  <c r="T794" i="5"/>
  <c r="W794" i="5"/>
  <c r="O795" i="5"/>
  <c r="P795" i="5"/>
  <c r="Q795" i="5"/>
  <c r="R795" i="5"/>
  <c r="S795" i="5"/>
  <c r="T795" i="5"/>
  <c r="W795" i="5"/>
  <c r="O796" i="5"/>
  <c r="P796" i="5"/>
  <c r="Q796" i="5"/>
  <c r="R796" i="5"/>
  <c r="S796" i="5"/>
  <c r="T796" i="5"/>
  <c r="W796" i="5"/>
  <c r="O797" i="5"/>
  <c r="P797" i="5"/>
  <c r="Q797" i="5"/>
  <c r="R797" i="5"/>
  <c r="S797" i="5"/>
  <c r="T797" i="5"/>
  <c r="W797" i="5"/>
  <c r="O798" i="5"/>
  <c r="P798" i="5"/>
  <c r="Q798" i="5"/>
  <c r="R798" i="5"/>
  <c r="S798" i="5"/>
  <c r="T798" i="5"/>
  <c r="W798" i="5"/>
  <c r="O799" i="5"/>
  <c r="P799" i="5"/>
  <c r="Q799" i="5"/>
  <c r="R799" i="5"/>
  <c r="S799" i="5"/>
  <c r="T799" i="5"/>
  <c r="W799" i="5"/>
  <c r="O800" i="5"/>
  <c r="P800" i="5"/>
  <c r="Q800" i="5"/>
  <c r="R800" i="5"/>
  <c r="S800" i="5"/>
  <c r="T800" i="5"/>
  <c r="W800" i="5"/>
  <c r="O801" i="5"/>
  <c r="P801" i="5"/>
  <c r="Q801" i="5"/>
  <c r="R801" i="5"/>
  <c r="S801" i="5"/>
  <c r="T801" i="5"/>
  <c r="W801" i="5"/>
  <c r="O802" i="5"/>
  <c r="P802" i="5"/>
  <c r="Q802" i="5"/>
  <c r="R802" i="5"/>
  <c r="S802" i="5"/>
  <c r="T802" i="5"/>
  <c r="W802" i="5"/>
  <c r="O803" i="5"/>
  <c r="P803" i="5"/>
  <c r="Q803" i="5"/>
  <c r="R803" i="5"/>
  <c r="S803" i="5"/>
  <c r="T803" i="5"/>
  <c r="W803" i="5"/>
  <c r="O804" i="5"/>
  <c r="P804" i="5"/>
  <c r="Q804" i="5"/>
  <c r="R804" i="5"/>
  <c r="S804" i="5"/>
  <c r="T804" i="5"/>
  <c r="W804" i="5"/>
  <c r="O805" i="5"/>
  <c r="P805" i="5"/>
  <c r="Q805" i="5"/>
  <c r="R805" i="5"/>
  <c r="S805" i="5"/>
  <c r="T805" i="5"/>
  <c r="W805" i="5"/>
  <c r="O806" i="5"/>
  <c r="P806" i="5"/>
  <c r="Q806" i="5"/>
  <c r="R806" i="5"/>
  <c r="S806" i="5"/>
  <c r="T806" i="5"/>
  <c r="W806" i="5"/>
  <c r="O807" i="5"/>
  <c r="P807" i="5"/>
  <c r="Q807" i="5"/>
  <c r="R807" i="5"/>
  <c r="S807" i="5"/>
  <c r="T807" i="5"/>
  <c r="W807" i="5"/>
  <c r="O808" i="5"/>
  <c r="P808" i="5"/>
  <c r="Q808" i="5"/>
  <c r="R808" i="5"/>
  <c r="S808" i="5"/>
  <c r="T808" i="5"/>
  <c r="W808" i="5"/>
  <c r="O809" i="5"/>
  <c r="P809" i="5"/>
  <c r="Q809" i="5"/>
  <c r="R809" i="5"/>
  <c r="S809" i="5"/>
  <c r="T809" i="5"/>
  <c r="W809" i="5"/>
  <c r="O810" i="5"/>
  <c r="P810" i="5"/>
  <c r="Q810" i="5"/>
  <c r="R810" i="5"/>
  <c r="S810" i="5"/>
  <c r="T810" i="5"/>
  <c r="W810" i="5"/>
  <c r="O811" i="5"/>
  <c r="P811" i="5"/>
  <c r="Q811" i="5"/>
  <c r="R811" i="5"/>
  <c r="S811" i="5"/>
  <c r="T811" i="5"/>
  <c r="W811" i="5"/>
  <c r="O812" i="5"/>
  <c r="P812" i="5"/>
  <c r="Q812" i="5"/>
  <c r="R812" i="5"/>
  <c r="S812" i="5"/>
  <c r="T812" i="5"/>
  <c r="W812" i="5"/>
  <c r="O813" i="5"/>
  <c r="P813" i="5"/>
  <c r="Q813" i="5"/>
  <c r="R813" i="5"/>
  <c r="S813" i="5"/>
  <c r="T813" i="5"/>
  <c r="W813" i="5"/>
  <c r="O814" i="5"/>
  <c r="P814" i="5"/>
  <c r="Q814" i="5"/>
  <c r="R814" i="5"/>
  <c r="S814" i="5"/>
  <c r="T814" i="5"/>
  <c r="W814" i="5"/>
  <c r="O815" i="5"/>
  <c r="P815" i="5"/>
  <c r="Q815" i="5"/>
  <c r="R815" i="5"/>
  <c r="S815" i="5"/>
  <c r="T815" i="5"/>
  <c r="W815" i="5"/>
  <c r="O816" i="5"/>
  <c r="P816" i="5"/>
  <c r="Q816" i="5"/>
  <c r="R816" i="5"/>
  <c r="S816" i="5"/>
  <c r="T816" i="5"/>
  <c r="W816" i="5"/>
  <c r="O817" i="5"/>
  <c r="P817" i="5"/>
  <c r="Q817" i="5"/>
  <c r="R817" i="5"/>
  <c r="S817" i="5"/>
  <c r="T817" i="5"/>
  <c r="W817" i="5"/>
  <c r="O818" i="5"/>
  <c r="P818" i="5"/>
  <c r="Q818" i="5"/>
  <c r="R818" i="5"/>
  <c r="S818" i="5"/>
  <c r="T818" i="5"/>
  <c r="W818" i="5"/>
  <c r="O819" i="5"/>
  <c r="P819" i="5"/>
  <c r="Q819" i="5"/>
  <c r="R819" i="5"/>
  <c r="S819" i="5"/>
  <c r="T819" i="5"/>
  <c r="W819" i="5"/>
  <c r="O820" i="5"/>
  <c r="P820" i="5"/>
  <c r="Q820" i="5"/>
  <c r="R820" i="5"/>
  <c r="S820" i="5"/>
  <c r="T820" i="5"/>
  <c r="W820" i="5"/>
  <c r="O821" i="5"/>
  <c r="P821" i="5"/>
  <c r="Q821" i="5"/>
  <c r="R821" i="5"/>
  <c r="S821" i="5"/>
  <c r="T821" i="5"/>
  <c r="W821" i="5"/>
  <c r="O822" i="5"/>
  <c r="P822" i="5"/>
  <c r="Q822" i="5"/>
  <c r="R822" i="5"/>
  <c r="S822" i="5"/>
  <c r="T822" i="5"/>
  <c r="W822" i="5"/>
  <c r="O823" i="5"/>
  <c r="P823" i="5"/>
  <c r="Q823" i="5"/>
  <c r="R823" i="5"/>
  <c r="S823" i="5"/>
  <c r="T823" i="5"/>
  <c r="W823" i="5"/>
  <c r="O824" i="5"/>
  <c r="P824" i="5"/>
  <c r="Q824" i="5"/>
  <c r="R824" i="5"/>
  <c r="S824" i="5"/>
  <c r="T824" i="5"/>
  <c r="W824" i="5"/>
  <c r="O825" i="5"/>
  <c r="P825" i="5"/>
  <c r="Q825" i="5"/>
  <c r="R825" i="5"/>
  <c r="S825" i="5"/>
  <c r="T825" i="5"/>
  <c r="W825" i="5"/>
  <c r="O826" i="5"/>
  <c r="P826" i="5"/>
  <c r="Q826" i="5"/>
  <c r="R826" i="5"/>
  <c r="S826" i="5"/>
  <c r="T826" i="5"/>
  <c r="W826" i="5"/>
  <c r="O827" i="5"/>
  <c r="P827" i="5"/>
  <c r="Q827" i="5"/>
  <c r="R827" i="5"/>
  <c r="S827" i="5"/>
  <c r="T827" i="5"/>
  <c r="W827" i="5"/>
  <c r="O828" i="5"/>
  <c r="P828" i="5"/>
  <c r="Q828" i="5"/>
  <c r="R828" i="5"/>
  <c r="S828" i="5"/>
  <c r="T828" i="5"/>
  <c r="W828" i="5"/>
  <c r="O829" i="5"/>
  <c r="P829" i="5"/>
  <c r="Q829" i="5"/>
  <c r="R829" i="5"/>
  <c r="S829" i="5"/>
  <c r="T829" i="5"/>
  <c r="W829" i="5"/>
  <c r="O830" i="5"/>
  <c r="P830" i="5"/>
  <c r="Q830" i="5"/>
  <c r="R830" i="5"/>
  <c r="S830" i="5"/>
  <c r="T830" i="5"/>
  <c r="W830" i="5"/>
  <c r="O831" i="5"/>
  <c r="P831" i="5"/>
  <c r="Q831" i="5"/>
  <c r="R831" i="5"/>
  <c r="S831" i="5"/>
  <c r="T831" i="5"/>
  <c r="W831" i="5"/>
  <c r="O832" i="5"/>
  <c r="P832" i="5"/>
  <c r="Q832" i="5"/>
  <c r="R832" i="5"/>
  <c r="S832" i="5"/>
  <c r="T832" i="5"/>
  <c r="W832" i="5"/>
  <c r="O833" i="5"/>
  <c r="P833" i="5"/>
  <c r="Q833" i="5"/>
  <c r="R833" i="5"/>
  <c r="S833" i="5"/>
  <c r="T833" i="5"/>
  <c r="W833" i="5"/>
  <c r="O834" i="5"/>
  <c r="P834" i="5"/>
  <c r="Q834" i="5"/>
  <c r="R834" i="5"/>
  <c r="S834" i="5"/>
  <c r="T834" i="5"/>
  <c r="W834" i="5"/>
  <c r="O835" i="5"/>
  <c r="P835" i="5"/>
  <c r="Q835" i="5"/>
  <c r="R835" i="5"/>
  <c r="S835" i="5"/>
  <c r="T835" i="5"/>
  <c r="W835" i="5"/>
  <c r="O836" i="5"/>
  <c r="P836" i="5"/>
  <c r="Q836" i="5"/>
  <c r="R836" i="5"/>
  <c r="S836" i="5"/>
  <c r="T836" i="5"/>
  <c r="W836" i="5"/>
  <c r="O837" i="5"/>
  <c r="P837" i="5"/>
  <c r="Q837" i="5"/>
  <c r="R837" i="5"/>
  <c r="S837" i="5"/>
  <c r="T837" i="5"/>
  <c r="W837" i="5"/>
  <c r="O838" i="5"/>
  <c r="P838" i="5"/>
  <c r="Q838" i="5"/>
  <c r="R838" i="5"/>
  <c r="S838" i="5"/>
  <c r="T838" i="5"/>
  <c r="W838" i="5"/>
  <c r="O839" i="5"/>
  <c r="P839" i="5"/>
  <c r="Q839" i="5"/>
  <c r="R839" i="5"/>
  <c r="S839" i="5"/>
  <c r="T839" i="5"/>
  <c r="W839" i="5"/>
  <c r="O840" i="5"/>
  <c r="P840" i="5"/>
  <c r="Q840" i="5"/>
  <c r="R840" i="5"/>
  <c r="S840" i="5"/>
  <c r="T840" i="5"/>
  <c r="W840" i="5"/>
  <c r="O842" i="5"/>
  <c r="P842" i="5"/>
  <c r="Q842" i="5"/>
  <c r="R842" i="5"/>
  <c r="S842" i="5"/>
  <c r="T842" i="5"/>
  <c r="W842" i="5"/>
  <c r="O843" i="5"/>
  <c r="P843" i="5"/>
  <c r="Q843" i="5"/>
  <c r="R843" i="5"/>
  <c r="S843" i="5"/>
  <c r="T843" i="5"/>
  <c r="W843" i="5"/>
  <c r="O844" i="5"/>
  <c r="P844" i="5"/>
  <c r="Q844" i="5"/>
  <c r="R844" i="5"/>
  <c r="S844" i="5"/>
  <c r="T844" i="5"/>
  <c r="W844" i="5"/>
  <c r="O845" i="5"/>
  <c r="P845" i="5"/>
  <c r="Q845" i="5"/>
  <c r="R845" i="5"/>
  <c r="S845" i="5"/>
  <c r="T845" i="5"/>
  <c r="W845" i="5"/>
  <c r="O846" i="5"/>
  <c r="P846" i="5"/>
  <c r="Q846" i="5"/>
  <c r="R846" i="5"/>
  <c r="S846" i="5"/>
  <c r="T846" i="5"/>
  <c r="W846" i="5"/>
  <c r="O847" i="5"/>
  <c r="P847" i="5"/>
  <c r="Q847" i="5"/>
  <c r="R847" i="5"/>
  <c r="S847" i="5"/>
  <c r="T847" i="5"/>
  <c r="W847" i="5"/>
  <c r="O848" i="5"/>
  <c r="P848" i="5"/>
  <c r="Q848" i="5"/>
  <c r="R848" i="5"/>
  <c r="S848" i="5"/>
  <c r="T848" i="5"/>
  <c r="W848" i="5"/>
  <c r="O849" i="5"/>
  <c r="P849" i="5"/>
  <c r="Q849" i="5"/>
  <c r="R849" i="5"/>
  <c r="S849" i="5"/>
  <c r="T849" i="5"/>
  <c r="W849" i="5"/>
  <c r="O850" i="5"/>
  <c r="P850" i="5"/>
  <c r="Q850" i="5"/>
  <c r="R850" i="5"/>
  <c r="S850" i="5"/>
  <c r="T850" i="5"/>
  <c r="W850" i="5"/>
  <c r="O851" i="5"/>
  <c r="P851" i="5"/>
  <c r="Q851" i="5"/>
  <c r="R851" i="5"/>
  <c r="S851" i="5"/>
  <c r="T851" i="5"/>
  <c r="W851" i="5"/>
  <c r="O855" i="5"/>
  <c r="P855" i="5"/>
  <c r="Q855" i="5"/>
  <c r="R855" i="5"/>
  <c r="S855" i="5"/>
  <c r="T855" i="5"/>
  <c r="W855" i="5"/>
  <c r="O856" i="5"/>
  <c r="P856" i="5"/>
  <c r="Q856" i="5"/>
  <c r="R856" i="5"/>
  <c r="S856" i="5"/>
  <c r="T856" i="5"/>
  <c r="W856" i="5"/>
  <c r="O857" i="5"/>
  <c r="P857" i="5"/>
  <c r="Q857" i="5"/>
  <c r="R857" i="5"/>
  <c r="S857" i="5"/>
  <c r="T857" i="5"/>
  <c r="W857" i="5"/>
  <c r="O858" i="5"/>
  <c r="P858" i="5"/>
  <c r="Q858" i="5"/>
  <c r="R858" i="5"/>
  <c r="S858" i="5"/>
  <c r="T858" i="5"/>
  <c r="W858" i="5"/>
  <c r="O859" i="5"/>
  <c r="P859" i="5"/>
  <c r="Q859" i="5"/>
  <c r="R859" i="5"/>
  <c r="S859" i="5"/>
  <c r="T859" i="5"/>
  <c r="W859" i="5"/>
  <c r="O860" i="5"/>
  <c r="P860" i="5"/>
  <c r="Q860" i="5"/>
  <c r="R860" i="5"/>
  <c r="S860" i="5"/>
  <c r="T860" i="5"/>
  <c r="W860" i="5"/>
  <c r="O861" i="5"/>
  <c r="P861" i="5"/>
  <c r="Q861" i="5"/>
  <c r="R861" i="5"/>
  <c r="S861" i="5"/>
  <c r="T861" i="5"/>
  <c r="W861" i="5"/>
  <c r="O862" i="5"/>
  <c r="P862" i="5"/>
  <c r="Q862" i="5"/>
  <c r="R862" i="5"/>
  <c r="S862" i="5"/>
  <c r="T862" i="5"/>
  <c r="W862" i="5"/>
  <c r="O863" i="5"/>
  <c r="P863" i="5"/>
  <c r="Q863" i="5"/>
  <c r="R863" i="5"/>
  <c r="S863" i="5"/>
  <c r="T863" i="5"/>
  <c r="W863" i="5"/>
  <c r="O864" i="5"/>
  <c r="P864" i="5"/>
  <c r="Q864" i="5"/>
  <c r="R864" i="5"/>
  <c r="S864" i="5"/>
  <c r="T864" i="5"/>
  <c r="W864" i="5"/>
  <c r="O865" i="5"/>
  <c r="P865" i="5"/>
  <c r="Q865" i="5"/>
  <c r="R865" i="5"/>
  <c r="S865" i="5"/>
  <c r="T865" i="5"/>
  <c r="W865" i="5"/>
  <c r="O866" i="5"/>
  <c r="P866" i="5"/>
  <c r="Q866" i="5"/>
  <c r="R866" i="5"/>
  <c r="S866" i="5"/>
  <c r="T866" i="5"/>
  <c r="W866" i="5"/>
  <c r="O867" i="5"/>
  <c r="P867" i="5"/>
  <c r="Q867" i="5"/>
  <c r="R867" i="5"/>
  <c r="S867" i="5"/>
  <c r="T867" i="5"/>
  <c r="W867" i="5"/>
  <c r="O868" i="5"/>
  <c r="P868" i="5"/>
  <c r="Q868" i="5"/>
  <c r="R868" i="5"/>
  <c r="S868" i="5"/>
  <c r="T868" i="5"/>
  <c r="W868" i="5"/>
  <c r="O869" i="5"/>
  <c r="P869" i="5"/>
  <c r="Q869" i="5"/>
  <c r="R869" i="5"/>
  <c r="S869" i="5"/>
  <c r="T869" i="5"/>
  <c r="W869" i="5"/>
  <c r="O870" i="5"/>
  <c r="P870" i="5"/>
  <c r="Q870" i="5"/>
  <c r="R870" i="5"/>
  <c r="S870" i="5"/>
  <c r="T870" i="5"/>
  <c r="W870" i="5"/>
  <c r="O871" i="5"/>
  <c r="P871" i="5"/>
  <c r="Q871" i="5"/>
  <c r="R871" i="5"/>
  <c r="S871" i="5"/>
  <c r="T871" i="5"/>
  <c r="W871" i="5"/>
  <c r="O872" i="5"/>
  <c r="P872" i="5"/>
  <c r="Q872" i="5"/>
  <c r="R872" i="5"/>
  <c r="S872" i="5"/>
  <c r="T872" i="5"/>
  <c r="W872" i="5"/>
  <c r="O873" i="5"/>
  <c r="P873" i="5"/>
  <c r="Q873" i="5"/>
  <c r="R873" i="5"/>
  <c r="S873" i="5"/>
  <c r="T873" i="5"/>
  <c r="W873" i="5"/>
  <c r="O874" i="5"/>
  <c r="P874" i="5"/>
  <c r="Q874" i="5"/>
  <c r="R874" i="5"/>
  <c r="S874" i="5"/>
  <c r="T874" i="5"/>
  <c r="W874" i="5"/>
  <c r="O875" i="5"/>
  <c r="P875" i="5"/>
  <c r="Q875" i="5"/>
  <c r="R875" i="5"/>
  <c r="S875" i="5"/>
  <c r="T875" i="5"/>
  <c r="W875" i="5"/>
  <c r="O876" i="5"/>
  <c r="P876" i="5"/>
  <c r="Q876" i="5"/>
  <c r="R876" i="5"/>
  <c r="S876" i="5"/>
  <c r="T876" i="5"/>
  <c r="W876" i="5"/>
  <c r="O877" i="5"/>
  <c r="P877" i="5"/>
  <c r="Q877" i="5"/>
  <c r="R877" i="5"/>
  <c r="S877" i="5"/>
  <c r="T877" i="5"/>
  <c r="W877" i="5"/>
  <c r="O879" i="5"/>
  <c r="P879" i="5"/>
  <c r="Q879" i="5"/>
  <c r="R879" i="5"/>
  <c r="S879" i="5"/>
  <c r="T879" i="5"/>
  <c r="W879" i="5"/>
  <c r="O880" i="5"/>
  <c r="P880" i="5"/>
  <c r="Q880" i="5"/>
  <c r="R880" i="5"/>
  <c r="S880" i="5"/>
  <c r="T880" i="5"/>
  <c r="W880" i="5"/>
  <c r="O882" i="5"/>
  <c r="P882" i="5"/>
  <c r="Q882" i="5"/>
  <c r="R882" i="5"/>
  <c r="S882" i="5"/>
  <c r="T882" i="5"/>
  <c r="W882" i="5"/>
  <c r="O883" i="5"/>
  <c r="P883" i="5"/>
  <c r="Q883" i="5"/>
  <c r="R883" i="5"/>
  <c r="S883" i="5"/>
  <c r="T883" i="5"/>
  <c r="W883" i="5"/>
  <c r="O884" i="5"/>
  <c r="P884" i="5"/>
  <c r="Q884" i="5"/>
  <c r="R884" i="5"/>
  <c r="S884" i="5"/>
  <c r="T884" i="5"/>
  <c r="W884" i="5"/>
  <c r="O885" i="5"/>
  <c r="P885" i="5"/>
  <c r="Q885" i="5"/>
  <c r="R885" i="5"/>
  <c r="S885" i="5"/>
  <c r="T885" i="5"/>
  <c r="W885" i="5"/>
  <c r="O886" i="5"/>
  <c r="P886" i="5"/>
  <c r="Q886" i="5"/>
  <c r="R886" i="5"/>
  <c r="S886" i="5"/>
  <c r="T886" i="5"/>
  <c r="W886" i="5"/>
  <c r="O887" i="5"/>
  <c r="P887" i="5"/>
  <c r="Q887" i="5"/>
  <c r="R887" i="5"/>
  <c r="S887" i="5"/>
  <c r="T887" i="5"/>
  <c r="W887" i="5"/>
  <c r="O888" i="5"/>
  <c r="P888" i="5"/>
  <c r="Q888" i="5"/>
  <c r="R888" i="5"/>
  <c r="S888" i="5"/>
  <c r="T888" i="5"/>
  <c r="W888" i="5"/>
  <c r="O889" i="5"/>
  <c r="P889" i="5"/>
  <c r="Q889" i="5"/>
  <c r="R889" i="5"/>
  <c r="S889" i="5"/>
  <c r="T889" i="5"/>
  <c r="W889" i="5"/>
  <c r="O890" i="5"/>
  <c r="P890" i="5"/>
  <c r="Q890" i="5"/>
  <c r="R890" i="5"/>
  <c r="S890" i="5"/>
  <c r="T890" i="5"/>
  <c r="W890" i="5"/>
  <c r="O891" i="5"/>
  <c r="P891" i="5"/>
  <c r="Q891" i="5"/>
  <c r="R891" i="5"/>
  <c r="S891" i="5"/>
  <c r="T891" i="5"/>
  <c r="W891" i="5"/>
  <c r="O892" i="5"/>
  <c r="P892" i="5"/>
  <c r="Q892" i="5"/>
  <c r="R892" i="5"/>
  <c r="S892" i="5"/>
  <c r="T892" i="5"/>
  <c r="W892" i="5"/>
  <c r="O893" i="5"/>
  <c r="P893" i="5"/>
  <c r="Q893" i="5"/>
  <c r="R893" i="5"/>
  <c r="S893" i="5"/>
  <c r="T893" i="5"/>
  <c r="W893" i="5"/>
  <c r="O894" i="5"/>
  <c r="P894" i="5"/>
  <c r="Q894" i="5"/>
  <c r="R894" i="5"/>
  <c r="S894" i="5"/>
  <c r="T894" i="5"/>
  <c r="W894" i="5"/>
  <c r="O895" i="5"/>
  <c r="P895" i="5"/>
  <c r="Q895" i="5"/>
  <c r="R895" i="5"/>
  <c r="S895" i="5"/>
  <c r="T895" i="5"/>
  <c r="W895" i="5"/>
  <c r="O896" i="5"/>
  <c r="P896" i="5"/>
  <c r="Q896" i="5"/>
  <c r="R896" i="5"/>
  <c r="S896" i="5"/>
  <c r="T896" i="5"/>
  <c r="W896" i="5"/>
  <c r="O897" i="5"/>
  <c r="P897" i="5"/>
  <c r="Q897" i="5"/>
  <c r="R897" i="5"/>
  <c r="S897" i="5"/>
  <c r="T897" i="5"/>
  <c r="W897" i="5"/>
  <c r="O898" i="5"/>
  <c r="P898" i="5"/>
  <c r="Q898" i="5"/>
  <c r="R898" i="5"/>
  <c r="S898" i="5"/>
  <c r="T898" i="5"/>
  <c r="W898" i="5"/>
  <c r="O899" i="5"/>
  <c r="P899" i="5"/>
  <c r="Q899" i="5"/>
  <c r="R899" i="5"/>
  <c r="S899" i="5"/>
  <c r="T899" i="5"/>
  <c r="W899" i="5"/>
  <c r="O900" i="5"/>
  <c r="P900" i="5"/>
  <c r="Q900" i="5"/>
  <c r="R900" i="5"/>
  <c r="S900" i="5"/>
  <c r="T900" i="5"/>
  <c r="W900" i="5"/>
  <c r="O901" i="5"/>
  <c r="P901" i="5"/>
  <c r="Q901" i="5"/>
  <c r="R901" i="5"/>
  <c r="S901" i="5"/>
  <c r="T901" i="5"/>
  <c r="W901" i="5"/>
  <c r="O902" i="5"/>
  <c r="P902" i="5"/>
  <c r="Q902" i="5"/>
  <c r="R902" i="5"/>
  <c r="S902" i="5"/>
  <c r="T902" i="5"/>
  <c r="W902" i="5"/>
  <c r="O903" i="5"/>
  <c r="P903" i="5"/>
  <c r="Q903" i="5"/>
  <c r="R903" i="5"/>
  <c r="S903" i="5"/>
  <c r="T903" i="5"/>
  <c r="W903" i="5"/>
  <c r="O904" i="5"/>
  <c r="P904" i="5"/>
  <c r="Q904" i="5"/>
  <c r="R904" i="5"/>
  <c r="S904" i="5"/>
  <c r="T904" i="5"/>
  <c r="W904" i="5"/>
  <c r="O905" i="5"/>
  <c r="P905" i="5"/>
  <c r="Q905" i="5"/>
  <c r="R905" i="5"/>
  <c r="S905" i="5"/>
  <c r="T905" i="5"/>
  <c r="W905" i="5"/>
  <c r="O906" i="5"/>
  <c r="P906" i="5"/>
  <c r="Q906" i="5"/>
  <c r="R906" i="5"/>
  <c r="S906" i="5"/>
  <c r="T906" i="5"/>
  <c r="W906" i="5"/>
  <c r="O907" i="5"/>
  <c r="P907" i="5"/>
  <c r="Q907" i="5"/>
  <c r="R907" i="5"/>
  <c r="S907" i="5"/>
  <c r="T907" i="5"/>
  <c r="W907" i="5"/>
  <c r="O908" i="5"/>
  <c r="P908" i="5"/>
  <c r="Q908" i="5"/>
  <c r="R908" i="5"/>
  <c r="S908" i="5"/>
  <c r="T908" i="5"/>
  <c r="W908" i="5"/>
  <c r="O909" i="5"/>
  <c r="P909" i="5"/>
  <c r="Q909" i="5"/>
  <c r="R909" i="5"/>
  <c r="S909" i="5"/>
  <c r="T909" i="5"/>
  <c r="W909" i="5"/>
  <c r="O910" i="5"/>
  <c r="P910" i="5"/>
  <c r="Q910" i="5"/>
  <c r="R910" i="5"/>
  <c r="S910" i="5"/>
  <c r="T910" i="5"/>
  <c r="W910" i="5"/>
  <c r="O911" i="5"/>
  <c r="P911" i="5"/>
  <c r="Q911" i="5"/>
  <c r="R911" i="5"/>
  <c r="S911" i="5"/>
  <c r="T911" i="5"/>
  <c r="W911" i="5"/>
  <c r="O912" i="5"/>
  <c r="P912" i="5"/>
  <c r="Q912" i="5"/>
  <c r="R912" i="5"/>
  <c r="S912" i="5"/>
  <c r="T912" i="5"/>
  <c r="W912" i="5"/>
  <c r="O913" i="5"/>
  <c r="P913" i="5"/>
  <c r="Q913" i="5"/>
  <c r="R913" i="5"/>
  <c r="S913" i="5"/>
  <c r="T913" i="5"/>
  <c r="W913" i="5"/>
  <c r="O914" i="5"/>
  <c r="P914" i="5"/>
  <c r="Q914" i="5"/>
  <c r="R914" i="5"/>
  <c r="S914" i="5"/>
  <c r="T914" i="5"/>
  <c r="W914" i="5"/>
  <c r="O915" i="5"/>
  <c r="P915" i="5"/>
  <c r="Q915" i="5"/>
  <c r="R915" i="5"/>
  <c r="S915" i="5"/>
  <c r="T915" i="5"/>
  <c r="W915" i="5"/>
  <c r="O916" i="5"/>
  <c r="P916" i="5"/>
  <c r="Q916" i="5"/>
  <c r="R916" i="5"/>
  <c r="S916" i="5"/>
  <c r="T916" i="5"/>
  <c r="W916" i="5"/>
  <c r="O917" i="5"/>
  <c r="P917" i="5"/>
  <c r="Q917" i="5"/>
  <c r="R917" i="5"/>
  <c r="S917" i="5"/>
  <c r="T917" i="5"/>
  <c r="W917" i="5"/>
  <c r="O918" i="5"/>
  <c r="P918" i="5"/>
  <c r="Q918" i="5"/>
  <c r="R918" i="5"/>
  <c r="S918" i="5"/>
  <c r="T918" i="5"/>
  <c r="W918" i="5"/>
  <c r="O919" i="5"/>
  <c r="P919" i="5"/>
  <c r="Q919" i="5"/>
  <c r="R919" i="5"/>
  <c r="S919" i="5"/>
  <c r="T919" i="5"/>
  <c r="W919" i="5"/>
  <c r="O920" i="5"/>
  <c r="P920" i="5"/>
  <c r="Q920" i="5"/>
  <c r="R920" i="5"/>
  <c r="S920" i="5"/>
  <c r="T920" i="5"/>
  <c r="W920" i="5"/>
  <c r="O921" i="5"/>
  <c r="P921" i="5"/>
  <c r="Q921" i="5"/>
  <c r="R921" i="5"/>
  <c r="S921" i="5"/>
  <c r="T921" i="5"/>
  <c r="W921" i="5"/>
  <c r="O922" i="5"/>
  <c r="P922" i="5"/>
  <c r="Q922" i="5"/>
  <c r="R922" i="5"/>
  <c r="S922" i="5"/>
  <c r="T922" i="5"/>
  <c r="W922" i="5"/>
  <c r="O923" i="5"/>
  <c r="P923" i="5"/>
  <c r="Q923" i="5"/>
  <c r="R923" i="5"/>
  <c r="S923" i="5"/>
  <c r="T923" i="5"/>
  <c r="W923" i="5"/>
  <c r="O924" i="5"/>
  <c r="P924" i="5"/>
  <c r="Q924" i="5"/>
  <c r="R924" i="5"/>
  <c r="S924" i="5"/>
  <c r="T924" i="5"/>
  <c r="W924" i="5"/>
  <c r="O925" i="5"/>
  <c r="P925" i="5"/>
  <c r="Q925" i="5"/>
  <c r="R925" i="5"/>
  <c r="S925" i="5"/>
  <c r="T925" i="5"/>
  <c r="W925" i="5"/>
  <c r="O926" i="5"/>
  <c r="P926" i="5"/>
  <c r="Q926" i="5"/>
  <c r="R926" i="5"/>
  <c r="S926" i="5"/>
  <c r="T926" i="5"/>
  <c r="W926" i="5"/>
  <c r="O928" i="5"/>
  <c r="P928" i="5"/>
  <c r="Q928" i="5"/>
  <c r="R928" i="5"/>
  <c r="S928" i="5"/>
  <c r="T928" i="5"/>
  <c r="W928" i="5"/>
  <c r="O929" i="5"/>
  <c r="P929" i="5"/>
  <c r="Q929" i="5"/>
  <c r="R929" i="5"/>
  <c r="S929" i="5"/>
  <c r="T929" i="5"/>
  <c r="W929" i="5"/>
  <c r="O930" i="5"/>
  <c r="P930" i="5"/>
  <c r="Q930" i="5"/>
  <c r="R930" i="5"/>
  <c r="S930" i="5"/>
  <c r="T930" i="5"/>
  <c r="W930" i="5"/>
  <c r="O931" i="5"/>
  <c r="P931" i="5"/>
  <c r="Q931" i="5"/>
  <c r="R931" i="5"/>
  <c r="S931" i="5"/>
  <c r="T931" i="5"/>
  <c r="W931" i="5"/>
  <c r="O932" i="5"/>
  <c r="P932" i="5"/>
  <c r="Q932" i="5"/>
  <c r="R932" i="5"/>
  <c r="S932" i="5"/>
  <c r="T932" i="5"/>
  <c r="W932" i="5"/>
  <c r="O936" i="5"/>
  <c r="P936" i="5"/>
  <c r="Q936" i="5"/>
  <c r="R936" i="5"/>
  <c r="S936" i="5"/>
  <c r="T936" i="5"/>
  <c r="W936" i="5"/>
  <c r="O937" i="5"/>
  <c r="P937" i="5"/>
  <c r="Q937" i="5"/>
  <c r="R937" i="5"/>
  <c r="S937" i="5"/>
  <c r="T937" i="5"/>
  <c r="W937" i="5"/>
  <c r="O938" i="5"/>
  <c r="P938" i="5"/>
  <c r="Q938" i="5"/>
  <c r="R938" i="5"/>
  <c r="S938" i="5"/>
  <c r="T938" i="5"/>
  <c r="W938" i="5"/>
  <c r="O939" i="5"/>
  <c r="P939" i="5"/>
  <c r="Q939" i="5"/>
  <c r="R939" i="5"/>
  <c r="S939" i="5"/>
  <c r="T939" i="5"/>
  <c r="W939" i="5"/>
  <c r="O940" i="5"/>
  <c r="P940" i="5"/>
  <c r="Q940" i="5"/>
  <c r="R940" i="5"/>
  <c r="S940" i="5"/>
  <c r="T940" i="5"/>
  <c r="W940" i="5"/>
  <c r="O941" i="5"/>
  <c r="P941" i="5"/>
  <c r="Q941" i="5"/>
  <c r="R941" i="5"/>
  <c r="S941" i="5"/>
  <c r="T941" i="5"/>
  <c r="W941" i="5"/>
  <c r="O942" i="5"/>
  <c r="P942" i="5"/>
  <c r="Q942" i="5"/>
  <c r="R942" i="5"/>
  <c r="S942" i="5"/>
  <c r="T942" i="5"/>
  <c r="W942" i="5"/>
  <c r="O943" i="5"/>
  <c r="P943" i="5"/>
  <c r="Q943" i="5"/>
  <c r="R943" i="5"/>
  <c r="S943" i="5"/>
  <c r="T943" i="5"/>
  <c r="W943" i="5"/>
  <c r="O944" i="5"/>
  <c r="P944" i="5"/>
  <c r="Q944" i="5"/>
  <c r="R944" i="5"/>
  <c r="S944" i="5"/>
  <c r="T944" i="5"/>
  <c r="W944" i="5"/>
  <c r="O945" i="5"/>
  <c r="P945" i="5"/>
  <c r="Q945" i="5"/>
  <c r="R945" i="5"/>
  <c r="S945" i="5"/>
  <c r="T945" i="5"/>
  <c r="W945" i="5"/>
  <c r="O946" i="5"/>
  <c r="P946" i="5"/>
  <c r="Q946" i="5"/>
  <c r="R946" i="5"/>
  <c r="S946" i="5"/>
  <c r="T946" i="5"/>
  <c r="W946" i="5"/>
  <c r="O947" i="5"/>
  <c r="P947" i="5"/>
  <c r="Q947" i="5"/>
  <c r="R947" i="5"/>
  <c r="S947" i="5"/>
  <c r="T947" i="5"/>
  <c r="W947" i="5"/>
  <c r="O948" i="5"/>
  <c r="P948" i="5"/>
  <c r="Q948" i="5"/>
  <c r="R948" i="5"/>
  <c r="S948" i="5"/>
  <c r="T948" i="5"/>
  <c r="W948" i="5"/>
  <c r="O949" i="5"/>
  <c r="P949" i="5"/>
  <c r="Q949" i="5"/>
  <c r="R949" i="5"/>
  <c r="S949" i="5"/>
  <c r="T949" i="5"/>
  <c r="W949" i="5"/>
  <c r="O950" i="5"/>
  <c r="P950" i="5"/>
  <c r="Q950" i="5"/>
  <c r="R950" i="5"/>
  <c r="S950" i="5"/>
  <c r="T950" i="5"/>
  <c r="W950" i="5"/>
  <c r="O951" i="5"/>
  <c r="P951" i="5"/>
  <c r="Q951" i="5"/>
  <c r="R951" i="5"/>
  <c r="S951" i="5"/>
  <c r="T951" i="5"/>
  <c r="W951" i="5"/>
  <c r="O952" i="5"/>
  <c r="P952" i="5"/>
  <c r="Q952" i="5"/>
  <c r="R952" i="5"/>
  <c r="S952" i="5"/>
  <c r="T952" i="5"/>
  <c r="W952" i="5"/>
  <c r="O953" i="5"/>
  <c r="P953" i="5"/>
  <c r="Q953" i="5"/>
  <c r="R953" i="5"/>
  <c r="S953" i="5"/>
  <c r="T953" i="5"/>
  <c r="W953" i="5"/>
  <c r="O954" i="5"/>
  <c r="P954" i="5"/>
  <c r="Q954" i="5"/>
  <c r="R954" i="5"/>
  <c r="S954" i="5"/>
  <c r="T954" i="5"/>
  <c r="W954" i="5"/>
  <c r="O955" i="5"/>
  <c r="P955" i="5"/>
  <c r="Q955" i="5"/>
  <c r="R955" i="5"/>
  <c r="S955" i="5"/>
  <c r="T955" i="5"/>
  <c r="W955" i="5"/>
  <c r="O956" i="5"/>
  <c r="P956" i="5"/>
  <c r="Q956" i="5"/>
  <c r="R956" i="5"/>
  <c r="S956" i="5"/>
  <c r="T956" i="5"/>
  <c r="W956" i="5"/>
  <c r="O957" i="5"/>
  <c r="P957" i="5"/>
  <c r="Q957" i="5"/>
  <c r="R957" i="5"/>
  <c r="S957" i="5"/>
  <c r="T957" i="5"/>
  <c r="W957" i="5"/>
  <c r="O958" i="5"/>
  <c r="P958" i="5"/>
  <c r="Q958" i="5"/>
  <c r="R958" i="5"/>
  <c r="S958" i="5"/>
  <c r="T958" i="5"/>
  <c r="W958" i="5"/>
  <c r="O959" i="5"/>
  <c r="P959" i="5"/>
  <c r="Q959" i="5"/>
  <c r="R959" i="5"/>
  <c r="S959" i="5"/>
  <c r="T959" i="5"/>
  <c r="W959" i="5"/>
  <c r="O960" i="5"/>
  <c r="P960" i="5"/>
  <c r="Q960" i="5"/>
  <c r="R960" i="5"/>
  <c r="S960" i="5"/>
  <c r="T960" i="5"/>
  <c r="W960" i="5"/>
  <c r="O961" i="5"/>
  <c r="P961" i="5"/>
  <c r="Q961" i="5"/>
  <c r="R961" i="5"/>
  <c r="S961" i="5"/>
  <c r="T961" i="5"/>
  <c r="W961" i="5"/>
  <c r="O962" i="5"/>
  <c r="P962" i="5"/>
  <c r="Q962" i="5"/>
  <c r="R962" i="5"/>
  <c r="S962" i="5"/>
  <c r="T962" i="5"/>
  <c r="W962" i="5"/>
  <c r="O963" i="5"/>
  <c r="P963" i="5"/>
  <c r="Q963" i="5"/>
  <c r="R963" i="5"/>
  <c r="S963" i="5"/>
  <c r="T963" i="5"/>
  <c r="W963" i="5"/>
  <c r="O964" i="5"/>
  <c r="P964" i="5"/>
  <c r="Q964" i="5"/>
  <c r="R964" i="5"/>
  <c r="S964" i="5"/>
  <c r="T964" i="5"/>
  <c r="W964" i="5"/>
  <c r="O965" i="5"/>
  <c r="P965" i="5"/>
  <c r="Q965" i="5"/>
  <c r="R965" i="5"/>
  <c r="S965" i="5"/>
  <c r="T965" i="5"/>
  <c r="W965" i="5"/>
  <c r="O966" i="5"/>
  <c r="P966" i="5"/>
  <c r="Q966" i="5"/>
  <c r="R966" i="5"/>
  <c r="S966" i="5"/>
  <c r="T966" i="5"/>
  <c r="W966" i="5"/>
  <c r="O967" i="5"/>
  <c r="P967" i="5"/>
  <c r="Q967" i="5"/>
  <c r="R967" i="5"/>
  <c r="S967" i="5"/>
  <c r="T967" i="5"/>
  <c r="W967" i="5"/>
  <c r="O968" i="5"/>
  <c r="P968" i="5"/>
  <c r="Q968" i="5"/>
  <c r="R968" i="5"/>
  <c r="S968" i="5"/>
  <c r="T968" i="5"/>
  <c r="W968" i="5"/>
  <c r="O969" i="5"/>
  <c r="P969" i="5"/>
  <c r="Q969" i="5"/>
  <c r="R969" i="5"/>
  <c r="S969" i="5"/>
  <c r="T969" i="5"/>
  <c r="W969" i="5"/>
  <c r="O970" i="5"/>
  <c r="P970" i="5"/>
  <c r="Q970" i="5"/>
  <c r="R970" i="5"/>
  <c r="S970" i="5"/>
  <c r="T970" i="5"/>
  <c r="W970" i="5"/>
  <c r="O971" i="5"/>
  <c r="P971" i="5"/>
  <c r="Q971" i="5"/>
  <c r="R971" i="5"/>
  <c r="S971" i="5"/>
  <c r="T971" i="5"/>
  <c r="W971" i="5"/>
  <c r="O972" i="5"/>
  <c r="P972" i="5"/>
  <c r="Q972" i="5"/>
  <c r="R972" i="5"/>
  <c r="S972" i="5"/>
  <c r="T972" i="5"/>
  <c r="W972" i="5"/>
  <c r="O973" i="5"/>
  <c r="P973" i="5"/>
  <c r="Q973" i="5"/>
  <c r="R973" i="5"/>
  <c r="S973" i="5"/>
  <c r="T973" i="5"/>
  <c r="W973" i="5"/>
  <c r="O974" i="5"/>
  <c r="P974" i="5"/>
  <c r="Q974" i="5"/>
  <c r="R974" i="5"/>
  <c r="S974" i="5"/>
  <c r="T974" i="5"/>
  <c r="W974" i="5"/>
  <c r="O975" i="5"/>
  <c r="P975" i="5"/>
  <c r="Q975" i="5"/>
  <c r="R975" i="5"/>
  <c r="S975" i="5"/>
  <c r="T975" i="5"/>
  <c r="W975" i="5"/>
  <c r="O976" i="5"/>
  <c r="P976" i="5"/>
  <c r="Q976" i="5"/>
  <c r="R976" i="5"/>
  <c r="S976" i="5"/>
  <c r="T976" i="5"/>
  <c r="W976" i="5"/>
  <c r="O977" i="5"/>
  <c r="P977" i="5"/>
  <c r="Q977" i="5"/>
  <c r="R977" i="5"/>
  <c r="S977" i="5"/>
  <c r="T977" i="5"/>
  <c r="W977" i="5"/>
  <c r="O978" i="5"/>
  <c r="P978" i="5"/>
  <c r="Q978" i="5"/>
  <c r="R978" i="5"/>
  <c r="S978" i="5"/>
  <c r="T978" i="5"/>
  <c r="W978" i="5"/>
  <c r="O979" i="5"/>
  <c r="P979" i="5"/>
  <c r="Q979" i="5"/>
  <c r="R979" i="5"/>
  <c r="S979" i="5"/>
  <c r="T979" i="5"/>
  <c r="W979" i="5"/>
  <c r="O980" i="5"/>
  <c r="P980" i="5"/>
  <c r="Q980" i="5"/>
  <c r="R980" i="5"/>
  <c r="S980" i="5"/>
  <c r="T980" i="5"/>
  <c r="W980" i="5"/>
  <c r="O981" i="5"/>
  <c r="P981" i="5"/>
  <c r="Q981" i="5"/>
  <c r="R981" i="5"/>
  <c r="S981" i="5"/>
  <c r="T981" i="5"/>
  <c r="W981" i="5"/>
  <c r="O982" i="5"/>
  <c r="P982" i="5"/>
  <c r="Q982" i="5"/>
  <c r="R982" i="5"/>
  <c r="S982" i="5"/>
  <c r="T982" i="5"/>
  <c r="W982" i="5"/>
  <c r="O983" i="5"/>
  <c r="P983" i="5"/>
  <c r="Q983" i="5"/>
  <c r="R983" i="5"/>
  <c r="S983" i="5"/>
  <c r="T983" i="5"/>
  <c r="W983" i="5"/>
  <c r="O984" i="5"/>
  <c r="P984" i="5"/>
  <c r="Q984" i="5"/>
  <c r="R984" i="5"/>
  <c r="S984" i="5"/>
  <c r="T984" i="5"/>
  <c r="W984" i="5"/>
  <c r="O985" i="5"/>
  <c r="P985" i="5"/>
  <c r="Q985" i="5"/>
  <c r="R985" i="5"/>
  <c r="S985" i="5"/>
  <c r="T985" i="5"/>
  <c r="W985" i="5"/>
  <c r="O986" i="5"/>
  <c r="P986" i="5"/>
  <c r="Q986" i="5"/>
  <c r="R986" i="5"/>
  <c r="S986" i="5"/>
  <c r="T986" i="5"/>
  <c r="W986" i="5"/>
  <c r="O987" i="5"/>
  <c r="P987" i="5"/>
  <c r="Q987" i="5"/>
  <c r="R987" i="5"/>
  <c r="S987" i="5"/>
  <c r="T987" i="5"/>
  <c r="W987" i="5"/>
  <c r="O988" i="5"/>
  <c r="P988" i="5"/>
  <c r="Q988" i="5"/>
  <c r="R988" i="5"/>
  <c r="S988" i="5"/>
  <c r="T988" i="5"/>
  <c r="W988" i="5"/>
  <c r="O989" i="5"/>
  <c r="P989" i="5"/>
  <c r="Q989" i="5"/>
  <c r="R989" i="5"/>
  <c r="S989" i="5"/>
  <c r="T989" i="5"/>
  <c r="W989" i="5"/>
  <c r="O990" i="5"/>
  <c r="P990" i="5"/>
  <c r="Q990" i="5"/>
  <c r="R990" i="5"/>
  <c r="S990" i="5"/>
  <c r="T990" i="5"/>
  <c r="W990" i="5"/>
  <c r="O991" i="5"/>
  <c r="P991" i="5"/>
  <c r="Q991" i="5"/>
  <c r="R991" i="5"/>
  <c r="S991" i="5"/>
  <c r="T991" i="5"/>
  <c r="W991" i="5"/>
  <c r="O992" i="5"/>
  <c r="P992" i="5"/>
  <c r="Q992" i="5"/>
  <c r="R992" i="5"/>
  <c r="S992" i="5"/>
  <c r="T992" i="5"/>
  <c r="W992" i="5"/>
  <c r="O993" i="5"/>
  <c r="P993" i="5"/>
  <c r="Q993" i="5"/>
  <c r="R993" i="5"/>
  <c r="S993" i="5"/>
  <c r="T993" i="5"/>
  <c r="W993" i="5"/>
  <c r="O994" i="5"/>
  <c r="P994" i="5"/>
  <c r="Q994" i="5"/>
  <c r="R994" i="5"/>
  <c r="S994" i="5"/>
  <c r="T994" i="5"/>
  <c r="W994" i="5"/>
  <c r="O995" i="5"/>
  <c r="P995" i="5"/>
  <c r="Q995" i="5"/>
  <c r="R995" i="5"/>
  <c r="S995" i="5"/>
  <c r="T995" i="5"/>
  <c r="W995" i="5"/>
  <c r="O996" i="5"/>
  <c r="P996" i="5"/>
  <c r="Q996" i="5"/>
  <c r="R996" i="5"/>
  <c r="S996" i="5"/>
  <c r="T996" i="5"/>
  <c r="W996" i="5"/>
  <c r="O997" i="5"/>
  <c r="P997" i="5"/>
  <c r="Q997" i="5"/>
  <c r="R997" i="5"/>
  <c r="S997" i="5"/>
  <c r="T997" i="5"/>
  <c r="W997" i="5"/>
  <c r="O998" i="5"/>
  <c r="P998" i="5"/>
  <c r="Q998" i="5"/>
  <c r="R998" i="5"/>
  <c r="S998" i="5"/>
  <c r="T998" i="5"/>
  <c r="W998" i="5"/>
  <c r="O999" i="5"/>
  <c r="P999" i="5"/>
  <c r="Q999" i="5"/>
  <c r="R999" i="5"/>
  <c r="S999" i="5"/>
  <c r="T999" i="5"/>
  <c r="W999" i="5"/>
  <c r="O1000" i="5"/>
  <c r="P1000" i="5"/>
  <c r="Q1000" i="5"/>
  <c r="R1000" i="5"/>
  <c r="S1000" i="5"/>
  <c r="T1000" i="5"/>
  <c r="W1000" i="5"/>
  <c r="O1001" i="5"/>
  <c r="P1001" i="5"/>
  <c r="Q1001" i="5"/>
  <c r="R1001" i="5"/>
  <c r="S1001" i="5"/>
  <c r="T1001" i="5"/>
  <c r="W1001" i="5"/>
  <c r="O1002" i="5"/>
  <c r="P1002" i="5"/>
  <c r="Q1002" i="5"/>
  <c r="R1002" i="5"/>
  <c r="S1002" i="5"/>
  <c r="T1002" i="5"/>
  <c r="W1002" i="5"/>
  <c r="O1003" i="5"/>
  <c r="P1003" i="5"/>
  <c r="Q1003" i="5"/>
  <c r="R1003" i="5"/>
  <c r="S1003" i="5"/>
  <c r="T1003" i="5"/>
  <c r="W1003" i="5"/>
  <c r="O1004" i="5"/>
  <c r="P1004" i="5"/>
  <c r="Q1004" i="5"/>
  <c r="R1004" i="5"/>
  <c r="S1004" i="5"/>
  <c r="T1004" i="5"/>
  <c r="W1004" i="5"/>
  <c r="O1005" i="5"/>
  <c r="P1005" i="5"/>
  <c r="Q1005" i="5"/>
  <c r="R1005" i="5"/>
  <c r="S1005" i="5"/>
  <c r="T1005" i="5"/>
  <c r="W1005" i="5"/>
  <c r="O1006" i="5"/>
  <c r="P1006" i="5"/>
  <c r="Q1006" i="5"/>
  <c r="R1006" i="5"/>
  <c r="S1006" i="5"/>
  <c r="T1006" i="5"/>
  <c r="W1006" i="5"/>
  <c r="O1007" i="5"/>
  <c r="P1007" i="5"/>
  <c r="Q1007" i="5"/>
  <c r="R1007" i="5"/>
  <c r="S1007" i="5"/>
  <c r="T1007" i="5"/>
  <c r="W1007" i="5"/>
  <c r="O1008" i="5"/>
  <c r="P1008" i="5"/>
  <c r="Q1008" i="5"/>
  <c r="R1008" i="5"/>
  <c r="S1008" i="5"/>
  <c r="T1008" i="5"/>
  <c r="W1008" i="5"/>
  <c r="O1009" i="5"/>
  <c r="P1009" i="5"/>
  <c r="Q1009" i="5"/>
  <c r="R1009" i="5"/>
  <c r="S1009" i="5"/>
  <c r="T1009" i="5"/>
  <c r="W1009" i="5"/>
  <c r="O1010" i="5"/>
  <c r="P1010" i="5"/>
  <c r="Q1010" i="5"/>
  <c r="R1010" i="5"/>
  <c r="S1010" i="5"/>
  <c r="T1010" i="5"/>
  <c r="W1010" i="5"/>
  <c r="O1011" i="5"/>
  <c r="P1011" i="5"/>
  <c r="Q1011" i="5"/>
  <c r="R1011" i="5"/>
  <c r="S1011" i="5"/>
  <c r="T1011" i="5"/>
  <c r="W1011" i="5"/>
  <c r="O1012" i="5"/>
  <c r="P1012" i="5"/>
  <c r="Q1012" i="5"/>
  <c r="R1012" i="5"/>
  <c r="S1012" i="5"/>
  <c r="T1012" i="5"/>
  <c r="W1012" i="5"/>
  <c r="O1013" i="5"/>
  <c r="P1013" i="5"/>
  <c r="Q1013" i="5"/>
  <c r="R1013" i="5"/>
  <c r="S1013" i="5"/>
  <c r="T1013" i="5"/>
  <c r="W1013" i="5"/>
  <c r="O1014" i="5"/>
  <c r="P1014" i="5"/>
  <c r="Q1014" i="5"/>
  <c r="R1014" i="5"/>
  <c r="S1014" i="5"/>
  <c r="T1014" i="5"/>
  <c r="W1014" i="5"/>
  <c r="O1015" i="5"/>
  <c r="P1015" i="5"/>
  <c r="Q1015" i="5"/>
  <c r="R1015" i="5"/>
  <c r="S1015" i="5"/>
  <c r="T1015" i="5"/>
  <c r="W1015" i="5"/>
  <c r="O1016" i="5"/>
  <c r="P1016" i="5"/>
  <c r="Q1016" i="5"/>
  <c r="R1016" i="5"/>
  <c r="S1016" i="5"/>
  <c r="T1016" i="5"/>
  <c r="W1016" i="5"/>
  <c r="O1017" i="5"/>
  <c r="P1017" i="5"/>
  <c r="Q1017" i="5"/>
  <c r="R1017" i="5"/>
  <c r="S1017" i="5"/>
  <c r="T1017" i="5"/>
  <c r="W1017" i="5"/>
  <c r="O1018" i="5"/>
  <c r="P1018" i="5"/>
  <c r="Q1018" i="5"/>
  <c r="R1018" i="5"/>
  <c r="S1018" i="5"/>
  <c r="T1018" i="5"/>
  <c r="W1018" i="5"/>
  <c r="O1019" i="5"/>
  <c r="P1019" i="5"/>
  <c r="Q1019" i="5"/>
  <c r="R1019" i="5"/>
  <c r="S1019" i="5"/>
  <c r="T1019" i="5"/>
  <c r="W1019" i="5"/>
  <c r="O1020" i="5"/>
  <c r="P1020" i="5"/>
  <c r="Q1020" i="5"/>
  <c r="R1020" i="5"/>
  <c r="S1020" i="5"/>
  <c r="T1020" i="5"/>
  <c r="W1020" i="5"/>
  <c r="O1021" i="5"/>
  <c r="P1021" i="5"/>
  <c r="Q1021" i="5"/>
  <c r="R1021" i="5"/>
  <c r="S1021" i="5"/>
  <c r="T1021" i="5"/>
  <c r="W1021" i="5"/>
  <c r="O1022" i="5"/>
  <c r="P1022" i="5"/>
  <c r="Q1022" i="5"/>
  <c r="R1022" i="5"/>
  <c r="S1022" i="5"/>
  <c r="T1022" i="5"/>
  <c r="W1022" i="5"/>
  <c r="O1023" i="5"/>
  <c r="P1023" i="5"/>
  <c r="Q1023" i="5"/>
  <c r="R1023" i="5"/>
  <c r="S1023" i="5"/>
  <c r="T1023" i="5"/>
  <c r="W1023" i="5"/>
  <c r="O1024" i="5"/>
  <c r="P1024" i="5"/>
  <c r="Q1024" i="5"/>
  <c r="R1024" i="5"/>
  <c r="S1024" i="5"/>
  <c r="T1024" i="5"/>
  <c r="W1024" i="5"/>
  <c r="O1025" i="5"/>
  <c r="P1025" i="5"/>
  <c r="Q1025" i="5"/>
  <c r="R1025" i="5"/>
  <c r="S1025" i="5"/>
  <c r="T1025" i="5"/>
  <c r="W1025" i="5"/>
  <c r="O1026" i="5"/>
  <c r="P1026" i="5"/>
  <c r="Q1026" i="5"/>
  <c r="R1026" i="5"/>
  <c r="S1026" i="5"/>
  <c r="T1026" i="5"/>
  <c r="W1026" i="5"/>
  <c r="O1027" i="5"/>
  <c r="P1027" i="5"/>
  <c r="Q1027" i="5"/>
  <c r="R1027" i="5"/>
  <c r="S1027" i="5"/>
  <c r="T1027" i="5"/>
  <c r="W1027" i="5"/>
  <c r="O1028" i="5"/>
  <c r="P1028" i="5"/>
  <c r="Q1028" i="5"/>
  <c r="R1028" i="5"/>
  <c r="S1028" i="5"/>
  <c r="T1028" i="5"/>
  <c r="W1028" i="5"/>
  <c r="O1029" i="5"/>
  <c r="P1029" i="5"/>
  <c r="Q1029" i="5"/>
  <c r="R1029" i="5"/>
  <c r="S1029" i="5"/>
  <c r="T1029" i="5"/>
  <c r="W1029" i="5"/>
  <c r="O1030" i="5"/>
  <c r="P1030" i="5"/>
  <c r="Q1030" i="5"/>
  <c r="R1030" i="5"/>
  <c r="S1030" i="5"/>
  <c r="T1030" i="5"/>
  <c r="W1030" i="5"/>
  <c r="O1031" i="5"/>
  <c r="P1031" i="5"/>
  <c r="Q1031" i="5"/>
  <c r="R1031" i="5"/>
  <c r="S1031" i="5"/>
  <c r="T1031" i="5"/>
  <c r="W1031" i="5"/>
  <c r="O1032" i="5"/>
  <c r="P1032" i="5"/>
  <c r="Q1032" i="5"/>
  <c r="R1032" i="5"/>
  <c r="S1032" i="5"/>
  <c r="T1032" i="5"/>
  <c r="W1032" i="5"/>
  <c r="O1034" i="5"/>
  <c r="P1034" i="5"/>
  <c r="Q1034" i="5"/>
  <c r="R1034" i="5"/>
  <c r="S1034" i="5"/>
  <c r="T1034" i="5"/>
  <c r="W1034" i="5"/>
  <c r="O1035" i="5"/>
  <c r="P1035" i="5"/>
  <c r="Q1035" i="5"/>
  <c r="R1035" i="5"/>
  <c r="S1035" i="5"/>
  <c r="T1035" i="5"/>
  <c r="W1035" i="5"/>
  <c r="O1036" i="5"/>
  <c r="P1036" i="5"/>
  <c r="Q1036" i="5"/>
  <c r="R1036" i="5"/>
  <c r="S1036" i="5"/>
  <c r="T1036" i="5"/>
  <c r="W1036" i="5"/>
  <c r="O1037" i="5"/>
  <c r="P1037" i="5"/>
  <c r="Q1037" i="5"/>
  <c r="R1037" i="5"/>
  <c r="S1037" i="5"/>
  <c r="T1037" i="5"/>
  <c r="W1037" i="5"/>
  <c r="O1038" i="5"/>
  <c r="P1038" i="5"/>
  <c r="Q1038" i="5"/>
  <c r="R1038" i="5"/>
  <c r="S1038" i="5"/>
  <c r="T1038" i="5"/>
  <c r="W1038" i="5"/>
  <c r="O1039" i="5"/>
  <c r="P1039" i="5"/>
  <c r="Q1039" i="5"/>
  <c r="R1039" i="5"/>
  <c r="S1039" i="5"/>
  <c r="T1039" i="5"/>
  <c r="W1039" i="5"/>
  <c r="O1040" i="5"/>
  <c r="P1040" i="5"/>
  <c r="Q1040" i="5"/>
  <c r="R1040" i="5"/>
  <c r="S1040" i="5"/>
  <c r="T1040" i="5"/>
  <c r="W1040" i="5"/>
  <c r="O1041" i="5"/>
  <c r="P1041" i="5"/>
  <c r="Q1041" i="5"/>
  <c r="R1041" i="5"/>
  <c r="S1041" i="5"/>
  <c r="T1041" i="5"/>
  <c r="W1041" i="5"/>
  <c r="O1042" i="5"/>
  <c r="P1042" i="5"/>
  <c r="Q1042" i="5"/>
  <c r="R1042" i="5"/>
  <c r="S1042" i="5"/>
  <c r="T1042" i="5"/>
  <c r="W1042" i="5"/>
  <c r="O1043" i="5"/>
  <c r="P1043" i="5"/>
  <c r="Q1043" i="5"/>
  <c r="R1043" i="5"/>
  <c r="S1043" i="5"/>
  <c r="T1043" i="5"/>
  <c r="W1043" i="5"/>
  <c r="O1045" i="5"/>
  <c r="P1045" i="5"/>
  <c r="Q1045" i="5"/>
  <c r="R1045" i="5"/>
  <c r="S1045" i="5"/>
  <c r="T1045" i="5"/>
  <c r="W1045" i="5"/>
  <c r="O1046" i="5"/>
  <c r="P1046" i="5"/>
  <c r="Q1046" i="5"/>
  <c r="R1046" i="5"/>
  <c r="S1046" i="5"/>
  <c r="T1046" i="5"/>
  <c r="W1046" i="5"/>
  <c r="O1047" i="5"/>
  <c r="P1047" i="5"/>
  <c r="Q1047" i="5"/>
  <c r="R1047" i="5"/>
  <c r="S1047" i="5"/>
  <c r="T1047" i="5"/>
  <c r="W1047" i="5"/>
  <c r="O1048" i="5"/>
  <c r="P1048" i="5"/>
  <c r="Q1048" i="5"/>
  <c r="R1048" i="5"/>
  <c r="S1048" i="5"/>
  <c r="T1048" i="5"/>
  <c r="W1048" i="5"/>
  <c r="O1049" i="5"/>
  <c r="P1049" i="5"/>
  <c r="Q1049" i="5"/>
  <c r="R1049" i="5"/>
  <c r="S1049" i="5"/>
  <c r="T1049" i="5"/>
  <c r="W1049" i="5"/>
  <c r="O1050" i="5"/>
  <c r="P1050" i="5"/>
  <c r="Q1050" i="5"/>
  <c r="R1050" i="5"/>
  <c r="S1050" i="5"/>
  <c r="T1050" i="5"/>
  <c r="W1050" i="5"/>
  <c r="O1051" i="5"/>
  <c r="P1051" i="5"/>
  <c r="Q1051" i="5"/>
  <c r="R1051" i="5"/>
  <c r="S1051" i="5"/>
  <c r="T1051" i="5"/>
  <c r="W1051" i="5"/>
  <c r="O1052" i="5"/>
  <c r="P1052" i="5"/>
  <c r="Q1052" i="5"/>
  <c r="R1052" i="5"/>
  <c r="S1052" i="5"/>
  <c r="T1052" i="5"/>
  <c r="W1052" i="5"/>
  <c r="O1053" i="5"/>
  <c r="P1053" i="5"/>
  <c r="Q1053" i="5"/>
  <c r="R1053" i="5"/>
  <c r="S1053" i="5"/>
  <c r="T1053" i="5"/>
  <c r="W1053" i="5"/>
  <c r="O1054" i="5"/>
  <c r="P1054" i="5"/>
  <c r="Q1054" i="5"/>
  <c r="R1054" i="5"/>
  <c r="S1054" i="5"/>
  <c r="T1054" i="5"/>
  <c r="W1054" i="5"/>
  <c r="O1055" i="5"/>
  <c r="P1055" i="5"/>
  <c r="Q1055" i="5"/>
  <c r="R1055" i="5"/>
  <c r="S1055" i="5"/>
  <c r="T1055" i="5"/>
  <c r="W1055" i="5"/>
  <c r="O1056" i="5"/>
  <c r="P1056" i="5"/>
  <c r="Q1056" i="5"/>
  <c r="R1056" i="5"/>
  <c r="S1056" i="5"/>
  <c r="T1056" i="5"/>
  <c r="W1056" i="5"/>
  <c r="O1057" i="5"/>
  <c r="P1057" i="5"/>
  <c r="Q1057" i="5"/>
  <c r="R1057" i="5"/>
  <c r="S1057" i="5"/>
  <c r="T1057" i="5"/>
  <c r="W1057" i="5"/>
  <c r="O1058" i="5"/>
  <c r="P1058" i="5"/>
  <c r="Q1058" i="5"/>
  <c r="R1058" i="5"/>
  <c r="S1058" i="5"/>
  <c r="T1058" i="5"/>
  <c r="W1058" i="5"/>
  <c r="O1059" i="5"/>
  <c r="P1059" i="5"/>
  <c r="Q1059" i="5"/>
  <c r="R1059" i="5"/>
  <c r="S1059" i="5"/>
  <c r="T1059" i="5"/>
  <c r="W1059" i="5"/>
  <c r="O1060" i="5"/>
  <c r="P1060" i="5"/>
  <c r="Q1060" i="5"/>
  <c r="R1060" i="5"/>
  <c r="S1060" i="5"/>
  <c r="T1060" i="5"/>
  <c r="W1060" i="5"/>
  <c r="O1061" i="5"/>
  <c r="P1061" i="5"/>
  <c r="Q1061" i="5"/>
  <c r="R1061" i="5"/>
  <c r="S1061" i="5"/>
  <c r="T1061" i="5"/>
  <c r="W1061" i="5"/>
  <c r="O1062" i="5"/>
  <c r="P1062" i="5"/>
  <c r="Q1062" i="5"/>
  <c r="R1062" i="5"/>
  <c r="S1062" i="5"/>
  <c r="T1062" i="5"/>
  <c r="W1062" i="5"/>
  <c r="O1063" i="5"/>
  <c r="P1063" i="5"/>
  <c r="Q1063" i="5"/>
  <c r="R1063" i="5"/>
  <c r="S1063" i="5"/>
  <c r="T1063" i="5"/>
  <c r="W1063" i="5"/>
  <c r="O1064" i="5"/>
  <c r="P1064" i="5"/>
  <c r="Q1064" i="5"/>
  <c r="R1064" i="5"/>
  <c r="S1064" i="5"/>
  <c r="T1064" i="5"/>
  <c r="W1064" i="5"/>
  <c r="O1065" i="5"/>
  <c r="P1065" i="5"/>
  <c r="Q1065" i="5"/>
  <c r="R1065" i="5"/>
  <c r="S1065" i="5"/>
  <c r="T1065" i="5"/>
  <c r="W1065" i="5"/>
  <c r="O1066" i="5"/>
  <c r="P1066" i="5"/>
  <c r="Q1066" i="5"/>
  <c r="R1066" i="5"/>
  <c r="S1066" i="5"/>
  <c r="T1066" i="5"/>
  <c r="W1066" i="5"/>
  <c r="O1067" i="5"/>
  <c r="P1067" i="5"/>
  <c r="Q1067" i="5"/>
  <c r="R1067" i="5"/>
  <c r="S1067" i="5"/>
  <c r="T1067" i="5"/>
  <c r="W1067" i="5"/>
  <c r="O1068" i="5"/>
  <c r="P1068" i="5"/>
  <c r="Q1068" i="5"/>
  <c r="R1068" i="5"/>
  <c r="S1068" i="5"/>
  <c r="T1068" i="5"/>
  <c r="W1068" i="5"/>
  <c r="O1069" i="5"/>
  <c r="P1069" i="5"/>
  <c r="Q1069" i="5"/>
  <c r="R1069" i="5"/>
  <c r="S1069" i="5"/>
  <c r="T1069" i="5"/>
  <c r="W1069" i="5"/>
  <c r="O1070" i="5"/>
  <c r="P1070" i="5"/>
  <c r="Q1070" i="5"/>
  <c r="R1070" i="5"/>
  <c r="S1070" i="5"/>
  <c r="T1070" i="5"/>
  <c r="W1070" i="5"/>
  <c r="O1071" i="5"/>
  <c r="P1071" i="5"/>
  <c r="Q1071" i="5"/>
  <c r="R1071" i="5"/>
  <c r="S1071" i="5"/>
  <c r="T1071" i="5"/>
  <c r="W1071" i="5"/>
  <c r="O1072" i="5"/>
  <c r="P1072" i="5"/>
  <c r="Q1072" i="5"/>
  <c r="R1072" i="5"/>
  <c r="S1072" i="5"/>
  <c r="T1072" i="5"/>
  <c r="W1072" i="5"/>
  <c r="O1073" i="5"/>
  <c r="P1073" i="5"/>
  <c r="Q1073" i="5"/>
  <c r="R1073" i="5"/>
  <c r="S1073" i="5"/>
  <c r="T1073" i="5"/>
  <c r="W1073" i="5"/>
  <c r="O1074" i="5"/>
  <c r="P1074" i="5"/>
  <c r="Q1074" i="5"/>
  <c r="R1074" i="5"/>
  <c r="S1074" i="5"/>
  <c r="T1074" i="5"/>
  <c r="W1074" i="5"/>
  <c r="O1075" i="5"/>
  <c r="P1075" i="5"/>
  <c r="Q1075" i="5"/>
  <c r="R1075" i="5"/>
  <c r="S1075" i="5"/>
  <c r="T1075" i="5"/>
  <c r="W1075" i="5"/>
  <c r="O1076" i="5"/>
  <c r="P1076" i="5"/>
  <c r="Q1076" i="5"/>
  <c r="R1076" i="5"/>
  <c r="S1076" i="5"/>
  <c r="T1076" i="5"/>
  <c r="W1076" i="5"/>
  <c r="O1077" i="5"/>
  <c r="P1077" i="5"/>
  <c r="Q1077" i="5"/>
  <c r="R1077" i="5"/>
  <c r="S1077" i="5"/>
  <c r="T1077" i="5"/>
  <c r="W1077" i="5"/>
  <c r="O1078" i="5"/>
  <c r="P1078" i="5"/>
  <c r="Q1078" i="5"/>
  <c r="R1078" i="5"/>
  <c r="S1078" i="5"/>
  <c r="T1078" i="5"/>
  <c r="W1078" i="5"/>
  <c r="O1079" i="5"/>
  <c r="P1079" i="5"/>
  <c r="Q1079" i="5"/>
  <c r="R1079" i="5"/>
  <c r="S1079" i="5"/>
  <c r="T1079" i="5"/>
  <c r="W1079" i="5"/>
  <c r="O1080" i="5"/>
  <c r="P1080" i="5"/>
  <c r="Q1080" i="5"/>
  <c r="R1080" i="5"/>
  <c r="S1080" i="5"/>
  <c r="T1080" i="5"/>
  <c r="W1080" i="5"/>
  <c r="O1081" i="5"/>
  <c r="P1081" i="5"/>
  <c r="Q1081" i="5"/>
  <c r="R1081" i="5"/>
  <c r="S1081" i="5"/>
  <c r="T1081" i="5"/>
  <c r="W1081" i="5"/>
  <c r="O1082" i="5"/>
  <c r="P1082" i="5"/>
  <c r="Q1082" i="5"/>
  <c r="R1082" i="5"/>
  <c r="S1082" i="5"/>
  <c r="T1082" i="5"/>
  <c r="W1082" i="5"/>
  <c r="O1083" i="5"/>
  <c r="P1083" i="5"/>
  <c r="Q1083" i="5"/>
  <c r="R1083" i="5"/>
  <c r="S1083" i="5"/>
  <c r="T1083" i="5"/>
  <c r="W1083" i="5"/>
  <c r="O1084" i="5"/>
  <c r="P1084" i="5"/>
  <c r="Q1084" i="5"/>
  <c r="R1084" i="5"/>
  <c r="S1084" i="5"/>
  <c r="T1084" i="5"/>
  <c r="W1084" i="5"/>
  <c r="O1085" i="5"/>
  <c r="P1085" i="5"/>
  <c r="Q1085" i="5"/>
  <c r="R1085" i="5"/>
  <c r="S1085" i="5"/>
  <c r="T1085" i="5"/>
  <c r="W1085" i="5"/>
  <c r="O1086" i="5"/>
  <c r="P1086" i="5"/>
  <c r="Q1086" i="5"/>
  <c r="R1086" i="5"/>
  <c r="S1086" i="5"/>
  <c r="T1086" i="5"/>
  <c r="W1086" i="5"/>
  <c r="O1087" i="5"/>
  <c r="P1087" i="5"/>
  <c r="Q1087" i="5"/>
  <c r="R1087" i="5"/>
  <c r="S1087" i="5"/>
  <c r="T1087" i="5"/>
  <c r="W1087" i="5"/>
  <c r="O1088" i="5"/>
  <c r="P1088" i="5"/>
  <c r="Q1088" i="5"/>
  <c r="R1088" i="5"/>
  <c r="S1088" i="5"/>
  <c r="T1088" i="5"/>
  <c r="W1088" i="5"/>
  <c r="O1089" i="5"/>
  <c r="P1089" i="5"/>
  <c r="Q1089" i="5"/>
  <c r="R1089" i="5"/>
  <c r="S1089" i="5"/>
  <c r="T1089" i="5"/>
  <c r="W1089" i="5"/>
  <c r="O1090" i="5"/>
  <c r="P1090" i="5"/>
  <c r="Q1090" i="5"/>
  <c r="R1090" i="5"/>
  <c r="S1090" i="5"/>
  <c r="T1090" i="5"/>
  <c r="W1090" i="5"/>
  <c r="O1091" i="5"/>
  <c r="P1091" i="5"/>
  <c r="Q1091" i="5"/>
  <c r="R1091" i="5"/>
  <c r="S1091" i="5"/>
  <c r="T1091" i="5"/>
  <c r="W1091" i="5"/>
  <c r="O1092" i="5"/>
  <c r="P1092" i="5"/>
  <c r="Q1092" i="5"/>
  <c r="R1092" i="5"/>
  <c r="S1092" i="5"/>
  <c r="T1092" i="5"/>
  <c r="W1092" i="5"/>
  <c r="O1093" i="5"/>
  <c r="P1093" i="5"/>
  <c r="Q1093" i="5"/>
  <c r="R1093" i="5"/>
  <c r="S1093" i="5"/>
  <c r="T1093" i="5"/>
  <c r="W1093" i="5"/>
  <c r="O1094" i="5"/>
  <c r="P1094" i="5"/>
  <c r="Q1094" i="5"/>
  <c r="R1094" i="5"/>
  <c r="S1094" i="5"/>
  <c r="T1094" i="5"/>
  <c r="W1094" i="5"/>
  <c r="O1095" i="5"/>
  <c r="P1095" i="5"/>
  <c r="Q1095" i="5"/>
  <c r="R1095" i="5"/>
  <c r="S1095" i="5"/>
  <c r="T1095" i="5"/>
  <c r="W1095" i="5"/>
  <c r="O1096" i="5"/>
  <c r="P1096" i="5"/>
  <c r="Q1096" i="5"/>
  <c r="R1096" i="5"/>
  <c r="S1096" i="5"/>
  <c r="T1096" i="5"/>
  <c r="W1096" i="5"/>
  <c r="O1097" i="5"/>
  <c r="P1097" i="5"/>
  <c r="Q1097" i="5"/>
  <c r="R1097" i="5"/>
  <c r="S1097" i="5"/>
  <c r="T1097" i="5"/>
  <c r="W1097" i="5"/>
  <c r="O1098" i="5"/>
  <c r="P1098" i="5"/>
  <c r="Q1098" i="5"/>
  <c r="R1098" i="5"/>
  <c r="S1098" i="5"/>
  <c r="T1098" i="5"/>
  <c r="W1098" i="5"/>
  <c r="O1099" i="5"/>
  <c r="P1099" i="5"/>
  <c r="Q1099" i="5"/>
  <c r="R1099" i="5"/>
  <c r="S1099" i="5"/>
  <c r="T1099" i="5"/>
  <c r="W1099" i="5"/>
  <c r="O1100" i="5"/>
  <c r="P1100" i="5"/>
  <c r="Q1100" i="5"/>
  <c r="R1100" i="5"/>
  <c r="S1100" i="5"/>
  <c r="T1100" i="5"/>
  <c r="W1100" i="5"/>
  <c r="O1101" i="5"/>
  <c r="P1101" i="5"/>
  <c r="Q1101" i="5"/>
  <c r="R1101" i="5"/>
  <c r="S1101" i="5"/>
  <c r="T1101" i="5"/>
  <c r="W1101" i="5"/>
  <c r="O1102" i="5"/>
  <c r="P1102" i="5"/>
  <c r="Q1102" i="5"/>
  <c r="R1102" i="5"/>
  <c r="S1102" i="5"/>
  <c r="T1102" i="5"/>
  <c r="W1102" i="5"/>
  <c r="O1103" i="5"/>
  <c r="P1103" i="5"/>
  <c r="Q1103" i="5"/>
  <c r="R1103" i="5"/>
  <c r="S1103" i="5"/>
  <c r="T1103" i="5"/>
  <c r="W1103" i="5"/>
  <c r="O1104" i="5"/>
  <c r="P1104" i="5"/>
  <c r="Q1104" i="5"/>
  <c r="R1104" i="5"/>
  <c r="S1104" i="5"/>
  <c r="T1104" i="5"/>
  <c r="W1104" i="5"/>
  <c r="O1105" i="5"/>
  <c r="P1105" i="5"/>
  <c r="Q1105" i="5"/>
  <c r="R1105" i="5"/>
  <c r="S1105" i="5"/>
  <c r="T1105" i="5"/>
  <c r="W1105" i="5"/>
  <c r="O1106" i="5"/>
  <c r="P1106" i="5"/>
  <c r="Q1106" i="5"/>
  <c r="R1106" i="5"/>
  <c r="S1106" i="5"/>
  <c r="T1106" i="5"/>
  <c r="W1106" i="5"/>
  <c r="O1107" i="5"/>
  <c r="P1107" i="5"/>
  <c r="Q1107" i="5"/>
  <c r="R1107" i="5"/>
  <c r="S1107" i="5"/>
  <c r="T1107" i="5"/>
  <c r="W1107" i="5"/>
  <c r="O1108" i="5"/>
  <c r="P1108" i="5"/>
  <c r="Q1108" i="5"/>
  <c r="R1108" i="5"/>
  <c r="S1108" i="5"/>
  <c r="T1108" i="5"/>
  <c r="W1108" i="5"/>
  <c r="O1109" i="5"/>
  <c r="P1109" i="5"/>
  <c r="Q1109" i="5"/>
  <c r="R1109" i="5"/>
  <c r="S1109" i="5"/>
  <c r="T1109" i="5"/>
  <c r="W1109" i="5"/>
  <c r="O1110" i="5"/>
  <c r="P1110" i="5"/>
  <c r="Q1110" i="5"/>
  <c r="R1110" i="5"/>
  <c r="S1110" i="5"/>
  <c r="T1110" i="5"/>
  <c r="W1110" i="5"/>
  <c r="O1111" i="5"/>
  <c r="P1111" i="5"/>
  <c r="Q1111" i="5"/>
  <c r="R1111" i="5"/>
  <c r="S1111" i="5"/>
  <c r="T1111" i="5"/>
  <c r="W1111" i="5"/>
  <c r="O1112" i="5"/>
  <c r="P1112" i="5"/>
  <c r="Q1112" i="5"/>
  <c r="R1112" i="5"/>
  <c r="S1112" i="5"/>
  <c r="T1112" i="5"/>
  <c r="W1112" i="5"/>
  <c r="O1113" i="5"/>
  <c r="P1113" i="5"/>
  <c r="Q1113" i="5"/>
  <c r="R1113" i="5"/>
  <c r="S1113" i="5"/>
  <c r="T1113" i="5"/>
  <c r="W1113" i="5"/>
  <c r="O1114" i="5"/>
  <c r="P1114" i="5"/>
  <c r="Q1114" i="5"/>
  <c r="R1114" i="5"/>
  <c r="S1114" i="5"/>
  <c r="T1114" i="5"/>
  <c r="W1114" i="5"/>
  <c r="O1115" i="5"/>
  <c r="P1115" i="5"/>
  <c r="Q1115" i="5"/>
  <c r="R1115" i="5"/>
  <c r="S1115" i="5"/>
  <c r="T1115" i="5"/>
  <c r="W1115" i="5"/>
  <c r="O1116" i="5"/>
  <c r="P1116" i="5"/>
  <c r="Q1116" i="5"/>
  <c r="R1116" i="5"/>
  <c r="S1116" i="5"/>
  <c r="T1116" i="5"/>
  <c r="W1116" i="5"/>
  <c r="O1117" i="5"/>
  <c r="P1117" i="5"/>
  <c r="Q1117" i="5"/>
  <c r="R1117" i="5"/>
  <c r="S1117" i="5"/>
  <c r="T1117" i="5"/>
  <c r="W1117" i="5"/>
  <c r="O1118" i="5"/>
  <c r="P1118" i="5"/>
  <c r="Q1118" i="5"/>
  <c r="R1118" i="5"/>
  <c r="S1118" i="5"/>
  <c r="T1118" i="5"/>
  <c r="W1118" i="5"/>
  <c r="O1119" i="5"/>
  <c r="P1119" i="5"/>
  <c r="Q1119" i="5"/>
  <c r="R1119" i="5"/>
  <c r="S1119" i="5"/>
  <c r="T1119" i="5"/>
  <c r="W1119" i="5"/>
  <c r="O1120" i="5"/>
  <c r="P1120" i="5"/>
  <c r="Q1120" i="5"/>
  <c r="R1120" i="5"/>
  <c r="S1120" i="5"/>
  <c r="T1120" i="5"/>
  <c r="W1120" i="5"/>
  <c r="O1121" i="5"/>
  <c r="P1121" i="5"/>
  <c r="Q1121" i="5"/>
  <c r="R1121" i="5"/>
  <c r="S1121" i="5"/>
  <c r="T1121" i="5"/>
  <c r="W1121" i="5"/>
  <c r="O1122" i="5"/>
  <c r="P1122" i="5"/>
  <c r="Q1122" i="5"/>
  <c r="R1122" i="5"/>
  <c r="S1122" i="5"/>
  <c r="T1122" i="5"/>
  <c r="W1122" i="5"/>
  <c r="O1123" i="5"/>
  <c r="P1123" i="5"/>
  <c r="Q1123" i="5"/>
  <c r="R1123" i="5"/>
  <c r="S1123" i="5"/>
  <c r="T1123" i="5"/>
  <c r="W1123" i="5"/>
  <c r="O1124" i="5"/>
  <c r="P1124" i="5"/>
  <c r="Q1124" i="5"/>
  <c r="R1124" i="5"/>
  <c r="S1124" i="5"/>
  <c r="T1124" i="5"/>
  <c r="W1124" i="5"/>
  <c r="O1125" i="5"/>
  <c r="P1125" i="5"/>
  <c r="Q1125" i="5"/>
  <c r="R1125" i="5"/>
  <c r="S1125" i="5"/>
  <c r="T1125" i="5"/>
  <c r="W1125" i="5"/>
  <c r="O1126" i="5"/>
  <c r="P1126" i="5"/>
  <c r="Q1126" i="5"/>
  <c r="R1126" i="5"/>
  <c r="S1126" i="5"/>
  <c r="T1126" i="5"/>
  <c r="W1126" i="5"/>
  <c r="O1127" i="5"/>
  <c r="P1127" i="5"/>
  <c r="Q1127" i="5"/>
  <c r="R1127" i="5"/>
  <c r="S1127" i="5"/>
  <c r="T1127" i="5"/>
  <c r="W1127" i="5"/>
  <c r="O1128" i="5"/>
  <c r="P1128" i="5"/>
  <c r="Q1128" i="5"/>
  <c r="R1128" i="5"/>
  <c r="S1128" i="5"/>
  <c r="T1128" i="5"/>
  <c r="W1128" i="5"/>
  <c r="O1129" i="5"/>
  <c r="P1129" i="5"/>
  <c r="Q1129" i="5"/>
  <c r="R1129" i="5"/>
  <c r="S1129" i="5"/>
  <c r="T1129" i="5"/>
  <c r="W1129" i="5"/>
  <c r="O1130" i="5"/>
  <c r="P1130" i="5"/>
  <c r="Q1130" i="5"/>
  <c r="R1130" i="5"/>
  <c r="S1130" i="5"/>
  <c r="T1130" i="5"/>
  <c r="W1130" i="5"/>
  <c r="O1131" i="5"/>
  <c r="P1131" i="5"/>
  <c r="Q1131" i="5"/>
  <c r="R1131" i="5"/>
  <c r="S1131" i="5"/>
  <c r="T1131" i="5"/>
  <c r="W1131" i="5"/>
  <c r="O1132" i="5"/>
  <c r="P1132" i="5"/>
  <c r="Q1132" i="5"/>
  <c r="R1132" i="5"/>
  <c r="S1132" i="5"/>
  <c r="T1132" i="5"/>
  <c r="W1132" i="5"/>
  <c r="O1133" i="5"/>
  <c r="P1133" i="5"/>
  <c r="Q1133" i="5"/>
  <c r="R1133" i="5"/>
  <c r="S1133" i="5"/>
  <c r="T1133" i="5"/>
  <c r="W1133" i="5"/>
  <c r="O1134" i="5"/>
  <c r="P1134" i="5"/>
  <c r="Q1134" i="5"/>
  <c r="R1134" i="5"/>
  <c r="S1134" i="5"/>
  <c r="T1134" i="5"/>
  <c r="W1134" i="5"/>
  <c r="O1135" i="5"/>
  <c r="P1135" i="5"/>
  <c r="Q1135" i="5"/>
  <c r="R1135" i="5"/>
  <c r="S1135" i="5"/>
  <c r="T1135" i="5"/>
  <c r="W1135" i="5"/>
  <c r="O1136" i="5"/>
  <c r="P1136" i="5"/>
  <c r="Q1136" i="5"/>
  <c r="R1136" i="5"/>
  <c r="S1136" i="5"/>
  <c r="T1136" i="5"/>
  <c r="W1136" i="5"/>
  <c r="O1137" i="5"/>
  <c r="P1137" i="5"/>
  <c r="Q1137" i="5"/>
  <c r="R1137" i="5"/>
  <c r="S1137" i="5"/>
  <c r="T1137" i="5"/>
  <c r="W1137" i="5"/>
  <c r="O1138" i="5"/>
  <c r="P1138" i="5"/>
  <c r="Q1138" i="5"/>
  <c r="R1138" i="5"/>
  <c r="S1138" i="5"/>
  <c r="T1138" i="5"/>
  <c r="W1138" i="5"/>
  <c r="O1139" i="5"/>
  <c r="P1139" i="5"/>
  <c r="Q1139" i="5"/>
  <c r="R1139" i="5"/>
  <c r="S1139" i="5"/>
  <c r="T1139" i="5"/>
  <c r="W1139" i="5"/>
  <c r="O1140" i="5"/>
  <c r="P1140" i="5"/>
  <c r="Q1140" i="5"/>
  <c r="R1140" i="5"/>
  <c r="S1140" i="5"/>
  <c r="T1140" i="5"/>
  <c r="W1140" i="5"/>
  <c r="O1141" i="5"/>
  <c r="P1141" i="5"/>
  <c r="Q1141" i="5"/>
  <c r="R1141" i="5"/>
  <c r="S1141" i="5"/>
  <c r="T1141" i="5"/>
  <c r="W1141" i="5"/>
  <c r="O1142" i="5"/>
  <c r="P1142" i="5"/>
  <c r="Q1142" i="5"/>
  <c r="R1142" i="5"/>
  <c r="S1142" i="5"/>
  <c r="T1142" i="5"/>
  <c r="W1142" i="5"/>
  <c r="O1143" i="5"/>
  <c r="P1143" i="5"/>
  <c r="Q1143" i="5"/>
  <c r="R1143" i="5"/>
  <c r="S1143" i="5"/>
  <c r="T1143" i="5"/>
  <c r="W1143" i="5"/>
  <c r="O1144" i="5"/>
  <c r="P1144" i="5"/>
  <c r="Q1144" i="5"/>
  <c r="R1144" i="5"/>
  <c r="S1144" i="5"/>
  <c r="T1144" i="5"/>
  <c r="W1144" i="5"/>
  <c r="O1145" i="5"/>
  <c r="P1145" i="5"/>
  <c r="Q1145" i="5"/>
  <c r="R1145" i="5"/>
  <c r="S1145" i="5"/>
  <c r="T1145" i="5"/>
  <c r="W1145" i="5"/>
  <c r="O1146" i="5"/>
  <c r="P1146" i="5"/>
  <c r="Q1146" i="5"/>
  <c r="R1146" i="5"/>
  <c r="S1146" i="5"/>
  <c r="T1146" i="5"/>
  <c r="W1146" i="5"/>
  <c r="O1147" i="5"/>
  <c r="P1147" i="5"/>
  <c r="Q1147" i="5"/>
  <c r="R1147" i="5"/>
  <c r="S1147" i="5"/>
  <c r="T1147" i="5"/>
  <c r="W1147" i="5"/>
  <c r="O1148" i="5"/>
  <c r="P1148" i="5"/>
  <c r="Q1148" i="5"/>
  <c r="R1148" i="5"/>
  <c r="S1148" i="5"/>
  <c r="T1148" i="5"/>
  <c r="W1148" i="5"/>
  <c r="O1149" i="5"/>
  <c r="P1149" i="5"/>
  <c r="Q1149" i="5"/>
  <c r="R1149" i="5"/>
  <c r="S1149" i="5"/>
  <c r="T1149" i="5"/>
  <c r="W1149" i="5"/>
  <c r="O1150" i="5"/>
  <c r="P1150" i="5"/>
  <c r="Q1150" i="5"/>
  <c r="R1150" i="5"/>
  <c r="S1150" i="5"/>
  <c r="T1150" i="5"/>
  <c r="W1150" i="5"/>
  <c r="O1151" i="5"/>
  <c r="P1151" i="5"/>
  <c r="Q1151" i="5"/>
  <c r="R1151" i="5"/>
  <c r="S1151" i="5"/>
  <c r="T1151" i="5"/>
  <c r="W1151" i="5"/>
  <c r="O1152" i="5"/>
  <c r="P1152" i="5"/>
  <c r="Q1152" i="5"/>
  <c r="R1152" i="5"/>
  <c r="S1152" i="5"/>
  <c r="T1152" i="5"/>
  <c r="W1152" i="5"/>
  <c r="O1153" i="5"/>
  <c r="P1153" i="5"/>
  <c r="Q1153" i="5"/>
  <c r="R1153" i="5"/>
  <c r="S1153" i="5"/>
  <c r="T1153" i="5"/>
  <c r="W1153" i="5"/>
  <c r="O1154" i="5"/>
  <c r="P1154" i="5"/>
  <c r="Q1154" i="5"/>
  <c r="R1154" i="5"/>
  <c r="S1154" i="5"/>
  <c r="T1154" i="5"/>
  <c r="W1154" i="5"/>
  <c r="O1155" i="5"/>
  <c r="P1155" i="5"/>
  <c r="Q1155" i="5"/>
  <c r="R1155" i="5"/>
  <c r="S1155" i="5"/>
  <c r="T1155" i="5"/>
  <c r="W1155" i="5"/>
  <c r="O1156" i="5"/>
  <c r="P1156" i="5"/>
  <c r="Q1156" i="5"/>
  <c r="R1156" i="5"/>
  <c r="S1156" i="5"/>
  <c r="T1156" i="5"/>
  <c r="W1156" i="5"/>
  <c r="O1157" i="5"/>
  <c r="P1157" i="5"/>
  <c r="Q1157" i="5"/>
  <c r="R1157" i="5"/>
  <c r="S1157" i="5"/>
  <c r="T1157" i="5"/>
  <c r="W1157" i="5"/>
  <c r="O1158" i="5"/>
  <c r="P1158" i="5"/>
  <c r="Q1158" i="5"/>
  <c r="R1158" i="5"/>
  <c r="S1158" i="5"/>
  <c r="T1158" i="5"/>
  <c r="W1158" i="5"/>
  <c r="O1159" i="5"/>
  <c r="P1159" i="5"/>
  <c r="Q1159" i="5"/>
  <c r="R1159" i="5"/>
  <c r="S1159" i="5"/>
  <c r="T1159" i="5"/>
  <c r="W1159" i="5"/>
  <c r="O1160" i="5"/>
  <c r="P1160" i="5"/>
  <c r="Q1160" i="5"/>
  <c r="R1160" i="5"/>
  <c r="S1160" i="5"/>
  <c r="T1160" i="5"/>
  <c r="W1160" i="5"/>
  <c r="W2" i="5"/>
  <c r="T2" i="5"/>
  <c r="S2" i="5"/>
  <c r="R2" i="5"/>
  <c r="Q2" i="5"/>
  <c r="P2" i="5"/>
  <c r="O2" i="5"/>
  <c r="B154" i="4"/>
  <c r="N395" i="5" l="1"/>
  <c r="V395" i="5" s="1"/>
  <c r="M395" i="5"/>
  <c r="N938" i="5"/>
  <c r="V938" i="5" s="1"/>
  <c r="M938" i="5"/>
  <c r="N760" i="5"/>
  <c r="V760" i="5" s="1"/>
  <c r="M760" i="5"/>
  <c r="N671" i="5"/>
  <c r="M671" i="5"/>
  <c r="U671" i="5" s="1"/>
  <c r="M540" i="5"/>
  <c r="U540" i="5" s="1"/>
  <c r="N540" i="5"/>
  <c r="M472" i="5"/>
  <c r="N472" i="5"/>
  <c r="V472" i="5" s="1"/>
  <c r="N440" i="5"/>
  <c r="M440" i="5"/>
  <c r="U440" i="5" s="1"/>
  <c r="N372" i="5"/>
  <c r="M372" i="5"/>
  <c r="U372" i="5" s="1"/>
  <c r="M243" i="5"/>
  <c r="U243" i="5" s="1"/>
  <c r="N243" i="5"/>
  <c r="V243" i="5" s="1"/>
  <c r="N196" i="5"/>
  <c r="M196" i="5"/>
  <c r="U196" i="5" s="1"/>
  <c r="N129" i="5"/>
  <c r="V129" i="5" s="1"/>
  <c r="M129" i="5"/>
  <c r="M97" i="5"/>
  <c r="N97" i="5"/>
  <c r="V97" i="5" s="1"/>
  <c r="M65" i="5"/>
  <c r="U65" i="5" s="1"/>
  <c r="N65" i="5"/>
  <c r="V65" i="5" s="1"/>
  <c r="N32" i="5"/>
  <c r="M32" i="5"/>
  <c r="U32" i="5" s="1"/>
  <c r="N1141" i="5"/>
  <c r="V1141" i="5" s="1"/>
  <c r="M1141" i="5"/>
  <c r="U1141" i="5" s="1"/>
  <c r="N1077" i="5"/>
  <c r="V1077" i="5" s="1"/>
  <c r="M1077" i="5"/>
  <c r="N1045" i="5"/>
  <c r="V1045" i="5" s="1"/>
  <c r="M1045" i="5"/>
  <c r="U1045" i="5" s="1"/>
  <c r="N979" i="5"/>
  <c r="M979" i="5"/>
  <c r="N947" i="5"/>
  <c r="M947" i="5"/>
  <c r="U947" i="5" s="1"/>
  <c r="N877" i="5"/>
  <c r="V877" i="5" s="1"/>
  <c r="M877" i="5"/>
  <c r="U877" i="5" s="1"/>
  <c r="N842" i="5"/>
  <c r="V842" i="5" s="1"/>
  <c r="M842" i="5"/>
  <c r="N737" i="5"/>
  <c r="V737" i="5" s="1"/>
  <c r="M737" i="5"/>
  <c r="U737" i="5" s="1"/>
  <c r="N648" i="5"/>
  <c r="M648" i="5"/>
  <c r="N616" i="5"/>
  <c r="M616" i="5"/>
  <c r="U616" i="5" s="1"/>
  <c r="N583" i="5"/>
  <c r="M583" i="5"/>
  <c r="U583" i="5" s="1"/>
  <c r="M482" i="5"/>
  <c r="N482" i="5"/>
  <c r="V482" i="5" s="1"/>
  <c r="N449" i="5"/>
  <c r="V449" i="5" s="1"/>
  <c r="M449" i="5"/>
  <c r="N349" i="5"/>
  <c r="V349" i="5" s="1"/>
  <c r="M349" i="5"/>
  <c r="U349" i="5" s="1"/>
  <c r="U317" i="5"/>
  <c r="N317" i="5"/>
  <c r="M317" i="5"/>
  <c r="U285" i="5"/>
  <c r="N285" i="5"/>
  <c r="V285" i="5" s="1"/>
  <c r="M285" i="5"/>
  <c r="N252" i="5"/>
  <c r="V252" i="5" s="1"/>
  <c r="M252" i="5"/>
  <c r="U252" i="5" s="1"/>
  <c r="U219" i="5"/>
  <c r="N219" i="5"/>
  <c r="M219" i="5"/>
  <c r="N205" i="5"/>
  <c r="M205" i="5"/>
  <c r="U205" i="5" s="1"/>
  <c r="N138" i="5"/>
  <c r="V138" i="5" s="1"/>
  <c r="M138" i="5"/>
  <c r="N106" i="5"/>
  <c r="M106" i="5"/>
  <c r="N74" i="5"/>
  <c r="V74" i="5" s="1"/>
  <c r="M74" i="5"/>
  <c r="N41" i="5"/>
  <c r="M41" i="5"/>
  <c r="U41" i="5" s="1"/>
  <c r="N9" i="5"/>
  <c r="V9" i="5" s="1"/>
  <c r="M9" i="5"/>
  <c r="M1150" i="5"/>
  <c r="U1150" i="5" s="1"/>
  <c r="N1150" i="5"/>
  <c r="M1118" i="5"/>
  <c r="U1118" i="5" s="1"/>
  <c r="N1118" i="5"/>
  <c r="M1086" i="5"/>
  <c r="U1086" i="5" s="1"/>
  <c r="N1086" i="5"/>
  <c r="V1086" i="5" s="1"/>
  <c r="M1054" i="5"/>
  <c r="U1054" i="5" s="1"/>
  <c r="N1054" i="5"/>
  <c r="V1054" i="5" s="1"/>
  <c r="U1020" i="5"/>
  <c r="N1020" i="5"/>
  <c r="M1020" i="5"/>
  <c r="N988" i="5"/>
  <c r="V988" i="5" s="1"/>
  <c r="M988" i="5"/>
  <c r="U988" i="5" s="1"/>
  <c r="N956" i="5"/>
  <c r="V956" i="5" s="1"/>
  <c r="M956" i="5"/>
  <c r="N920" i="5"/>
  <c r="V920" i="5" s="1"/>
  <c r="M920" i="5"/>
  <c r="N888" i="5"/>
  <c r="M888" i="5"/>
  <c r="U888" i="5" s="1"/>
  <c r="N851" i="5"/>
  <c r="V851" i="5" s="1"/>
  <c r="M851" i="5"/>
  <c r="U818" i="5"/>
  <c r="M818" i="5"/>
  <c r="N818" i="5"/>
  <c r="N783" i="5"/>
  <c r="M783" i="5"/>
  <c r="U783" i="5" s="1"/>
  <c r="N746" i="5"/>
  <c r="V746" i="5" s="1"/>
  <c r="M746" i="5"/>
  <c r="U746" i="5" s="1"/>
  <c r="U714" i="5"/>
  <c r="N714" i="5"/>
  <c r="V714" i="5" s="1"/>
  <c r="M714" i="5"/>
  <c r="N691" i="5"/>
  <c r="V691" i="5" s="1"/>
  <c r="M691" i="5"/>
  <c r="U691" i="5" s="1"/>
  <c r="N657" i="5"/>
  <c r="M657" i="5"/>
  <c r="U657" i="5" s="1"/>
  <c r="U625" i="5"/>
  <c r="N625" i="5"/>
  <c r="V625" i="5" s="1"/>
  <c r="M625" i="5"/>
  <c r="N592" i="5"/>
  <c r="V592" i="5" s="1"/>
  <c r="M592" i="5"/>
  <c r="N559" i="5"/>
  <c r="M559" i="5"/>
  <c r="N524" i="5"/>
  <c r="M524" i="5"/>
  <c r="U524" i="5" s="1"/>
  <c r="N491" i="5"/>
  <c r="V491" i="5" s="1"/>
  <c r="M491" i="5"/>
  <c r="M458" i="5"/>
  <c r="N458" i="5"/>
  <c r="V458" i="5" s="1"/>
  <c r="M426" i="5"/>
  <c r="U426" i="5" s="1"/>
  <c r="N426" i="5"/>
  <c r="V426" i="5" s="1"/>
  <c r="N390" i="5"/>
  <c r="V390" i="5" s="1"/>
  <c r="M390" i="5"/>
  <c r="N358" i="5"/>
  <c r="V358" i="5" s="1"/>
  <c r="M358" i="5"/>
  <c r="N326" i="5"/>
  <c r="V326" i="5" s="1"/>
  <c r="M326" i="5"/>
  <c r="U326" i="5" s="1"/>
  <c r="U294" i="5"/>
  <c r="N294" i="5"/>
  <c r="M294" i="5"/>
  <c r="N261" i="5"/>
  <c r="V261" i="5" s="1"/>
  <c r="M261" i="5"/>
  <c r="U261" i="5" s="1"/>
  <c r="N228" i="5"/>
  <c r="V228" i="5" s="1"/>
  <c r="M228" i="5"/>
  <c r="U228" i="5" s="1"/>
  <c r="N180" i="5"/>
  <c r="V180" i="5" s="1"/>
  <c r="M180" i="5"/>
  <c r="N147" i="5"/>
  <c r="M147" i="5"/>
  <c r="U147" i="5" s="1"/>
  <c r="N115" i="5"/>
  <c r="M115" i="5"/>
  <c r="N83" i="5"/>
  <c r="M83" i="5"/>
  <c r="U83" i="5" s="1"/>
  <c r="N50" i="5"/>
  <c r="M50" i="5"/>
  <c r="U50" i="5" s="1"/>
  <c r="N18" i="5"/>
  <c r="V18" i="5" s="1"/>
  <c r="M18" i="5"/>
  <c r="U18" i="5" s="1"/>
  <c r="N1155" i="5"/>
  <c r="V1155" i="5" s="1"/>
  <c r="M1155" i="5"/>
  <c r="U1155" i="5" s="1"/>
  <c r="N961" i="5"/>
  <c r="V961" i="5" s="1"/>
  <c r="M961" i="5"/>
  <c r="U961" i="5" s="1"/>
  <c r="N893" i="5"/>
  <c r="M893" i="5"/>
  <c r="N902" i="5"/>
  <c r="V902" i="5" s="1"/>
  <c r="M902" i="5"/>
  <c r="U902" i="5" s="1"/>
  <c r="N868" i="5"/>
  <c r="M868" i="5"/>
  <c r="U868" i="5" s="1"/>
  <c r="N832" i="5"/>
  <c r="V832" i="5" s="1"/>
  <c r="M832" i="5"/>
  <c r="N800" i="5"/>
  <c r="V800" i="5" s="1"/>
  <c r="M800" i="5"/>
  <c r="N728" i="5"/>
  <c r="V728" i="5" s="1"/>
  <c r="M728" i="5"/>
  <c r="N705" i="5"/>
  <c r="M705" i="5"/>
  <c r="U705" i="5" s="1"/>
  <c r="N639" i="5"/>
  <c r="V639" i="5" s="1"/>
  <c r="M639" i="5"/>
  <c r="N607" i="5"/>
  <c r="M607" i="5"/>
  <c r="U607" i="5" s="1"/>
  <c r="U573" i="5"/>
  <c r="N573" i="5"/>
  <c r="M573" i="5"/>
  <c r="M506" i="5"/>
  <c r="U506" i="5" s="1"/>
  <c r="N506" i="5"/>
  <c r="V407" i="5"/>
  <c r="M407" i="5"/>
  <c r="N407" i="5"/>
  <c r="N340" i="5"/>
  <c r="M340" i="5"/>
  <c r="U340" i="5" s="1"/>
  <c r="N308" i="5"/>
  <c r="M308" i="5"/>
  <c r="U308" i="5" s="1"/>
  <c r="N275" i="5"/>
  <c r="M275" i="5"/>
  <c r="U275" i="5" s="1"/>
  <c r="N161" i="5"/>
  <c r="M161" i="5"/>
  <c r="U161" i="5" s="1"/>
  <c r="N1109" i="5"/>
  <c r="M1109" i="5"/>
  <c r="U1109" i="5" s="1"/>
  <c r="N1011" i="5"/>
  <c r="V1011" i="5" s="1"/>
  <c r="M1011" i="5"/>
  <c r="N911" i="5"/>
  <c r="M911" i="5"/>
  <c r="N809" i="5"/>
  <c r="M809" i="5"/>
  <c r="U809" i="5" s="1"/>
  <c r="N769" i="5"/>
  <c r="V769" i="5" s="1"/>
  <c r="M769" i="5"/>
  <c r="U769" i="5" s="1"/>
  <c r="N682" i="5"/>
  <c r="V682" i="5" s="1"/>
  <c r="M682" i="5"/>
  <c r="U682" i="5" s="1"/>
  <c r="N549" i="5"/>
  <c r="V549" i="5" s="1"/>
  <c r="M549" i="5"/>
  <c r="N515" i="5"/>
  <c r="V515" i="5" s="1"/>
  <c r="M515" i="5"/>
  <c r="U515" i="5" s="1"/>
  <c r="M416" i="5"/>
  <c r="U416" i="5" s="1"/>
  <c r="N416" i="5"/>
  <c r="N381" i="5"/>
  <c r="V381" i="5" s="1"/>
  <c r="M381" i="5"/>
  <c r="N170" i="5"/>
  <c r="M170" i="5"/>
  <c r="U170" i="5" s="1"/>
  <c r="N1159" i="5"/>
  <c r="M1159" i="5"/>
  <c r="U1159" i="5" s="1"/>
  <c r="N1127" i="5"/>
  <c r="M1127" i="5"/>
  <c r="U1127" i="5" s="1"/>
  <c r="N1095" i="5"/>
  <c r="M1095" i="5"/>
  <c r="U1095" i="5" s="1"/>
  <c r="N1063" i="5"/>
  <c r="V1063" i="5" s="1"/>
  <c r="M1063" i="5"/>
  <c r="U1029" i="5"/>
  <c r="N1029" i="5"/>
  <c r="M1029" i="5"/>
  <c r="N997" i="5"/>
  <c r="M997" i="5"/>
  <c r="U997" i="5" s="1"/>
  <c r="N965" i="5"/>
  <c r="V965" i="5" s="1"/>
  <c r="M965" i="5"/>
  <c r="U965" i="5" s="1"/>
  <c r="N930" i="5"/>
  <c r="M930" i="5"/>
  <c r="U930" i="5" s="1"/>
  <c r="N897" i="5"/>
  <c r="V897" i="5" s="1"/>
  <c r="M897" i="5"/>
  <c r="U897" i="5" s="1"/>
  <c r="N863" i="5"/>
  <c r="M863" i="5"/>
  <c r="U863" i="5" s="1"/>
  <c r="M827" i="5"/>
  <c r="U827" i="5" s="1"/>
  <c r="N827" i="5"/>
  <c r="M795" i="5"/>
  <c r="N795" i="5"/>
  <c r="U755" i="5"/>
  <c r="N755" i="5"/>
  <c r="V755" i="5" s="1"/>
  <c r="M755" i="5"/>
  <c r="N723" i="5"/>
  <c r="M723" i="5"/>
  <c r="N700" i="5"/>
  <c r="V700" i="5" s="1"/>
  <c r="M700" i="5"/>
  <c r="U700" i="5" s="1"/>
  <c r="N666" i="5"/>
  <c r="V666" i="5" s="1"/>
  <c r="M666" i="5"/>
  <c r="U666" i="5" s="1"/>
  <c r="M634" i="5"/>
  <c r="N634" i="5"/>
  <c r="V634" i="5" s="1"/>
  <c r="M602" i="5"/>
  <c r="U602" i="5" s="1"/>
  <c r="N602" i="5"/>
  <c r="V602" i="5" s="1"/>
  <c r="N568" i="5"/>
  <c r="V568" i="5" s="1"/>
  <c r="M568" i="5"/>
  <c r="U533" i="5"/>
  <c r="N533" i="5"/>
  <c r="M533" i="5"/>
  <c r="N501" i="5"/>
  <c r="M501" i="5"/>
  <c r="U467" i="5"/>
  <c r="M467" i="5"/>
  <c r="N467" i="5"/>
  <c r="M435" i="5"/>
  <c r="U435" i="5" s="1"/>
  <c r="N435" i="5"/>
  <c r="N402" i="5"/>
  <c r="V402" i="5" s="1"/>
  <c r="M402" i="5"/>
  <c r="U402" i="5" s="1"/>
  <c r="N367" i="5"/>
  <c r="V367" i="5" s="1"/>
  <c r="M367" i="5"/>
  <c r="U367" i="5" s="1"/>
  <c r="N335" i="5"/>
  <c r="M335" i="5"/>
  <c r="U335" i="5" s="1"/>
  <c r="N303" i="5"/>
  <c r="V303" i="5" s="1"/>
  <c r="M303" i="5"/>
  <c r="N270" i="5"/>
  <c r="M270" i="5"/>
  <c r="U270" i="5" s="1"/>
  <c r="N237" i="5"/>
  <c r="V237" i="5" s="1"/>
  <c r="M237" i="5"/>
  <c r="U237" i="5" s="1"/>
  <c r="N189" i="5"/>
  <c r="V189" i="5" s="1"/>
  <c r="M189" i="5"/>
  <c r="U189" i="5" s="1"/>
  <c r="N156" i="5"/>
  <c r="M156" i="5"/>
  <c r="U156" i="5" s="1"/>
  <c r="U124" i="5"/>
  <c r="M124" i="5"/>
  <c r="N124" i="5"/>
  <c r="N92" i="5"/>
  <c r="M92" i="5"/>
  <c r="U92" i="5" s="1"/>
  <c r="N60" i="5"/>
  <c r="M60" i="5"/>
  <c r="N27" i="5"/>
  <c r="M27" i="5"/>
  <c r="U27" i="5" s="1"/>
  <c r="N1136" i="5"/>
  <c r="V1136" i="5" s="1"/>
  <c r="M1136" i="5"/>
  <c r="U1136" i="5" s="1"/>
  <c r="N1104" i="5"/>
  <c r="V1104" i="5" s="1"/>
  <c r="M1104" i="5"/>
  <c r="U1104" i="5" s="1"/>
  <c r="N1072" i="5"/>
  <c r="V1072" i="5" s="1"/>
  <c r="M1072" i="5"/>
  <c r="U1072" i="5" s="1"/>
  <c r="N1039" i="5"/>
  <c r="M1039" i="5"/>
  <c r="U1039" i="5" s="1"/>
  <c r="M1006" i="5"/>
  <c r="U1006" i="5" s="1"/>
  <c r="N1006" i="5"/>
  <c r="V1006" i="5" s="1"/>
  <c r="M974" i="5"/>
  <c r="N974" i="5"/>
  <c r="V974" i="5" s="1"/>
  <c r="M942" i="5"/>
  <c r="U942" i="5" s="1"/>
  <c r="N942" i="5"/>
  <c r="U906" i="5"/>
  <c r="N906" i="5"/>
  <c r="M906" i="5"/>
  <c r="N872" i="5"/>
  <c r="M872" i="5"/>
  <c r="U872" i="5" s="1"/>
  <c r="V836" i="5"/>
  <c r="N836" i="5"/>
  <c r="M836" i="5"/>
  <c r="N804" i="5"/>
  <c r="M804" i="5"/>
  <c r="U804" i="5" s="1"/>
  <c r="N764" i="5"/>
  <c r="V764" i="5" s="1"/>
  <c r="M764" i="5"/>
  <c r="U764" i="5" s="1"/>
  <c r="V732" i="5"/>
  <c r="M732" i="5"/>
  <c r="U732" i="5" s="1"/>
  <c r="N732" i="5"/>
  <c r="N677" i="5"/>
  <c r="V677" i="5" s="1"/>
  <c r="M677" i="5"/>
  <c r="U677" i="5" s="1"/>
  <c r="M643" i="5"/>
  <c r="U643" i="5" s="1"/>
  <c r="N643" i="5"/>
  <c r="V643" i="5" s="1"/>
  <c r="N611" i="5"/>
  <c r="V611" i="5" s="1"/>
  <c r="M611" i="5"/>
  <c r="U611" i="5" s="1"/>
  <c r="N577" i="5"/>
  <c r="V577" i="5" s="1"/>
  <c r="M577" i="5"/>
  <c r="U577" i="5" s="1"/>
  <c r="N544" i="5"/>
  <c r="M544" i="5"/>
  <c r="N510" i="5"/>
  <c r="M510" i="5"/>
  <c r="U510" i="5" s="1"/>
  <c r="N477" i="5"/>
  <c r="M477" i="5"/>
  <c r="U477" i="5" s="1"/>
  <c r="N444" i="5"/>
  <c r="M444" i="5"/>
  <c r="U444" i="5" s="1"/>
  <c r="N411" i="5"/>
  <c r="V411" i="5" s="1"/>
  <c r="M411" i="5"/>
  <c r="U411" i="5" s="1"/>
  <c r="M376" i="5"/>
  <c r="U376" i="5" s="1"/>
  <c r="N376" i="5"/>
  <c r="V376" i="5" s="1"/>
  <c r="N344" i="5"/>
  <c r="V344" i="5" s="1"/>
  <c r="M344" i="5"/>
  <c r="U344" i="5" s="1"/>
  <c r="N312" i="5"/>
  <c r="M312" i="5"/>
  <c r="U312" i="5" s="1"/>
  <c r="M279" i="5"/>
  <c r="N279" i="5"/>
  <c r="V279" i="5" s="1"/>
  <c r="M247" i="5"/>
  <c r="N247" i="5"/>
  <c r="V247" i="5" s="1"/>
  <c r="N214" i="5"/>
  <c r="V214" i="5" s="1"/>
  <c r="M214" i="5"/>
  <c r="U214" i="5" s="1"/>
  <c r="N200" i="5"/>
  <c r="V200" i="5" s="1"/>
  <c r="M200" i="5"/>
  <c r="M165" i="5"/>
  <c r="U165" i="5" s="1"/>
  <c r="N165" i="5"/>
  <c r="V165" i="5" s="1"/>
  <c r="M133" i="5"/>
  <c r="U133" i="5" s="1"/>
  <c r="N133" i="5"/>
  <c r="V133" i="5" s="1"/>
  <c r="U101" i="5"/>
  <c r="M101" i="5"/>
  <c r="N101" i="5"/>
  <c r="M69" i="5"/>
  <c r="U69" i="5" s="1"/>
  <c r="N69" i="5"/>
  <c r="N36" i="5"/>
  <c r="V36" i="5" s="1"/>
  <c r="M36" i="5"/>
  <c r="U36" i="5" s="1"/>
  <c r="N4" i="5"/>
  <c r="V4" i="5" s="1"/>
  <c r="M4" i="5"/>
  <c r="U4" i="5" s="1"/>
  <c r="N1002" i="5"/>
  <c r="V1002" i="5" s="1"/>
  <c r="M1002" i="5"/>
  <c r="U1002" i="5" s="1"/>
  <c r="M846" i="5"/>
  <c r="U846" i="5" s="1"/>
  <c r="N846" i="5"/>
  <c r="M686" i="5"/>
  <c r="U686" i="5" s="1"/>
  <c r="N686" i="5"/>
  <c r="V686" i="5" s="1"/>
  <c r="M652" i="5"/>
  <c r="U652" i="5" s="1"/>
  <c r="N652" i="5"/>
  <c r="M385" i="5"/>
  <c r="U385" i="5" s="1"/>
  <c r="N385" i="5"/>
  <c r="N78" i="5"/>
  <c r="M78" i="5"/>
  <c r="N892" i="5"/>
  <c r="M892" i="5"/>
  <c r="U892" i="5" s="1"/>
  <c r="N822" i="5"/>
  <c r="M822" i="5"/>
  <c r="U822" i="5" s="1"/>
  <c r="M394" i="5"/>
  <c r="U394" i="5" s="1"/>
  <c r="N394" i="5"/>
  <c r="V394" i="5" s="1"/>
  <c r="M1131" i="5"/>
  <c r="U1131" i="5" s="1"/>
  <c r="N1131" i="5"/>
  <c r="V1131" i="5" s="1"/>
  <c r="N831" i="5"/>
  <c r="M831" i="5"/>
  <c r="U831" i="5" s="1"/>
  <c r="N727" i="5"/>
  <c r="M727" i="5"/>
  <c r="U727" i="5" s="1"/>
  <c r="V581" i="5"/>
  <c r="N581" i="5"/>
  <c r="M581" i="5"/>
  <c r="U581" i="5" s="1"/>
  <c r="N548" i="5"/>
  <c r="V548" i="5" s="1"/>
  <c r="M548" i="5"/>
  <c r="U548" i="5" s="1"/>
  <c r="N448" i="5"/>
  <c r="M448" i="5"/>
  <c r="U448" i="5" s="1"/>
  <c r="N415" i="5"/>
  <c r="V415" i="5" s="1"/>
  <c r="M415" i="5"/>
  <c r="N380" i="5"/>
  <c r="M380" i="5"/>
  <c r="N348" i="5"/>
  <c r="V348" i="5" s="1"/>
  <c r="M348" i="5"/>
  <c r="N316" i="5"/>
  <c r="V316" i="5" s="1"/>
  <c r="M316" i="5"/>
  <c r="N284" i="5"/>
  <c r="M284" i="5"/>
  <c r="U284" i="5" s="1"/>
  <c r="N251" i="5"/>
  <c r="M251" i="5"/>
  <c r="U251" i="5" s="1"/>
  <c r="M218" i="5"/>
  <c r="N218" i="5"/>
  <c r="V218" i="5" s="1"/>
  <c r="N204" i="5"/>
  <c r="M204" i="5"/>
  <c r="U204" i="5" s="1"/>
  <c r="N169" i="5"/>
  <c r="V169" i="5" s="1"/>
  <c r="M169" i="5"/>
  <c r="U169" i="5" s="1"/>
  <c r="N137" i="5"/>
  <c r="V137" i="5" s="1"/>
  <c r="M137" i="5"/>
  <c r="U105" i="5"/>
  <c r="N105" i="5"/>
  <c r="M105" i="5"/>
  <c r="N73" i="5"/>
  <c r="M73" i="5"/>
  <c r="U73" i="5" s="1"/>
  <c r="N40" i="5"/>
  <c r="M40" i="5"/>
  <c r="U40" i="5" s="1"/>
  <c r="N8" i="5"/>
  <c r="M8" i="5"/>
  <c r="U8" i="5" s="1"/>
  <c r="N1149" i="5"/>
  <c r="V1149" i="5" s="1"/>
  <c r="M1149" i="5"/>
  <c r="N1117" i="5"/>
  <c r="V1117" i="5" s="1"/>
  <c r="M1117" i="5"/>
  <c r="N1085" i="5"/>
  <c r="M1085" i="5"/>
  <c r="U1085" i="5" s="1"/>
  <c r="N1053" i="5"/>
  <c r="M1053" i="5"/>
  <c r="U1053" i="5" s="1"/>
  <c r="M1019" i="5"/>
  <c r="U1019" i="5" s="1"/>
  <c r="N1019" i="5"/>
  <c r="V1019" i="5" s="1"/>
  <c r="M987" i="5"/>
  <c r="U987" i="5" s="1"/>
  <c r="N987" i="5"/>
  <c r="V987" i="5" s="1"/>
  <c r="M955" i="5"/>
  <c r="N955" i="5"/>
  <c r="V955" i="5" s="1"/>
  <c r="U919" i="5"/>
  <c r="N919" i="5"/>
  <c r="V919" i="5" s="1"/>
  <c r="M919" i="5"/>
  <c r="N887" i="5"/>
  <c r="V887" i="5" s="1"/>
  <c r="M887" i="5"/>
  <c r="U887" i="5" s="1"/>
  <c r="M850" i="5"/>
  <c r="U850" i="5" s="1"/>
  <c r="N850" i="5"/>
  <c r="N817" i="5"/>
  <c r="V817" i="5" s="1"/>
  <c r="M817" i="5"/>
  <c r="N781" i="5"/>
  <c r="M781" i="5"/>
  <c r="U781" i="5" s="1"/>
  <c r="N745" i="5"/>
  <c r="M745" i="5"/>
  <c r="U745" i="5" s="1"/>
  <c r="N713" i="5"/>
  <c r="M713" i="5"/>
  <c r="U713" i="5" s="1"/>
  <c r="N690" i="5"/>
  <c r="M690" i="5"/>
  <c r="U690" i="5" s="1"/>
  <c r="N656" i="5"/>
  <c r="M656" i="5"/>
  <c r="V624" i="5"/>
  <c r="M624" i="5"/>
  <c r="N624" i="5"/>
  <c r="N591" i="5"/>
  <c r="V591" i="5" s="1"/>
  <c r="M591" i="5"/>
  <c r="U591" i="5" s="1"/>
  <c r="N558" i="5"/>
  <c r="V558" i="5" s="1"/>
  <c r="M558" i="5"/>
  <c r="N523" i="5"/>
  <c r="V523" i="5" s="1"/>
  <c r="M523" i="5"/>
  <c r="U523" i="5" s="1"/>
  <c r="M490" i="5"/>
  <c r="U490" i="5" s="1"/>
  <c r="N490" i="5"/>
  <c r="N457" i="5"/>
  <c r="M457" i="5"/>
  <c r="U457" i="5" s="1"/>
  <c r="N425" i="5"/>
  <c r="M425" i="5"/>
  <c r="U425" i="5" s="1"/>
  <c r="N389" i="5"/>
  <c r="M389" i="5"/>
  <c r="U389" i="5" s="1"/>
  <c r="N357" i="5"/>
  <c r="V357" i="5" s="1"/>
  <c r="M357" i="5"/>
  <c r="U357" i="5" s="1"/>
  <c r="N325" i="5"/>
  <c r="V325" i="5" s="1"/>
  <c r="M325" i="5"/>
  <c r="U325" i="5" s="1"/>
  <c r="N293" i="5"/>
  <c r="V293" i="5" s="1"/>
  <c r="M293" i="5"/>
  <c r="N260" i="5"/>
  <c r="V260" i="5" s="1"/>
  <c r="M260" i="5"/>
  <c r="U260" i="5" s="1"/>
  <c r="N227" i="5"/>
  <c r="M227" i="5"/>
  <c r="U227" i="5" s="1"/>
  <c r="U179" i="5"/>
  <c r="N179" i="5"/>
  <c r="V179" i="5" s="1"/>
  <c r="M179" i="5"/>
  <c r="N146" i="5"/>
  <c r="M146" i="5"/>
  <c r="U146" i="5" s="1"/>
  <c r="U114" i="5"/>
  <c r="N114" i="5"/>
  <c r="M114" i="5"/>
  <c r="V82" i="5"/>
  <c r="N82" i="5"/>
  <c r="M82" i="5"/>
  <c r="N49" i="5"/>
  <c r="M49" i="5"/>
  <c r="U49" i="5" s="1"/>
  <c r="M17" i="5"/>
  <c r="U17" i="5" s="1"/>
  <c r="N17" i="5"/>
  <c r="N630" i="5"/>
  <c r="V630" i="5" s="1"/>
  <c r="M630" i="5"/>
  <c r="U630" i="5" s="1"/>
  <c r="N564" i="5"/>
  <c r="V564" i="5" s="1"/>
  <c r="M564" i="5"/>
  <c r="N1145" i="5"/>
  <c r="V1145" i="5" s="1"/>
  <c r="M1145" i="5"/>
  <c r="U1145" i="5" s="1"/>
  <c r="N983" i="5"/>
  <c r="V983" i="5" s="1"/>
  <c r="M983" i="5"/>
  <c r="U983" i="5" s="1"/>
  <c r="N915" i="5"/>
  <c r="M915" i="5"/>
  <c r="M750" i="5"/>
  <c r="N750" i="5"/>
  <c r="V750" i="5" s="1"/>
  <c r="M362" i="5"/>
  <c r="U362" i="5" s="1"/>
  <c r="N362" i="5"/>
  <c r="V184" i="5"/>
  <c r="M184" i="5"/>
  <c r="N184" i="5"/>
  <c r="N55" i="5"/>
  <c r="M55" i="5"/>
  <c r="U55" i="5" s="1"/>
  <c r="N1043" i="5"/>
  <c r="M1043" i="5"/>
  <c r="U1043" i="5" s="1"/>
  <c r="V1010" i="5"/>
  <c r="N1010" i="5"/>
  <c r="M1010" i="5"/>
  <c r="N615" i="5"/>
  <c r="V615" i="5" s="1"/>
  <c r="M615" i="5"/>
  <c r="U615" i="5" s="1"/>
  <c r="N514" i="5"/>
  <c r="V514" i="5" s="1"/>
  <c r="M514" i="5"/>
  <c r="N1126" i="5"/>
  <c r="V1126" i="5" s="1"/>
  <c r="M1126" i="5"/>
  <c r="U1126" i="5" s="1"/>
  <c r="M754" i="5"/>
  <c r="U754" i="5" s="1"/>
  <c r="N754" i="5"/>
  <c r="V754" i="5" s="1"/>
  <c r="N532" i="5"/>
  <c r="V532" i="5" s="1"/>
  <c r="M532" i="5"/>
  <c r="U532" i="5" s="1"/>
  <c r="N302" i="5"/>
  <c r="V302" i="5" s="1"/>
  <c r="M302" i="5"/>
  <c r="U302" i="5" s="1"/>
  <c r="U208" i="5"/>
  <c r="N208" i="5"/>
  <c r="M208" i="5"/>
  <c r="N77" i="5"/>
  <c r="V77" i="5" s="1"/>
  <c r="M77" i="5"/>
  <c r="M923" i="5"/>
  <c r="U923" i="5" s="1"/>
  <c r="N923" i="5"/>
  <c r="N241" i="5"/>
  <c r="M241" i="5"/>
  <c r="U241" i="5" s="1"/>
  <c r="N159" i="5"/>
  <c r="M159" i="5"/>
  <c r="U159" i="5" s="1"/>
  <c r="N379" i="5"/>
  <c r="M379" i="5"/>
  <c r="U379" i="5" s="1"/>
  <c r="V1148" i="5"/>
  <c r="N1148" i="5"/>
  <c r="M1148" i="5"/>
  <c r="N1116" i="5"/>
  <c r="V1116" i="5" s="1"/>
  <c r="M1116" i="5"/>
  <c r="U1116" i="5" s="1"/>
  <c r="M1084" i="5"/>
  <c r="U1084" i="5" s="1"/>
  <c r="N1084" i="5"/>
  <c r="N1052" i="5"/>
  <c r="V1052" i="5" s="1"/>
  <c r="M1052" i="5"/>
  <c r="U1052" i="5" s="1"/>
  <c r="N1018" i="5"/>
  <c r="M1018" i="5"/>
  <c r="U1018" i="5" s="1"/>
  <c r="N986" i="5"/>
  <c r="V986" i="5" s="1"/>
  <c r="M986" i="5"/>
  <c r="U986" i="5" s="1"/>
  <c r="N954" i="5"/>
  <c r="M954" i="5"/>
  <c r="U954" i="5" s="1"/>
  <c r="N918" i="5"/>
  <c r="V918" i="5" s="1"/>
  <c r="M918" i="5"/>
  <c r="U918" i="5" s="1"/>
  <c r="N886" i="5"/>
  <c r="V886" i="5" s="1"/>
  <c r="M886" i="5"/>
  <c r="N849" i="5"/>
  <c r="M849" i="5"/>
  <c r="U849" i="5" s="1"/>
  <c r="N816" i="5"/>
  <c r="V816" i="5" s="1"/>
  <c r="M816" i="5"/>
  <c r="U816" i="5" s="1"/>
  <c r="M780" i="5"/>
  <c r="U780" i="5" s="1"/>
  <c r="N780" i="5"/>
  <c r="V780" i="5" s="1"/>
  <c r="N744" i="5"/>
  <c r="V744" i="5" s="1"/>
  <c r="M744" i="5"/>
  <c r="U744" i="5" s="1"/>
  <c r="N712" i="5"/>
  <c r="V712" i="5" s="1"/>
  <c r="M712" i="5"/>
  <c r="U712" i="5" s="1"/>
  <c r="N689" i="5"/>
  <c r="V689" i="5" s="1"/>
  <c r="M689" i="5"/>
  <c r="U689" i="5" s="1"/>
  <c r="N655" i="5"/>
  <c r="V655" i="5" s="1"/>
  <c r="M655" i="5"/>
  <c r="U655" i="5" s="1"/>
  <c r="N623" i="5"/>
  <c r="V623" i="5" s="1"/>
  <c r="M623" i="5"/>
  <c r="U623" i="5" s="1"/>
  <c r="N590" i="5"/>
  <c r="V590" i="5" s="1"/>
  <c r="M590" i="5"/>
  <c r="V556" i="5"/>
  <c r="M556" i="5"/>
  <c r="N556" i="5"/>
  <c r="M522" i="5"/>
  <c r="U522" i="5" s="1"/>
  <c r="N522" i="5"/>
  <c r="N489" i="5"/>
  <c r="M489" i="5"/>
  <c r="U489" i="5" s="1"/>
  <c r="N456" i="5"/>
  <c r="M456" i="5"/>
  <c r="N424" i="5"/>
  <c r="V424" i="5" s="1"/>
  <c r="M424" i="5"/>
  <c r="U424" i="5" s="1"/>
  <c r="N388" i="5"/>
  <c r="V388" i="5" s="1"/>
  <c r="M388" i="5"/>
  <c r="U388" i="5" s="1"/>
  <c r="N356" i="5"/>
  <c r="M356" i="5"/>
  <c r="U356" i="5" s="1"/>
  <c r="N324" i="5"/>
  <c r="V324" i="5" s="1"/>
  <c r="M324" i="5"/>
  <c r="U324" i="5" s="1"/>
  <c r="N292" i="5"/>
  <c r="V292" i="5" s="1"/>
  <c r="M292" i="5"/>
  <c r="U292" i="5" s="1"/>
  <c r="N259" i="5"/>
  <c r="V259" i="5" s="1"/>
  <c r="M259" i="5"/>
  <c r="U259" i="5" s="1"/>
  <c r="U226" i="5"/>
  <c r="M226" i="5"/>
  <c r="N226" i="5"/>
  <c r="V178" i="5"/>
  <c r="N178" i="5"/>
  <c r="M178" i="5"/>
  <c r="N145" i="5"/>
  <c r="V145" i="5" s="1"/>
  <c r="M145" i="5"/>
  <c r="V113" i="5"/>
  <c r="N113" i="5"/>
  <c r="M113" i="5"/>
  <c r="N81" i="5"/>
  <c r="V81" i="5" s="1"/>
  <c r="M81" i="5"/>
  <c r="U81" i="5" s="1"/>
  <c r="N48" i="5"/>
  <c r="M48" i="5"/>
  <c r="U48" i="5" s="1"/>
  <c r="N16" i="5"/>
  <c r="V16" i="5" s="1"/>
  <c r="M16" i="5"/>
  <c r="U16" i="5" s="1"/>
  <c r="V717" i="5"/>
  <c r="N717" i="5"/>
  <c r="M717" i="5"/>
  <c r="U717" i="5" s="1"/>
  <c r="M95" i="5"/>
  <c r="U95" i="5" s="1"/>
  <c r="N95" i="5"/>
  <c r="V95" i="5" s="1"/>
  <c r="N807" i="5"/>
  <c r="V807" i="5" s="1"/>
  <c r="M807" i="5"/>
  <c r="U807" i="5" s="1"/>
  <c r="N1093" i="5"/>
  <c r="M1093" i="5"/>
  <c r="U1093" i="5" s="1"/>
  <c r="N825" i="5"/>
  <c r="V825" i="5" s="1"/>
  <c r="M825" i="5"/>
  <c r="U793" i="5"/>
  <c r="N793" i="5"/>
  <c r="M793" i="5"/>
  <c r="N753" i="5"/>
  <c r="M753" i="5"/>
  <c r="U753" i="5" s="1"/>
  <c r="N721" i="5"/>
  <c r="V721" i="5" s="1"/>
  <c r="M721" i="5"/>
  <c r="U698" i="5"/>
  <c r="N698" i="5"/>
  <c r="V698" i="5" s="1"/>
  <c r="M698" i="5"/>
  <c r="N664" i="5"/>
  <c r="V664" i="5" s="1"/>
  <c r="M664" i="5"/>
  <c r="N632" i="5"/>
  <c r="V632" i="5" s="1"/>
  <c r="M632" i="5"/>
  <c r="N600" i="5"/>
  <c r="V600" i="5" s="1"/>
  <c r="M600" i="5"/>
  <c r="U600" i="5" s="1"/>
  <c r="N566" i="5"/>
  <c r="V566" i="5" s="1"/>
  <c r="M566" i="5"/>
  <c r="U566" i="5" s="1"/>
  <c r="N531" i="5"/>
  <c r="V531" i="5" s="1"/>
  <c r="M531" i="5"/>
  <c r="N499" i="5"/>
  <c r="V499" i="5" s="1"/>
  <c r="M499" i="5"/>
  <c r="U499" i="5" s="1"/>
  <c r="N465" i="5"/>
  <c r="M465" i="5"/>
  <c r="N433" i="5"/>
  <c r="M433" i="5"/>
  <c r="U433" i="5" s="1"/>
  <c r="U400" i="5"/>
  <c r="N400" i="5"/>
  <c r="M400" i="5"/>
  <c r="N365" i="5"/>
  <c r="M365" i="5"/>
  <c r="U365" i="5" s="1"/>
  <c r="N333" i="5"/>
  <c r="V333" i="5" s="1"/>
  <c r="M333" i="5"/>
  <c r="U333" i="5" s="1"/>
  <c r="N301" i="5"/>
  <c r="V301" i="5" s="1"/>
  <c r="M301" i="5"/>
  <c r="U301" i="5" s="1"/>
  <c r="N268" i="5"/>
  <c r="M268" i="5"/>
  <c r="U268" i="5" s="1"/>
  <c r="N235" i="5"/>
  <c r="V235" i="5" s="1"/>
  <c r="M235" i="5"/>
  <c r="U235" i="5" s="1"/>
  <c r="N187" i="5"/>
  <c r="M187" i="5"/>
  <c r="U187" i="5" s="1"/>
  <c r="N154" i="5"/>
  <c r="V154" i="5" s="1"/>
  <c r="M154" i="5"/>
  <c r="U154" i="5" s="1"/>
  <c r="N122" i="5"/>
  <c r="M122" i="5"/>
  <c r="U122" i="5" s="1"/>
  <c r="N90" i="5"/>
  <c r="M90" i="5"/>
  <c r="U90" i="5" s="1"/>
  <c r="U58" i="5"/>
  <c r="N58" i="5"/>
  <c r="M58" i="5"/>
  <c r="N25" i="5"/>
  <c r="M25" i="5"/>
  <c r="U25" i="5" s="1"/>
  <c r="N64" i="5"/>
  <c r="M64" i="5"/>
  <c r="U64" i="5" s="1"/>
  <c r="N834" i="5"/>
  <c r="V834" i="5" s="1"/>
  <c r="M834" i="5"/>
  <c r="U834" i="5" s="1"/>
  <c r="U762" i="5"/>
  <c r="N762" i="5"/>
  <c r="V762" i="5" s="1"/>
  <c r="M762" i="5"/>
  <c r="U730" i="5"/>
  <c r="N730" i="5"/>
  <c r="M730" i="5"/>
  <c r="N675" i="5"/>
  <c r="M675" i="5"/>
  <c r="U675" i="5" s="1"/>
  <c r="N641" i="5"/>
  <c r="V641" i="5" s="1"/>
  <c r="M641" i="5"/>
  <c r="N609" i="5"/>
  <c r="V609" i="5" s="1"/>
  <c r="M609" i="5"/>
  <c r="U609" i="5" s="1"/>
  <c r="N575" i="5"/>
  <c r="M575" i="5"/>
  <c r="U575" i="5" s="1"/>
  <c r="N542" i="5"/>
  <c r="V542" i="5" s="1"/>
  <c r="M542" i="5"/>
  <c r="N508" i="5"/>
  <c r="V508" i="5" s="1"/>
  <c r="M508" i="5"/>
  <c r="U508" i="5" s="1"/>
  <c r="M474" i="5"/>
  <c r="U474" i="5" s="1"/>
  <c r="N474" i="5"/>
  <c r="V474" i="5" s="1"/>
  <c r="M442" i="5"/>
  <c r="U442" i="5" s="1"/>
  <c r="N442" i="5"/>
  <c r="V442" i="5" s="1"/>
  <c r="U409" i="5"/>
  <c r="M409" i="5"/>
  <c r="N409" i="5"/>
  <c r="N374" i="5"/>
  <c r="V374" i="5" s="1"/>
  <c r="M374" i="5"/>
  <c r="N342" i="5"/>
  <c r="V342" i="5" s="1"/>
  <c r="M342" i="5"/>
  <c r="U342" i="5" s="1"/>
  <c r="N310" i="5"/>
  <c r="V310" i="5" s="1"/>
  <c r="M310" i="5"/>
  <c r="U310" i="5" s="1"/>
  <c r="N277" i="5"/>
  <c r="M277" i="5"/>
  <c r="U277" i="5" s="1"/>
  <c r="N245" i="5"/>
  <c r="V245" i="5" s="1"/>
  <c r="M245" i="5"/>
  <c r="N212" i="5"/>
  <c r="M212" i="5"/>
  <c r="U212" i="5" s="1"/>
  <c r="N198" i="5"/>
  <c r="V198" i="5" s="1"/>
  <c r="M198" i="5"/>
  <c r="N163" i="5"/>
  <c r="V163" i="5" s="1"/>
  <c r="M163" i="5"/>
  <c r="N131" i="5"/>
  <c r="M131" i="5"/>
  <c r="U131" i="5" s="1"/>
  <c r="N99" i="5"/>
  <c r="M99" i="5"/>
  <c r="U67" i="5"/>
  <c r="N67" i="5"/>
  <c r="M67" i="5"/>
  <c r="U34" i="5"/>
  <c r="N34" i="5"/>
  <c r="V34" i="5" s="1"/>
  <c r="M34" i="5"/>
  <c r="U1163" i="5"/>
  <c r="N1163" i="5"/>
  <c r="V1163" i="5" s="1"/>
  <c r="M266" i="5"/>
  <c r="U266" i="5" s="1"/>
  <c r="N266" i="5"/>
  <c r="V266" i="5" s="1"/>
  <c r="V813" i="5"/>
  <c r="N813" i="5"/>
  <c r="M813" i="5"/>
  <c r="U813" i="5" s="1"/>
  <c r="N775" i="5"/>
  <c r="V775" i="5" s="1"/>
  <c r="M775" i="5"/>
  <c r="U775" i="5" s="1"/>
  <c r="N741" i="5"/>
  <c r="V741" i="5" s="1"/>
  <c r="M741" i="5"/>
  <c r="U741" i="5" s="1"/>
  <c r="U587" i="5"/>
  <c r="N587" i="5"/>
  <c r="V587" i="5" s="1"/>
  <c r="M587" i="5"/>
  <c r="M553" i="5"/>
  <c r="U553" i="5" s="1"/>
  <c r="N553" i="5"/>
  <c r="N670" i="5"/>
  <c r="V670" i="5" s="1"/>
  <c r="M670" i="5"/>
  <c r="N826" i="5"/>
  <c r="M826" i="5"/>
  <c r="U826" i="5" s="1"/>
  <c r="N722" i="5"/>
  <c r="V722" i="5" s="1"/>
  <c r="M722" i="5"/>
  <c r="U722" i="5" s="1"/>
  <c r="M699" i="5"/>
  <c r="U699" i="5" s="1"/>
  <c r="N699" i="5"/>
  <c r="M665" i="5"/>
  <c r="U665" i="5" s="1"/>
  <c r="N665" i="5"/>
  <c r="V665" i="5" s="1"/>
  <c r="M601" i="5"/>
  <c r="U601" i="5" s="1"/>
  <c r="N601" i="5"/>
  <c r="N500" i="5"/>
  <c r="V500" i="5" s="1"/>
  <c r="M500" i="5"/>
  <c r="U500" i="5" s="1"/>
  <c r="N278" i="5"/>
  <c r="V278" i="5" s="1"/>
  <c r="M278" i="5"/>
  <c r="U278" i="5" s="1"/>
  <c r="N882" i="5"/>
  <c r="V882" i="5" s="1"/>
  <c r="M882" i="5"/>
  <c r="U882" i="5" s="1"/>
  <c r="N740" i="5"/>
  <c r="M740" i="5"/>
  <c r="U740" i="5" s="1"/>
  <c r="N968" i="5"/>
  <c r="M968" i="5"/>
  <c r="U968" i="5" s="1"/>
  <c r="N538" i="5"/>
  <c r="M538" i="5"/>
  <c r="U538" i="5" s="1"/>
  <c r="V370" i="5"/>
  <c r="N370" i="5"/>
  <c r="M370" i="5"/>
  <c r="N273" i="5"/>
  <c r="V273" i="5" s="1"/>
  <c r="M273" i="5"/>
  <c r="N1139" i="5"/>
  <c r="V1139" i="5" s="1"/>
  <c r="M1139" i="5"/>
  <c r="U1107" i="5"/>
  <c r="N1107" i="5"/>
  <c r="V1107" i="5" s="1"/>
  <c r="M1107" i="5"/>
  <c r="N1075" i="5"/>
  <c r="V1075" i="5" s="1"/>
  <c r="M1075" i="5"/>
  <c r="U1075" i="5" s="1"/>
  <c r="N513" i="5"/>
  <c r="V513" i="5" s="1"/>
  <c r="M513" i="5"/>
  <c r="U513" i="5" s="1"/>
  <c r="N217" i="5"/>
  <c r="V217" i="5" s="1"/>
  <c r="M217" i="5"/>
  <c r="U217" i="5" s="1"/>
  <c r="M136" i="5"/>
  <c r="U136" i="5" s="1"/>
  <c r="N136" i="5"/>
  <c r="V136" i="5" s="1"/>
  <c r="N72" i="5"/>
  <c r="M72" i="5"/>
  <c r="U72" i="5" s="1"/>
  <c r="N39" i="5"/>
  <c r="V39" i="5" s="1"/>
  <c r="M39" i="5"/>
  <c r="N1157" i="5"/>
  <c r="M1157" i="5"/>
  <c r="U1157" i="5" s="1"/>
  <c r="N1061" i="5"/>
  <c r="M1061" i="5"/>
  <c r="U1061" i="5" s="1"/>
  <c r="M802" i="5"/>
  <c r="U802" i="5" s="1"/>
  <c r="N802" i="5"/>
  <c r="V802" i="5" s="1"/>
  <c r="V1143" i="5"/>
  <c r="N1143" i="5"/>
  <c r="M1143" i="5"/>
  <c r="U1143" i="5" s="1"/>
  <c r="N1111" i="5"/>
  <c r="V1111" i="5" s="1"/>
  <c r="M1111" i="5"/>
  <c r="U1111" i="5" s="1"/>
  <c r="U1079" i="5"/>
  <c r="N1079" i="5"/>
  <c r="V1079" i="5" s="1"/>
  <c r="M1079" i="5"/>
  <c r="N1047" i="5"/>
  <c r="M1047" i="5"/>
  <c r="U1047" i="5" s="1"/>
  <c r="N1013" i="5"/>
  <c r="V1013" i="5" s="1"/>
  <c r="M1013" i="5"/>
  <c r="U1013" i="5" s="1"/>
  <c r="N981" i="5"/>
  <c r="M981" i="5"/>
  <c r="U981" i="5" s="1"/>
  <c r="N949" i="5"/>
  <c r="V949" i="5" s="1"/>
  <c r="M949" i="5"/>
  <c r="U913" i="5"/>
  <c r="N913" i="5"/>
  <c r="M913" i="5"/>
  <c r="N880" i="5"/>
  <c r="V880" i="5" s="1"/>
  <c r="M880" i="5"/>
  <c r="U880" i="5" s="1"/>
  <c r="N844" i="5"/>
  <c r="V844" i="5" s="1"/>
  <c r="M844" i="5"/>
  <c r="U844" i="5" s="1"/>
  <c r="M811" i="5"/>
  <c r="U811" i="5" s="1"/>
  <c r="N811" i="5"/>
  <c r="N771" i="5"/>
  <c r="M771" i="5"/>
  <c r="U771" i="5" s="1"/>
  <c r="N739" i="5"/>
  <c r="V739" i="5" s="1"/>
  <c r="M739" i="5"/>
  <c r="U739" i="5" s="1"/>
  <c r="N707" i="5"/>
  <c r="M707" i="5"/>
  <c r="U707" i="5" s="1"/>
  <c r="N684" i="5"/>
  <c r="V684" i="5" s="1"/>
  <c r="M684" i="5"/>
  <c r="U684" i="5" s="1"/>
  <c r="V650" i="5"/>
  <c r="M650" i="5"/>
  <c r="N650" i="5"/>
  <c r="M618" i="5"/>
  <c r="U618" i="5" s="1"/>
  <c r="N618" i="5"/>
  <c r="M585" i="5"/>
  <c r="U585" i="5" s="1"/>
  <c r="N585" i="5"/>
  <c r="N551" i="5"/>
  <c r="M551" i="5"/>
  <c r="U551" i="5" s="1"/>
  <c r="N517" i="5"/>
  <c r="V517" i="5" s="1"/>
  <c r="M517" i="5"/>
  <c r="N484" i="5"/>
  <c r="V484" i="5" s="1"/>
  <c r="M484" i="5"/>
  <c r="U484" i="5" s="1"/>
  <c r="N451" i="5"/>
  <c r="V451" i="5" s="1"/>
  <c r="M451" i="5"/>
  <c r="U451" i="5" s="1"/>
  <c r="N418" i="5"/>
  <c r="V418" i="5" s="1"/>
  <c r="M418" i="5"/>
  <c r="U418" i="5" s="1"/>
  <c r="N383" i="5"/>
  <c r="V383" i="5" s="1"/>
  <c r="M383" i="5"/>
  <c r="U383" i="5" s="1"/>
  <c r="N351" i="5"/>
  <c r="M351" i="5"/>
  <c r="U351" i="5" s="1"/>
  <c r="N319" i="5"/>
  <c r="M319" i="5"/>
  <c r="U319" i="5" s="1"/>
  <c r="N287" i="5"/>
  <c r="V287" i="5" s="1"/>
  <c r="M287" i="5"/>
  <c r="U287" i="5" s="1"/>
  <c r="M254" i="5"/>
  <c r="N254" i="5"/>
  <c r="N221" i="5"/>
  <c r="M221" i="5"/>
  <c r="U221" i="5" s="1"/>
  <c r="N207" i="5"/>
  <c r="V207" i="5" s="1"/>
  <c r="M207" i="5"/>
  <c r="N172" i="5"/>
  <c r="V172" i="5" s="1"/>
  <c r="M172" i="5"/>
  <c r="N140" i="5"/>
  <c r="V140" i="5" s="1"/>
  <c r="M140" i="5"/>
  <c r="U140" i="5" s="1"/>
  <c r="N108" i="5"/>
  <c r="V108" i="5" s="1"/>
  <c r="M108" i="5"/>
  <c r="U108" i="5" s="1"/>
  <c r="N76" i="5"/>
  <c r="M76" i="5"/>
  <c r="M43" i="5"/>
  <c r="U43" i="5" s="1"/>
  <c r="N43" i="5"/>
  <c r="V43" i="5" s="1"/>
  <c r="N11" i="5"/>
  <c r="V11" i="5" s="1"/>
  <c r="M11" i="5"/>
  <c r="U11" i="5" s="1"/>
  <c r="N823" i="5"/>
  <c r="M823" i="5"/>
  <c r="U823" i="5" s="1"/>
  <c r="N719" i="5"/>
  <c r="V719" i="5" s="1"/>
  <c r="M719" i="5"/>
  <c r="U719" i="5" s="1"/>
  <c r="V496" i="5"/>
  <c r="N496" i="5"/>
  <c r="M496" i="5"/>
  <c r="N363" i="5"/>
  <c r="M363" i="5"/>
  <c r="U363" i="5" s="1"/>
  <c r="N1015" i="5"/>
  <c r="M1015" i="5"/>
  <c r="U1015" i="5" s="1"/>
  <c r="N256" i="5"/>
  <c r="V256" i="5" s="1"/>
  <c r="M256" i="5"/>
  <c r="N209" i="5"/>
  <c r="M209" i="5"/>
  <c r="U209" i="5" s="1"/>
  <c r="N142" i="5"/>
  <c r="M142" i="5"/>
  <c r="U142" i="5" s="1"/>
  <c r="N13" i="5"/>
  <c r="V13" i="5" s="1"/>
  <c r="M13" i="5"/>
  <c r="U13" i="5" s="1"/>
  <c r="N1024" i="5"/>
  <c r="V1024" i="5" s="1"/>
  <c r="M1024" i="5"/>
  <c r="U1024" i="5" s="1"/>
  <c r="N790" i="5"/>
  <c r="V790" i="5" s="1"/>
  <c r="M790" i="5"/>
  <c r="U790" i="5" s="1"/>
  <c r="M596" i="5"/>
  <c r="U596" i="5" s="1"/>
  <c r="N596" i="5"/>
  <c r="V596" i="5" s="1"/>
  <c r="M330" i="5"/>
  <c r="U330" i="5" s="1"/>
  <c r="N330" i="5"/>
  <c r="V330" i="5" s="1"/>
  <c r="N151" i="5"/>
  <c r="V151" i="5" s="1"/>
  <c r="M151" i="5"/>
  <c r="N406" i="5"/>
  <c r="M406" i="5"/>
  <c r="U406" i="5" s="1"/>
  <c r="N195" i="5"/>
  <c r="V195" i="5" s="1"/>
  <c r="M195" i="5"/>
  <c r="U195" i="5" s="1"/>
  <c r="N1076" i="5"/>
  <c r="M1076" i="5"/>
  <c r="N681" i="5"/>
  <c r="M681" i="5"/>
  <c r="N996" i="5"/>
  <c r="M996" i="5"/>
  <c r="U996" i="5" s="1"/>
  <c r="U123" i="5"/>
  <c r="N123" i="5"/>
  <c r="V123" i="5" s="1"/>
  <c r="M123" i="5"/>
  <c r="V1071" i="5"/>
  <c r="N1071" i="5"/>
  <c r="M1071" i="5"/>
  <c r="U1071" i="5" s="1"/>
  <c r="N973" i="5"/>
  <c r="M973" i="5"/>
  <c r="U973" i="5" s="1"/>
  <c r="U731" i="5"/>
  <c r="M731" i="5"/>
  <c r="N731" i="5"/>
  <c r="V731" i="5" s="1"/>
  <c r="N100" i="5"/>
  <c r="V100" i="5" s="1"/>
  <c r="M100" i="5"/>
  <c r="U100" i="5" s="1"/>
  <c r="N651" i="5"/>
  <c r="V651" i="5" s="1"/>
  <c r="M651" i="5"/>
  <c r="U651" i="5" s="1"/>
  <c r="N619" i="5"/>
  <c r="V619" i="5" s="1"/>
  <c r="M619" i="5"/>
  <c r="M891" i="5"/>
  <c r="U891" i="5" s="1"/>
  <c r="N891" i="5"/>
  <c r="M494" i="5"/>
  <c r="U494" i="5" s="1"/>
  <c r="N494" i="5"/>
  <c r="V494" i="5" s="1"/>
  <c r="M86" i="5"/>
  <c r="U86" i="5" s="1"/>
  <c r="N86" i="5"/>
  <c r="V86" i="5" s="1"/>
  <c r="N438" i="5"/>
  <c r="V438" i="5" s="1"/>
  <c r="M438" i="5"/>
  <c r="U438" i="5" s="1"/>
  <c r="M306" i="5"/>
  <c r="N306" i="5"/>
  <c r="V306" i="5" s="1"/>
  <c r="N977" i="5"/>
  <c r="M977" i="5"/>
  <c r="U977" i="5" s="1"/>
  <c r="N680" i="5"/>
  <c r="V680" i="5" s="1"/>
  <c r="M680" i="5"/>
  <c r="U680" i="5" s="1"/>
  <c r="N1125" i="5"/>
  <c r="V1125" i="5" s="1"/>
  <c r="M1125" i="5"/>
  <c r="M1102" i="5"/>
  <c r="U1102" i="5" s="1"/>
  <c r="N1102" i="5"/>
  <c r="V1102" i="5" s="1"/>
  <c r="V1120" i="5"/>
  <c r="N1120" i="5"/>
  <c r="M1120" i="5"/>
  <c r="U1120" i="5" s="1"/>
  <c r="U1088" i="5"/>
  <c r="N1088" i="5"/>
  <c r="V1088" i="5" s="1"/>
  <c r="M1088" i="5"/>
  <c r="N1056" i="5"/>
  <c r="M1056" i="5"/>
  <c r="U1056" i="5" s="1"/>
  <c r="V1022" i="5"/>
  <c r="M1022" i="5"/>
  <c r="N1022" i="5"/>
  <c r="M990" i="5"/>
  <c r="U990" i="5" s="1"/>
  <c r="N990" i="5"/>
  <c r="M958" i="5"/>
  <c r="U958" i="5" s="1"/>
  <c r="N958" i="5"/>
  <c r="V958" i="5" s="1"/>
  <c r="N922" i="5"/>
  <c r="M922" i="5"/>
  <c r="U922" i="5" s="1"/>
  <c r="N890" i="5"/>
  <c r="M890" i="5"/>
  <c r="U890" i="5" s="1"/>
  <c r="U856" i="5"/>
  <c r="N856" i="5"/>
  <c r="M856" i="5"/>
  <c r="N820" i="5"/>
  <c r="M820" i="5"/>
  <c r="U820" i="5" s="1"/>
  <c r="N788" i="5"/>
  <c r="V788" i="5" s="1"/>
  <c r="M788" i="5"/>
  <c r="U788" i="5" s="1"/>
  <c r="N748" i="5"/>
  <c r="M748" i="5"/>
  <c r="U748" i="5" s="1"/>
  <c r="U716" i="5"/>
  <c r="N716" i="5"/>
  <c r="V716" i="5" s="1"/>
  <c r="M716" i="5"/>
  <c r="V693" i="5"/>
  <c r="N693" i="5"/>
  <c r="M693" i="5"/>
  <c r="N659" i="5"/>
  <c r="M659" i="5"/>
  <c r="U659" i="5" s="1"/>
  <c r="N627" i="5"/>
  <c r="V627" i="5" s="1"/>
  <c r="M627" i="5"/>
  <c r="U594" i="5"/>
  <c r="N594" i="5"/>
  <c r="V594" i="5" s="1"/>
  <c r="M594" i="5"/>
  <c r="V561" i="5"/>
  <c r="N561" i="5"/>
  <c r="M561" i="5"/>
  <c r="N526" i="5"/>
  <c r="M526" i="5"/>
  <c r="U526" i="5" s="1"/>
  <c r="N493" i="5"/>
  <c r="V493" i="5" s="1"/>
  <c r="M493" i="5"/>
  <c r="U493" i="5" s="1"/>
  <c r="N460" i="5"/>
  <c r="V460" i="5" s="1"/>
  <c r="M460" i="5"/>
  <c r="U460" i="5" s="1"/>
  <c r="N428" i="5"/>
  <c r="V428" i="5" s="1"/>
  <c r="M428" i="5"/>
  <c r="M392" i="5"/>
  <c r="U392" i="5" s="1"/>
  <c r="N392" i="5"/>
  <c r="V392" i="5" s="1"/>
  <c r="N360" i="5"/>
  <c r="M360" i="5"/>
  <c r="U360" i="5" s="1"/>
  <c r="N328" i="5"/>
  <c r="V328" i="5" s="1"/>
  <c r="M328" i="5"/>
  <c r="M296" i="5"/>
  <c r="U296" i="5" s="1"/>
  <c r="N296" i="5"/>
  <c r="M263" i="5"/>
  <c r="N263" i="5"/>
  <c r="V263" i="5" s="1"/>
  <c r="N230" i="5"/>
  <c r="M230" i="5"/>
  <c r="U230" i="5" s="1"/>
  <c r="U182" i="5"/>
  <c r="N182" i="5"/>
  <c r="M182" i="5"/>
  <c r="M149" i="5"/>
  <c r="N149" i="5"/>
  <c r="V149" i="5" s="1"/>
  <c r="M117" i="5"/>
  <c r="U117" i="5" s="1"/>
  <c r="N117" i="5"/>
  <c r="M85" i="5"/>
  <c r="U85" i="5" s="1"/>
  <c r="N85" i="5"/>
  <c r="N52" i="5"/>
  <c r="V52" i="5" s="1"/>
  <c r="M52" i="5"/>
  <c r="U52" i="5" s="1"/>
  <c r="N20" i="5"/>
  <c r="V20" i="5" s="1"/>
  <c r="M20" i="5"/>
  <c r="U20" i="5" s="1"/>
  <c r="N1025" i="5"/>
  <c r="V1025" i="5" s="1"/>
  <c r="M1025" i="5"/>
  <c r="U1025" i="5" s="1"/>
  <c r="M859" i="5"/>
  <c r="U859" i="5" s="1"/>
  <c r="N859" i="5"/>
  <c r="N463" i="5"/>
  <c r="M463" i="5"/>
  <c r="U463" i="5" s="1"/>
  <c r="N1113" i="5"/>
  <c r="M1113" i="5"/>
  <c r="U1113" i="5" s="1"/>
  <c r="N1049" i="5"/>
  <c r="M1049" i="5"/>
  <c r="U1049" i="5" s="1"/>
  <c r="N353" i="5"/>
  <c r="V353" i="5" s="1"/>
  <c r="M353" i="5"/>
  <c r="N110" i="5"/>
  <c r="M110" i="5"/>
  <c r="N1058" i="5"/>
  <c r="V1058" i="5" s="1"/>
  <c r="M1058" i="5"/>
  <c r="U1058" i="5" s="1"/>
  <c r="M298" i="5"/>
  <c r="N298" i="5"/>
  <c r="N87" i="5"/>
  <c r="M87" i="5"/>
  <c r="U87" i="5" s="1"/>
  <c r="N867" i="5"/>
  <c r="M867" i="5"/>
  <c r="U867" i="5" s="1"/>
  <c r="M862" i="5"/>
  <c r="U862" i="5" s="1"/>
  <c r="N862" i="5"/>
  <c r="N794" i="5"/>
  <c r="M794" i="5"/>
  <c r="U794" i="5" s="1"/>
  <c r="N1135" i="5"/>
  <c r="V1135" i="5" s="1"/>
  <c r="M1135" i="5"/>
  <c r="U1135" i="5" s="1"/>
  <c r="N1103" i="5"/>
  <c r="M1103" i="5"/>
  <c r="U1103" i="5" s="1"/>
  <c r="N1005" i="5"/>
  <c r="V1005" i="5" s="1"/>
  <c r="M1005" i="5"/>
  <c r="U1005" i="5" s="1"/>
  <c r="M375" i="5"/>
  <c r="U375" i="5" s="1"/>
  <c r="N375" i="5"/>
  <c r="M343" i="5"/>
  <c r="U343" i="5" s="1"/>
  <c r="N343" i="5"/>
  <c r="V343" i="5" s="1"/>
  <c r="U132" i="5"/>
  <c r="N132" i="5"/>
  <c r="V132" i="5" s="1"/>
  <c r="M132" i="5"/>
  <c r="N1080" i="5"/>
  <c r="V1080" i="5" s="1"/>
  <c r="M1080" i="5"/>
  <c r="U1080" i="5" s="1"/>
  <c r="N1048" i="5"/>
  <c r="V1048" i="5" s="1"/>
  <c r="M1048" i="5"/>
  <c r="U1048" i="5" s="1"/>
  <c r="U812" i="5"/>
  <c r="N812" i="5"/>
  <c r="M812" i="5"/>
  <c r="N118" i="5"/>
  <c r="M118" i="5"/>
  <c r="U1130" i="5"/>
  <c r="N1130" i="5"/>
  <c r="M1130" i="5"/>
  <c r="N936" i="5"/>
  <c r="M936" i="5"/>
  <c r="U936" i="5" s="1"/>
  <c r="N900" i="5"/>
  <c r="M900" i="5"/>
  <c r="U900" i="5" s="1"/>
  <c r="N866" i="5"/>
  <c r="V866" i="5" s="1"/>
  <c r="M866" i="5"/>
  <c r="U866" i="5" s="1"/>
  <c r="N758" i="5"/>
  <c r="V758" i="5" s="1"/>
  <c r="M758" i="5"/>
  <c r="U758" i="5" s="1"/>
  <c r="N405" i="5"/>
  <c r="V405" i="5" s="1"/>
  <c r="M405" i="5"/>
  <c r="U405" i="5" s="1"/>
  <c r="N192" i="5"/>
  <c r="V192" i="5" s="1"/>
  <c r="M192" i="5"/>
  <c r="U192" i="5" s="1"/>
  <c r="N127" i="5"/>
  <c r="V127" i="5" s="1"/>
  <c r="M127" i="5"/>
  <c r="N909" i="5"/>
  <c r="M909" i="5"/>
  <c r="U909" i="5" s="1"/>
  <c r="N1031" i="5"/>
  <c r="M1031" i="5"/>
  <c r="U1031" i="5" s="1"/>
  <c r="V999" i="5"/>
  <c r="N999" i="5"/>
  <c r="M999" i="5"/>
  <c r="V967" i="5"/>
  <c r="N967" i="5"/>
  <c r="M967" i="5"/>
  <c r="N932" i="5"/>
  <c r="V932" i="5" s="1"/>
  <c r="M932" i="5"/>
  <c r="N899" i="5"/>
  <c r="M899" i="5"/>
  <c r="U899" i="5" s="1"/>
  <c r="U865" i="5"/>
  <c r="N865" i="5"/>
  <c r="V865" i="5" s="1"/>
  <c r="M865" i="5"/>
  <c r="N829" i="5"/>
  <c r="V829" i="5" s="1"/>
  <c r="M829" i="5"/>
  <c r="U829" i="5" s="1"/>
  <c r="N797" i="5"/>
  <c r="V797" i="5" s="1"/>
  <c r="M797" i="5"/>
  <c r="U797" i="5" s="1"/>
  <c r="N757" i="5"/>
  <c r="V757" i="5" s="1"/>
  <c r="M757" i="5"/>
  <c r="U757" i="5" s="1"/>
  <c r="V725" i="5"/>
  <c r="N725" i="5"/>
  <c r="M725" i="5"/>
  <c r="U725" i="5" s="1"/>
  <c r="M702" i="5"/>
  <c r="U702" i="5" s="1"/>
  <c r="N702" i="5"/>
  <c r="V702" i="5" s="1"/>
  <c r="M668" i="5"/>
  <c r="U668" i="5" s="1"/>
  <c r="N668" i="5"/>
  <c r="V636" i="5"/>
  <c r="M636" i="5"/>
  <c r="U636" i="5" s="1"/>
  <c r="N636" i="5"/>
  <c r="U604" i="5"/>
  <c r="M604" i="5"/>
  <c r="N604" i="5"/>
  <c r="N570" i="5"/>
  <c r="V570" i="5" s="1"/>
  <c r="M570" i="5"/>
  <c r="M537" i="5"/>
  <c r="N537" i="5"/>
  <c r="M503" i="5"/>
  <c r="U503" i="5" s="1"/>
  <c r="N503" i="5"/>
  <c r="V503" i="5" s="1"/>
  <c r="N469" i="5"/>
  <c r="V469" i="5" s="1"/>
  <c r="M469" i="5"/>
  <c r="U469" i="5" s="1"/>
  <c r="N437" i="5"/>
  <c r="V437" i="5" s="1"/>
  <c r="M437" i="5"/>
  <c r="N404" i="5"/>
  <c r="V404" i="5" s="1"/>
  <c r="M404" i="5"/>
  <c r="U404" i="5" s="1"/>
  <c r="M369" i="5"/>
  <c r="N369" i="5"/>
  <c r="V369" i="5" s="1"/>
  <c r="N337" i="5"/>
  <c r="V337" i="5" s="1"/>
  <c r="M337" i="5"/>
  <c r="U337" i="5" s="1"/>
  <c r="N305" i="5"/>
  <c r="V305" i="5" s="1"/>
  <c r="M305" i="5"/>
  <c r="U305" i="5" s="1"/>
  <c r="V272" i="5"/>
  <c r="N272" i="5"/>
  <c r="M272" i="5"/>
  <c r="M240" i="5"/>
  <c r="N240" i="5"/>
  <c r="V240" i="5" s="1"/>
  <c r="M191" i="5"/>
  <c r="N191" i="5"/>
  <c r="V191" i="5" s="1"/>
  <c r="M158" i="5"/>
  <c r="U158" i="5" s="1"/>
  <c r="N158" i="5"/>
  <c r="U126" i="5"/>
  <c r="N126" i="5"/>
  <c r="M126" i="5"/>
  <c r="M94" i="5"/>
  <c r="N94" i="5"/>
  <c r="N62" i="5"/>
  <c r="V62" i="5" s="1"/>
  <c r="M62" i="5"/>
  <c r="U62" i="5" s="1"/>
  <c r="U29" i="5"/>
  <c r="N29" i="5"/>
  <c r="V29" i="5" s="1"/>
  <c r="M29" i="5"/>
  <c r="N1091" i="5"/>
  <c r="M1091" i="5"/>
  <c r="U1091" i="5" s="1"/>
  <c r="N331" i="5"/>
  <c r="M331" i="5"/>
  <c r="U331" i="5" s="1"/>
  <c r="M620" i="5"/>
  <c r="U620" i="5" s="1"/>
  <c r="N620" i="5"/>
  <c r="V620" i="5" s="1"/>
  <c r="U321" i="5"/>
  <c r="M321" i="5"/>
  <c r="N321" i="5"/>
  <c r="V321" i="5" s="1"/>
  <c r="N289" i="5"/>
  <c r="M289" i="5"/>
  <c r="U289" i="5" s="1"/>
  <c r="M174" i="5"/>
  <c r="U174" i="5" s="1"/>
  <c r="N174" i="5"/>
  <c r="V174" i="5" s="1"/>
  <c r="N528" i="5"/>
  <c r="M528" i="5"/>
  <c r="U528" i="5" s="1"/>
  <c r="N430" i="5"/>
  <c r="M430" i="5"/>
  <c r="U430" i="5" s="1"/>
  <c r="V471" i="5"/>
  <c r="M471" i="5"/>
  <c r="N471" i="5"/>
  <c r="M439" i="5"/>
  <c r="U439" i="5" s="1"/>
  <c r="N439" i="5"/>
  <c r="V439" i="5" s="1"/>
  <c r="M307" i="5"/>
  <c r="U307" i="5" s="1"/>
  <c r="N307" i="5"/>
  <c r="V307" i="5" s="1"/>
  <c r="N160" i="5"/>
  <c r="M160" i="5"/>
  <c r="U160" i="5" s="1"/>
  <c r="N736" i="5"/>
  <c r="V736" i="5" s="1"/>
  <c r="M736" i="5"/>
  <c r="U736" i="5" s="1"/>
  <c r="N188" i="5"/>
  <c r="V188" i="5" s="1"/>
  <c r="M188" i="5"/>
  <c r="N91" i="5"/>
  <c r="V91" i="5" s="1"/>
  <c r="M91" i="5"/>
  <c r="N610" i="5"/>
  <c r="M610" i="5"/>
  <c r="U610" i="5" s="1"/>
  <c r="M410" i="5"/>
  <c r="U410" i="5" s="1"/>
  <c r="N410" i="5"/>
  <c r="M199" i="5"/>
  <c r="N199" i="5"/>
  <c r="V199" i="5" s="1"/>
  <c r="N1032" i="5"/>
  <c r="M1032" i="5"/>
  <c r="U1032" i="5" s="1"/>
  <c r="N1000" i="5"/>
  <c r="V1000" i="5" s="1"/>
  <c r="M1000" i="5"/>
  <c r="U1000" i="5" s="1"/>
  <c r="M798" i="5"/>
  <c r="U798" i="5" s="1"/>
  <c r="N798" i="5"/>
  <c r="V798" i="5" s="1"/>
  <c r="M726" i="5"/>
  <c r="U726" i="5" s="1"/>
  <c r="N726" i="5"/>
  <c r="V726" i="5" s="1"/>
  <c r="N2" i="5"/>
  <c r="V2" i="5" s="1"/>
  <c r="M2" i="5"/>
  <c r="N646" i="5"/>
  <c r="V646" i="5" s="1"/>
  <c r="M646" i="5"/>
  <c r="U646" i="5" s="1"/>
  <c r="V1138" i="5"/>
  <c r="N1138" i="5"/>
  <c r="M1138" i="5"/>
  <c r="U1138" i="5" s="1"/>
  <c r="M1106" i="5"/>
  <c r="U1106" i="5" s="1"/>
  <c r="N1106" i="5"/>
  <c r="V1106" i="5" s="1"/>
  <c r="M1074" i="5"/>
  <c r="U1074" i="5" s="1"/>
  <c r="N1074" i="5"/>
  <c r="N1041" i="5"/>
  <c r="M1041" i="5"/>
  <c r="U1041" i="5" s="1"/>
  <c r="N1008" i="5"/>
  <c r="M1008" i="5"/>
  <c r="U1008" i="5" s="1"/>
  <c r="N976" i="5"/>
  <c r="V976" i="5" s="1"/>
  <c r="M976" i="5"/>
  <c r="U976" i="5" s="1"/>
  <c r="N944" i="5"/>
  <c r="V944" i="5" s="1"/>
  <c r="M944" i="5"/>
  <c r="U944" i="5" s="1"/>
  <c r="M908" i="5"/>
  <c r="U908" i="5" s="1"/>
  <c r="N908" i="5"/>
  <c r="U874" i="5"/>
  <c r="N874" i="5"/>
  <c r="V874" i="5" s="1"/>
  <c r="M874" i="5"/>
  <c r="U838" i="5"/>
  <c r="N838" i="5"/>
  <c r="M838" i="5"/>
  <c r="N806" i="5"/>
  <c r="M806" i="5"/>
  <c r="U806" i="5" s="1"/>
  <c r="M766" i="5"/>
  <c r="U766" i="5" s="1"/>
  <c r="N766" i="5"/>
  <c r="V766" i="5" s="1"/>
  <c r="U734" i="5"/>
  <c r="M734" i="5"/>
  <c r="N734" i="5"/>
  <c r="U679" i="5"/>
  <c r="N679" i="5"/>
  <c r="M679" i="5"/>
  <c r="N645" i="5"/>
  <c r="M645" i="5"/>
  <c r="U645" i="5" s="1"/>
  <c r="N613" i="5"/>
  <c r="V613" i="5" s="1"/>
  <c r="M613" i="5"/>
  <c r="U579" i="5"/>
  <c r="N579" i="5"/>
  <c r="V579" i="5" s="1"/>
  <c r="M579" i="5"/>
  <c r="M546" i="5"/>
  <c r="U546" i="5" s="1"/>
  <c r="N546" i="5"/>
  <c r="M512" i="5"/>
  <c r="U512" i="5" s="1"/>
  <c r="N512" i="5"/>
  <c r="V512" i="5" s="1"/>
  <c r="N479" i="5"/>
  <c r="M479" i="5"/>
  <c r="U479" i="5" s="1"/>
  <c r="N446" i="5"/>
  <c r="V446" i="5" s="1"/>
  <c r="M446" i="5"/>
  <c r="U446" i="5" s="1"/>
  <c r="V413" i="5"/>
  <c r="N413" i="5"/>
  <c r="M413" i="5"/>
  <c r="M378" i="5"/>
  <c r="U378" i="5" s="1"/>
  <c r="N378" i="5"/>
  <c r="M346" i="5"/>
  <c r="N346" i="5"/>
  <c r="V346" i="5" s="1"/>
  <c r="M314" i="5"/>
  <c r="N314" i="5"/>
  <c r="V314" i="5" s="1"/>
  <c r="N281" i="5"/>
  <c r="M281" i="5"/>
  <c r="U281" i="5" s="1"/>
  <c r="N249" i="5"/>
  <c r="V249" i="5" s="1"/>
  <c r="M249" i="5"/>
  <c r="N216" i="5"/>
  <c r="V216" i="5" s="1"/>
  <c r="M216" i="5"/>
  <c r="M202" i="5"/>
  <c r="U202" i="5" s="1"/>
  <c r="N202" i="5"/>
  <c r="N167" i="5"/>
  <c r="V167" i="5" s="1"/>
  <c r="M167" i="5"/>
  <c r="U167" i="5" s="1"/>
  <c r="N135" i="5"/>
  <c r="V135" i="5" s="1"/>
  <c r="M135" i="5"/>
  <c r="U135" i="5" s="1"/>
  <c r="M103" i="5"/>
  <c r="U103" i="5" s="1"/>
  <c r="N103" i="5"/>
  <c r="V71" i="5"/>
  <c r="M71" i="5"/>
  <c r="U71" i="5" s="1"/>
  <c r="N71" i="5"/>
  <c r="U38" i="5"/>
  <c r="M38" i="5"/>
  <c r="N38" i="5"/>
  <c r="M6" i="5"/>
  <c r="U6" i="5" s="1"/>
  <c r="N6" i="5"/>
  <c r="V6" i="5" s="1"/>
  <c r="N937" i="5"/>
  <c r="V937" i="5" s="1"/>
  <c r="M937" i="5"/>
  <c r="U937" i="5" s="1"/>
  <c r="N799" i="5"/>
  <c r="M799" i="5"/>
  <c r="U799" i="5" s="1"/>
  <c r="N638" i="5"/>
  <c r="V638" i="5" s="1"/>
  <c r="M638" i="5"/>
  <c r="U638" i="5" s="1"/>
  <c r="N567" i="5"/>
  <c r="V567" i="5" s="1"/>
  <c r="M567" i="5"/>
  <c r="U567" i="5" s="1"/>
  <c r="M434" i="5"/>
  <c r="N434" i="5"/>
  <c r="U366" i="5"/>
  <c r="M366" i="5"/>
  <c r="N366" i="5"/>
  <c r="V366" i="5" s="1"/>
  <c r="N236" i="5"/>
  <c r="V236" i="5" s="1"/>
  <c r="M236" i="5"/>
  <c r="U236" i="5" s="1"/>
  <c r="N59" i="5"/>
  <c r="V59" i="5" s="1"/>
  <c r="M59" i="5"/>
  <c r="U59" i="5" s="1"/>
  <c r="V576" i="5"/>
  <c r="M576" i="5"/>
  <c r="U576" i="5" s="1"/>
  <c r="N576" i="5"/>
  <c r="U443" i="5"/>
  <c r="N443" i="5"/>
  <c r="V443" i="5" s="1"/>
  <c r="M443" i="5"/>
  <c r="N773" i="5"/>
  <c r="M773" i="5"/>
  <c r="U773" i="5" s="1"/>
  <c r="N708" i="5"/>
  <c r="M708" i="5"/>
  <c r="U708" i="5" s="1"/>
  <c r="N419" i="5"/>
  <c r="M419" i="5"/>
  <c r="U419" i="5" s="1"/>
  <c r="N384" i="5"/>
  <c r="V384" i="5" s="1"/>
  <c r="M384" i="5"/>
  <c r="U384" i="5" s="1"/>
  <c r="U222" i="5"/>
  <c r="M222" i="5"/>
  <c r="N222" i="5"/>
  <c r="V222" i="5" s="1"/>
  <c r="N1153" i="5"/>
  <c r="M1153" i="5"/>
  <c r="U1153" i="5" s="1"/>
  <c r="N821" i="5"/>
  <c r="V821" i="5" s="1"/>
  <c r="M821" i="5"/>
  <c r="U821" i="5" s="1"/>
  <c r="U628" i="5"/>
  <c r="N628" i="5"/>
  <c r="V628" i="5" s="1"/>
  <c r="M628" i="5"/>
  <c r="N527" i="5"/>
  <c r="V527" i="5" s="1"/>
  <c r="M527" i="5"/>
  <c r="U527" i="5" s="1"/>
  <c r="V429" i="5"/>
  <c r="N429" i="5"/>
  <c r="M429" i="5"/>
  <c r="U429" i="5" s="1"/>
  <c r="V393" i="5"/>
  <c r="M393" i="5"/>
  <c r="U393" i="5" s="1"/>
  <c r="N393" i="5"/>
  <c r="N297" i="5"/>
  <c r="M297" i="5"/>
  <c r="U297" i="5" s="1"/>
  <c r="N669" i="5"/>
  <c r="M669" i="5"/>
  <c r="M338" i="5"/>
  <c r="U338" i="5" s="1"/>
  <c r="N338" i="5"/>
  <c r="V338" i="5" s="1"/>
  <c r="N839" i="5"/>
  <c r="M839" i="5"/>
  <c r="U839" i="5" s="1"/>
  <c r="N614" i="5"/>
  <c r="M614" i="5"/>
  <c r="U614" i="5" s="1"/>
  <c r="N580" i="5"/>
  <c r="V580" i="5" s="1"/>
  <c r="M580" i="5"/>
  <c r="U580" i="5" s="1"/>
  <c r="N447" i="5"/>
  <c r="V447" i="5" s="1"/>
  <c r="M447" i="5"/>
  <c r="U447" i="5" s="1"/>
  <c r="N315" i="5"/>
  <c r="V315" i="5" s="1"/>
  <c r="M315" i="5"/>
  <c r="U315" i="5" s="1"/>
  <c r="N1129" i="5"/>
  <c r="V1129" i="5" s="1"/>
  <c r="M1129" i="5"/>
  <c r="U1129" i="5" s="1"/>
  <c r="M1083" i="5"/>
  <c r="U1083" i="5" s="1"/>
  <c r="N1083" i="5"/>
  <c r="V1083" i="5" s="1"/>
  <c r="M1051" i="5"/>
  <c r="U1051" i="5" s="1"/>
  <c r="N1051" i="5"/>
  <c r="N1017" i="5"/>
  <c r="V1017" i="5" s="1"/>
  <c r="M1017" i="5"/>
  <c r="N985" i="5"/>
  <c r="M985" i="5"/>
  <c r="U985" i="5" s="1"/>
  <c r="N953" i="5"/>
  <c r="M953" i="5"/>
  <c r="U953" i="5" s="1"/>
  <c r="N917" i="5"/>
  <c r="V917" i="5" s="1"/>
  <c r="M917" i="5"/>
  <c r="U917" i="5" s="1"/>
  <c r="N885" i="5"/>
  <c r="M885" i="5"/>
  <c r="U885" i="5" s="1"/>
  <c r="N848" i="5"/>
  <c r="V848" i="5" s="1"/>
  <c r="M848" i="5"/>
  <c r="U848" i="5" s="1"/>
  <c r="N815" i="5"/>
  <c r="V815" i="5" s="1"/>
  <c r="M815" i="5"/>
  <c r="U815" i="5" s="1"/>
  <c r="M779" i="5"/>
  <c r="U779" i="5" s="1"/>
  <c r="N779" i="5"/>
  <c r="V779" i="5" s="1"/>
  <c r="N743" i="5"/>
  <c r="V743" i="5" s="1"/>
  <c r="M743" i="5"/>
  <c r="U743" i="5" s="1"/>
  <c r="N711" i="5"/>
  <c r="M711" i="5"/>
  <c r="U711" i="5" s="1"/>
  <c r="N688" i="5"/>
  <c r="V688" i="5" s="1"/>
  <c r="M688" i="5"/>
  <c r="U688" i="5" s="1"/>
  <c r="N654" i="5"/>
  <c r="M654" i="5"/>
  <c r="U654" i="5" s="1"/>
  <c r="N622" i="5"/>
  <c r="V622" i="5" s="1"/>
  <c r="M622" i="5"/>
  <c r="N589" i="5"/>
  <c r="M589" i="5"/>
  <c r="N555" i="5"/>
  <c r="M555" i="5"/>
  <c r="M521" i="5"/>
  <c r="U521" i="5" s="1"/>
  <c r="N521" i="5"/>
  <c r="V521" i="5" s="1"/>
  <c r="N488" i="5"/>
  <c r="M488" i="5"/>
  <c r="U488" i="5" s="1"/>
  <c r="M455" i="5"/>
  <c r="U455" i="5" s="1"/>
  <c r="N455" i="5"/>
  <c r="M423" i="5"/>
  <c r="U423" i="5" s="1"/>
  <c r="N423" i="5"/>
  <c r="V423" i="5" s="1"/>
  <c r="U387" i="5"/>
  <c r="N387" i="5"/>
  <c r="M387" i="5"/>
  <c r="M355" i="5"/>
  <c r="U355" i="5" s="1"/>
  <c r="N355" i="5"/>
  <c r="V355" i="5" s="1"/>
  <c r="N323" i="5"/>
  <c r="V323" i="5" s="1"/>
  <c r="M323" i="5"/>
  <c r="U323" i="5" s="1"/>
  <c r="N291" i="5"/>
  <c r="V291" i="5" s="1"/>
  <c r="M291" i="5"/>
  <c r="U291" i="5" s="1"/>
  <c r="U258" i="5"/>
  <c r="N258" i="5"/>
  <c r="V258" i="5" s="1"/>
  <c r="M258" i="5"/>
  <c r="M225" i="5"/>
  <c r="N225" i="5"/>
  <c r="M176" i="5"/>
  <c r="N176" i="5"/>
  <c r="V176" i="5" s="1"/>
  <c r="N144" i="5"/>
  <c r="M144" i="5"/>
  <c r="U144" i="5" s="1"/>
  <c r="N112" i="5"/>
  <c r="V112" i="5" s="1"/>
  <c r="M112" i="5"/>
  <c r="U112" i="5" s="1"/>
  <c r="N80" i="5"/>
  <c r="V80" i="5" s="1"/>
  <c r="M80" i="5"/>
  <c r="U80" i="5" s="1"/>
  <c r="N47" i="5"/>
  <c r="V47" i="5" s="1"/>
  <c r="M47" i="5"/>
  <c r="M15" i="5"/>
  <c r="U15" i="5" s="1"/>
  <c r="N15" i="5"/>
  <c r="V15" i="5" s="1"/>
  <c r="N23" i="5"/>
  <c r="V23" i="5" s="1"/>
  <c r="M23" i="5"/>
  <c r="U23" i="5" s="1"/>
  <c r="N1100" i="5"/>
  <c r="M1100" i="5"/>
  <c r="U1100" i="5" s="1"/>
  <c r="N883" i="5"/>
  <c r="M883" i="5"/>
  <c r="M45" i="5"/>
  <c r="N45" i="5"/>
  <c r="M718" i="5"/>
  <c r="U718" i="5" s="1"/>
  <c r="N718" i="5"/>
  <c r="N661" i="5"/>
  <c r="V661" i="5" s="1"/>
  <c r="M661" i="5"/>
  <c r="N629" i="5"/>
  <c r="V629" i="5" s="1"/>
  <c r="M629" i="5"/>
  <c r="U563" i="5"/>
  <c r="N563" i="5"/>
  <c r="V563" i="5" s="1"/>
  <c r="M563" i="5"/>
  <c r="N495" i="5"/>
  <c r="M495" i="5"/>
  <c r="U495" i="5" s="1"/>
  <c r="N896" i="5"/>
  <c r="V896" i="5" s="1"/>
  <c r="M896" i="5"/>
  <c r="M311" i="5"/>
  <c r="U311" i="5" s="1"/>
  <c r="N311" i="5"/>
  <c r="V311" i="5" s="1"/>
  <c r="U164" i="5"/>
  <c r="N164" i="5"/>
  <c r="V164" i="5" s="1"/>
  <c r="M164" i="5"/>
  <c r="N685" i="5"/>
  <c r="V685" i="5" s="1"/>
  <c r="M685" i="5"/>
  <c r="N586" i="5"/>
  <c r="V586" i="5" s="1"/>
  <c r="M586" i="5"/>
  <c r="U586" i="5" s="1"/>
  <c r="N320" i="5"/>
  <c r="M320" i="5"/>
  <c r="U320" i="5" s="1"/>
  <c r="N12" i="5"/>
  <c r="M12" i="5"/>
  <c r="U12" i="5" s="1"/>
  <c r="N1057" i="5"/>
  <c r="M1057" i="5"/>
  <c r="U1057" i="5" s="1"/>
  <c r="M54" i="5"/>
  <c r="N54" i="5"/>
  <c r="V54" i="5" s="1"/>
  <c r="N1098" i="5"/>
  <c r="V1098" i="5" s="1"/>
  <c r="M1098" i="5"/>
  <c r="U1098" i="5" s="1"/>
  <c r="N945" i="5"/>
  <c r="M945" i="5"/>
  <c r="U945" i="5" s="1"/>
  <c r="N870" i="5"/>
  <c r="V870" i="5" s="1"/>
  <c r="M870" i="5"/>
  <c r="U870" i="5" s="1"/>
  <c r="U1097" i="5"/>
  <c r="N1097" i="5"/>
  <c r="M1097" i="5"/>
  <c r="M1147" i="5"/>
  <c r="U1147" i="5" s="1"/>
  <c r="N1147" i="5"/>
  <c r="V1147" i="5" s="1"/>
  <c r="M1115" i="5"/>
  <c r="U1115" i="5" s="1"/>
  <c r="N1115" i="5"/>
  <c r="V1156" i="5"/>
  <c r="N1156" i="5"/>
  <c r="M1156" i="5"/>
  <c r="N1124" i="5"/>
  <c r="V1124" i="5" s="1"/>
  <c r="M1124" i="5"/>
  <c r="V1092" i="5"/>
  <c r="N1092" i="5"/>
  <c r="M1092" i="5"/>
  <c r="N1060" i="5"/>
  <c r="V1060" i="5" s="1"/>
  <c r="M1060" i="5"/>
  <c r="N1026" i="5"/>
  <c r="V1026" i="5" s="1"/>
  <c r="M1026" i="5"/>
  <c r="N994" i="5"/>
  <c r="V994" i="5" s="1"/>
  <c r="M994" i="5"/>
  <c r="U994" i="5" s="1"/>
  <c r="N962" i="5"/>
  <c r="V962" i="5" s="1"/>
  <c r="M962" i="5"/>
  <c r="U962" i="5" s="1"/>
  <c r="M926" i="5"/>
  <c r="U926" i="5" s="1"/>
  <c r="N926" i="5"/>
  <c r="V926" i="5" s="1"/>
  <c r="M894" i="5"/>
  <c r="U894" i="5" s="1"/>
  <c r="N894" i="5"/>
  <c r="V894" i="5" s="1"/>
  <c r="N860" i="5"/>
  <c r="V860" i="5" s="1"/>
  <c r="M860" i="5"/>
  <c r="U860" i="5" s="1"/>
  <c r="N824" i="5"/>
  <c r="V824" i="5" s="1"/>
  <c r="M824" i="5"/>
  <c r="U824" i="5" s="1"/>
  <c r="N792" i="5"/>
  <c r="M792" i="5"/>
  <c r="U792" i="5" s="1"/>
  <c r="V752" i="5"/>
  <c r="N752" i="5"/>
  <c r="M752" i="5"/>
  <c r="N720" i="5"/>
  <c r="V720" i="5" s="1"/>
  <c r="M720" i="5"/>
  <c r="N697" i="5"/>
  <c r="V697" i="5" s="1"/>
  <c r="M697" i="5"/>
  <c r="U663" i="5"/>
  <c r="N663" i="5"/>
  <c r="M663" i="5"/>
  <c r="U631" i="5"/>
  <c r="N631" i="5"/>
  <c r="M631" i="5"/>
  <c r="N599" i="5"/>
  <c r="M599" i="5"/>
  <c r="U599" i="5" s="1"/>
  <c r="M565" i="5"/>
  <c r="U565" i="5" s="1"/>
  <c r="N565" i="5"/>
  <c r="N530" i="5"/>
  <c r="V530" i="5" s="1"/>
  <c r="M530" i="5"/>
  <c r="N498" i="5"/>
  <c r="V498" i="5" s="1"/>
  <c r="M498" i="5"/>
  <c r="U498" i="5" s="1"/>
  <c r="N464" i="5"/>
  <c r="V464" i="5" s="1"/>
  <c r="M464" i="5"/>
  <c r="U464" i="5" s="1"/>
  <c r="M432" i="5"/>
  <c r="U432" i="5" s="1"/>
  <c r="N432" i="5"/>
  <c r="V432" i="5" s="1"/>
  <c r="N396" i="5"/>
  <c r="V396" i="5" s="1"/>
  <c r="M396" i="5"/>
  <c r="U396" i="5" s="1"/>
  <c r="U364" i="5"/>
  <c r="N364" i="5"/>
  <c r="M364" i="5"/>
  <c r="N332" i="5"/>
  <c r="M332" i="5"/>
  <c r="U332" i="5" s="1"/>
  <c r="N300" i="5"/>
  <c r="M300" i="5"/>
  <c r="U300" i="5" s="1"/>
  <c r="N267" i="5"/>
  <c r="M267" i="5"/>
  <c r="U267" i="5" s="1"/>
  <c r="M234" i="5"/>
  <c r="N234" i="5"/>
  <c r="N211" i="5"/>
  <c r="V211" i="5" s="1"/>
  <c r="M211" i="5"/>
  <c r="U211" i="5" s="1"/>
  <c r="U186" i="5"/>
  <c r="N186" i="5"/>
  <c r="M186" i="5"/>
  <c r="N153" i="5"/>
  <c r="V153" i="5" s="1"/>
  <c r="M153" i="5"/>
  <c r="U153" i="5" s="1"/>
  <c r="U121" i="5"/>
  <c r="N121" i="5"/>
  <c r="M121" i="5"/>
  <c r="N89" i="5"/>
  <c r="V89" i="5" s="1"/>
  <c r="M89" i="5"/>
  <c r="U89" i="5" s="1"/>
  <c r="N57" i="5"/>
  <c r="M57" i="5"/>
  <c r="U57" i="5" s="1"/>
  <c r="M24" i="5"/>
  <c r="U24" i="5" s="1"/>
  <c r="N24" i="5"/>
  <c r="N1162" i="5"/>
  <c r="M1162" i="5"/>
  <c r="U1162" i="5" s="1"/>
  <c r="N1059" i="5"/>
  <c r="M1059" i="5"/>
  <c r="U1059" i="5" s="1"/>
  <c r="U925" i="5"/>
  <c r="M925" i="5"/>
  <c r="N925" i="5"/>
  <c r="N751" i="5"/>
  <c r="M751" i="5"/>
  <c r="U751" i="5" s="1"/>
  <c r="N696" i="5"/>
  <c r="M696" i="5"/>
  <c r="N529" i="5"/>
  <c r="V529" i="5" s="1"/>
  <c r="M529" i="5"/>
  <c r="U529" i="5" s="1"/>
  <c r="N1132" i="5"/>
  <c r="V1132" i="5" s="1"/>
  <c r="M1132" i="5"/>
  <c r="U1132" i="5" s="1"/>
  <c r="V1068" i="5"/>
  <c r="N1068" i="5"/>
  <c r="M1068" i="5"/>
  <c r="N1122" i="5"/>
  <c r="M1122" i="5"/>
  <c r="U1122" i="5" s="1"/>
  <c r="N232" i="5"/>
  <c r="M232" i="5"/>
  <c r="U232" i="5" s="1"/>
  <c r="M1067" i="5"/>
  <c r="U1067" i="5" s="1"/>
  <c r="N1067" i="5"/>
  <c r="N1001" i="5"/>
  <c r="V1001" i="5" s="1"/>
  <c r="M1001" i="5"/>
  <c r="N96" i="5"/>
  <c r="M96" i="5"/>
  <c r="U96" i="5" s="1"/>
  <c r="N155" i="5"/>
  <c r="M155" i="5"/>
  <c r="N485" i="5"/>
  <c r="V485" i="5" s="1"/>
  <c r="M485" i="5"/>
  <c r="U485" i="5" s="1"/>
  <c r="N452" i="5"/>
  <c r="M452" i="5"/>
  <c r="U452" i="5" s="1"/>
  <c r="N352" i="5"/>
  <c r="V352" i="5" s="1"/>
  <c r="M352" i="5"/>
  <c r="U352" i="5" s="1"/>
  <c r="U44" i="5"/>
  <c r="N44" i="5"/>
  <c r="V44" i="5" s="1"/>
  <c r="M44" i="5"/>
  <c r="N595" i="5"/>
  <c r="V595" i="5" s="1"/>
  <c r="M595" i="5"/>
  <c r="M150" i="5"/>
  <c r="U150" i="5" s="1"/>
  <c r="N150" i="5"/>
  <c r="V150" i="5" s="1"/>
  <c r="M21" i="5"/>
  <c r="U21" i="5" s="1"/>
  <c r="N21" i="5"/>
  <c r="M830" i="5"/>
  <c r="U830" i="5" s="1"/>
  <c r="N830" i="5"/>
  <c r="N703" i="5"/>
  <c r="M703" i="5"/>
  <c r="U703" i="5" s="1"/>
  <c r="N1009" i="5"/>
  <c r="V1009" i="5" s="1"/>
  <c r="M1009" i="5"/>
  <c r="U1009" i="5" s="1"/>
  <c r="M168" i="5"/>
  <c r="U168" i="5" s="1"/>
  <c r="N168" i="5"/>
  <c r="N104" i="5"/>
  <c r="V104" i="5" s="1"/>
  <c r="M104" i="5"/>
  <c r="U104" i="5" s="1"/>
  <c r="M7" i="5"/>
  <c r="U7" i="5" s="1"/>
  <c r="N7" i="5"/>
  <c r="V7" i="5" s="1"/>
  <c r="N1027" i="5"/>
  <c r="V1027" i="5" s="1"/>
  <c r="M1027" i="5"/>
  <c r="U1027" i="5" s="1"/>
  <c r="N995" i="5"/>
  <c r="V995" i="5" s="1"/>
  <c r="M995" i="5"/>
  <c r="U995" i="5" s="1"/>
  <c r="N963" i="5"/>
  <c r="V963" i="5" s="1"/>
  <c r="M963" i="5"/>
  <c r="U963" i="5" s="1"/>
  <c r="N928" i="5"/>
  <c r="V928" i="5" s="1"/>
  <c r="M928" i="5"/>
  <c r="U928" i="5" s="1"/>
  <c r="N895" i="5"/>
  <c r="M895" i="5"/>
  <c r="U1004" i="5"/>
  <c r="N1004" i="5"/>
  <c r="M1004" i="5"/>
  <c r="N904" i="5"/>
  <c r="V904" i="5" s="1"/>
  <c r="M904" i="5"/>
  <c r="U904" i="5" s="1"/>
  <c r="N1152" i="5"/>
  <c r="M1152" i="5"/>
  <c r="U1152" i="5" s="1"/>
  <c r="N1065" i="5"/>
  <c r="V1065" i="5" s="1"/>
  <c r="M1065" i="5"/>
  <c r="U1065" i="5" s="1"/>
  <c r="N1133" i="5"/>
  <c r="V1133" i="5" s="1"/>
  <c r="M1133" i="5"/>
  <c r="N1101" i="5"/>
  <c r="V1101" i="5" s="1"/>
  <c r="M1101" i="5"/>
  <c r="U1101" i="5" s="1"/>
  <c r="U1069" i="5"/>
  <c r="N1069" i="5"/>
  <c r="V1069" i="5" s="1"/>
  <c r="M1069" i="5"/>
  <c r="N1036" i="5"/>
  <c r="V1036" i="5" s="1"/>
  <c r="M1036" i="5"/>
  <c r="U1036" i="5" s="1"/>
  <c r="M1003" i="5"/>
  <c r="U1003" i="5" s="1"/>
  <c r="N1003" i="5"/>
  <c r="V1003" i="5" s="1"/>
  <c r="M971" i="5"/>
  <c r="N971" i="5"/>
  <c r="V971" i="5" s="1"/>
  <c r="U939" i="5"/>
  <c r="M939" i="5"/>
  <c r="N939" i="5"/>
  <c r="N903" i="5"/>
  <c r="V903" i="5" s="1"/>
  <c r="M903" i="5"/>
  <c r="U903" i="5" s="1"/>
  <c r="N869" i="5"/>
  <c r="V869" i="5" s="1"/>
  <c r="M869" i="5"/>
  <c r="N833" i="5"/>
  <c r="M833" i="5"/>
  <c r="U833" i="5" s="1"/>
  <c r="N801" i="5"/>
  <c r="V801" i="5" s="1"/>
  <c r="M801" i="5"/>
  <c r="U801" i="5" s="1"/>
  <c r="N761" i="5"/>
  <c r="V761" i="5" s="1"/>
  <c r="M761" i="5"/>
  <c r="U761" i="5" s="1"/>
  <c r="N729" i="5"/>
  <c r="V729" i="5" s="1"/>
  <c r="M729" i="5"/>
  <c r="U729" i="5" s="1"/>
  <c r="M706" i="5"/>
  <c r="U706" i="5" s="1"/>
  <c r="N706" i="5"/>
  <c r="V706" i="5" s="1"/>
  <c r="N674" i="5"/>
  <c r="M674" i="5"/>
  <c r="U674" i="5" s="1"/>
  <c r="N640" i="5"/>
  <c r="V640" i="5" s="1"/>
  <c r="M640" i="5"/>
  <c r="U640" i="5" s="1"/>
  <c r="M608" i="5"/>
  <c r="U608" i="5" s="1"/>
  <c r="N608" i="5"/>
  <c r="U574" i="5"/>
  <c r="N574" i="5"/>
  <c r="M574" i="5"/>
  <c r="N541" i="5"/>
  <c r="M541" i="5"/>
  <c r="U541" i="5" s="1"/>
  <c r="N507" i="5"/>
  <c r="M507" i="5"/>
  <c r="N473" i="5"/>
  <c r="V473" i="5" s="1"/>
  <c r="M473" i="5"/>
  <c r="N441" i="5"/>
  <c r="M441" i="5"/>
  <c r="U441" i="5" s="1"/>
  <c r="N408" i="5"/>
  <c r="V408" i="5" s="1"/>
  <c r="M408" i="5"/>
  <c r="U408" i="5" s="1"/>
  <c r="N373" i="5"/>
  <c r="M373" i="5"/>
  <c r="U373" i="5" s="1"/>
  <c r="U341" i="5"/>
  <c r="N341" i="5"/>
  <c r="M341" i="5"/>
  <c r="N309" i="5"/>
  <c r="V309" i="5" s="1"/>
  <c r="M309" i="5"/>
  <c r="U309" i="5" s="1"/>
  <c r="N276" i="5"/>
  <c r="V276" i="5" s="1"/>
  <c r="M276" i="5"/>
  <c r="U276" i="5" s="1"/>
  <c r="N244" i="5"/>
  <c r="V244" i="5" s="1"/>
  <c r="M244" i="5"/>
  <c r="U244" i="5" s="1"/>
  <c r="N197" i="5"/>
  <c r="V197" i="5" s="1"/>
  <c r="M197" i="5"/>
  <c r="N162" i="5"/>
  <c r="M162" i="5"/>
  <c r="U162" i="5" s="1"/>
  <c r="U130" i="5"/>
  <c r="N130" i="5"/>
  <c r="M130" i="5"/>
  <c r="N98" i="5"/>
  <c r="M98" i="5"/>
  <c r="U98" i="5" s="1"/>
  <c r="N66" i="5"/>
  <c r="V66" i="5" s="1"/>
  <c r="M66" i="5"/>
  <c r="U66" i="5" s="1"/>
  <c r="N33" i="5"/>
  <c r="V33" i="5" s="1"/>
  <c r="M33" i="5"/>
  <c r="U33" i="5" s="1"/>
  <c r="N662" i="5"/>
  <c r="V662" i="5" s="1"/>
  <c r="M662" i="5"/>
  <c r="U662" i="5" s="1"/>
  <c r="N598" i="5"/>
  <c r="V598" i="5" s="1"/>
  <c r="M598" i="5"/>
  <c r="U598" i="5" s="1"/>
  <c r="N431" i="5"/>
  <c r="V431" i="5" s="1"/>
  <c r="M431" i="5"/>
  <c r="U431" i="5" s="1"/>
  <c r="N233" i="5"/>
  <c r="V233" i="5" s="1"/>
  <c r="M233" i="5"/>
  <c r="U1035" i="5"/>
  <c r="M1035" i="5"/>
  <c r="N1035" i="5"/>
  <c r="N970" i="5"/>
  <c r="V970" i="5" s="1"/>
  <c r="M970" i="5"/>
  <c r="U970" i="5" s="1"/>
  <c r="N1081" i="5"/>
  <c r="V1081" i="5" s="1"/>
  <c r="M1081" i="5"/>
  <c r="U1081" i="5" s="1"/>
  <c r="N951" i="5"/>
  <c r="M951" i="5"/>
  <c r="U951" i="5" s="1"/>
  <c r="M695" i="5"/>
  <c r="U695" i="5" s="1"/>
  <c r="N695" i="5"/>
  <c r="V695" i="5" s="1"/>
  <c r="N265" i="5"/>
  <c r="V265" i="5" s="1"/>
  <c r="M265" i="5"/>
  <c r="U265" i="5" s="1"/>
  <c r="N759" i="5"/>
  <c r="M759" i="5"/>
  <c r="U759" i="5" s="1"/>
  <c r="N704" i="5"/>
  <c r="M704" i="5"/>
  <c r="U704" i="5" s="1"/>
  <c r="N606" i="5"/>
  <c r="V606" i="5" s="1"/>
  <c r="M606" i="5"/>
  <c r="U606" i="5" s="1"/>
  <c r="N242" i="5"/>
  <c r="M242" i="5"/>
  <c r="U242" i="5" s="1"/>
  <c r="N31" i="5"/>
  <c r="V31" i="5" s="1"/>
  <c r="M31" i="5"/>
  <c r="N946" i="5"/>
  <c r="V946" i="5" s="1"/>
  <c r="M946" i="5"/>
  <c r="U946" i="5" s="1"/>
  <c r="M910" i="5"/>
  <c r="U910" i="5" s="1"/>
  <c r="N910" i="5"/>
  <c r="N401" i="5"/>
  <c r="V401" i="5" s="1"/>
  <c r="M401" i="5"/>
  <c r="M288" i="5"/>
  <c r="N288" i="5"/>
  <c r="N1089" i="5"/>
  <c r="M1089" i="5"/>
  <c r="U1089" i="5" s="1"/>
  <c r="N1023" i="5"/>
  <c r="V1023" i="5" s="1"/>
  <c r="M1023" i="5"/>
  <c r="U1023" i="5" s="1"/>
  <c r="N991" i="5"/>
  <c r="M991" i="5"/>
  <c r="U991" i="5" s="1"/>
  <c r="N959" i="5"/>
  <c r="V959" i="5" s="1"/>
  <c r="M959" i="5"/>
  <c r="U959" i="5" s="1"/>
  <c r="N361" i="5"/>
  <c r="V361" i="5" s="1"/>
  <c r="M361" i="5"/>
  <c r="U361" i="5" s="1"/>
  <c r="N1066" i="5"/>
  <c r="V1066" i="5" s="1"/>
  <c r="M1066" i="5"/>
  <c r="U1066" i="5" s="1"/>
  <c r="U571" i="5"/>
  <c r="N571" i="5"/>
  <c r="V571" i="5" s="1"/>
  <c r="M571" i="5"/>
  <c r="N470" i="5"/>
  <c r="V470" i="5" s="1"/>
  <c r="M470" i="5"/>
  <c r="U470" i="5" s="1"/>
  <c r="U30" i="5"/>
  <c r="N30" i="5"/>
  <c r="V30" i="5" s="1"/>
  <c r="M30" i="5"/>
  <c r="N1042" i="5"/>
  <c r="V1042" i="5" s="1"/>
  <c r="M1042" i="5"/>
  <c r="U1042" i="5" s="1"/>
  <c r="N972" i="5"/>
  <c r="V972" i="5" s="1"/>
  <c r="M972" i="5"/>
  <c r="U972" i="5" s="1"/>
  <c r="N980" i="5"/>
  <c r="V980" i="5" s="1"/>
  <c r="M980" i="5"/>
  <c r="U980" i="5" s="1"/>
  <c r="N948" i="5"/>
  <c r="V948" i="5" s="1"/>
  <c r="M948" i="5"/>
  <c r="U948" i="5" s="1"/>
  <c r="N912" i="5"/>
  <c r="V912" i="5" s="1"/>
  <c r="M912" i="5"/>
  <c r="N879" i="5"/>
  <c r="V879" i="5" s="1"/>
  <c r="M879" i="5"/>
  <c r="M843" i="5"/>
  <c r="U843" i="5" s="1"/>
  <c r="N843" i="5"/>
  <c r="V843" i="5" s="1"/>
  <c r="U810" i="5"/>
  <c r="N810" i="5"/>
  <c r="M810" i="5"/>
  <c r="N770" i="5"/>
  <c r="V770" i="5" s="1"/>
  <c r="M770" i="5"/>
  <c r="M738" i="5"/>
  <c r="U738" i="5" s="1"/>
  <c r="N738" i="5"/>
  <c r="M683" i="5"/>
  <c r="U683" i="5" s="1"/>
  <c r="N683" i="5"/>
  <c r="V683" i="5" s="1"/>
  <c r="M649" i="5"/>
  <c r="U649" i="5" s="1"/>
  <c r="N649" i="5"/>
  <c r="V649" i="5" s="1"/>
  <c r="M617" i="5"/>
  <c r="U617" i="5" s="1"/>
  <c r="N617" i="5"/>
  <c r="N584" i="5"/>
  <c r="M584" i="5"/>
  <c r="U584" i="5" s="1"/>
  <c r="N550" i="5"/>
  <c r="M550" i="5"/>
  <c r="U550" i="5" s="1"/>
  <c r="V516" i="5"/>
  <c r="N516" i="5"/>
  <c r="M516" i="5"/>
  <c r="U516" i="5" s="1"/>
  <c r="N483" i="5"/>
  <c r="V483" i="5" s="1"/>
  <c r="M483" i="5"/>
  <c r="U483" i="5" s="1"/>
  <c r="U450" i="5"/>
  <c r="N450" i="5"/>
  <c r="M450" i="5"/>
  <c r="N417" i="5"/>
  <c r="V417" i="5" s="1"/>
  <c r="M417" i="5"/>
  <c r="U417" i="5" s="1"/>
  <c r="N382" i="5"/>
  <c r="V382" i="5" s="1"/>
  <c r="M382" i="5"/>
  <c r="U382" i="5" s="1"/>
  <c r="M350" i="5"/>
  <c r="N350" i="5"/>
  <c r="V350" i="5" s="1"/>
  <c r="U318" i="5"/>
  <c r="N318" i="5"/>
  <c r="V318" i="5" s="1"/>
  <c r="M318" i="5"/>
  <c r="N286" i="5"/>
  <c r="M286" i="5"/>
  <c r="U286" i="5" s="1"/>
  <c r="N253" i="5"/>
  <c r="V253" i="5" s="1"/>
  <c r="M253" i="5"/>
  <c r="U253" i="5" s="1"/>
  <c r="N220" i="5"/>
  <c r="V220" i="5" s="1"/>
  <c r="M220" i="5"/>
  <c r="M206" i="5"/>
  <c r="U206" i="5" s="1"/>
  <c r="N206" i="5"/>
  <c r="V206" i="5" s="1"/>
  <c r="N171" i="5"/>
  <c r="V171" i="5" s="1"/>
  <c r="M171" i="5"/>
  <c r="U171" i="5" s="1"/>
  <c r="V139" i="5"/>
  <c r="N139" i="5"/>
  <c r="M139" i="5"/>
  <c r="U139" i="5" s="1"/>
  <c r="N107" i="5"/>
  <c r="M107" i="5"/>
  <c r="U107" i="5" s="1"/>
  <c r="N75" i="5"/>
  <c r="V75" i="5" s="1"/>
  <c r="M75" i="5"/>
  <c r="U75" i="5" s="1"/>
  <c r="M42" i="5"/>
  <c r="U42" i="5" s="1"/>
  <c r="N42" i="5"/>
  <c r="N10" i="5"/>
  <c r="V10" i="5" s="1"/>
  <c r="M10" i="5"/>
  <c r="U10" i="5" s="1"/>
  <c r="N993" i="5"/>
  <c r="V993" i="5" s="1"/>
  <c r="M993" i="5"/>
  <c r="N299" i="5"/>
  <c r="V299" i="5" s="1"/>
  <c r="M299" i="5"/>
  <c r="U299" i="5" s="1"/>
  <c r="M120" i="5"/>
  <c r="N120" i="5"/>
  <c r="V120" i="5" s="1"/>
  <c r="M88" i="5"/>
  <c r="U88" i="5" s="1"/>
  <c r="N88" i="5"/>
  <c r="N709" i="5"/>
  <c r="M709" i="5"/>
  <c r="U709" i="5" s="1"/>
  <c r="M519" i="5"/>
  <c r="U519" i="5" s="1"/>
  <c r="N519" i="5"/>
  <c r="V519" i="5" s="1"/>
  <c r="U453" i="5"/>
  <c r="N453" i="5"/>
  <c r="M453" i="5"/>
  <c r="N960" i="5"/>
  <c r="M960" i="5"/>
  <c r="U960" i="5" s="1"/>
  <c r="N858" i="5"/>
  <c r="V858" i="5" s="1"/>
  <c r="M858" i="5"/>
  <c r="U858" i="5" s="1"/>
  <c r="M572" i="5"/>
  <c r="U572" i="5" s="1"/>
  <c r="N572" i="5"/>
  <c r="V572" i="5" s="1"/>
  <c r="N274" i="5"/>
  <c r="V274" i="5" s="1"/>
  <c r="M274" i="5"/>
  <c r="U274" i="5" s="1"/>
  <c r="N481" i="5"/>
  <c r="V481" i="5" s="1"/>
  <c r="M481" i="5"/>
  <c r="U481" i="5" s="1"/>
  <c r="U1094" i="5"/>
  <c r="N1094" i="5"/>
  <c r="V1094" i="5" s="1"/>
  <c r="M1094" i="5"/>
  <c r="N1062" i="5"/>
  <c r="M1062" i="5"/>
  <c r="U1062" i="5" s="1"/>
  <c r="V964" i="5"/>
  <c r="N964" i="5"/>
  <c r="M964" i="5"/>
  <c r="M334" i="5"/>
  <c r="N334" i="5"/>
  <c r="V334" i="5" s="1"/>
  <c r="M1038" i="5"/>
  <c r="N1038" i="5"/>
  <c r="N509" i="5"/>
  <c r="M509" i="5"/>
  <c r="U509" i="5" s="1"/>
  <c r="N476" i="5"/>
  <c r="V476" i="5" s="1"/>
  <c r="M476" i="5"/>
  <c r="U476" i="5" s="1"/>
  <c r="N1014" i="5"/>
  <c r="V1014" i="5" s="1"/>
  <c r="M1014" i="5"/>
  <c r="U1014" i="5" s="1"/>
  <c r="U789" i="5"/>
  <c r="N789" i="5"/>
  <c r="V789" i="5" s="1"/>
  <c r="M789" i="5"/>
  <c r="N660" i="5"/>
  <c r="V660" i="5" s="1"/>
  <c r="M660" i="5"/>
  <c r="U660" i="5" s="1"/>
  <c r="N767" i="5"/>
  <c r="V767" i="5" s="1"/>
  <c r="M767" i="5"/>
  <c r="U767" i="5" s="1"/>
  <c r="M547" i="5"/>
  <c r="U547" i="5" s="1"/>
  <c r="N547" i="5"/>
  <c r="V547" i="5" s="1"/>
  <c r="N347" i="5"/>
  <c r="V347" i="5" s="1"/>
  <c r="M347" i="5"/>
  <c r="U347" i="5" s="1"/>
  <c r="N1046" i="5"/>
  <c r="V1046" i="5" s="1"/>
  <c r="M1046" i="5"/>
  <c r="U1046" i="5" s="1"/>
  <c r="N1012" i="5"/>
  <c r="M1012" i="5"/>
  <c r="U1012" i="5" s="1"/>
  <c r="N1119" i="5"/>
  <c r="V1119" i="5" s="1"/>
  <c r="M1119" i="5"/>
  <c r="U1119" i="5" s="1"/>
  <c r="V1055" i="5"/>
  <c r="N1055" i="5"/>
  <c r="M1055" i="5"/>
  <c r="U1055" i="5" s="1"/>
  <c r="N1021" i="5"/>
  <c r="V1021" i="5" s="1"/>
  <c r="M1021" i="5"/>
  <c r="N989" i="5"/>
  <c r="M989" i="5"/>
  <c r="U989" i="5" s="1"/>
  <c r="V957" i="5"/>
  <c r="M957" i="5"/>
  <c r="U957" i="5" s="1"/>
  <c r="N957" i="5"/>
  <c r="N921" i="5"/>
  <c r="V921" i="5" s="1"/>
  <c r="M921" i="5"/>
  <c r="U921" i="5" s="1"/>
  <c r="N889" i="5"/>
  <c r="V889" i="5" s="1"/>
  <c r="M889" i="5"/>
  <c r="N855" i="5"/>
  <c r="V855" i="5" s="1"/>
  <c r="M855" i="5"/>
  <c r="U855" i="5" s="1"/>
  <c r="N819" i="5"/>
  <c r="V819" i="5" s="1"/>
  <c r="M819" i="5"/>
  <c r="U819" i="5" s="1"/>
  <c r="N784" i="5"/>
  <c r="V784" i="5" s="1"/>
  <c r="M784" i="5"/>
  <c r="M747" i="5"/>
  <c r="N747" i="5"/>
  <c r="V747" i="5" s="1"/>
  <c r="M715" i="5"/>
  <c r="N715" i="5"/>
  <c r="N692" i="5"/>
  <c r="V692" i="5" s="1"/>
  <c r="M692" i="5"/>
  <c r="U692" i="5" s="1"/>
  <c r="N658" i="5"/>
  <c r="V658" i="5" s="1"/>
  <c r="M658" i="5"/>
  <c r="M626" i="5"/>
  <c r="N626" i="5"/>
  <c r="V626" i="5" s="1"/>
  <c r="N593" i="5"/>
  <c r="M593" i="5"/>
  <c r="U593" i="5" s="1"/>
  <c r="N560" i="5"/>
  <c r="V560" i="5" s="1"/>
  <c r="M560" i="5"/>
  <c r="U560" i="5" s="1"/>
  <c r="N525" i="5"/>
  <c r="V525" i="5" s="1"/>
  <c r="M525" i="5"/>
  <c r="U525" i="5" s="1"/>
  <c r="N492" i="5"/>
  <c r="V492" i="5" s="1"/>
  <c r="M492" i="5"/>
  <c r="U492" i="5" s="1"/>
  <c r="U459" i="5"/>
  <c r="N459" i="5"/>
  <c r="M459" i="5"/>
  <c r="N427" i="5"/>
  <c r="V427" i="5" s="1"/>
  <c r="M427" i="5"/>
  <c r="U391" i="5"/>
  <c r="M391" i="5"/>
  <c r="N391" i="5"/>
  <c r="V391" i="5" s="1"/>
  <c r="M359" i="5"/>
  <c r="U359" i="5" s="1"/>
  <c r="N359" i="5"/>
  <c r="V359" i="5" s="1"/>
  <c r="M327" i="5"/>
  <c r="U327" i="5" s="1"/>
  <c r="N327" i="5"/>
  <c r="M295" i="5"/>
  <c r="N295" i="5"/>
  <c r="V295" i="5" s="1"/>
  <c r="N262" i="5"/>
  <c r="V262" i="5" s="1"/>
  <c r="M262" i="5"/>
  <c r="U262" i="5" s="1"/>
  <c r="N229" i="5"/>
  <c r="V229" i="5" s="1"/>
  <c r="M229" i="5"/>
  <c r="U229" i="5" s="1"/>
  <c r="M181" i="5"/>
  <c r="U181" i="5" s="1"/>
  <c r="N181" i="5"/>
  <c r="V181" i="5" s="1"/>
  <c r="N148" i="5"/>
  <c r="V148" i="5" s="1"/>
  <c r="M148" i="5"/>
  <c r="U148" i="5" s="1"/>
  <c r="N116" i="5"/>
  <c r="V116" i="5" s="1"/>
  <c r="M116" i="5"/>
  <c r="U84" i="5"/>
  <c r="N84" i="5"/>
  <c r="V84" i="5" s="1"/>
  <c r="M84" i="5"/>
  <c r="N51" i="5"/>
  <c r="M51" i="5"/>
  <c r="U51" i="5" s="1"/>
  <c r="N19" i="5"/>
  <c r="M19" i="5"/>
  <c r="U19" i="5" s="1"/>
  <c r="N1123" i="5"/>
  <c r="V1123" i="5" s="1"/>
  <c r="M1123" i="5"/>
  <c r="U791" i="5"/>
  <c r="N791" i="5"/>
  <c r="V791" i="5" s="1"/>
  <c r="M791" i="5"/>
  <c r="N185" i="5"/>
  <c r="V185" i="5" s="1"/>
  <c r="M185" i="5"/>
  <c r="U185" i="5" s="1"/>
  <c r="N223" i="5"/>
  <c r="V223" i="5" s="1"/>
  <c r="M223" i="5"/>
  <c r="N1090" i="5"/>
  <c r="V1090" i="5" s="1"/>
  <c r="M1090" i="5"/>
  <c r="U1090" i="5" s="1"/>
  <c r="N992" i="5"/>
  <c r="V992" i="5" s="1"/>
  <c r="M992" i="5"/>
  <c r="U992" i="5" s="1"/>
  <c r="N924" i="5"/>
  <c r="V924" i="5" s="1"/>
  <c r="M924" i="5"/>
  <c r="U924" i="5" s="1"/>
  <c r="N969" i="5"/>
  <c r="M969" i="5"/>
  <c r="U969" i="5" s="1"/>
  <c r="M339" i="5"/>
  <c r="U339" i="5" s="1"/>
  <c r="N339" i="5"/>
  <c r="N128" i="5"/>
  <c r="V128" i="5" s="1"/>
  <c r="M128" i="5"/>
  <c r="U128" i="5" s="1"/>
  <c r="N1108" i="5"/>
  <c r="M1108" i="5"/>
  <c r="U1108" i="5" s="1"/>
  <c r="U876" i="5"/>
  <c r="M876" i="5"/>
  <c r="N876" i="5"/>
  <c r="U840" i="5"/>
  <c r="N840" i="5"/>
  <c r="V840" i="5" s="1"/>
  <c r="M840" i="5"/>
  <c r="U808" i="5"/>
  <c r="N808" i="5"/>
  <c r="V808" i="5" s="1"/>
  <c r="M808" i="5"/>
  <c r="N768" i="5"/>
  <c r="V768" i="5" s="1"/>
  <c r="M768" i="5"/>
  <c r="U768" i="5" s="1"/>
  <c r="N1028" i="5"/>
  <c r="V1028" i="5" s="1"/>
  <c r="M1028" i="5"/>
  <c r="U1028" i="5" s="1"/>
  <c r="N929" i="5"/>
  <c r="V929" i="5" s="1"/>
  <c r="M929" i="5"/>
  <c r="U929" i="5" s="1"/>
  <c r="N269" i="5"/>
  <c r="M269" i="5"/>
  <c r="U269" i="5" s="1"/>
  <c r="N26" i="5"/>
  <c r="V26" i="5" s="1"/>
  <c r="M26" i="5"/>
  <c r="U26" i="5" s="1"/>
  <c r="N803" i="5"/>
  <c r="V803" i="5" s="1"/>
  <c r="M803" i="5"/>
  <c r="U803" i="5" s="1"/>
  <c r="U543" i="5"/>
  <c r="N543" i="5"/>
  <c r="M543" i="5"/>
  <c r="N213" i="5"/>
  <c r="V213" i="5" s="1"/>
  <c r="M213" i="5"/>
  <c r="N950" i="5"/>
  <c r="V950" i="5" s="1"/>
  <c r="M950" i="5"/>
  <c r="N914" i="5"/>
  <c r="M914" i="5"/>
  <c r="U914" i="5" s="1"/>
  <c r="N845" i="5"/>
  <c r="M845" i="5"/>
  <c r="U845" i="5" s="1"/>
  <c r="N552" i="5"/>
  <c r="M552" i="5"/>
  <c r="U552" i="5" s="1"/>
  <c r="N518" i="5"/>
  <c r="V518" i="5" s="1"/>
  <c r="M518" i="5"/>
  <c r="U255" i="5"/>
  <c r="N255" i="5"/>
  <c r="M255" i="5"/>
  <c r="N857" i="5"/>
  <c r="M857" i="5"/>
  <c r="U857" i="5" s="1"/>
  <c r="N637" i="5"/>
  <c r="V637" i="5" s="1"/>
  <c r="M637" i="5"/>
  <c r="U637" i="5" s="1"/>
  <c r="M504" i="5"/>
  <c r="U504" i="5" s="1"/>
  <c r="N504" i="5"/>
  <c r="M875" i="5"/>
  <c r="U875" i="5" s="1"/>
  <c r="N875" i="5"/>
  <c r="N735" i="5"/>
  <c r="V735" i="5" s="1"/>
  <c r="M735" i="5"/>
  <c r="U735" i="5" s="1"/>
  <c r="N203" i="5"/>
  <c r="V203" i="5" s="1"/>
  <c r="M203" i="5"/>
  <c r="U203" i="5" s="1"/>
  <c r="N861" i="5"/>
  <c r="V861" i="5" s="1"/>
  <c r="M861" i="5"/>
  <c r="U861" i="5" s="1"/>
  <c r="N1037" i="5"/>
  <c r="M1037" i="5"/>
  <c r="U1037" i="5" s="1"/>
  <c r="N1151" i="5"/>
  <c r="V1151" i="5" s="1"/>
  <c r="M1151" i="5"/>
  <c r="U1151" i="5" s="1"/>
  <c r="N1128" i="5"/>
  <c r="V1128" i="5" s="1"/>
  <c r="M1128" i="5"/>
  <c r="U1128" i="5" s="1"/>
  <c r="N1096" i="5"/>
  <c r="V1096" i="5" s="1"/>
  <c r="M1096" i="5"/>
  <c r="U1096" i="5" s="1"/>
  <c r="N1064" i="5"/>
  <c r="V1064" i="5" s="1"/>
  <c r="M1064" i="5"/>
  <c r="U1064" i="5" s="1"/>
  <c r="N1030" i="5"/>
  <c r="V1030" i="5" s="1"/>
  <c r="M1030" i="5"/>
  <c r="U998" i="5"/>
  <c r="N998" i="5"/>
  <c r="V998" i="5" s="1"/>
  <c r="M998" i="5"/>
  <c r="U966" i="5"/>
  <c r="N966" i="5"/>
  <c r="M966" i="5"/>
  <c r="N931" i="5"/>
  <c r="V931" i="5" s="1"/>
  <c r="M931" i="5"/>
  <c r="U931" i="5" s="1"/>
  <c r="N898" i="5"/>
  <c r="V898" i="5" s="1"/>
  <c r="M898" i="5"/>
  <c r="N864" i="5"/>
  <c r="V864" i="5" s="1"/>
  <c r="M864" i="5"/>
  <c r="U864" i="5" s="1"/>
  <c r="M828" i="5"/>
  <c r="U828" i="5" s="1"/>
  <c r="N828" i="5"/>
  <c r="V828" i="5" s="1"/>
  <c r="N796" i="5"/>
  <c r="V796" i="5" s="1"/>
  <c r="M796" i="5"/>
  <c r="U796" i="5" s="1"/>
  <c r="N756" i="5"/>
  <c r="V756" i="5" s="1"/>
  <c r="M756" i="5"/>
  <c r="U756" i="5" s="1"/>
  <c r="N724" i="5"/>
  <c r="V724" i="5" s="1"/>
  <c r="M724" i="5"/>
  <c r="U724" i="5" s="1"/>
  <c r="N701" i="5"/>
  <c r="V701" i="5" s="1"/>
  <c r="M701" i="5"/>
  <c r="U701" i="5" s="1"/>
  <c r="N667" i="5"/>
  <c r="V667" i="5" s="1"/>
  <c r="M667" i="5"/>
  <c r="U667" i="5" s="1"/>
  <c r="M635" i="5"/>
  <c r="U635" i="5" s="1"/>
  <c r="N635" i="5"/>
  <c r="V635" i="5" s="1"/>
  <c r="N603" i="5"/>
  <c r="V603" i="5" s="1"/>
  <c r="M603" i="5"/>
  <c r="V569" i="5"/>
  <c r="M569" i="5"/>
  <c r="N569" i="5"/>
  <c r="N536" i="5"/>
  <c r="V536" i="5" s="1"/>
  <c r="M536" i="5"/>
  <c r="U502" i="5"/>
  <c r="N502" i="5"/>
  <c r="V502" i="5" s="1"/>
  <c r="M502" i="5"/>
  <c r="N468" i="5"/>
  <c r="V468" i="5" s="1"/>
  <c r="M468" i="5"/>
  <c r="U436" i="5"/>
  <c r="N436" i="5"/>
  <c r="V436" i="5" s="1"/>
  <c r="M436" i="5"/>
  <c r="M403" i="5"/>
  <c r="U403" i="5" s="1"/>
  <c r="N403" i="5"/>
  <c r="V403" i="5" s="1"/>
  <c r="N368" i="5"/>
  <c r="V368" i="5" s="1"/>
  <c r="M368" i="5"/>
  <c r="U368" i="5" s="1"/>
  <c r="N336" i="5"/>
  <c r="V336" i="5" s="1"/>
  <c r="M336" i="5"/>
  <c r="U336" i="5" s="1"/>
  <c r="M304" i="5"/>
  <c r="N304" i="5"/>
  <c r="N271" i="5"/>
  <c r="V271" i="5" s="1"/>
  <c r="M271" i="5"/>
  <c r="U271" i="5" s="1"/>
  <c r="U239" i="5"/>
  <c r="N239" i="5"/>
  <c r="M239" i="5"/>
  <c r="N190" i="5"/>
  <c r="V190" i="5" s="1"/>
  <c r="M190" i="5"/>
  <c r="U190" i="5" s="1"/>
  <c r="N157" i="5"/>
  <c r="M157" i="5"/>
  <c r="N125" i="5"/>
  <c r="V125" i="5" s="1"/>
  <c r="M125" i="5"/>
  <c r="U125" i="5" s="1"/>
  <c r="N93" i="5"/>
  <c r="V93" i="5" s="1"/>
  <c r="M93" i="5"/>
  <c r="U93" i="5" s="1"/>
  <c r="M61" i="5"/>
  <c r="U61" i="5" s="1"/>
  <c r="N61" i="5"/>
  <c r="V61" i="5" s="1"/>
  <c r="N28" i="5"/>
  <c r="M28" i="5"/>
  <c r="U28" i="5" s="1"/>
  <c r="N420" i="5"/>
  <c r="V420" i="5" s="1"/>
  <c r="M420" i="5"/>
  <c r="U420" i="5" s="1"/>
  <c r="N1154" i="5"/>
  <c r="V1154" i="5" s="1"/>
  <c r="M1154" i="5"/>
  <c r="U1154" i="5" s="1"/>
  <c r="N462" i="5"/>
  <c r="V462" i="5" s="1"/>
  <c r="M462" i="5"/>
  <c r="U462" i="5" s="1"/>
  <c r="N22" i="5"/>
  <c r="M22" i="5"/>
  <c r="U22" i="5" s="1"/>
  <c r="N1034" i="5"/>
  <c r="V1034" i="5" s="1"/>
  <c r="M1034" i="5"/>
  <c r="U1034" i="5" s="1"/>
  <c r="U901" i="5"/>
  <c r="N901" i="5"/>
  <c r="M901" i="5"/>
  <c r="M371" i="5"/>
  <c r="N371" i="5"/>
  <c r="N978" i="5"/>
  <c r="M978" i="5"/>
  <c r="U978" i="5" s="1"/>
  <c r="M633" i="5"/>
  <c r="U633" i="5" s="1"/>
  <c r="N633" i="5"/>
  <c r="N905" i="5"/>
  <c r="V905" i="5" s="1"/>
  <c r="M905" i="5"/>
  <c r="U905" i="5" s="1"/>
  <c r="M763" i="5"/>
  <c r="U763" i="5" s="1"/>
  <c r="N763" i="5"/>
  <c r="N246" i="5"/>
  <c r="V246" i="5" s="1"/>
  <c r="M246" i="5"/>
  <c r="U246" i="5" s="1"/>
  <c r="N35" i="5"/>
  <c r="M35" i="5"/>
  <c r="U35" i="5" s="1"/>
  <c r="N173" i="5"/>
  <c r="V173" i="5" s="1"/>
  <c r="M173" i="5"/>
  <c r="U173" i="5" s="1"/>
  <c r="V141" i="5"/>
  <c r="N141" i="5"/>
  <c r="M141" i="5"/>
  <c r="U141" i="5" s="1"/>
  <c r="N109" i="5"/>
  <c r="V109" i="5" s="1"/>
  <c r="M109" i="5"/>
  <c r="U109" i="5" s="1"/>
  <c r="N749" i="5"/>
  <c r="V749" i="5" s="1"/>
  <c r="M749" i="5"/>
  <c r="N694" i="5"/>
  <c r="V694" i="5" s="1"/>
  <c r="M694" i="5"/>
  <c r="U694" i="5" s="1"/>
  <c r="N562" i="5"/>
  <c r="V562" i="5" s="1"/>
  <c r="M562" i="5"/>
  <c r="U562" i="5" s="1"/>
  <c r="N461" i="5"/>
  <c r="V461" i="5" s="1"/>
  <c r="M461" i="5"/>
  <c r="U461" i="5" s="1"/>
  <c r="V264" i="5"/>
  <c r="M264" i="5"/>
  <c r="U264" i="5" s="1"/>
  <c r="N264" i="5"/>
  <c r="M231" i="5"/>
  <c r="N231" i="5"/>
  <c r="V231" i="5" s="1"/>
  <c r="N183" i="5"/>
  <c r="M183" i="5"/>
  <c r="U183" i="5" s="1"/>
  <c r="U605" i="5"/>
  <c r="N605" i="5"/>
  <c r="V605" i="5" s="1"/>
  <c r="M605" i="5"/>
  <c r="N414" i="5"/>
  <c r="M414" i="5"/>
  <c r="U414" i="5" s="1"/>
  <c r="V250" i="5"/>
  <c r="M250" i="5"/>
  <c r="N250" i="5"/>
  <c r="M1134" i="5"/>
  <c r="U1134" i="5" s="1"/>
  <c r="N1134" i="5"/>
  <c r="M1070" i="5"/>
  <c r="N1070" i="5"/>
  <c r="N1142" i="5"/>
  <c r="M1142" i="5"/>
  <c r="U1142" i="5" s="1"/>
  <c r="N1110" i="5"/>
  <c r="M1110" i="5"/>
  <c r="U1110" i="5" s="1"/>
  <c r="N1078" i="5"/>
  <c r="M1078" i="5"/>
  <c r="U1078" i="5" s="1"/>
  <c r="N1087" i="5"/>
  <c r="M1087" i="5"/>
  <c r="U1087" i="5" s="1"/>
  <c r="N1160" i="5"/>
  <c r="V1160" i="5" s="1"/>
  <c r="M1160" i="5"/>
  <c r="U1160" i="5" s="1"/>
  <c r="N1137" i="5"/>
  <c r="V1137" i="5" s="1"/>
  <c r="M1137" i="5"/>
  <c r="U1137" i="5" s="1"/>
  <c r="N1105" i="5"/>
  <c r="M1105" i="5"/>
  <c r="U1105" i="5" s="1"/>
  <c r="N1073" i="5"/>
  <c r="V1073" i="5" s="1"/>
  <c r="M1073" i="5"/>
  <c r="U1073" i="5" s="1"/>
  <c r="N1040" i="5"/>
  <c r="M1040" i="5"/>
  <c r="U1040" i="5" s="1"/>
  <c r="U1007" i="5"/>
  <c r="N1007" i="5"/>
  <c r="V1007" i="5" s="1"/>
  <c r="M1007" i="5"/>
  <c r="N975" i="5"/>
  <c r="V975" i="5" s="1"/>
  <c r="M975" i="5"/>
  <c r="U975" i="5" s="1"/>
  <c r="U943" i="5"/>
  <c r="N943" i="5"/>
  <c r="M943" i="5"/>
  <c r="M907" i="5"/>
  <c r="U907" i="5" s="1"/>
  <c r="N907" i="5"/>
  <c r="V907" i="5" s="1"/>
  <c r="N873" i="5"/>
  <c r="V873" i="5" s="1"/>
  <c r="M873" i="5"/>
  <c r="U873" i="5" s="1"/>
  <c r="N837" i="5"/>
  <c r="V837" i="5" s="1"/>
  <c r="M837" i="5"/>
  <c r="U837" i="5" s="1"/>
  <c r="N805" i="5"/>
  <c r="V805" i="5" s="1"/>
  <c r="M805" i="5"/>
  <c r="U805" i="5" s="1"/>
  <c r="N765" i="5"/>
  <c r="V765" i="5" s="1"/>
  <c r="M765" i="5"/>
  <c r="U765" i="5" s="1"/>
  <c r="N733" i="5"/>
  <c r="V733" i="5" s="1"/>
  <c r="M733" i="5"/>
  <c r="U733" i="5" s="1"/>
  <c r="N678" i="5"/>
  <c r="V678" i="5" s="1"/>
  <c r="M678" i="5"/>
  <c r="U678" i="5" s="1"/>
  <c r="V644" i="5"/>
  <c r="N644" i="5"/>
  <c r="M644" i="5"/>
  <c r="N612" i="5"/>
  <c r="V612" i="5" s="1"/>
  <c r="M612" i="5"/>
  <c r="U612" i="5" s="1"/>
  <c r="N578" i="5"/>
  <c r="M578" i="5"/>
  <c r="U578" i="5" s="1"/>
  <c r="N545" i="5"/>
  <c r="V545" i="5" s="1"/>
  <c r="M545" i="5"/>
  <c r="N511" i="5"/>
  <c r="M511" i="5"/>
  <c r="U511" i="5" s="1"/>
  <c r="M478" i="5"/>
  <c r="U478" i="5" s="1"/>
  <c r="N478" i="5"/>
  <c r="V478" i="5" s="1"/>
  <c r="N445" i="5"/>
  <c r="V445" i="5" s="1"/>
  <c r="M445" i="5"/>
  <c r="U445" i="5" s="1"/>
  <c r="N412" i="5"/>
  <c r="M412" i="5"/>
  <c r="M377" i="5"/>
  <c r="U377" i="5" s="1"/>
  <c r="N377" i="5"/>
  <c r="N345" i="5"/>
  <c r="V345" i="5" s="1"/>
  <c r="M345" i="5"/>
  <c r="U345" i="5" s="1"/>
  <c r="N313" i="5"/>
  <c r="V313" i="5" s="1"/>
  <c r="M313" i="5"/>
  <c r="U313" i="5" s="1"/>
  <c r="N280" i="5"/>
  <c r="V280" i="5" s="1"/>
  <c r="M280" i="5"/>
  <c r="U280" i="5" s="1"/>
  <c r="M248" i="5"/>
  <c r="U248" i="5" s="1"/>
  <c r="N248" i="5"/>
  <c r="V248" i="5" s="1"/>
  <c r="M215" i="5"/>
  <c r="U215" i="5" s="1"/>
  <c r="N215" i="5"/>
  <c r="V215" i="5" s="1"/>
  <c r="N201" i="5"/>
  <c r="V201" i="5" s="1"/>
  <c r="M201" i="5"/>
  <c r="U201" i="5" s="1"/>
  <c r="N166" i="5"/>
  <c r="M166" i="5"/>
  <c r="U166" i="5" s="1"/>
  <c r="M134" i="5"/>
  <c r="U134" i="5" s="1"/>
  <c r="N134" i="5"/>
  <c r="V134" i="5" s="1"/>
  <c r="M102" i="5"/>
  <c r="U102" i="5" s="1"/>
  <c r="N102" i="5"/>
  <c r="V102" i="5" s="1"/>
  <c r="U70" i="5"/>
  <c r="N70" i="5"/>
  <c r="V70" i="5" s="1"/>
  <c r="M70" i="5"/>
  <c r="M37" i="5"/>
  <c r="U37" i="5" s="1"/>
  <c r="N37" i="5"/>
  <c r="M5" i="5"/>
  <c r="U5" i="5" s="1"/>
  <c r="N5" i="5"/>
  <c r="V5" i="5" s="1"/>
  <c r="M152" i="5"/>
  <c r="U152" i="5" s="1"/>
  <c r="N152" i="5"/>
  <c r="V152" i="5" s="1"/>
  <c r="M56" i="5"/>
  <c r="U56" i="5" s="1"/>
  <c r="N56" i="5"/>
  <c r="V56" i="5" s="1"/>
  <c r="N486" i="5"/>
  <c r="V486" i="5" s="1"/>
  <c r="M486" i="5"/>
  <c r="U486" i="5" s="1"/>
  <c r="M119" i="5"/>
  <c r="U119" i="5" s="1"/>
  <c r="N119" i="5"/>
  <c r="V119" i="5" s="1"/>
  <c r="M1099" i="5"/>
  <c r="U1099" i="5" s="1"/>
  <c r="N1099" i="5"/>
  <c r="V1099" i="5" s="1"/>
  <c r="N539" i="5"/>
  <c r="V539" i="5" s="1"/>
  <c r="M539" i="5"/>
  <c r="U539" i="5" s="1"/>
  <c r="M505" i="5"/>
  <c r="U505" i="5" s="1"/>
  <c r="N505" i="5"/>
  <c r="V505" i="5" s="1"/>
  <c r="N1140" i="5"/>
  <c r="M1140" i="5"/>
  <c r="U1140" i="5" s="1"/>
  <c r="V647" i="5"/>
  <c r="N647" i="5"/>
  <c r="M647" i="5"/>
  <c r="N1158" i="5"/>
  <c r="V1158" i="5" s="1"/>
  <c r="M1158" i="5"/>
  <c r="U1158" i="5" s="1"/>
  <c r="U466" i="5"/>
  <c r="M466" i="5"/>
  <c r="N466" i="5"/>
  <c r="V466" i="5" s="1"/>
  <c r="N941" i="5"/>
  <c r="V941" i="5" s="1"/>
  <c r="M941" i="5"/>
  <c r="U941" i="5" s="1"/>
  <c r="N871" i="5"/>
  <c r="V871" i="5" s="1"/>
  <c r="M871" i="5"/>
  <c r="U871" i="5" s="1"/>
  <c r="N835" i="5"/>
  <c r="V835" i="5" s="1"/>
  <c r="M835" i="5"/>
  <c r="U835" i="5" s="1"/>
  <c r="M676" i="5"/>
  <c r="U676" i="5" s="1"/>
  <c r="N676" i="5"/>
  <c r="N642" i="5"/>
  <c r="M642" i="5"/>
  <c r="U642" i="5" s="1"/>
  <c r="N68" i="5"/>
  <c r="M68" i="5"/>
  <c r="N3" i="5"/>
  <c r="M3" i="5"/>
  <c r="U3" i="5" s="1"/>
  <c r="N1144" i="5"/>
  <c r="V1144" i="5" s="1"/>
  <c r="M1144" i="5"/>
  <c r="U1144" i="5" s="1"/>
  <c r="N1112" i="5"/>
  <c r="V1112" i="5" s="1"/>
  <c r="M1112" i="5"/>
  <c r="U1112" i="5" s="1"/>
  <c r="N982" i="5"/>
  <c r="V982" i="5" s="1"/>
  <c r="M982" i="5"/>
  <c r="U982" i="5" s="1"/>
  <c r="N1121" i="5"/>
  <c r="V1121" i="5" s="1"/>
  <c r="M1121" i="5"/>
  <c r="U1121" i="5" s="1"/>
  <c r="M329" i="5"/>
  <c r="U329" i="5" s="1"/>
  <c r="N329" i="5"/>
  <c r="V329" i="5" s="1"/>
  <c r="M63" i="5"/>
  <c r="U63" i="5" s="1"/>
  <c r="N63" i="5"/>
  <c r="V63" i="5" s="1"/>
  <c r="N480" i="5"/>
  <c r="V480" i="5" s="1"/>
  <c r="M480" i="5"/>
  <c r="U480" i="5" s="1"/>
  <c r="U283" i="5"/>
  <c r="N283" i="5"/>
  <c r="V283" i="5" s="1"/>
  <c r="M283" i="5"/>
  <c r="N940" i="5"/>
  <c r="V940" i="5" s="1"/>
  <c r="M940" i="5"/>
  <c r="N1146" i="5"/>
  <c r="V1146" i="5" s="1"/>
  <c r="M1146" i="5"/>
  <c r="N1114" i="5"/>
  <c r="V1114" i="5" s="1"/>
  <c r="M1114" i="5"/>
  <c r="U1114" i="5" s="1"/>
  <c r="N1082" i="5"/>
  <c r="V1082" i="5" s="1"/>
  <c r="M1082" i="5"/>
  <c r="U1082" i="5" s="1"/>
  <c r="N1050" i="5"/>
  <c r="M1050" i="5"/>
  <c r="U1050" i="5" s="1"/>
  <c r="N1016" i="5"/>
  <c r="M1016" i="5"/>
  <c r="U1016" i="5" s="1"/>
  <c r="N984" i="5"/>
  <c r="V984" i="5" s="1"/>
  <c r="M984" i="5"/>
  <c r="U984" i="5" s="1"/>
  <c r="U952" i="5"/>
  <c r="N952" i="5"/>
  <c r="V952" i="5" s="1"/>
  <c r="M952" i="5"/>
  <c r="N916" i="5"/>
  <c r="V916" i="5" s="1"/>
  <c r="M916" i="5"/>
  <c r="U916" i="5" s="1"/>
  <c r="U884" i="5"/>
  <c r="N884" i="5"/>
  <c r="M884" i="5"/>
  <c r="N847" i="5"/>
  <c r="V847" i="5" s="1"/>
  <c r="M847" i="5"/>
  <c r="U847" i="5" s="1"/>
  <c r="M814" i="5"/>
  <c r="N814" i="5"/>
  <c r="N777" i="5"/>
  <c r="M777" i="5"/>
  <c r="U777" i="5" s="1"/>
  <c r="N742" i="5"/>
  <c r="V742" i="5" s="1"/>
  <c r="M742" i="5"/>
  <c r="N710" i="5"/>
  <c r="V710" i="5" s="1"/>
  <c r="M710" i="5"/>
  <c r="N687" i="5"/>
  <c r="M687" i="5"/>
  <c r="U687" i="5" s="1"/>
  <c r="N653" i="5"/>
  <c r="V653" i="5" s="1"/>
  <c r="M653" i="5"/>
  <c r="U653" i="5" s="1"/>
  <c r="U621" i="5"/>
  <c r="N621" i="5"/>
  <c r="M621" i="5"/>
  <c r="M588" i="5"/>
  <c r="U588" i="5" s="1"/>
  <c r="N588" i="5"/>
  <c r="V588" i="5" s="1"/>
  <c r="N554" i="5"/>
  <c r="V554" i="5" s="1"/>
  <c r="M554" i="5"/>
  <c r="U554" i="5" s="1"/>
  <c r="M520" i="5"/>
  <c r="U520" i="5" s="1"/>
  <c r="N520" i="5"/>
  <c r="V520" i="5" s="1"/>
  <c r="U487" i="5"/>
  <c r="M487" i="5"/>
  <c r="N487" i="5"/>
  <c r="N454" i="5"/>
  <c r="M454" i="5"/>
  <c r="U454" i="5" s="1"/>
  <c r="N422" i="5"/>
  <c r="M422" i="5"/>
  <c r="U422" i="5" s="1"/>
  <c r="N386" i="5"/>
  <c r="V386" i="5" s="1"/>
  <c r="M386" i="5"/>
  <c r="N354" i="5"/>
  <c r="V354" i="5" s="1"/>
  <c r="M354" i="5"/>
  <c r="U354" i="5" s="1"/>
  <c r="N322" i="5"/>
  <c r="V322" i="5" s="1"/>
  <c r="M322" i="5"/>
  <c r="U322" i="5" s="1"/>
  <c r="N290" i="5"/>
  <c r="M290" i="5"/>
  <c r="U290" i="5" s="1"/>
  <c r="M257" i="5"/>
  <c r="N257" i="5"/>
  <c r="V257" i="5" s="1"/>
  <c r="U224" i="5"/>
  <c r="N224" i="5"/>
  <c r="V224" i="5" s="1"/>
  <c r="M224" i="5"/>
  <c r="M210" i="5"/>
  <c r="U210" i="5" s="1"/>
  <c r="N210" i="5"/>
  <c r="U175" i="5"/>
  <c r="M175" i="5"/>
  <c r="N175" i="5"/>
  <c r="V175" i="5" s="1"/>
  <c r="N143" i="5"/>
  <c r="V143" i="5" s="1"/>
  <c r="M143" i="5"/>
  <c r="N111" i="5"/>
  <c r="V111" i="5" s="1"/>
  <c r="M111" i="5"/>
  <c r="U111" i="5" s="1"/>
  <c r="M79" i="5"/>
  <c r="U79" i="5" s="1"/>
  <c r="N79" i="5"/>
  <c r="V79" i="5" s="1"/>
  <c r="N46" i="5"/>
  <c r="V46" i="5" s="1"/>
  <c r="M46" i="5"/>
  <c r="U46" i="5" s="1"/>
  <c r="N14" i="5"/>
  <c r="M14" i="5"/>
  <c r="U14" i="5" s="1"/>
  <c r="N1161" i="5"/>
  <c r="V1161" i="5" s="1"/>
  <c r="M1161" i="5"/>
  <c r="U1161" i="5" s="1"/>
  <c r="U346" i="5"/>
  <c r="U658" i="5"/>
  <c r="U369" i="5"/>
  <c r="V331" i="5"/>
  <c r="U517" i="5"/>
  <c r="V657" i="5"/>
  <c r="V526" i="5"/>
  <c r="V433" i="5"/>
  <c r="U749" i="5"/>
  <c r="X749" i="5" s="1"/>
  <c r="U626" i="5"/>
  <c r="V64" i="5"/>
  <c r="U358" i="5"/>
  <c r="V230" i="5"/>
  <c r="U249" i="5"/>
  <c r="V991" i="5"/>
  <c r="V1004" i="5"/>
  <c r="V105" i="5"/>
  <c r="V610" i="5"/>
  <c r="V1067" i="5"/>
  <c r="V845" i="5"/>
  <c r="U564" i="5"/>
  <c r="U178" i="5"/>
  <c r="X178" i="5" s="1"/>
  <c r="U545" i="5"/>
  <c r="V356" i="5"/>
  <c r="V811" i="5"/>
  <c r="U613" i="5"/>
  <c r="V490" i="5"/>
  <c r="V364" i="5"/>
  <c r="X364" i="5" s="1"/>
  <c r="U176" i="5"/>
  <c r="V616" i="5"/>
  <c r="U1124" i="5"/>
  <c r="V868" i="5"/>
  <c r="U851" i="5"/>
  <c r="V457" i="5"/>
  <c r="V792" i="5"/>
  <c r="V362" i="5"/>
  <c r="V676" i="5"/>
  <c r="V419" i="5"/>
  <c r="U1148" i="5"/>
  <c r="U817" i="5"/>
  <c r="V753" i="5"/>
  <c r="V642" i="5"/>
  <c r="U993" i="5"/>
  <c r="U370" i="5"/>
  <c r="X370" i="5" s="1"/>
  <c r="U113" i="5"/>
  <c r="X113" i="5" s="1"/>
  <c r="V659" i="5"/>
  <c r="V583" i="5"/>
  <c r="U348" i="5"/>
  <c r="U120" i="5"/>
  <c r="U77" i="5"/>
  <c r="V812" i="5"/>
  <c r="U200" i="5"/>
  <c r="V541" i="5"/>
  <c r="V378" i="5"/>
  <c r="V820" i="5"/>
  <c r="V645" i="5"/>
  <c r="V608" i="5"/>
  <c r="V416" i="5"/>
  <c r="U245" i="5"/>
  <c r="U188" i="5"/>
  <c r="U116" i="5"/>
  <c r="U590" i="5"/>
  <c r="V553" i="5"/>
  <c r="U143" i="5"/>
  <c r="U622" i="5"/>
  <c r="U390" i="5"/>
  <c r="V147" i="5"/>
  <c r="U728" i="5"/>
  <c r="X728" i="5" s="1"/>
  <c r="V773" i="5"/>
  <c r="V668" i="5"/>
  <c r="V160" i="5"/>
  <c r="U151" i="5"/>
  <c r="U97" i="5"/>
  <c r="U482" i="5"/>
  <c r="V363" i="5"/>
  <c r="U138" i="5"/>
  <c r="V341" i="5"/>
  <c r="V524" i="5"/>
  <c r="U670" i="5"/>
  <c r="V528" i="5"/>
  <c r="V1012" i="5"/>
  <c r="U468" i="5"/>
  <c r="U428" i="5"/>
  <c r="U233" i="5"/>
  <c r="V922" i="5"/>
  <c r="V771" i="5"/>
  <c r="V409" i="5"/>
  <c r="U247" i="5"/>
  <c r="U971" i="5"/>
  <c r="U1060" i="5"/>
  <c r="U542" i="5"/>
  <c r="U353" i="5"/>
  <c r="V219" i="5"/>
  <c r="X219" i="5" s="1"/>
  <c r="V1037" i="5"/>
  <c r="V833" i="5"/>
  <c r="U896" i="5"/>
  <c r="U218" i="5"/>
  <c r="V978" i="5"/>
  <c r="U784" i="5"/>
  <c r="U180" i="5"/>
  <c r="U999" i="5"/>
  <c r="U956" i="5"/>
  <c r="V943" i="5"/>
  <c r="U624" i="5"/>
  <c r="X624" i="5" s="1"/>
  <c r="V226" i="5"/>
  <c r="V891" i="5"/>
  <c r="V740" i="5"/>
  <c r="U437" i="5"/>
  <c r="U184" i="5"/>
  <c r="X184" i="5" s="1"/>
  <c r="U472" i="5"/>
  <c r="V158" i="5"/>
  <c r="V17" i="5"/>
  <c r="U836" i="5"/>
  <c r="V777" i="5"/>
  <c r="U619" i="5"/>
  <c r="V925" i="5"/>
  <c r="U592" i="5"/>
  <c r="X592" i="5" s="1"/>
  <c r="V317" i="5"/>
  <c r="V857" i="5"/>
  <c r="V543" i="5"/>
  <c r="V410" i="5"/>
  <c r="V277" i="5"/>
  <c r="V166" i="5"/>
  <c r="V88" i="5"/>
  <c r="V1057" i="5"/>
  <c r="V930" i="5"/>
  <c r="X930" i="5" s="1"/>
  <c r="V890" i="5"/>
  <c r="V806" i="5"/>
  <c r="U627" i="5"/>
  <c r="V578" i="5"/>
  <c r="V1061" i="5"/>
  <c r="U950" i="5"/>
  <c r="V810" i="5"/>
  <c r="V713" i="5"/>
  <c r="V989" i="5"/>
  <c r="U920" i="5"/>
  <c r="V818" i="5"/>
  <c r="X818" i="5" s="1"/>
  <c r="V601" i="5"/>
  <c r="V565" i="5"/>
  <c r="V488" i="5"/>
  <c r="V385" i="5"/>
  <c r="U1092" i="5"/>
  <c r="V1041" i="5"/>
  <c r="V1109" i="5"/>
  <c r="U747" i="5"/>
  <c r="U569" i="5"/>
  <c r="V444" i="5"/>
  <c r="U316" i="5"/>
  <c r="U721" i="5"/>
  <c r="V709" i="5"/>
  <c r="V652" i="5"/>
  <c r="U639" i="5"/>
  <c r="U496" i="5"/>
  <c r="V435" i="5"/>
  <c r="X435" i="5" s="1"/>
  <c r="V320" i="5"/>
  <c r="U197" i="5"/>
  <c r="U47" i="5"/>
  <c r="U664" i="5"/>
  <c r="U603" i="5"/>
  <c r="V422" i="5"/>
  <c r="V332" i="5"/>
  <c r="U328" i="5"/>
  <c r="V232" i="5"/>
  <c r="U1022" i="5"/>
  <c r="X1022" i="5" s="1"/>
  <c r="V1018" i="5"/>
  <c r="V936" i="5"/>
  <c r="V550" i="5"/>
  <c r="U250" i="5"/>
  <c r="U82" i="5"/>
  <c r="X82" i="5" s="1"/>
  <c r="U1125" i="5"/>
  <c r="V923" i="5"/>
  <c r="U1077" i="5"/>
  <c r="V996" i="5"/>
  <c r="U634" i="5"/>
  <c r="U568" i="5"/>
  <c r="V966" i="5"/>
  <c r="V888" i="5"/>
  <c r="V495" i="5"/>
  <c r="V241" i="5"/>
  <c r="V196" i="5"/>
  <c r="V90" i="5"/>
  <c r="V1032" i="5"/>
  <c r="U760" i="5"/>
  <c r="V850" i="5"/>
  <c r="V846" i="5"/>
  <c r="V748" i="5"/>
  <c r="U720" i="5"/>
  <c r="V663" i="5"/>
  <c r="U644" i="5"/>
  <c r="V607" i="5"/>
  <c r="V575" i="5"/>
  <c r="V546" i="5"/>
  <c r="V452" i="5"/>
  <c r="V448" i="5"/>
  <c r="V389" i="5"/>
  <c r="U293" i="5"/>
  <c r="U257" i="5"/>
  <c r="V131" i="5"/>
  <c r="U381" i="5"/>
  <c r="U272" i="5"/>
  <c r="V92" i="5"/>
  <c r="V631" i="5"/>
  <c r="V614" i="5"/>
  <c r="V479" i="5"/>
  <c r="U407" i="5"/>
  <c r="X407" i="5" s="1"/>
  <c r="V42" i="5"/>
  <c r="V25" i="5"/>
  <c r="X25" i="5" s="1"/>
  <c r="V8" i="5"/>
  <c r="U1011" i="5"/>
  <c r="X1011" i="5" s="1"/>
  <c r="V951" i="5"/>
  <c r="V947" i="5"/>
  <c r="U647" i="5"/>
  <c r="U491" i="5"/>
  <c r="V467" i="5"/>
  <c r="X467" i="5" s="1"/>
  <c r="V463" i="5"/>
  <c r="V455" i="5"/>
  <c r="V360" i="5"/>
  <c r="V202" i="5"/>
  <c r="U163" i="5"/>
  <c r="V1051" i="5"/>
  <c r="U886" i="5"/>
  <c r="V849" i="5"/>
  <c r="V751" i="5"/>
  <c r="U558" i="5"/>
  <c r="V459" i="5"/>
  <c r="U256" i="5"/>
  <c r="V130" i="5"/>
  <c r="X130" i="5" s="1"/>
  <c r="V122" i="5"/>
  <c r="X122" i="5" s="1"/>
  <c r="V50" i="5"/>
  <c r="V1091" i="5"/>
  <c r="V1087" i="5"/>
  <c r="U1026" i="5"/>
  <c r="V794" i="5"/>
  <c r="V783" i="5"/>
  <c r="V170" i="5"/>
  <c r="V187" i="5"/>
  <c r="V875" i="5"/>
  <c r="V867" i="5"/>
  <c r="U770" i="5"/>
  <c r="V707" i="5"/>
  <c r="V703" i="5"/>
  <c r="V699" i="5"/>
  <c r="V654" i="5"/>
  <c r="V511" i="5"/>
  <c r="V406" i="5"/>
  <c r="X406" i="5" s="1"/>
  <c r="V312" i="5"/>
  <c r="X312" i="5" s="1"/>
  <c r="V58" i="5"/>
  <c r="V41" i="5"/>
  <c r="V939" i="5"/>
  <c r="U932" i="5"/>
  <c r="V687" i="5"/>
  <c r="U395" i="5"/>
  <c r="U263" i="5"/>
  <c r="U191" i="5"/>
  <c r="V24" i="5"/>
  <c r="V839" i="5"/>
  <c r="V831" i="5"/>
  <c r="X831" i="5" s="1"/>
  <c r="U750" i="5"/>
  <c r="V718" i="5"/>
  <c r="V674" i="5"/>
  <c r="V573" i="5"/>
  <c r="U561" i="5"/>
  <c r="X561" i="5" s="1"/>
  <c r="U556" i="5"/>
  <c r="X556" i="5" s="1"/>
  <c r="V454" i="5"/>
  <c r="V351" i="5"/>
  <c r="V255" i="5"/>
  <c r="V205" i="5"/>
  <c r="X205" i="5" s="1"/>
  <c r="V863" i="5"/>
  <c r="U742" i="5"/>
  <c r="V430" i="5"/>
  <c r="V327" i="5"/>
  <c r="U295" i="5"/>
  <c r="X295" i="5" s="1"/>
  <c r="V209" i="5"/>
  <c r="V121" i="5"/>
  <c r="V49" i="5"/>
  <c r="X49" i="5" s="1"/>
  <c r="V1130" i="5"/>
  <c r="V1074" i="5"/>
  <c r="X1074" i="5" s="1"/>
  <c r="V823" i="5"/>
  <c r="V793" i="5"/>
  <c r="V781" i="5"/>
  <c r="U661" i="5"/>
  <c r="U213" i="5"/>
  <c r="V182" i="5"/>
  <c r="U129" i="5"/>
  <c r="U74" i="5"/>
  <c r="V32" i="5"/>
  <c r="U1123" i="5"/>
  <c r="V1150" i="5"/>
  <c r="U1146" i="5"/>
  <c r="V1062" i="5"/>
  <c r="V1142" i="5"/>
  <c r="V954" i="5"/>
  <c r="V910" i="5"/>
  <c r="V1103" i="5"/>
  <c r="U1021" i="5"/>
  <c r="U974" i="5"/>
  <c r="V804" i="5"/>
  <c r="U800" i="5"/>
  <c r="V730" i="5"/>
  <c r="V593" i="5"/>
  <c r="V540" i="5"/>
  <c r="V522" i="5"/>
  <c r="X522" i="5" s="1"/>
  <c r="V1029" i="5"/>
  <c r="U413" i="5"/>
  <c r="U137" i="5"/>
  <c r="V942" i="5"/>
  <c r="U879" i="5"/>
  <c r="V585" i="5"/>
  <c r="U514" i="5"/>
  <c r="V510" i="5"/>
  <c r="V477" i="5"/>
  <c r="V319" i="5"/>
  <c r="V286" i="5"/>
  <c r="V281" i="5"/>
  <c r="U149" i="5"/>
  <c r="V98" i="5"/>
  <c r="V57" i="5"/>
  <c r="V1134" i="5"/>
  <c r="V1153" i="5"/>
  <c r="V1110" i="5"/>
  <c r="V990" i="5"/>
  <c r="V690" i="5"/>
  <c r="V551" i="5"/>
  <c r="U401" i="5"/>
  <c r="U334" i="5"/>
  <c r="V161" i="5"/>
  <c r="V40" i="5"/>
  <c r="X40" i="5" s="1"/>
  <c r="V1122" i="5"/>
  <c r="U1149" i="5"/>
  <c r="X1149" i="5" s="1"/>
  <c r="V997" i="5"/>
  <c r="X997" i="5" s="1"/>
  <c r="V901" i="5"/>
  <c r="V621" i="5"/>
  <c r="V1020" i="5"/>
  <c r="V945" i="5"/>
  <c r="V913" i="5"/>
  <c r="V909" i="5"/>
  <c r="V862" i="5"/>
  <c r="V830" i="5"/>
  <c r="V826" i="5"/>
  <c r="V745" i="5"/>
  <c r="V533" i="5"/>
  <c r="U350" i="5"/>
  <c r="V269" i="5"/>
  <c r="U220" i="5"/>
  <c r="V208" i="5"/>
  <c r="V124" i="5"/>
  <c r="V799" i="5"/>
  <c r="V604" i="5"/>
  <c r="V441" i="5"/>
  <c r="V425" i="5"/>
  <c r="U273" i="5"/>
  <c r="U216" i="5"/>
  <c r="X216" i="5" s="1"/>
  <c r="V212" i="5"/>
  <c r="V73" i="5"/>
  <c r="U31" i="5"/>
  <c r="V509" i="5"/>
  <c r="V1113" i="5"/>
  <c r="U1156" i="5"/>
  <c r="V584" i="5"/>
  <c r="V400" i="5"/>
  <c r="V365" i="5"/>
  <c r="U39" i="5"/>
  <c r="U9" i="5"/>
  <c r="X9" i="5" s="1"/>
  <c r="T1165" i="5"/>
  <c r="S1165" i="5"/>
  <c r="R1165" i="5"/>
  <c r="Q1165" i="5"/>
  <c r="P1165" i="5"/>
  <c r="X682" i="5"/>
  <c r="V1162" i="5"/>
  <c r="U955" i="5"/>
  <c r="U915" i="5"/>
  <c r="V915" i="5"/>
  <c r="U898" i="5"/>
  <c r="U1070" i="5"/>
  <c r="V1070" i="5"/>
  <c r="U1001" i="5"/>
  <c r="V884" i="5"/>
  <c r="U1017" i="5"/>
  <c r="V968" i="5"/>
  <c r="U911" i="5"/>
  <c r="V911" i="5"/>
  <c r="U795" i="5"/>
  <c r="V795" i="5"/>
  <c r="V1140" i="5"/>
  <c r="V1100" i="5"/>
  <c r="X1100" i="5" s="1"/>
  <c r="V1097" i="5"/>
  <c r="V1085" i="5"/>
  <c r="U1038" i="5"/>
  <c r="V1038" i="5"/>
  <c r="V985" i="5"/>
  <c r="V501" i="5"/>
  <c r="U501" i="5"/>
  <c r="V1127" i="5"/>
  <c r="U938" i="5"/>
  <c r="V822" i="5"/>
  <c r="U1063" i="5"/>
  <c r="V914" i="5"/>
  <c r="V1159" i="5"/>
  <c r="X1159" i="5" s="1"/>
  <c r="U825" i="5"/>
  <c r="U530" i="5"/>
  <c r="U1133" i="5"/>
  <c r="V1016" i="5"/>
  <c r="V900" i="5"/>
  <c r="V977" i="5"/>
  <c r="U893" i="5"/>
  <c r="V893" i="5"/>
  <c r="U832" i="5"/>
  <c r="U697" i="5"/>
  <c r="V1108" i="5"/>
  <c r="V1059" i="5"/>
  <c r="V1056" i="5"/>
  <c r="V1053" i="5"/>
  <c r="V1050" i="5"/>
  <c r="V1031" i="5"/>
  <c r="V1047" i="5"/>
  <c r="V1118" i="5"/>
  <c r="V1093" i="5"/>
  <c r="V1105" i="5"/>
  <c r="U1139" i="5"/>
  <c r="V953" i="5"/>
  <c r="U940" i="5"/>
  <c r="U681" i="5"/>
  <c r="V681" i="5"/>
  <c r="U889" i="5"/>
  <c r="V1152" i="5"/>
  <c r="X1152" i="5" s="1"/>
  <c r="V1015" i="5"/>
  <c r="V906" i="5"/>
  <c r="X906" i="5" s="1"/>
  <c r="V1076" i="5"/>
  <c r="U1076" i="5"/>
  <c r="V973" i="5"/>
  <c r="U1117" i="5"/>
  <c r="X1117" i="5" s="1"/>
  <c r="U1068" i="5"/>
  <c r="U949" i="5"/>
  <c r="V885" i="5"/>
  <c r="X885" i="5" s="1"/>
  <c r="U752" i="5"/>
  <c r="V1078" i="5"/>
  <c r="V1089" i="5"/>
  <c r="V1039" i="5"/>
  <c r="V1157" i="5"/>
  <c r="V1008" i="5"/>
  <c r="U912" i="5"/>
  <c r="V876" i="5"/>
  <c r="V838" i="5"/>
  <c r="V1035" i="5"/>
  <c r="V1115" i="5"/>
  <c r="V1049" i="5"/>
  <c r="V979" i="5"/>
  <c r="U979" i="5"/>
  <c r="V895" i="5"/>
  <c r="U895" i="5"/>
  <c r="U842" i="5"/>
  <c r="V552" i="5"/>
  <c r="U374" i="5"/>
  <c r="V727" i="5"/>
  <c r="V671" i="5"/>
  <c r="X671" i="5" s="1"/>
  <c r="V763" i="5"/>
  <c r="V618" i="5"/>
  <c r="V617" i="5"/>
  <c r="U693" i="5"/>
  <c r="V723" i="5"/>
  <c r="U723" i="5"/>
  <c r="U696" i="5"/>
  <c r="V696" i="5"/>
  <c r="U465" i="5"/>
  <c r="V465" i="5"/>
  <c r="U559" i="5"/>
  <c r="V559" i="5"/>
  <c r="V708" i="5"/>
  <c r="V705" i="5"/>
  <c r="U537" i="5"/>
  <c r="V537" i="5"/>
  <c r="U507" i="5"/>
  <c r="V507" i="5"/>
  <c r="U869" i="5"/>
  <c r="V738" i="5"/>
  <c r="V679" i="5"/>
  <c r="U595" i="5"/>
  <c r="U967" i="5"/>
  <c r="V899" i="5"/>
  <c r="V872" i="5"/>
  <c r="U964" i="5"/>
  <c r="U883" i="5"/>
  <c r="V883" i="5"/>
  <c r="V633" i="5"/>
  <c r="V599" i="5"/>
  <c r="U531" i="5"/>
  <c r="V827" i="5"/>
  <c r="V960" i="5"/>
  <c r="V908" i="5"/>
  <c r="V759" i="5"/>
  <c r="U685" i="5"/>
  <c r="V704" i="5"/>
  <c r="V574" i="5"/>
  <c r="U536" i="5"/>
  <c r="V1095" i="5"/>
  <c r="U669" i="5"/>
  <c r="V669" i="5"/>
  <c r="V1084" i="5"/>
  <c r="V1040" i="5"/>
  <c r="U1030" i="5"/>
  <c r="U1010" i="5"/>
  <c r="V981" i="5"/>
  <c r="V969" i="5"/>
  <c r="V892" i="5"/>
  <c r="V859" i="5"/>
  <c r="V856" i="5"/>
  <c r="V734" i="5"/>
  <c r="U549" i="5"/>
  <c r="U814" i="5"/>
  <c r="V814" i="5"/>
  <c r="U715" i="5"/>
  <c r="V715" i="5"/>
  <c r="U648" i="5"/>
  <c r="V648" i="5"/>
  <c r="V1043" i="5"/>
  <c r="V675" i="5"/>
  <c r="U632" i="5"/>
  <c r="U471" i="5"/>
  <c r="X471" i="5" s="1"/>
  <c r="V506" i="5"/>
  <c r="V434" i="5"/>
  <c r="U434" i="5"/>
  <c r="U412" i="5"/>
  <c r="V412" i="5"/>
  <c r="V555" i="5"/>
  <c r="U555" i="5"/>
  <c r="V504" i="5"/>
  <c r="U473" i="5"/>
  <c r="U427" i="5"/>
  <c r="U380" i="5"/>
  <c r="V380" i="5"/>
  <c r="V489" i="5"/>
  <c r="U415" i="5"/>
  <c r="V440" i="5"/>
  <c r="V809" i="5"/>
  <c r="U710" i="5"/>
  <c r="V656" i="5"/>
  <c r="U656" i="5"/>
  <c r="U650" i="5"/>
  <c r="U641" i="5"/>
  <c r="U629" i="5"/>
  <c r="U456" i="5"/>
  <c r="V456" i="5"/>
  <c r="U371" i="5"/>
  <c r="V371" i="5"/>
  <c r="U544" i="5"/>
  <c r="V544" i="5"/>
  <c r="V538" i="5"/>
  <c r="U386" i="5"/>
  <c r="U589" i="5"/>
  <c r="V589" i="5"/>
  <c r="V711" i="5"/>
  <c r="V377" i="5"/>
  <c r="U306" i="5"/>
  <c r="U298" i="5"/>
  <c r="V298" i="5"/>
  <c r="V290" i="5"/>
  <c r="U199" i="5"/>
  <c r="V379" i="5"/>
  <c r="V340" i="5"/>
  <c r="V414" i="5"/>
  <c r="V118" i="5"/>
  <c r="U118" i="5"/>
  <c r="U304" i="5"/>
  <c r="V304" i="5"/>
  <c r="V453" i="5"/>
  <c r="V450" i="5"/>
  <c r="V157" i="5"/>
  <c r="U157" i="5"/>
  <c r="V387" i="5"/>
  <c r="X387" i="5" s="1"/>
  <c r="V372" i="5"/>
  <c r="V375" i="5"/>
  <c r="V296" i="5"/>
  <c r="V339" i="5"/>
  <c r="U288" i="5"/>
  <c r="V288" i="5"/>
  <c r="V487" i="5"/>
  <c r="U314" i="5"/>
  <c r="U570" i="5"/>
  <c r="U518" i="5"/>
  <c r="U458" i="5"/>
  <c r="U449" i="5"/>
  <c r="U234" i="5"/>
  <c r="V234" i="5"/>
  <c r="X108" i="5"/>
  <c r="V268" i="5"/>
  <c r="U231" i="5"/>
  <c r="U225" i="5"/>
  <c r="V225" i="5"/>
  <c r="U279" i="5"/>
  <c r="V204" i="5"/>
  <c r="V117" i="5"/>
  <c r="V210" i="5"/>
  <c r="U207" i="5"/>
  <c r="U198" i="5"/>
  <c r="U127" i="5"/>
  <c r="V168" i="5"/>
  <c r="V162" i="5"/>
  <c r="V156" i="5"/>
  <c r="V159" i="5"/>
  <c r="X159" i="5" s="1"/>
  <c r="V146" i="5"/>
  <c r="X146" i="5" s="1"/>
  <c r="V284" i="5"/>
  <c r="V270" i="5"/>
  <c r="U254" i="5"/>
  <c r="V254" i="5"/>
  <c r="U240" i="5"/>
  <c r="V267" i="5"/>
  <c r="V251" i="5"/>
  <c r="V227" i="5"/>
  <c r="V221" i="5"/>
  <c r="U303" i="5"/>
  <c r="V183" i="5"/>
  <c r="V142" i="5"/>
  <c r="X142" i="5" s="1"/>
  <c r="U155" i="5"/>
  <c r="V155" i="5"/>
  <c r="V300" i="5"/>
  <c r="V289" i="5"/>
  <c r="V275" i="5"/>
  <c r="V186" i="5"/>
  <c r="V126" i="5"/>
  <c r="V242" i="5"/>
  <c r="U145" i="5"/>
  <c r="V373" i="5"/>
  <c r="V297" i="5"/>
  <c r="V239" i="5"/>
  <c r="U106" i="5"/>
  <c r="V106" i="5"/>
  <c r="U172" i="5"/>
  <c r="V335" i="5"/>
  <c r="X335" i="5" s="1"/>
  <c r="V308" i="5"/>
  <c r="V294" i="5"/>
  <c r="U115" i="5"/>
  <c r="V115" i="5"/>
  <c r="U76" i="5"/>
  <c r="V76" i="5"/>
  <c r="V103" i="5"/>
  <c r="V85" i="5"/>
  <c r="X85" i="5" s="1"/>
  <c r="U91" i="5"/>
  <c r="U94" i="5"/>
  <c r="V94" i="5"/>
  <c r="U60" i="5"/>
  <c r="V60" i="5"/>
  <c r="U54" i="5"/>
  <c r="V114" i="5"/>
  <c r="V69" i="5"/>
  <c r="U99" i="5"/>
  <c r="V99" i="5"/>
  <c r="V72" i="5"/>
  <c r="U45" i="5"/>
  <c r="V45" i="5"/>
  <c r="U223" i="5"/>
  <c r="V96" i="5"/>
  <c r="U78" i="5"/>
  <c r="V78" i="5"/>
  <c r="V37" i="5"/>
  <c r="V87" i="5"/>
  <c r="U68" i="5"/>
  <c r="V68" i="5"/>
  <c r="V144" i="5"/>
  <c r="V107" i="5"/>
  <c r="V101" i="5"/>
  <c r="X101" i="5" s="1"/>
  <c r="V48" i="5"/>
  <c r="U110" i="5"/>
  <c r="V110" i="5"/>
  <c r="V21" i="5"/>
  <c r="V28" i="5"/>
  <c r="V12" i="5"/>
  <c r="V55" i="5"/>
  <c r="V38" i="5"/>
  <c r="V22" i="5"/>
  <c r="V14" i="5"/>
  <c r="V83" i="5"/>
  <c r="V67" i="5"/>
  <c r="V51" i="5"/>
  <c r="V35" i="5"/>
  <c r="V27" i="5"/>
  <c r="X27" i="5" s="1"/>
  <c r="V19" i="5"/>
  <c r="V3" i="5"/>
  <c r="U2" i="5"/>
  <c r="X668" i="5" l="1"/>
  <c r="X573" i="5"/>
  <c r="X999" i="5"/>
  <c r="X433" i="5"/>
  <c r="X570" i="5"/>
  <c r="X270" i="5"/>
  <c r="X400" i="5"/>
  <c r="X506" i="5"/>
  <c r="X284" i="5"/>
  <c r="X468" i="5"/>
  <c r="X186" i="5"/>
  <c r="X490" i="5"/>
  <c r="X1148" i="5"/>
  <c r="X145" i="5"/>
  <c r="X1157" i="5"/>
  <c r="X990" i="5"/>
  <c r="X126" i="5"/>
  <c r="X300" i="5"/>
  <c r="X538" i="5"/>
  <c r="X658" i="5"/>
  <c r="X661" i="5"/>
  <c r="X654" i="5"/>
  <c r="X836" i="5"/>
  <c r="X913" i="5"/>
  <c r="X679" i="5"/>
  <c r="X752" i="5"/>
  <c r="X617" i="5"/>
  <c r="X1097" i="5"/>
  <c r="X273" i="5"/>
  <c r="X773" i="5"/>
  <c r="X280" i="5"/>
  <c r="X135" i="5"/>
  <c r="X636" i="5"/>
  <c r="X647" i="5"/>
  <c r="X332" i="5"/>
  <c r="X267" i="5"/>
  <c r="X763" i="5"/>
  <c r="X1004" i="5"/>
  <c r="X604" i="5"/>
  <c r="X663" i="5"/>
  <c r="X190" i="5"/>
  <c r="X393" i="5"/>
  <c r="X569" i="5"/>
  <c r="X144" i="5"/>
  <c r="X302" i="5"/>
  <c r="X189" i="5"/>
  <c r="X631" i="5"/>
  <c r="X457" i="5"/>
  <c r="X886" i="5"/>
  <c r="X904" i="5"/>
  <c r="X478" i="5"/>
  <c r="X305" i="5"/>
  <c r="X287" i="5"/>
  <c r="X698" i="5"/>
  <c r="X643" i="5"/>
  <c r="X1068" i="5"/>
  <c r="X1012" i="5"/>
  <c r="X770" i="5"/>
  <c r="X568" i="5"/>
  <c r="X303" i="5"/>
  <c r="X1031" i="5"/>
  <c r="X612" i="5"/>
  <c r="X864" i="5"/>
  <c r="X957" i="5"/>
  <c r="X874" i="5"/>
  <c r="X722" i="5"/>
  <c r="X634" i="5"/>
  <c r="X65" i="5"/>
  <c r="X967" i="5"/>
  <c r="X462" i="5"/>
  <c r="X436" i="5"/>
  <c r="X6" i="5"/>
  <c r="X503" i="5"/>
  <c r="X543" i="5"/>
  <c r="X508" i="5"/>
  <c r="X645" i="5"/>
  <c r="X1010" i="5"/>
  <c r="X760" i="5"/>
  <c r="X652" i="5"/>
  <c r="X937" i="5"/>
  <c r="X1145" i="5"/>
  <c r="X931" i="5"/>
  <c r="X626" i="5"/>
  <c r="X625" i="5"/>
  <c r="X943" i="5"/>
  <c r="X1130" i="5"/>
  <c r="X796" i="5"/>
  <c r="X903" i="5"/>
  <c r="X628" i="5"/>
  <c r="X844" i="5"/>
  <c r="X961" i="5"/>
  <c r="X1141" i="5"/>
  <c r="X703" i="5"/>
  <c r="X255" i="5"/>
  <c r="X1036" i="5"/>
  <c r="X38" i="5"/>
  <c r="X1056" i="5"/>
  <c r="X277" i="5"/>
  <c r="X908" i="5"/>
  <c r="X98" i="5"/>
  <c r="X286" i="5"/>
  <c r="X608" i="5"/>
  <c r="X366" i="5"/>
  <c r="X1077" i="5"/>
  <c r="X299" i="5"/>
  <c r="X80" i="5"/>
  <c r="X331" i="5"/>
  <c r="X709" i="5"/>
  <c r="X962" i="5"/>
  <c r="X811" i="5"/>
  <c r="X699" i="5"/>
  <c r="X77" i="5"/>
  <c r="X821" i="5"/>
  <c r="X716" i="5"/>
  <c r="X988" i="5"/>
  <c r="X1029" i="5"/>
  <c r="X759" i="5"/>
  <c r="X1092" i="5"/>
  <c r="X492" i="5"/>
  <c r="X1054" i="5"/>
  <c r="X920" i="5"/>
  <c r="X329" i="5"/>
  <c r="X141" i="5"/>
  <c r="X1094" i="5"/>
  <c r="X494" i="5"/>
  <c r="X411" i="5"/>
  <c r="X691" i="5"/>
  <c r="X362" i="5"/>
  <c r="X837" i="5"/>
  <c r="X890" i="5"/>
  <c r="X576" i="5"/>
  <c r="X67" i="5"/>
  <c r="X1050" i="5"/>
  <c r="X969" i="5"/>
  <c r="X317" i="5"/>
  <c r="X391" i="5"/>
  <c r="X620" i="5"/>
  <c r="X621" i="5"/>
  <c r="X363" i="5"/>
  <c r="X633" i="5"/>
  <c r="X762" i="5"/>
  <c r="X228" i="5"/>
  <c r="X779" i="5"/>
  <c r="X338" i="5"/>
  <c r="X452" i="5"/>
  <c r="X1161" i="5"/>
  <c r="X1037" i="5"/>
  <c r="X581" i="5"/>
  <c r="X1072" i="5"/>
  <c r="X162" i="5"/>
  <c r="X453" i="5"/>
  <c r="X917" i="5"/>
  <c r="X474" i="5"/>
  <c r="X253" i="5"/>
  <c r="X801" i="5"/>
  <c r="X491" i="5"/>
  <c r="X318" i="5"/>
  <c r="X498" i="5"/>
  <c r="X165" i="5"/>
  <c r="X252" i="5"/>
  <c r="X812" i="5"/>
  <c r="X1067" i="5"/>
  <c r="X123" i="5"/>
  <c r="X732" i="5"/>
  <c r="X301" i="5"/>
  <c r="X437" i="5"/>
  <c r="X923" i="5"/>
  <c r="X993" i="5"/>
  <c r="X384" i="5"/>
  <c r="X1020" i="5"/>
  <c r="X637" i="5"/>
  <c r="X1026" i="5"/>
  <c r="X516" i="5"/>
  <c r="X1069" i="5"/>
  <c r="X43" i="5"/>
  <c r="X657" i="5"/>
  <c r="X1093" i="5"/>
  <c r="X502" i="5"/>
  <c r="X84" i="5"/>
  <c r="X1119" i="5"/>
  <c r="X736" i="5"/>
  <c r="X376" i="5"/>
  <c r="X1083" i="5"/>
  <c r="X460" i="5"/>
  <c r="X515" i="5"/>
  <c r="X61" i="5"/>
  <c r="X258" i="5"/>
  <c r="X579" i="5"/>
  <c r="X891" i="5"/>
  <c r="X714" i="5"/>
  <c r="X256" i="5"/>
  <c r="X346" i="5"/>
  <c r="X367" i="5"/>
  <c r="X1035" i="5"/>
  <c r="X328" i="5"/>
  <c r="X28" i="5"/>
  <c r="X838" i="5"/>
  <c r="X459" i="5"/>
  <c r="X859" i="5"/>
  <c r="X876" i="5"/>
  <c r="X125" i="5"/>
  <c r="X128" i="5"/>
  <c r="X347" i="5"/>
  <c r="X572" i="5"/>
  <c r="X792" i="5"/>
  <c r="X323" i="5"/>
  <c r="X641" i="5"/>
  <c r="X1046" i="5"/>
  <c r="X425" i="5"/>
  <c r="X32" i="5"/>
  <c r="X952" i="5"/>
  <c r="X547" i="5"/>
  <c r="X206" i="5"/>
  <c r="X695" i="5"/>
  <c r="X848" i="5"/>
  <c r="X1024" i="5"/>
  <c r="X409" i="5"/>
  <c r="X548" i="5"/>
  <c r="X223" i="5"/>
  <c r="X116" i="5"/>
  <c r="X486" i="5"/>
  <c r="X326" i="5"/>
  <c r="X268" i="5"/>
  <c r="X542" i="5"/>
  <c r="X46" i="5"/>
  <c r="X693" i="5"/>
  <c r="X799" i="5"/>
  <c r="X182" i="5"/>
  <c r="X720" i="5"/>
  <c r="X320" i="5"/>
  <c r="X198" i="5"/>
  <c r="X124" i="5"/>
  <c r="X213" i="5"/>
  <c r="X748" i="5"/>
  <c r="X975" i="5"/>
  <c r="X396" i="5"/>
  <c r="X739" i="5"/>
  <c r="X971" i="5"/>
  <c r="X1088" i="5"/>
  <c r="X208" i="5"/>
  <c r="X781" i="5"/>
  <c r="X793" i="5"/>
  <c r="X111" i="5"/>
  <c r="X271" i="5"/>
  <c r="X861" i="5"/>
  <c r="X519" i="5"/>
  <c r="X174" i="5"/>
  <c r="X797" i="5"/>
  <c r="X133" i="5"/>
  <c r="X1045" i="5"/>
  <c r="X588" i="5"/>
  <c r="X1114" i="5"/>
  <c r="X735" i="5"/>
  <c r="X694" i="5"/>
  <c r="X195" i="5"/>
  <c r="X1009" i="5"/>
  <c r="X918" i="5"/>
  <c r="X963" i="5"/>
  <c r="X505" i="5"/>
  <c r="X1099" i="5"/>
  <c r="X1144" i="5"/>
  <c r="X229" i="5"/>
  <c r="X866" i="5"/>
  <c r="X803" i="5"/>
  <c r="X992" i="5"/>
  <c r="X947" i="5"/>
  <c r="X627" i="5"/>
  <c r="X520" i="5"/>
  <c r="X264" i="5"/>
  <c r="X44" i="5"/>
  <c r="X824" i="5"/>
  <c r="X733" i="5"/>
  <c r="X368" i="5"/>
  <c r="X944" i="5"/>
  <c r="X418" i="5"/>
  <c r="X1086" i="5"/>
  <c r="X97" i="5"/>
  <c r="X828" i="5"/>
  <c r="X662" i="5"/>
  <c r="X52" i="5"/>
  <c r="X526" i="5"/>
  <c r="X34" i="5"/>
  <c r="X919" i="5"/>
  <c r="X166" i="5"/>
  <c r="X321" i="5"/>
  <c r="X965" i="5"/>
  <c r="X261" i="5"/>
  <c r="X336" i="5"/>
  <c r="X483" i="5"/>
  <c r="X349" i="5"/>
  <c r="X180" i="5"/>
  <c r="X493" i="5"/>
  <c r="X1123" i="5"/>
  <c r="X784" i="5"/>
  <c r="X477" i="5"/>
  <c r="X794" i="5"/>
  <c r="X183" i="5"/>
  <c r="X964" i="5"/>
  <c r="X966" i="5"/>
  <c r="X139" i="5"/>
  <c r="X33" i="5"/>
  <c r="X958" i="5"/>
  <c r="X151" i="5"/>
  <c r="X11" i="5"/>
  <c r="X81" i="5"/>
  <c r="X986" i="5"/>
  <c r="X754" i="5"/>
  <c r="X630" i="5"/>
  <c r="X3" i="5"/>
  <c r="X51" i="5"/>
  <c r="X1140" i="5"/>
  <c r="X500" i="5"/>
  <c r="X319" i="5"/>
  <c r="X42" i="5"/>
  <c r="X721" i="5"/>
  <c r="X55" i="5"/>
  <c r="X856" i="5"/>
  <c r="X968" i="5"/>
  <c r="X833" i="5"/>
  <c r="X390" i="5"/>
  <c r="X30" i="5"/>
  <c r="X355" i="5"/>
  <c r="X71" i="5"/>
  <c r="X610" i="5"/>
  <c r="X404" i="5"/>
  <c r="X865" i="5"/>
  <c r="X665" i="5"/>
  <c r="X1018" i="5"/>
  <c r="X805" i="5"/>
  <c r="X7" i="5"/>
  <c r="X513" i="5"/>
  <c r="X987" i="5"/>
  <c r="X247" i="5"/>
  <c r="X830" i="5"/>
  <c r="X996" i="5"/>
  <c r="X594" i="5"/>
  <c r="X746" i="5"/>
  <c r="X1015" i="5"/>
  <c r="X207" i="5"/>
  <c r="X951" i="5"/>
  <c r="X75" i="5"/>
  <c r="X446" i="5"/>
  <c r="X12" i="5"/>
  <c r="X892" i="5"/>
  <c r="X901" i="5"/>
  <c r="X345" i="5"/>
  <c r="X420" i="5"/>
  <c r="X981" i="5"/>
  <c r="X1041" i="5"/>
  <c r="X1060" i="5"/>
  <c r="X224" i="5"/>
  <c r="X676" i="5"/>
  <c r="X873" i="5"/>
  <c r="X791" i="5"/>
  <c r="X789" i="5"/>
  <c r="X469" i="5"/>
  <c r="X790" i="5"/>
  <c r="X1013" i="5"/>
  <c r="X615" i="5"/>
  <c r="X902" i="5"/>
  <c r="X825" i="5"/>
  <c r="X613" i="5"/>
  <c r="X1053" i="5"/>
  <c r="X697" i="5"/>
  <c r="X639" i="5"/>
  <c r="X410" i="5"/>
  <c r="X48" i="5"/>
  <c r="X240" i="5"/>
  <c r="X1030" i="5"/>
  <c r="X137" i="5"/>
  <c r="X152" i="5"/>
  <c r="X808" i="5"/>
  <c r="X1106" i="5"/>
  <c r="X731" i="5"/>
  <c r="X140" i="5"/>
  <c r="X591" i="5"/>
  <c r="X659" i="5"/>
  <c r="X275" i="5"/>
  <c r="X1138" i="5"/>
  <c r="X1048" i="5"/>
  <c r="X1058" i="5"/>
  <c r="X655" i="5"/>
  <c r="X489" i="5"/>
  <c r="X940" i="5"/>
  <c r="X413" i="5"/>
  <c r="X385" i="5"/>
  <c r="X925" i="5"/>
  <c r="X871" i="5"/>
  <c r="X59" i="5"/>
  <c r="X488" i="5"/>
  <c r="X445" i="5"/>
  <c r="X840" i="5"/>
  <c r="X429" i="5"/>
  <c r="X62" i="5"/>
  <c r="X1120" i="5"/>
  <c r="X1079" i="5"/>
  <c r="X333" i="5"/>
  <c r="X666" i="5"/>
  <c r="X58" i="5"/>
  <c r="X941" i="5"/>
  <c r="X244" i="5"/>
  <c r="X521" i="5"/>
  <c r="X1080" i="5"/>
  <c r="X426" i="5"/>
  <c r="X289" i="5"/>
  <c r="X322" i="5"/>
  <c r="X1155" i="5"/>
  <c r="X87" i="5"/>
  <c r="X540" i="5"/>
  <c r="X327" i="5"/>
  <c r="X17" i="5"/>
  <c r="X466" i="5"/>
  <c r="X845" i="5"/>
  <c r="X706" i="5"/>
  <c r="X1065" i="5"/>
  <c r="X646" i="5"/>
  <c r="X430" i="5"/>
  <c r="X4" i="5"/>
  <c r="X441" i="5"/>
  <c r="X541" i="5"/>
  <c r="X70" i="5"/>
  <c r="X1007" i="5"/>
  <c r="X605" i="5"/>
  <c r="X905" i="5"/>
  <c r="X1023" i="5"/>
  <c r="X276" i="5"/>
  <c r="X729" i="5"/>
  <c r="X200" i="5"/>
  <c r="X560" i="5"/>
  <c r="X324" i="5"/>
  <c r="X970" i="5"/>
  <c r="X309" i="5"/>
  <c r="X112" i="5"/>
  <c r="X567" i="5"/>
  <c r="X343" i="5"/>
  <c r="X802" i="5"/>
  <c r="X834" i="5"/>
  <c r="X780" i="5"/>
  <c r="X755" i="5"/>
  <c r="X1115" i="5"/>
  <c r="X1105" i="5"/>
  <c r="X847" i="5"/>
  <c r="X644" i="5"/>
  <c r="X311" i="5"/>
  <c r="X685" i="5"/>
  <c r="X149" i="5"/>
  <c r="X551" i="5"/>
  <c r="X804" i="5"/>
  <c r="X635" i="5"/>
  <c r="X422" i="5"/>
  <c r="X810" i="5"/>
  <c r="X670" i="5"/>
  <c r="X1055" i="5"/>
  <c r="X372" i="5"/>
  <c r="X455" i="5"/>
  <c r="X134" i="5"/>
  <c r="X1151" i="5"/>
  <c r="X150" i="5"/>
  <c r="X1129" i="5"/>
  <c r="X356" i="5"/>
  <c r="X985" i="5"/>
  <c r="X603" i="5"/>
  <c r="X950" i="5"/>
  <c r="X638" i="5"/>
  <c r="X798" i="5"/>
  <c r="X545" i="5"/>
  <c r="X148" i="5"/>
  <c r="X417" i="5"/>
  <c r="X1005" i="5"/>
  <c r="X813" i="5"/>
  <c r="X1153" i="5"/>
  <c r="X916" i="5"/>
  <c r="X315" i="5"/>
  <c r="X725" i="5"/>
  <c r="X405" i="5"/>
  <c r="X388" i="5"/>
  <c r="X948" i="5"/>
  <c r="X222" i="5"/>
  <c r="X438" i="5"/>
  <c r="X424" i="5"/>
  <c r="X817" i="5"/>
  <c r="X105" i="5"/>
  <c r="X266" i="5"/>
  <c r="X860" i="5"/>
  <c r="X20" i="5"/>
  <c r="X169" i="5"/>
  <c r="X337" i="5"/>
  <c r="X175" i="5"/>
  <c r="X858" i="5"/>
  <c r="X100" i="5"/>
  <c r="X602" i="5"/>
  <c r="X236" i="5"/>
  <c r="X1128" i="5"/>
  <c r="X680" i="5"/>
  <c r="X1052" i="5"/>
  <c r="X192" i="5"/>
  <c r="X136" i="5"/>
  <c r="X56" i="5"/>
  <c r="X167" i="5"/>
  <c r="X870" i="5"/>
  <c r="X89" i="5"/>
  <c r="X894" i="5"/>
  <c r="X757" i="5"/>
  <c r="X259" i="5"/>
  <c r="X1116" i="5"/>
  <c r="X512" i="5"/>
  <c r="X1040" i="5"/>
  <c r="X1090" i="5"/>
  <c r="X121" i="5"/>
  <c r="X664" i="5"/>
  <c r="X63" i="5"/>
  <c r="X5" i="5"/>
  <c r="X756" i="5"/>
  <c r="X527" i="5"/>
  <c r="X392" i="5"/>
  <c r="X217" i="5"/>
  <c r="X689" i="5"/>
  <c r="X36" i="5"/>
  <c r="X237" i="5"/>
  <c r="X700" i="5"/>
  <c r="X1122" i="5"/>
  <c r="X1017" i="5"/>
  <c r="X377" i="5"/>
  <c r="X1098" i="5"/>
  <c r="X896" i="5"/>
  <c r="X1101" i="5"/>
  <c r="X1126" i="5"/>
  <c r="X342" i="5"/>
  <c r="X1091" i="5"/>
  <c r="X743" i="5"/>
  <c r="X1014" i="5"/>
  <c r="X926" i="5"/>
  <c r="X1071" i="5"/>
  <c r="X292" i="5"/>
  <c r="X566" i="5"/>
  <c r="X1135" i="5"/>
  <c r="X884" i="5"/>
  <c r="X209" i="5"/>
  <c r="X479" i="5"/>
  <c r="X472" i="5"/>
  <c r="X788" i="5"/>
  <c r="X13" i="5"/>
  <c r="X243" i="5"/>
  <c r="X8" i="5"/>
  <c r="X269" i="5"/>
  <c r="X1081" i="5"/>
  <c r="X1075" i="5"/>
  <c r="X458" i="5"/>
  <c r="X188" i="5"/>
  <c r="X523" i="5"/>
  <c r="X1006" i="5"/>
  <c r="X83" i="5"/>
  <c r="X518" i="5"/>
  <c r="X1110" i="5"/>
  <c r="X79" i="5"/>
  <c r="X245" i="5"/>
  <c r="X1121" i="5"/>
  <c r="X683" i="5"/>
  <c r="X994" i="5"/>
  <c r="X717" i="5"/>
  <c r="X416" i="5"/>
  <c r="X18" i="5"/>
  <c r="X31" i="5"/>
  <c r="X103" i="5"/>
  <c r="X1002" i="5"/>
  <c r="X354" i="5"/>
  <c r="X976" i="5"/>
  <c r="X212" i="5"/>
  <c r="X564" i="5"/>
  <c r="X882" i="5"/>
  <c r="X1084" i="5"/>
  <c r="X431" i="5"/>
  <c r="X737" i="5"/>
  <c r="X340" i="5"/>
  <c r="X595" i="5"/>
  <c r="X800" i="5"/>
  <c r="X1000" i="5"/>
  <c r="X95" i="5"/>
  <c r="X1131" i="5"/>
  <c r="X738" i="5"/>
  <c r="X819" i="5"/>
  <c r="X283" i="5"/>
  <c r="X558" i="5"/>
  <c r="X740" i="5"/>
  <c r="X571" i="5"/>
  <c r="X447" i="5"/>
  <c r="X29" i="5"/>
  <c r="X1107" i="5"/>
  <c r="X816" i="5"/>
  <c r="X577" i="5"/>
  <c r="X877" i="5"/>
  <c r="X846" i="5"/>
  <c r="X600" i="5"/>
  <c r="X16" i="5"/>
  <c r="X1019" i="5"/>
  <c r="X1096" i="5"/>
  <c r="X640" i="5"/>
  <c r="X484" i="5"/>
  <c r="X504" i="5"/>
  <c r="X806" i="5"/>
  <c r="X719" i="5"/>
  <c r="X751" i="5"/>
  <c r="X675" i="5"/>
  <c r="X727" i="5"/>
  <c r="X909" i="5"/>
  <c r="X1103" i="5"/>
  <c r="X849" i="5"/>
  <c r="X293" i="5"/>
  <c r="X820" i="5"/>
  <c r="X26" i="5"/>
  <c r="X181" i="5"/>
  <c r="X815" i="5"/>
  <c r="X922" i="5"/>
  <c r="X1111" i="5"/>
  <c r="X154" i="5"/>
  <c r="X451" i="5"/>
  <c r="X1133" i="5"/>
  <c r="X450" i="5"/>
  <c r="X278" i="5"/>
  <c r="X294" i="5"/>
  <c r="X47" i="5"/>
  <c r="X618" i="5"/>
  <c r="X991" i="5"/>
  <c r="X403" i="5"/>
  <c r="X1137" i="5"/>
  <c r="X629" i="5"/>
  <c r="X373" i="5"/>
  <c r="X156" i="5"/>
  <c r="X650" i="5"/>
  <c r="X910" i="5"/>
  <c r="X511" i="5"/>
  <c r="X88" i="5"/>
  <c r="X226" i="5"/>
  <c r="X378" i="5"/>
  <c r="X66" i="5"/>
  <c r="X928" i="5"/>
  <c r="X677" i="5"/>
  <c r="X601" i="5"/>
  <c r="X982" i="5"/>
  <c r="X945" i="5"/>
  <c r="X281" i="5"/>
  <c r="X351" i="5"/>
  <c r="X361" i="5"/>
  <c r="X726" i="5"/>
  <c r="X1143" i="5"/>
  <c r="X1104" i="5"/>
  <c r="X823" i="5"/>
  <c r="X414" i="5"/>
  <c r="X761" i="5"/>
  <c r="X461" i="5"/>
  <c r="X1066" i="5"/>
  <c r="X1162" i="5"/>
  <c r="X448" i="5"/>
  <c r="X341" i="5"/>
  <c r="X1073" i="5"/>
  <c r="X246" i="5"/>
  <c r="X609" i="5"/>
  <c r="X179" i="5"/>
  <c r="X214" i="5"/>
  <c r="X1136" i="5"/>
  <c r="X769" i="5"/>
  <c r="X1049" i="5"/>
  <c r="X599" i="5"/>
  <c r="X660" i="5"/>
  <c r="X1102" i="5"/>
  <c r="X989" i="5"/>
  <c r="X35" i="5"/>
  <c r="X525" i="5"/>
  <c r="X499" i="5"/>
  <c r="X974" i="5"/>
  <c r="X1047" i="5"/>
  <c r="X529" i="5"/>
  <c r="X168" i="5"/>
  <c r="X887" i="5"/>
  <c r="X1163" i="5"/>
  <c r="X454" i="5"/>
  <c r="X586" i="5"/>
  <c r="X23" i="5"/>
  <c r="X419" i="5"/>
  <c r="X197" i="5"/>
  <c r="X242" i="5"/>
  <c r="X127" i="5"/>
  <c r="X546" i="5"/>
  <c r="X1125" i="5"/>
  <c r="X138" i="5"/>
  <c r="X653" i="5"/>
  <c r="X93" i="5"/>
  <c r="X929" i="5"/>
  <c r="X692" i="5"/>
  <c r="X382" i="5"/>
  <c r="X344" i="5"/>
  <c r="X1139" i="5"/>
  <c r="X476" i="5"/>
  <c r="X14" i="5"/>
  <c r="X1132" i="5"/>
  <c r="X809" i="5"/>
  <c r="X880" i="5"/>
  <c r="X1108" i="5"/>
  <c r="X360" i="5"/>
  <c r="X563" i="5"/>
  <c r="X262" i="5"/>
  <c r="X843" i="5"/>
  <c r="X265" i="5"/>
  <c r="X995" i="5"/>
  <c r="X423" i="5"/>
  <c r="X771" i="5"/>
  <c r="X235" i="5"/>
  <c r="X285" i="5"/>
  <c r="X369" i="5"/>
  <c r="X702" i="5"/>
  <c r="X565" i="5"/>
  <c r="X855" i="5"/>
  <c r="X480" i="5"/>
  <c r="X233" i="5"/>
  <c r="X606" i="5"/>
  <c r="X257" i="5"/>
  <c r="X707" i="5"/>
  <c r="X1109" i="5"/>
  <c r="X10" i="5"/>
  <c r="X352" i="5"/>
  <c r="X310" i="5"/>
  <c r="X1154" i="5"/>
  <c r="X924" i="5"/>
  <c r="X50" i="5"/>
  <c r="X449" i="5"/>
  <c r="X730" i="5"/>
  <c r="X211" i="5"/>
  <c r="X22" i="5"/>
  <c r="X766" i="5"/>
  <c r="X832" i="5"/>
  <c r="X408" i="5"/>
  <c r="X463" i="5"/>
  <c r="X575" i="5"/>
  <c r="X104" i="5"/>
  <c r="X972" i="5"/>
  <c r="X482" i="5"/>
  <c r="X1027" i="5"/>
  <c r="X15" i="5"/>
  <c r="X383" i="5"/>
  <c r="X587" i="5"/>
  <c r="X764" i="5"/>
  <c r="X73" i="5"/>
  <c r="X835" i="5"/>
  <c r="X593" i="5"/>
  <c r="X96" i="5"/>
  <c r="X1118" i="5"/>
  <c r="X822" i="5"/>
  <c r="X307" i="5"/>
  <c r="X1021" i="5"/>
  <c r="X210" i="5"/>
  <c r="X734" i="5"/>
  <c r="X554" i="5"/>
  <c r="X959" i="5"/>
  <c r="X510" i="5"/>
  <c r="X74" i="5"/>
  <c r="X674" i="5"/>
  <c r="X867" i="5"/>
  <c r="X607" i="5"/>
  <c r="X120" i="5"/>
  <c r="X642" i="5"/>
  <c r="X1064" i="5"/>
  <c r="X768" i="5"/>
  <c r="X741" i="5"/>
  <c r="X260" i="5"/>
  <c r="X531" i="5"/>
  <c r="X765" i="5"/>
  <c r="X353" i="5"/>
  <c r="X464" i="5"/>
  <c r="X1134" i="5"/>
  <c r="X57" i="5"/>
  <c r="X984" i="5"/>
  <c r="X296" i="5"/>
  <c r="X983" i="5"/>
  <c r="X1085" i="5"/>
  <c r="X509" i="5"/>
  <c r="X129" i="5"/>
  <c r="X718" i="5"/>
  <c r="X857" i="5"/>
  <c r="X517" i="5"/>
  <c r="X164" i="5"/>
  <c r="X132" i="5"/>
  <c r="X330" i="5"/>
  <c r="X532" i="5"/>
  <c r="X24" i="5"/>
  <c r="X161" i="5"/>
  <c r="X753" i="5"/>
  <c r="X248" i="5"/>
  <c r="X1158" i="5"/>
  <c r="X651" i="5"/>
  <c r="X949" i="5"/>
  <c r="X862" i="5"/>
  <c r="X375" i="5"/>
  <c r="X359" i="5"/>
  <c r="X827" i="5"/>
  <c r="X705" i="5"/>
  <c r="X580" i="5"/>
  <c r="X750" i="5"/>
  <c r="X946" i="5"/>
  <c r="X160" i="5"/>
  <c r="X1160" i="5"/>
  <c r="X1147" i="5"/>
  <c r="X443" i="5"/>
  <c r="X1087" i="5"/>
  <c r="X389" i="5"/>
  <c r="X1057" i="5"/>
  <c r="X710" i="5"/>
  <c r="X1059" i="5"/>
  <c r="X39" i="5"/>
  <c r="X839" i="5"/>
  <c r="X496" i="5"/>
  <c r="X713" i="5"/>
  <c r="X428" i="5"/>
  <c r="X147" i="5"/>
  <c r="X119" i="5"/>
  <c r="X308" i="5"/>
  <c r="X440" i="5"/>
  <c r="X1008" i="5"/>
  <c r="X365" i="5"/>
  <c r="X220" i="5"/>
  <c r="X514" i="5"/>
  <c r="X875" i="5"/>
  <c r="X614" i="5"/>
  <c r="X850" i="5"/>
  <c r="X907" i="5"/>
  <c r="X649" i="5"/>
  <c r="X956" i="5"/>
  <c r="X622" i="5"/>
  <c r="X851" i="5"/>
  <c r="X249" i="5"/>
  <c r="X584" i="5"/>
  <c r="X263" i="5"/>
  <c r="X187" i="5"/>
  <c r="X1051" i="5"/>
  <c r="X1124" i="5"/>
  <c r="X72" i="5"/>
  <c r="X172" i="5"/>
  <c r="X221" i="5"/>
  <c r="X487" i="5"/>
  <c r="X379" i="5"/>
  <c r="X1043" i="5"/>
  <c r="X1095" i="5"/>
  <c r="X938" i="5"/>
  <c r="X1001" i="5"/>
  <c r="X533" i="5"/>
  <c r="X395" i="5"/>
  <c r="X1032" i="5"/>
  <c r="X550" i="5"/>
  <c r="X1061" i="5"/>
  <c r="X619" i="5"/>
  <c r="X583" i="5"/>
  <c r="X742" i="5"/>
  <c r="X170" i="5"/>
  <c r="X90" i="5"/>
  <c r="X109" i="5"/>
  <c r="X528" i="5"/>
  <c r="X143" i="5"/>
  <c r="X954" i="5"/>
  <c r="X250" i="5"/>
  <c r="X977" i="5"/>
  <c r="X334" i="5"/>
  <c r="X1142" i="5"/>
  <c r="X402" i="5"/>
  <c r="X574" i="5"/>
  <c r="X1089" i="5"/>
  <c r="X1034" i="5"/>
  <c r="X1062" i="5"/>
  <c r="X92" i="5"/>
  <c r="X196" i="5"/>
  <c r="X936" i="5"/>
  <c r="X777" i="5"/>
  <c r="X978" i="5"/>
  <c r="X539" i="5"/>
  <c r="X350" i="5"/>
  <c r="X868" i="5"/>
  <c r="X536" i="5"/>
  <c r="X1078" i="5"/>
  <c r="X1127" i="5"/>
  <c r="X394" i="5"/>
  <c r="X879" i="5"/>
  <c r="X1146" i="5"/>
  <c r="X687" i="5"/>
  <c r="X163" i="5"/>
  <c r="X241" i="5"/>
  <c r="X553" i="5"/>
  <c r="X616" i="5"/>
  <c r="X585" i="5"/>
  <c r="X291" i="5"/>
  <c r="X1039" i="5"/>
  <c r="X279" i="5"/>
  <c r="X339" i="5"/>
  <c r="X708" i="5"/>
  <c r="X980" i="5"/>
  <c r="X1156" i="5"/>
  <c r="X401" i="5"/>
  <c r="X1150" i="5"/>
  <c r="X863" i="5"/>
  <c r="X215" i="5"/>
  <c r="X316" i="5"/>
  <c r="X578" i="5"/>
  <c r="X218" i="5"/>
  <c r="X590" i="5"/>
  <c r="X358" i="5"/>
  <c r="X442" i="5"/>
  <c r="X230" i="5"/>
  <c r="X900" i="5"/>
  <c r="X1113" i="5"/>
  <c r="X745" i="5"/>
  <c r="X942" i="5"/>
  <c r="X932" i="5"/>
  <c r="X202" i="5"/>
  <c r="X272" i="5"/>
  <c r="X444" i="5"/>
  <c r="X176" i="5"/>
  <c r="X69" i="5"/>
  <c r="X114" i="5"/>
  <c r="X239" i="5"/>
  <c r="X203" i="5"/>
  <c r="X872" i="5"/>
  <c r="X939" i="5"/>
  <c r="X381" i="5"/>
  <c r="X495" i="5"/>
  <c r="X158" i="5"/>
  <c r="X524" i="5"/>
  <c r="X64" i="5"/>
  <c r="X2" i="5"/>
  <c r="X899" i="5"/>
  <c r="X953" i="5"/>
  <c r="X826" i="5"/>
  <c r="X690" i="5"/>
  <c r="X21" i="5"/>
  <c r="X227" i="5"/>
  <c r="X386" i="5"/>
  <c r="X1042" i="5"/>
  <c r="X998" i="5"/>
  <c r="X783" i="5"/>
  <c r="X888" i="5"/>
  <c r="X232" i="5"/>
  <c r="X191" i="5"/>
  <c r="X348" i="5"/>
  <c r="X297" i="5"/>
  <c r="X231" i="5"/>
  <c r="X19" i="5"/>
  <c r="X251" i="5"/>
  <c r="X1025" i="5"/>
  <c r="X201" i="5"/>
  <c r="X41" i="5"/>
  <c r="X131" i="5"/>
  <c r="X747" i="5"/>
  <c r="X897" i="5"/>
  <c r="X1003" i="5"/>
  <c r="X157" i="5"/>
  <c r="X1082" i="5"/>
  <c r="X1070" i="5"/>
  <c r="X914" i="5"/>
  <c r="X1063" i="5"/>
  <c r="X955" i="5"/>
  <c r="X883" i="5"/>
  <c r="X911" i="5"/>
  <c r="X893" i="5"/>
  <c r="X374" i="5"/>
  <c r="X814" i="5"/>
  <c r="X225" i="5"/>
  <c r="X807" i="5"/>
  <c r="X681" i="5"/>
  <c r="X1076" i="5"/>
  <c r="X1038" i="5"/>
  <c r="X1016" i="5"/>
  <c r="X979" i="5"/>
  <c r="X960" i="5"/>
  <c r="X1112" i="5"/>
  <c r="X1028" i="5"/>
  <c r="X371" i="5"/>
  <c r="X775" i="5"/>
  <c r="X274" i="5"/>
  <c r="X688" i="5"/>
  <c r="X552" i="5"/>
  <c r="X501" i="5"/>
  <c r="X306" i="5"/>
  <c r="X889" i="5"/>
  <c r="X415" i="5"/>
  <c r="X921" i="5"/>
  <c r="X712" i="5"/>
  <c r="X829" i="5"/>
  <c r="X596" i="5"/>
  <c r="X758" i="5"/>
  <c r="X912" i="5"/>
  <c r="X895" i="5"/>
  <c r="X99" i="5"/>
  <c r="X155" i="5"/>
  <c r="X37" i="5"/>
  <c r="X427" i="5"/>
  <c r="X117" i="5"/>
  <c r="X234" i="5"/>
  <c r="X86" i="5"/>
  <c r="X314" i="5"/>
  <c r="X434" i="5"/>
  <c r="X465" i="5"/>
  <c r="X254" i="5"/>
  <c r="X485" i="5"/>
  <c r="X107" i="5"/>
  <c r="X68" i="5"/>
  <c r="X106" i="5"/>
  <c r="X549" i="5"/>
  <c r="X204" i="5"/>
  <c r="X199" i="5"/>
  <c r="X473" i="5"/>
  <c r="X795" i="5"/>
  <c r="X110" i="5"/>
  <c r="X45" i="5"/>
  <c r="X744" i="5"/>
  <c r="X288" i="5"/>
  <c r="X304" i="5"/>
  <c r="X632" i="5"/>
  <c r="X544" i="5"/>
  <c r="X559" i="5"/>
  <c r="X684" i="5"/>
  <c r="X54" i="5"/>
  <c r="X507" i="5"/>
  <c r="X648" i="5"/>
  <c r="X380" i="5"/>
  <c r="X723" i="5"/>
  <c r="X678" i="5"/>
  <c r="X696" i="5"/>
  <c r="X669" i="5"/>
  <c r="X60" i="5"/>
  <c r="X715" i="5"/>
  <c r="X598" i="5"/>
  <c r="X530" i="5"/>
  <c r="X701" i="5"/>
  <c r="X185" i="5"/>
  <c r="X298" i="5"/>
  <c r="X313" i="5"/>
  <c r="X724" i="5"/>
  <c r="X711" i="5"/>
  <c r="X481" i="5"/>
  <c r="X171" i="5"/>
  <c r="X290" i="5"/>
  <c r="X767" i="5"/>
  <c r="X439" i="5"/>
  <c r="X589" i="5"/>
  <c r="X555" i="5"/>
  <c r="X325" i="5"/>
  <c r="X115" i="5"/>
  <c r="X432" i="5"/>
  <c r="X470" i="5"/>
  <c r="X412" i="5"/>
  <c r="X667" i="5"/>
  <c r="X357" i="5"/>
  <c r="X456" i="5"/>
  <c r="X76" i="5"/>
  <c r="X611" i="5"/>
  <c r="X118" i="5"/>
  <c r="X704" i="5"/>
  <c r="X842" i="5"/>
  <c r="X869" i="5"/>
  <c r="X562" i="5"/>
  <c r="X686" i="5"/>
  <c r="X973" i="5"/>
  <c r="X915" i="5"/>
  <c r="X102" i="5"/>
  <c r="X78" i="5"/>
  <c r="X537" i="5"/>
  <c r="X94" i="5"/>
  <c r="X91" i="5"/>
  <c r="X153" i="5"/>
  <c r="X656" i="5"/>
  <c r="X623" i="5"/>
  <c r="X173" i="5"/>
  <c r="X898" i="5"/>
  <c r="D199" i="1" l="1"/>
  <c r="D420" i="1"/>
  <c r="B201" i="1"/>
  <c r="B17" i="1"/>
  <c r="D421" i="1" l="1"/>
</calcChain>
</file>

<file path=xl/sharedStrings.xml><?xml version="1.0" encoding="utf-8"?>
<sst xmlns="http://schemas.openxmlformats.org/spreadsheetml/2006/main" count="20406" uniqueCount="5392">
  <si>
    <t>aimecp.xlsx</t>
  </si>
  <si>
    <t>F(*)(**)GEN(*)</t>
  </si>
  <si>
    <t>AIMMS interface inputs</t>
  </si>
  <si>
    <t xml:space="preserve">  worksheel col_row</t>
  </si>
  <si>
    <t>AIMMS column and row identifiers (this worksheet). Updated by hand when uecp.f oml LP structure changes</t>
  </si>
  <si>
    <t xml:space="preserve">  worksheet parameter</t>
  </si>
  <si>
    <t>AIMMS coefficient parameters (the other worksheet), generated by arraycode.f based in part on worksheet col_row</t>
  </si>
  <si>
    <t>REGENERATE CONTENTS OF SHEET PARAMETER  BY RUNNING ARRAYCODE_ECP AFTER CHANGING ITEMS IN THIS SHEET</t>
  </si>
  <si>
    <t>Inputs are shaded in yellow and referenced in NEMS by the named ranges (labels shown in bold)</t>
  </si>
  <si>
    <t>COLNAM_AIMMS</t>
  </si>
  <si>
    <t>Name of AIMMS column (variable) identifier</t>
  </si>
  <si>
    <t>ROLNAM_AIMMS</t>
  </si>
  <si>
    <t>Name of AIMMS row (constraint or bound) identifier</t>
  </si>
  <si>
    <t>COLNAM_MASK</t>
  </si>
  <si>
    <t>Mask pattern to decode an OML column into a set of domain indices</t>
  </si>
  <si>
    <t>ROLNAM_MASK</t>
  </si>
  <si>
    <t>Mask pattern to decode an OML row into a set of domain indices</t>
  </si>
  <si>
    <t>CSETNAM1, …, CSETNAM6</t>
  </si>
  <si>
    <t>AIMMS index sets for each position in the name mask</t>
  </si>
  <si>
    <t>RSETNAM1, …, RSETNAM6</t>
  </si>
  <si>
    <t>C_COMMENT</t>
  </si>
  <si>
    <t xml:space="preserve">Text to go into the COMMENT field of AIMMS identifier. </t>
  </si>
  <si>
    <t>R_COMMENT</t>
  </si>
  <si>
    <t>C_COUNT</t>
  </si>
  <si>
    <t>number of rows in the column ranges</t>
  </si>
  <si>
    <t>R_COUNT</t>
  </si>
  <si>
    <t>number of rows in the row ranges</t>
  </si>
  <si>
    <t>warning: data is case sensitive. Maintain set name capitalization patterns</t>
  </si>
  <si>
    <t>N.A.</t>
  </si>
  <si>
    <t>CNEEDSOL</t>
  </si>
  <si>
    <t>CSETNAM1</t>
  </si>
  <si>
    <t>CSETNAM2</t>
  </si>
  <si>
    <t>CSETNAM3</t>
  </si>
  <si>
    <t>CSETNAM4</t>
  </si>
  <si>
    <t>CSETNAM5</t>
  </si>
  <si>
    <t>CSETNAM6</t>
  </si>
  <si>
    <t>c2EL</t>
  </si>
  <si>
    <t xml:space="preserve">2(*)EL(*)(*)(*)(*) </t>
  </si>
  <si>
    <t>SupplyRegion_ALT1</t>
  </si>
  <si>
    <t>Seasonx</t>
  </si>
  <si>
    <t>LoadGroup</t>
  </si>
  <si>
    <t>LoadSegment</t>
  </si>
  <si>
    <t>PlanYear</t>
  </si>
  <si>
    <t>generation required to store demand response use (P2 technology), by EMM region, season, load group, load segment and planning year (GW)</t>
  </si>
  <si>
    <t>cACIXSS</t>
  </si>
  <si>
    <t xml:space="preserve">ACIXSS(*)(*) </t>
  </si>
  <si>
    <t>numACSS</t>
  </si>
  <si>
    <t>activated carbon required to remove mercury emissions</t>
  </si>
  <si>
    <t>PlantType</t>
  </si>
  <si>
    <t>OwnerType</t>
  </si>
  <si>
    <t>FuelRegion_ALT1</t>
  </si>
  <si>
    <t>ElasticityStep</t>
  </si>
  <si>
    <t>PlanYear_ALTB</t>
  </si>
  <si>
    <t>build unsubsidized dispatchable capacity, by EMM region, plant type, owner type, in fuel region_ALT1, at supply elasticity step, and planning year (GW)</t>
  </si>
  <si>
    <t>cB_DSP</t>
  </si>
  <si>
    <t xml:space="preserve">B(*)(**)(*)(*)(*)(*)!DSP </t>
  </si>
  <si>
    <t>cBBIO</t>
  </si>
  <si>
    <t xml:space="preserve">B(*)(**)(*)(*)(*)(*)!BIO </t>
  </si>
  <si>
    <t>build unsubsidized biomass capacity, by EMM region, plant type, owner type, in fuel region_ALT1, at supply elasticity step, and planning year (GW)</t>
  </si>
  <si>
    <t>cBDSPSUB</t>
  </si>
  <si>
    <t>B(*)(**)(*)(*)(*)(*)!DSPSUB</t>
  </si>
  <si>
    <t>ElasticityStep_ALT1</t>
  </si>
  <si>
    <t>build subsidized dispatchable capacity, by EMM region, plant type, owner type, in fuel region_ALT1, at supply elasticity step, and planning year (GW)</t>
  </si>
  <si>
    <t>cBCOF</t>
  </si>
  <si>
    <t xml:space="preserve">B(*)(*)(*)COF(*) </t>
  </si>
  <si>
    <t>CoalDemandRegion_ALT1</t>
  </si>
  <si>
    <t>BiomassCOF</t>
  </si>
  <si>
    <t>retrofit for biomass cofiring by EMM region, coal demand region, cofiring category and planning year (GW)</t>
  </si>
  <si>
    <t>cBELXX</t>
  </si>
  <si>
    <t xml:space="preserve">B(*)(*)ELXX(*) </t>
  </si>
  <si>
    <t>SupplyRegion_ALTY</t>
  </si>
  <si>
    <t>SupplyRegion_ALTZ</t>
  </si>
  <si>
    <t>build transmission capacity between EMM regions, to count toward reserve margin of importing region (ALTZ), by planning year (GW)</t>
  </si>
  <si>
    <t>cBELYY</t>
  </si>
  <si>
    <t xml:space="preserve">B(*)(*)ELYY(*) </t>
  </si>
  <si>
    <t>SupplyRegion_ALTa</t>
  </si>
  <si>
    <t>build transmission capacity to flow between EMM regions (in either direction) by planning year (GW)</t>
  </si>
  <si>
    <t>cBIMU</t>
  </si>
  <si>
    <t xml:space="preserve">B(*)IMU(**)(*) </t>
  </si>
  <si>
    <t>CanProvince</t>
  </si>
  <si>
    <t>CanadaProject</t>
  </si>
  <si>
    <t>build Canadian import capacity by Canadian province, project and planning year (GW)</t>
  </si>
  <si>
    <t>cBNK_HG</t>
  </si>
  <si>
    <t xml:space="preserve">BNK_HG(*)(*)  </t>
  </si>
  <si>
    <t>nHGCODE</t>
  </si>
  <si>
    <t xml:space="preserve">bank mercury allowances in mercury region and planning year </t>
  </si>
  <si>
    <t>cBNKRET0</t>
  </si>
  <si>
    <t xml:space="preserve">BNK(*)RET0 </t>
  </si>
  <si>
    <t>SO2Region</t>
  </si>
  <si>
    <t>bank SO2 allowances for early retrofits (if allowed) by SO2 region (million tons)</t>
  </si>
  <si>
    <t>cBNKRPSC</t>
  </si>
  <si>
    <t>BNKRPSC(*)</t>
  </si>
  <si>
    <t>accumulate bank for national RPS if allowed, by planning year (bkwh)</t>
  </si>
  <si>
    <t>cBNKRPSU</t>
  </si>
  <si>
    <t>BNKRPSU(*)</t>
  </si>
  <si>
    <t>use national RPS bank by planning year (bkwh)</t>
  </si>
  <si>
    <t>cBNKSO2</t>
  </si>
  <si>
    <t xml:space="preserve">BNK(*)SO2(*) </t>
  </si>
  <si>
    <t>bank balance for SO2 allowances by SO2 region (CAIR) and planning year (million tons)</t>
  </si>
  <si>
    <t>cBNKXTR</t>
  </si>
  <si>
    <t xml:space="preserve">BNK(*)XTR(*) </t>
  </si>
  <si>
    <t>use SO2 allowances banked from early retrofits in SO2 region and planning year (million tons)</t>
  </si>
  <si>
    <t>build subsidized non-fossil dispatchable capacity (GW)</t>
  </si>
  <si>
    <t>cBSDGN</t>
  </si>
  <si>
    <t>B(*)(**)(*)S(*)(*)!DGN</t>
  </si>
  <si>
    <t>DistGenAvoidStep</t>
  </si>
  <si>
    <t>cBSNUC</t>
  </si>
  <si>
    <t xml:space="preserve">B(*)(**)(*)S(*)(*)!NUC </t>
  </si>
  <si>
    <t>build subsidized nuclear capacity (GW)</t>
  </si>
  <si>
    <t>build unsubsidized non-fossil dispatchable capacity(GW)</t>
  </si>
  <si>
    <t>cBXNUC</t>
  </si>
  <si>
    <t xml:space="preserve">B(*)(**)(*)X(*)(*)!NUC  </t>
  </si>
  <si>
    <t>build unsubsidized nuclear capacity(GW)</t>
  </si>
  <si>
    <t>cBXRNW</t>
  </si>
  <si>
    <t>B(*)(**)(*)X(*)(*)!RNW</t>
  </si>
  <si>
    <t>build unsubsidized renewable capacity(GW)</t>
  </si>
  <si>
    <t>cB_IMP</t>
  </si>
  <si>
    <t>B(*)(**)(*)(*)(*)(*)!IMP</t>
  </si>
  <si>
    <t>SupplyRegion_ALTfrom</t>
  </si>
  <si>
    <t>build unsubsidized non-fossil dispatchable capacity, in one EMM region for another (HVDC build) (GW)</t>
  </si>
  <si>
    <t>cB_SUBIMP</t>
  </si>
  <si>
    <t>B(*)(**)(*)(*)(*)(*)!SUBIMP</t>
  </si>
  <si>
    <t>build subsidized non-fossil dispatchable capacity, in one EMM region for another (HVDC build) (GW)</t>
  </si>
  <si>
    <t>cBX_DGN</t>
  </si>
  <si>
    <t>B(*)(**)(*)X(*)(*)!DGN</t>
  </si>
  <si>
    <t>cCARBK</t>
  </si>
  <si>
    <t xml:space="preserve">CARBK(**)(*) </t>
  </si>
  <si>
    <t>CarbonRegion</t>
  </si>
  <si>
    <t>bank balance for carbon emissions by carbon region (currently AB398-CA only) and planning year (MM mt carbon)</t>
  </si>
  <si>
    <t>cCARD</t>
  </si>
  <si>
    <t xml:space="preserve">CARD(*)(**)(*) </t>
  </si>
  <si>
    <t>carbon emissions from domestic imports included in covered carbon emissions (currently AB398 only -- CA) by EMM Region, carbon region, and planning year (MM mt carbon)</t>
  </si>
  <si>
    <t>cCAREC</t>
  </si>
  <si>
    <t>CAREC(**)(*)</t>
  </si>
  <si>
    <t>use emission containment reserve allowances by carbon region (currently RGGI only) and planning year (MM mt carbon)</t>
  </si>
  <si>
    <t>cCARES</t>
  </si>
  <si>
    <t xml:space="preserve">CARES(**)(*) </t>
  </si>
  <si>
    <t>carbon emissions escape vector by carbon region and planning year (MM mt carbon)</t>
  </si>
  <si>
    <t>cCARFL</t>
  </si>
  <si>
    <t xml:space="preserve">CARFL(**)(*) </t>
  </si>
  <si>
    <t>carbon emissions from fuel provider sector included in covered carbon emissions (currently AB398 only -- CA) by carbon region and planning year (MM mt carbon)</t>
  </si>
  <si>
    <t>cCARI</t>
  </si>
  <si>
    <t xml:space="preserve">CARI(*)(**)(*) </t>
  </si>
  <si>
    <t>carbon emissions from international imports included in covered carbon emissions (currently AB398 only -- CA) by EMM Region, carbon region, and planning year (MM mt carbon)</t>
  </si>
  <si>
    <t>cCARIN</t>
  </si>
  <si>
    <t xml:space="preserve">CARIN(**)(*) </t>
  </si>
  <si>
    <t>carbon emissions from industrial sector included in covered carbon emissions (currently AB398 only -- CA) by carbon region and planning year (MM mt carbon)</t>
  </si>
  <si>
    <t>cCARLM</t>
  </si>
  <si>
    <t xml:space="preserve">CARLM(**)(*) </t>
  </si>
  <si>
    <t>carbon emissions limit by carbon region and planning year (MM mt carbon)</t>
  </si>
  <si>
    <t>cCAROF</t>
  </si>
  <si>
    <t xml:space="preserve">CAROF(**)(*) </t>
  </si>
  <si>
    <t>use emissions offsets by carbon region and planning year (MM mt carbon)</t>
  </si>
  <si>
    <t>cCAROT</t>
  </si>
  <si>
    <t xml:space="preserve">CAROT(**)(*) </t>
  </si>
  <si>
    <t>carbon emissions from renewables planning year (MM mt carbon)</t>
  </si>
  <si>
    <t>cCAROTHX</t>
  </si>
  <si>
    <t xml:space="preserve">CAROTHX(*) </t>
  </si>
  <si>
    <t>carbon emissions from other sources included in covered carbon emissions (currently AB398 only -- CA) by carbon region and planning year (MM mt carbon)</t>
  </si>
  <si>
    <t>cCARRF</t>
  </si>
  <si>
    <t xml:space="preserve">CARRF(**)(*) </t>
  </si>
  <si>
    <t>carbon emissions from refinery sector included in covered carbon emissions (currently AB398 only -- CA) by carbon region and planning year (MM mt carbon)</t>
  </si>
  <si>
    <t>cCARRS</t>
  </si>
  <si>
    <t xml:space="preserve">CARRS(**)(*) </t>
  </si>
  <si>
    <t>use cost containment reserve allowances by carbon region and planning year (MM mt carbon)</t>
  </si>
  <si>
    <t>cDBTX</t>
  </si>
  <si>
    <t xml:space="preserve">D(*)BT(**)X(*) </t>
  </si>
  <si>
    <t>BiomassType</t>
  </si>
  <si>
    <t>biomass to liquids demand by Coal demand region, biomass type, and planning year (trillion Btu)</t>
  </si>
  <si>
    <t>cDETX</t>
  </si>
  <si>
    <t xml:space="preserve">D(*)ET(**)X(*) </t>
  </si>
  <si>
    <t>cellulosic ethanol biomass demand by Coal demand region, biomass type, and planning year (trillion Btu)</t>
  </si>
  <si>
    <t>cDH2X</t>
  </si>
  <si>
    <t xml:space="preserve">D(*)H2(**)X(*) </t>
  </si>
  <si>
    <t>hydrogen production biomass demand by Coal demand region, biomass type, and planning year (trillion Btu)</t>
  </si>
  <si>
    <t>cDPVCP</t>
  </si>
  <si>
    <t>DPVCP(**)(*)</t>
  </si>
  <si>
    <t>SupplyRegion_ALTtwo</t>
  </si>
  <si>
    <t>Column for Distributed PV Capacity to be Excluded from Grid Resilience Rows to prevent “double-counting”</t>
  </si>
  <si>
    <t>cE</t>
  </si>
  <si>
    <t xml:space="preserve">E(****)(**)(*) </t>
  </si>
  <si>
    <t>NaturalGasGroup</t>
  </si>
  <si>
    <t>NGCommitYear</t>
  </si>
  <si>
    <t>Nat Gas Existing base capacity by natural gas plant group, plant type and retrofit commit year (GW)</t>
  </si>
  <si>
    <t>cE_MR</t>
  </si>
  <si>
    <t xml:space="preserve">E(*)(**)_MR(*) </t>
  </si>
  <si>
    <t>existing must run capacity (fossil) by EMM region, plant type, and planning year (GW)</t>
  </si>
  <si>
    <t>cEBAS</t>
  </si>
  <si>
    <t>E(*)(**)BAS(*)</t>
  </si>
  <si>
    <t>exclude existing generation from baseline RPS requirement (bkwh)</t>
  </si>
  <si>
    <t>cECOF</t>
  </si>
  <si>
    <t xml:space="preserve">E(*)(*)(*)COF(*) </t>
  </si>
  <si>
    <t>existing biomass cofiring capacity by EMM region, coal demand region, biomass retrofit category, and planning year (GW)</t>
  </si>
  <si>
    <t>cEFF0</t>
  </si>
  <si>
    <t xml:space="preserve">E(*)(**)FF(*)0 </t>
  </si>
  <si>
    <t xml:space="preserve">existing capacity when no heatrate improvement by EMM region, plant type (noncoal) and planning year (GW) </t>
  </si>
  <si>
    <t>cEGEN</t>
  </si>
  <si>
    <t>E(*)(**)GEN(*)</t>
  </si>
  <si>
    <t>EXISTING GENERATION VECTOR</t>
  </si>
  <si>
    <t>cEHH0</t>
  </si>
  <si>
    <t xml:space="preserve">E(*)(**)HH(*)0 </t>
  </si>
  <si>
    <t>existing capacity with heatrate improvement by EMM region, plant type (noncoal) and planning year (GW)</t>
  </si>
  <si>
    <t>cEIMU</t>
  </si>
  <si>
    <t xml:space="preserve">E(*)IMU(**)(*) </t>
  </si>
  <si>
    <t>existing canadian import projects by Canadian province, project, and planning year (GW)</t>
  </si>
  <si>
    <t>existing must run capacity (renewable) by EMM region, plant type, and planning year (GW)</t>
  </si>
  <si>
    <t>cEMRX_RNW</t>
  </si>
  <si>
    <t>E(*)(**)MRX(*)!RNW</t>
  </si>
  <si>
    <t>cEMXRET0</t>
  </si>
  <si>
    <t>E(*)MXRET0</t>
  </si>
  <si>
    <t>max retirements row excape vector (GW)</t>
  </si>
  <si>
    <t>cEUHG</t>
  </si>
  <si>
    <t xml:space="preserve">EUHG(**)(*)(*) </t>
  </si>
  <si>
    <t>mercury emissions by plant type (coal only), mercury region, and planning year (tons time 1000)</t>
  </si>
  <si>
    <t>cEUHGOT1</t>
  </si>
  <si>
    <t xml:space="preserve">EUHGOT1(*) </t>
  </si>
  <si>
    <t>mercury emissions from coal stocks by mercury region, and planning year (tons time 1000)</t>
  </si>
  <si>
    <t>cEUHGRS</t>
  </si>
  <si>
    <t xml:space="preserve">EUHGRS(*)(*) </t>
  </si>
  <si>
    <t>mercury emissions from residual fuel oil use by mercury region and planning year (tons time 1000)</t>
  </si>
  <si>
    <t>cEUN</t>
  </si>
  <si>
    <t xml:space="preserve">EUN(**)(**)(*) </t>
  </si>
  <si>
    <t>NOXRegion</t>
  </si>
  <si>
    <t>NOX emissions by plant type, NOX region (and seasonal), and planning year (1000 tons)</t>
  </si>
  <si>
    <t>cEUSO</t>
  </si>
  <si>
    <t xml:space="preserve">EUSO(**)(*)(*) </t>
  </si>
  <si>
    <t>SO2 emissions by plant type, SO2 region, and planning year (1000 tons)</t>
  </si>
  <si>
    <t>cEUSOOT</t>
  </si>
  <si>
    <t xml:space="preserve">EUSOOT(*)(*) </t>
  </si>
  <si>
    <t>SO2 emissions from coal stocks by SO2 region, and planning year (1000 tons)</t>
  </si>
  <si>
    <t>cEUSORS</t>
  </si>
  <si>
    <t xml:space="preserve">EUSORS(*)(*) </t>
  </si>
  <si>
    <t>SO2 emissions from residual fuel oil use by SO2 region and planning year (1000 tons)</t>
  </si>
  <si>
    <t>cEVN</t>
  </si>
  <si>
    <t xml:space="preserve">EVN(**)(**)(*) </t>
  </si>
  <si>
    <t>NOX emissions savings from retrofits by plant type, NOX region (and seasonal), and planning year (1000 tons)</t>
  </si>
  <si>
    <t>cEXX0_DSP</t>
  </si>
  <si>
    <t>E(*)(**)XX(*)0</t>
  </si>
  <si>
    <t>RetireGroup</t>
  </si>
  <si>
    <t>existing retireable dispatchable capacity (excluding coal, nuclear, and natural gas) by EMM region, plant type, and retirement group (GW)</t>
  </si>
  <si>
    <t>cEXX0_RNW</t>
  </si>
  <si>
    <t>E(*)(**)XX(*)0!RNW</t>
  </si>
  <si>
    <t>existing retireable renewable capacity (excluding coal, nuclear, and natural gas) by EMM region, plant type, and retirement group (GW)</t>
  </si>
  <si>
    <t>cEXX0_INT</t>
  </si>
  <si>
    <t>E(*)(**)XX(*)0!INT</t>
  </si>
  <si>
    <t>existing retireable intermittent capacity (excluding coal, nuclear, and natural gas) by EMM region, plant type, and retirement group (GW)</t>
  </si>
  <si>
    <t>cEXXX_DSP</t>
  </si>
  <si>
    <t>E(*)(**)XXX(*)</t>
  </si>
  <si>
    <t>existing (nonretireable) dispatchable capacity by EMM region, plant type, and planning year (GW)</t>
  </si>
  <si>
    <t>cEXXX_RNW</t>
  </si>
  <si>
    <t>E(*)(**)XXX(*)!RNW</t>
  </si>
  <si>
    <t>existing (nonretireable) renewable capacity by EMM region, plant type, and planning year (GW)</t>
  </si>
  <si>
    <t>cEXXX_INT</t>
  </si>
  <si>
    <t>E(*)(**)XXX(*)!INT</t>
  </si>
  <si>
    <t>existing (nonretireable) intermittent capacity by EMM region, plant type, and planning year (GW)</t>
  </si>
  <si>
    <t>cEXXX_DGN</t>
  </si>
  <si>
    <t>E(*)(**)XXX(*)!DGN</t>
  </si>
  <si>
    <t>existing (nonretireable) non-fossile dipatchable capacity by EMM region, plant type, and planning year (GW)</t>
  </si>
  <si>
    <t>cF</t>
  </si>
  <si>
    <t>F(*)(**)(**)(*)(*)</t>
  </si>
  <si>
    <t>ECPFuelType</t>
  </si>
  <si>
    <t>GasSeason</t>
  </si>
  <si>
    <t>fuel consumption by fuel region and plant type (gas burning) by fuel type, gas season, and planning year (trillion Btu)</t>
  </si>
  <si>
    <t>cFXX</t>
  </si>
  <si>
    <t>F(*)(**)(*)XX(*)</t>
  </si>
  <si>
    <t>Scrubber</t>
  </si>
  <si>
    <t>fuel transportation escape vector by fuel region, plant type, scrubbed or unscrubbed, and planning year (trillion Btu)</t>
  </si>
  <si>
    <t>cG</t>
  </si>
  <si>
    <t>G(**)(**)(*)(*)(*)</t>
  </si>
  <si>
    <t>RPSTranche</t>
  </si>
  <si>
    <t>RPSRegion_ALT1</t>
  </si>
  <si>
    <t>RPSRegion_ALT2</t>
  </si>
  <si>
    <t>Use generation from plant type and EMM region (ALT1) to satisfy state RPS in EMM region (ALT2), by planning year (bkwh)</t>
  </si>
  <si>
    <t>cGCAP</t>
  </si>
  <si>
    <t xml:space="preserve">G(**)(*)CAP(*)    </t>
  </si>
  <si>
    <t>SupplyState</t>
  </si>
  <si>
    <t>RPSTrancheID</t>
  </si>
  <si>
    <t>alternative compliance credits imposing price cap by Supply state, RPS tranche, and planning year (bkwh)</t>
  </si>
  <si>
    <t>cGCGRNW</t>
  </si>
  <si>
    <t xml:space="preserve">G(*)CGRNW(*) </t>
  </si>
  <si>
    <t>traditional cogen contributing to regional RPS by EMM region and planning year (if relevant) (bkwh)</t>
  </si>
  <si>
    <t>cGCRRNW</t>
  </si>
  <si>
    <t>G(*)CRRNW(*)</t>
  </si>
  <si>
    <t>Regional RPS credit price cap ($/mwh)</t>
  </si>
  <si>
    <t>cGUCGRN</t>
  </si>
  <si>
    <t xml:space="preserve">GUCGRN(*)(*)  </t>
  </si>
  <si>
    <t>traditional cogen contributing to National RPS by EMM region and planning year (if relevant) (bkwh)</t>
  </si>
  <si>
    <t>cGUCRRNW</t>
  </si>
  <si>
    <t>GUCRRNW(*)</t>
  </si>
  <si>
    <t>National RPS credit price cap ($/mwh)</t>
  </si>
  <si>
    <t>cGDG_PV</t>
  </si>
  <si>
    <t xml:space="preserve">G(*)DG_PV(*)      </t>
  </si>
  <si>
    <t>generation from distributed PV in EMM region and planning year (bkwh)</t>
  </si>
  <si>
    <t>cGELXXX</t>
  </si>
  <si>
    <t xml:space="preserve">G(*)ELXXX(*) </t>
  </si>
  <si>
    <t>total electricity generation requirement by EMM region and planning year (bkwh)</t>
  </si>
  <si>
    <t>cGMRCO2</t>
  </si>
  <si>
    <t>G(*)MRCO2(*)</t>
  </si>
  <si>
    <t>carbon emissions from must-run units (111d only)  (billion lbs CO2)</t>
  </si>
  <si>
    <t>cGRNXXX</t>
  </si>
  <si>
    <t xml:space="preserve">G(*)RNXXX(*) </t>
  </si>
  <si>
    <t>regional RPS requirement (if relevant) (bkwh)</t>
  </si>
  <si>
    <t>cGURNXX</t>
  </si>
  <si>
    <t>GURNXX(*)(*)</t>
  </si>
  <si>
    <t>Regional RPS generation that counts toward national limit (bkwh)</t>
  </si>
  <si>
    <t>cGSTRPS</t>
  </si>
  <si>
    <t xml:space="preserve">G(*)STRPS(*)      </t>
  </si>
  <si>
    <t>EMM region demand, used for state level RPS requirement, by EMM region and planning year (bkwh)</t>
  </si>
  <si>
    <t>cGTCG</t>
  </si>
  <si>
    <t xml:space="preserve">G(*)(**)TCG(*)    </t>
  </si>
  <si>
    <t>CHPFuel</t>
  </si>
  <si>
    <t>cogen (sales to grid) qualifying to meet RPS reguirement by RPS (EMM) region, fuel type, and planning year (bkwh)</t>
  </si>
  <si>
    <t>cGTCO</t>
  </si>
  <si>
    <t xml:space="preserve">G(*)(**)TCO(*)    </t>
  </si>
  <si>
    <t>cogen (own use\) qualifying to meet RPS reguirement by RPS (EMM) region, fuel type, and planning year (bkwh)</t>
  </si>
  <si>
    <t>cGTRPS</t>
  </si>
  <si>
    <t>G(*)(*)TRPS(*)</t>
  </si>
  <si>
    <t>RPS credits sold by RPS region (ALT1) to RPS region (ALT2)by planning year (bkwh)</t>
  </si>
  <si>
    <t>cGUDGPV</t>
  </si>
  <si>
    <t>GUDGPV(*)(*)</t>
  </si>
  <si>
    <t>distributed PV generation (end-use) for national RPS by EMM region and planning year (bkwh)</t>
  </si>
  <si>
    <t>cGXCOF</t>
  </si>
  <si>
    <t>G(**)XCOF(*)</t>
  </si>
  <si>
    <t>Generation from cofiring that contributes to state RPS (bill kWh)</t>
  </si>
  <si>
    <t>cGXXX</t>
  </si>
  <si>
    <t xml:space="preserve">G(*)(**)XXX(*) </t>
  </si>
  <si>
    <t>Generation from existing sources to exclude from RPS if appropriate, by EMM region, plant type and planning year (bkwh)</t>
  </si>
  <si>
    <t>cH</t>
  </si>
  <si>
    <t xml:space="preserve">H(*)(**)(*)(*)(*)(*) </t>
  </si>
  <si>
    <t>Must run hydro capacity by EMM region, plant type, season, load group, load segment and planning year (GW)</t>
  </si>
  <si>
    <t>cHGEN</t>
  </si>
  <si>
    <t xml:space="preserve">H(*)(**)GEN(*)    </t>
  </si>
  <si>
    <t>Generation from EMM region and plant type not used for any state RPS, by planning year (bkwh)</t>
  </si>
  <si>
    <t>cHSAF</t>
  </si>
  <si>
    <t xml:space="preserve">H(*)(**)SAF(*)    </t>
  </si>
  <si>
    <t>escape vector for generation balance row by EMM region, plant type and planning year (bkwh)</t>
  </si>
  <si>
    <t>cIGEN</t>
  </si>
  <si>
    <t>I(*)(**)GEN(*)</t>
  </si>
  <si>
    <t>INCREMENTAL EXISTING GENERATION VECTOR</t>
  </si>
  <si>
    <t>cIS</t>
  </si>
  <si>
    <t>I(*)(**)(*)S(*)(*)</t>
  </si>
  <si>
    <t>Intermittent builds with subsidy by EMM region by plant type and planning year (GW)</t>
  </si>
  <si>
    <t>cIX</t>
  </si>
  <si>
    <t>I(*)(**)(*)X(*)(*)</t>
  </si>
  <si>
    <t>Intermittent builds without subsidy by EMM region by plant type and planning year (GW)</t>
  </si>
  <si>
    <t>cI_IMP</t>
  </si>
  <si>
    <t>I(*)(**)(*)(*)(*)(*)!IMP</t>
  </si>
  <si>
    <t>PlantType_ALT1</t>
  </si>
  <si>
    <t>build unsubsidized intermittent capacity, in one EMM region for another (HVDC build) (GW)</t>
  </si>
  <si>
    <t>cI_SUBIMP</t>
  </si>
  <si>
    <t>I(*)(**)(*)(*)(*)(*)!SUBIMP</t>
  </si>
  <si>
    <t>build subsidized intermittent capacity, in one EMM region for another (HVDC build) (GW)</t>
  </si>
  <si>
    <t>cJ</t>
  </si>
  <si>
    <t>J(*)(*)(**)(*)(*)(*)</t>
  </si>
  <si>
    <t>OperatingMode</t>
  </si>
  <si>
    <t>Seasonmd</t>
  </si>
  <si>
    <t>operate fossil plant type with minimum generation for load (max for spinning reserves)  (GW)</t>
  </si>
  <si>
    <t>cJ_MINSR</t>
  </si>
  <si>
    <t>J(*)(**)(*)(*)(*)(*)</t>
  </si>
  <si>
    <t>operate hydro plant type with minimum generation for load (max for spinning reserves)  (GW)</t>
  </si>
  <si>
    <t>cJM</t>
  </si>
  <si>
    <t xml:space="preserve">J(*)(*)(**)M(*)(*) </t>
  </si>
  <si>
    <t>operate biomass must run renewable with minimum generation or max spinning reserves  (GW)</t>
  </si>
  <si>
    <t>cJMR</t>
  </si>
  <si>
    <t xml:space="preserve">J(*)(**)MR(*)(*) </t>
  </si>
  <si>
    <t>operate non-biomass must run renewable with minimum generation or max spinning reserves (GW)</t>
  </si>
  <si>
    <t>cJX</t>
  </si>
  <si>
    <t xml:space="preserve">J(*)(*)(**)X(*)(*) </t>
  </si>
  <si>
    <t>operate biomass renewable with minimum generation or max spinning reserves (GW)</t>
  </si>
  <si>
    <t>cJXX</t>
  </si>
  <si>
    <t xml:space="preserve">J(*)(**)XX(*)(*) </t>
  </si>
  <si>
    <t>operate non-biomass renewable with minimum generation or max spinning reserves (GW)</t>
  </si>
  <si>
    <t>cK</t>
  </si>
  <si>
    <t xml:space="preserve">K(**)(**)(*)(*)(*) </t>
  </si>
  <si>
    <t>CoalType</t>
  </si>
  <si>
    <t>CoalSupplyCurve</t>
  </si>
  <si>
    <t>escape vector for coal contracts (trillion Btu)</t>
  </si>
  <si>
    <t>cLDBLD</t>
  </si>
  <si>
    <t xml:space="preserve">LDBLD(*)(*)(*) </t>
  </si>
  <si>
    <t>VLoadSegment</t>
  </si>
  <si>
    <t>escape vector for load rows (GW)</t>
  </si>
  <si>
    <t>cLP_RET</t>
  </si>
  <si>
    <t xml:space="preserve">L(*)P_RET(*) </t>
  </si>
  <si>
    <t>escape vector for forcing planned retrofits (PlanYear=3 only) (GW)</t>
  </si>
  <si>
    <t>cM</t>
  </si>
  <si>
    <t xml:space="preserve">M(*)(*)(**)(*)(*)(*) </t>
  </si>
  <si>
    <t>operate must-run fossil capacity (GW)</t>
  </si>
  <si>
    <t>cMCN</t>
  </si>
  <si>
    <t>MCN(**)(**)(*)</t>
  </si>
  <si>
    <t>SupplyRegion_ALT2</t>
  </si>
  <si>
    <t>SupplyRegion_ALTto</t>
  </si>
  <si>
    <t xml:space="preserve">trade carbon allowances between EMM regions representing a single state (i.e. NY) for CPP </t>
  </si>
  <si>
    <t>cMN</t>
  </si>
  <si>
    <t xml:space="preserve">M(*)(*)(**)N(*)(*) </t>
  </si>
  <si>
    <t>Season</t>
  </si>
  <si>
    <t>operate must-run fossil for non-spinning reserve (if active) (GW)</t>
  </si>
  <si>
    <t>cMV</t>
  </si>
  <si>
    <t xml:space="preserve">MV(**)(***)(*) </t>
  </si>
  <si>
    <t>CoalSupplyStep</t>
  </si>
  <si>
    <t>produce coal by Coal Supply Step from Coal supply curve, and planning year (trill BTU)</t>
  </si>
  <si>
    <t>cMVS</t>
  </si>
  <si>
    <t>MVS(**)(**)(*)</t>
  </si>
  <si>
    <t>CoalDemandRegion_ALTfrom</t>
  </si>
  <si>
    <t>CoalDemandRegion_ALTto</t>
  </si>
  <si>
    <t>trade SO2 allowances between coal regions (CSAPR) (thousand tons)</t>
  </si>
  <si>
    <t>cMVSO2</t>
  </si>
  <si>
    <t>MVSO2(*)(*)(*)</t>
  </si>
  <si>
    <t>SO2Region_ALTTo</t>
  </si>
  <si>
    <t>trade SO2 allowances between SO2 regions (CAIR) (thousand tons)</t>
  </si>
  <si>
    <t>cMVSO2_rev</t>
  </si>
  <si>
    <t>MVSO2(*)(*)(*)!rev</t>
  </si>
  <si>
    <t>cMVUP6</t>
  </si>
  <si>
    <t>MV(**)UP6(*)</t>
  </si>
  <si>
    <t>max supply step for coal production - high cost  (trill BTU)</t>
  </si>
  <si>
    <t>cN</t>
  </si>
  <si>
    <t>N(*)(**)(*)(*)(*)(*)</t>
  </si>
  <si>
    <t>capacity contributing to non spinning reserve  (GW)</t>
  </si>
  <si>
    <t>cNN</t>
  </si>
  <si>
    <t>N(**)N(**)(*)(*)</t>
  </si>
  <si>
    <t>Generation from new sources that contributes to state RPS (bill kWh)</t>
  </si>
  <si>
    <t>cNNG</t>
  </si>
  <si>
    <t>N(****)NG(*)</t>
  </si>
  <si>
    <t>CoalGroup</t>
  </si>
  <si>
    <t>convert capacity in coal group to NG steam (GW)</t>
  </si>
  <si>
    <t>cNOT</t>
  </si>
  <si>
    <t xml:space="preserve">NOT(**)(**)(*) </t>
  </si>
  <si>
    <t>OGSMSector</t>
  </si>
  <si>
    <t>OGSMRegion</t>
  </si>
  <si>
    <t>non-EMM CO2 used for EOR (million metric tons CO2)</t>
  </si>
  <si>
    <t>cNOTSF</t>
  </si>
  <si>
    <t xml:space="preserve">NOTSF(**)(*) </t>
  </si>
  <si>
    <t>escape vector for CO2 for EOR (million metric tons CO2)</t>
  </si>
  <si>
    <t>cNTO</t>
  </si>
  <si>
    <t xml:space="preserve">NTO(**)(**)(*) </t>
  </si>
  <si>
    <t>OGSMRegion_ALTFrom</t>
  </si>
  <si>
    <t>OGSMRegion_ALTTo</t>
  </si>
  <si>
    <t>transport CO2 from other sources between OGSM regions for EOR (million metric tons CO2)</t>
  </si>
  <si>
    <t>cNTR</t>
  </si>
  <si>
    <t xml:space="preserve">NTR(**)(**)(*) </t>
  </si>
  <si>
    <t>FuelRegion</t>
  </si>
  <si>
    <t>transport CO2 from EMM fuel regions to OGSM region for EOR (million metric tons CO2)</t>
  </si>
  <si>
    <t>cNTX</t>
  </si>
  <si>
    <t xml:space="preserve">NTX(**)__(*) </t>
  </si>
  <si>
    <t>CO2 captured but not used for EOR by EMM fuel region (million metric tons CO2)</t>
  </si>
  <si>
    <t>cNUC</t>
  </si>
  <si>
    <t xml:space="preserve">(*)(****)NUC    </t>
  </si>
  <si>
    <t>CommitYear</t>
  </si>
  <si>
    <t>Nuclear</t>
  </si>
  <si>
    <t>utilize nuclear capacity in max generation mode (GW)</t>
  </si>
  <si>
    <t>cNUCSR</t>
  </si>
  <si>
    <t>(*)(****)NUC!SR</t>
  </si>
  <si>
    <t>CommitYearSR</t>
  </si>
  <si>
    <t>utilize nuclear capacity in max spinning reserve mode (GW)</t>
  </si>
  <si>
    <t>cO_HYD</t>
  </si>
  <si>
    <t>O(*)(**)(*)(*)(*)(*)</t>
  </si>
  <si>
    <t>operate hydro plant type with maximum generation for load (min for spinning reserves) (GW)</t>
  </si>
  <si>
    <t>cO_DISP</t>
  </si>
  <si>
    <t xml:space="preserve">O(*)(*)(**)(*)(*)(*) </t>
  </si>
  <si>
    <t>operate fossil plant type with load following (GW)</t>
  </si>
  <si>
    <t>cOIMX1</t>
  </si>
  <si>
    <t xml:space="preserve">O(*)IM(*)X1(*) </t>
  </si>
  <si>
    <t>imports from Canada (GW)</t>
  </si>
  <si>
    <t>cOMR</t>
  </si>
  <si>
    <t xml:space="preserve">O(*)(**)MR(*)(*) </t>
  </si>
  <si>
    <t>operate non-biomass must run renewable with maximum generation or min spinning reserves (GW)</t>
  </si>
  <si>
    <t>cON</t>
  </si>
  <si>
    <t>O(*)(*)(**)N(*)(*)</t>
  </si>
  <si>
    <t>use fossil capacity for non-spinning reserves (if active) (GW)</t>
  </si>
  <si>
    <t>cOXX</t>
  </si>
  <si>
    <t xml:space="preserve">O(*)(**)XX(*)(*) </t>
  </si>
  <si>
    <t>operate non-biomass renewable with maximum generation or min spinning reserves (GW)</t>
  </si>
  <si>
    <t>cPH</t>
  </si>
  <si>
    <t xml:space="preserve">P(*)(**)H(*)(*)(*) </t>
  </si>
  <si>
    <t>capacity set aside for planned maintenance (non-must run and with heat rate improvements) (GW)</t>
  </si>
  <si>
    <t>cPM</t>
  </si>
  <si>
    <t xml:space="preserve">P(*)(**)M(*)(*)(*) </t>
  </si>
  <si>
    <t>capacity set aside for planned maintenance (must run only and without heat rate improvements) (GW)</t>
  </si>
  <si>
    <t>cPX</t>
  </si>
  <si>
    <t xml:space="preserve">P(*)(**)X(*)(*)(*) </t>
  </si>
  <si>
    <t>capacity set aside for planned maintenance (non-must run and without heat rate improvements) (GW)</t>
  </si>
  <si>
    <t>cPY</t>
  </si>
  <si>
    <t xml:space="preserve">P(*)(**)Y(*)(*)(*) </t>
  </si>
  <si>
    <t>capacity set aside for planned maintenance (must run only and with heat rate improvements) (GW)</t>
  </si>
  <si>
    <t>cQXMR</t>
  </si>
  <si>
    <t xml:space="preserve">Q(*)(**)XMR(*) </t>
  </si>
  <si>
    <t>escape vector for must run constraint (GW)</t>
  </si>
  <si>
    <t>cRCFGEN</t>
  </si>
  <si>
    <t xml:space="preserve">R(*)CFGEN(*)  </t>
  </si>
  <si>
    <t>escape vector for minimum cofiring constraint (GW)</t>
  </si>
  <si>
    <t>cRDBLDX</t>
  </si>
  <si>
    <t>RDBLDX(*)(*)</t>
  </si>
  <si>
    <t>escape vector for reserve margin constraint (GW)</t>
  </si>
  <si>
    <t>cRETRO</t>
  </si>
  <si>
    <t xml:space="preserve">(*)(****)(***) </t>
  </si>
  <si>
    <t>RetrofitCFG</t>
  </si>
  <si>
    <t>retrofit coal group to a given configuration (GW)</t>
  </si>
  <si>
    <t>cRETROHTRT</t>
  </si>
  <si>
    <t>(*)(****)(***)!HTRT</t>
  </si>
  <si>
    <t>HTRTYear</t>
  </si>
  <si>
    <t>retrofit coal group with heat rate improvement and a given configuration (GW)</t>
  </si>
  <si>
    <t>cRHS</t>
  </si>
  <si>
    <t xml:space="preserve">RHSECP </t>
  </si>
  <si>
    <t>Right Hand Side</t>
  </si>
  <si>
    <t>cRINTXX</t>
  </si>
  <si>
    <t xml:space="preserve">R(*)INTXX(*) </t>
  </si>
  <si>
    <t>escape vector for intermittent generation limit constraint (billion kWh)</t>
  </si>
  <si>
    <t>cRNWGEN</t>
  </si>
  <si>
    <t>RNWGEN(*)(*)</t>
  </si>
  <si>
    <t>escape vector for regional RPS (if in place) (billion kWh)</t>
  </si>
  <si>
    <t>cRNWGENU</t>
  </si>
  <si>
    <t>RNWGENU(*)</t>
  </si>
  <si>
    <t>escape vector for national RPS (if in place) (billion kWh)</t>
  </si>
  <si>
    <t>cSCFGEN</t>
  </si>
  <si>
    <t xml:space="preserve">S(*)CFGEN(*)      </t>
  </si>
  <si>
    <t>cofiring generation by EMM region and planning year (bkwh)</t>
  </si>
  <si>
    <t>cSEL</t>
  </si>
  <si>
    <t>S(*)EL(*)(*)(*)(*)</t>
  </si>
  <si>
    <t>electricity requirement for pumped storage generation (GW)</t>
  </si>
  <si>
    <t>cSR</t>
  </si>
  <si>
    <t xml:space="preserve">C(*)SR(*)(*)(*)(*) </t>
  </si>
  <si>
    <t>spinning reserve requirement (GW)</t>
  </si>
  <si>
    <t>cSUNGX</t>
  </si>
  <si>
    <t>SUNGX(**)(*)</t>
  </si>
  <si>
    <t>GasSupplyStep</t>
  </si>
  <si>
    <t>natural gas supply step (trill BTU)</t>
  </si>
  <si>
    <t>cSUOLX</t>
  </si>
  <si>
    <t>SUOLX(**)(*)</t>
  </si>
  <si>
    <t>OilSupplyStep</t>
  </si>
  <si>
    <t>oil supply step (trill BTU)</t>
  </si>
  <si>
    <t>cSVNOX</t>
  </si>
  <si>
    <t>SVNOX(**)(*)</t>
  </si>
  <si>
    <t>escape vector for NOX emission constraint (thousand tons)</t>
  </si>
  <si>
    <t>cSWD</t>
  </si>
  <si>
    <t>S(*)WD(**)(*)</t>
  </si>
  <si>
    <t>Biomass consumption for power by biomass type (trill BTU)</t>
  </si>
  <si>
    <t>cSWDX</t>
  </si>
  <si>
    <t>S(*)WDX(**)(*)</t>
  </si>
  <si>
    <t>BiomassStep</t>
  </si>
  <si>
    <t>escape vector for biomass fuel consumption (trill BTU)</t>
  </si>
  <si>
    <t>cSX</t>
  </si>
  <si>
    <t>S(*)(**)X(**)(*)</t>
  </si>
  <si>
    <t>biomass fuel supply curve steps (trill BTU)</t>
  </si>
  <si>
    <t>cT</t>
  </si>
  <si>
    <t>T(**)(*)(**)(*)(*)</t>
  </si>
  <si>
    <t>numACI</t>
  </si>
  <si>
    <t>coal transportation vector (trill BTU)</t>
  </si>
  <si>
    <t>cT_STOCK</t>
  </si>
  <si>
    <t>T_STOCK(*)</t>
  </si>
  <si>
    <t>coal stocks (trill BTU)</t>
  </si>
  <si>
    <t>cTDSXX</t>
  </si>
  <si>
    <t>T(*)DSXX(*)</t>
  </si>
  <si>
    <t>Distillate oil transportation vector (trill BTU)</t>
  </si>
  <si>
    <t>cTEL</t>
  </si>
  <si>
    <t>T(*)(*)EL(*)(*)(*)</t>
  </si>
  <si>
    <t>SupplyRegion_ALTX</t>
  </si>
  <si>
    <t>Electricity trade between EMM regions (GW)</t>
  </si>
  <si>
    <t>cTELCAN</t>
  </si>
  <si>
    <t>T(*)(*)EL(*)(*)(*)!CAN</t>
  </si>
  <si>
    <t>CanadianSupplyRegion</t>
  </si>
  <si>
    <t>Electricity trade from Canada to EMM region (GW)</t>
  </si>
  <si>
    <t>cTNG</t>
  </si>
  <si>
    <t>T(*)NG(*)(*)(*)</t>
  </si>
  <si>
    <t>FuelSupplyStep</t>
  </si>
  <si>
    <t>natural gas transportation vector (trill BTU)</t>
  </si>
  <si>
    <t>cTNG0</t>
  </si>
  <si>
    <t>T(*)NG0(*)(*)</t>
  </si>
  <si>
    <t>center step of gas transportation steps (trill BTU)</t>
  </si>
  <si>
    <t>cTRSXX</t>
  </si>
  <si>
    <t>T(*)RSXX(*)</t>
  </si>
  <si>
    <t>residual oil transportation vector (trill BTU)</t>
  </si>
  <si>
    <t>cTZZ</t>
  </si>
  <si>
    <t>T(**)(*)(*)ZZ(*)</t>
  </si>
  <si>
    <t>amount of coal available at Tier 1 rates (trill BTU * 0.1)</t>
  </si>
  <si>
    <t>cU</t>
  </si>
  <si>
    <t xml:space="preserve">U(*)(*)(**)(*)(*)(*)  </t>
  </si>
  <si>
    <t>operate fossil plant type with maximum generation for load (min for spinning reserves) (GW)</t>
  </si>
  <si>
    <t>cUM</t>
  </si>
  <si>
    <t>U(*)(*)(**)M(*)(*)</t>
  </si>
  <si>
    <t>operate biomass must run renewable with maximum generation or min spinning reserves (GW)</t>
  </si>
  <si>
    <t>cUMR</t>
  </si>
  <si>
    <t>U(*)(**)MR(*)(*)</t>
  </si>
  <si>
    <t>cUNP</t>
  </si>
  <si>
    <t>(*)U(**)NP(*)(*)</t>
  </si>
  <si>
    <t>BuildType</t>
  </si>
  <si>
    <t>Column for Planned Additions to be included in Short-term elasticity</t>
  </si>
  <si>
    <t>cUX</t>
  </si>
  <si>
    <t>U(*)(*)(**)X(*)(*)</t>
  </si>
  <si>
    <t>operate biomass renewable with maximum generation or min spinning reserves (GW)</t>
  </si>
  <si>
    <t>cUXX</t>
  </si>
  <si>
    <t>U(*)(**)XX(*)(*)</t>
  </si>
  <si>
    <t>cVEL</t>
  </si>
  <si>
    <t>V(*)EL(*)(*)(*)(*)</t>
  </si>
  <si>
    <t>ImportStep</t>
  </si>
  <si>
    <t>Canadian import supply steps (GW)</t>
  </si>
  <si>
    <t>cW</t>
  </si>
  <si>
    <t>W(*)(*)(*)(**)(*)(*)</t>
  </si>
  <si>
    <t>BioCOFCF</t>
  </si>
  <si>
    <t>biomass fuel consumption from cofiring (trill BTU)</t>
  </si>
  <si>
    <t>cXCX</t>
  </si>
  <si>
    <t xml:space="preserve">XC(**)(**)X(*) </t>
  </si>
  <si>
    <t>escape vector for coal production (trill BTU)</t>
  </si>
  <si>
    <t>cXEXPRT</t>
  </si>
  <si>
    <t>X(*)EXPRT(*)</t>
  </si>
  <si>
    <t>adjustment for firm exports and traditional cogen sales to grid (GW)</t>
  </si>
  <si>
    <t>cXGEN</t>
  </si>
  <si>
    <t>X(*)(**)GEN(*)</t>
  </si>
  <si>
    <t>escape VECTOR for incremental generation</t>
  </si>
  <si>
    <t>cXP2XXX</t>
  </si>
  <si>
    <t>X(*)P2XXX(*)</t>
  </si>
  <si>
    <t xml:space="preserve">escape vector for using demand response (P2) capacity (GW) </t>
  </si>
  <si>
    <t>cXX</t>
  </si>
  <si>
    <t>X(**)X(**)(*)(*)</t>
  </si>
  <si>
    <t>Generation from existing sources that contributes to state RPS (bill kWh)</t>
  </si>
  <si>
    <t>cY</t>
  </si>
  <si>
    <t>Y(*)(**)(**)(*)(*)</t>
  </si>
  <si>
    <t>Fuel used by must run gas or oil plants by fuel type (trill BTU)</t>
  </si>
  <si>
    <t>cZH</t>
  </si>
  <si>
    <t>Z(*)(**)H(*)(*)(*)</t>
  </si>
  <si>
    <t>escape vector for coal capacity with heatrate improvement (GW)</t>
  </si>
  <si>
    <t>cZM</t>
  </si>
  <si>
    <t>Z(*)(**)M(*)(*)(*)</t>
  </si>
  <si>
    <t>escape vector for must run coal capacity (GW)</t>
  </si>
  <si>
    <t>cZMrnw</t>
  </si>
  <si>
    <t>Z(*)(*)(**)M(*)(*)</t>
  </si>
  <si>
    <t>operate biomass must run renewable with load following (GW)</t>
  </si>
  <si>
    <t>cZX</t>
  </si>
  <si>
    <t>Z(*)(**)X(*)(*)(*)</t>
  </si>
  <si>
    <t>escape vector for coal capacity (GW)</t>
  </si>
  <si>
    <t>cZXrnw</t>
  </si>
  <si>
    <t>Z(*)(*)(**)X(*)(*)</t>
  </si>
  <si>
    <t>operate biomass renewable with load following (GW)</t>
  </si>
  <si>
    <t>cZY</t>
  </si>
  <si>
    <t>Z(*)(**)Y(*)(*)(*)</t>
  </si>
  <si>
    <t>escape vector for must run coal capacity with heatrate improvement (GW)</t>
  </si>
  <si>
    <t>========================</t>
  </si>
  <si>
    <t>warning: row and set names case sensitive in the uecp.f code. Maintain capitalization patterns</t>
  </si>
  <si>
    <t>ROWNAM_AIMMS</t>
  </si>
  <si>
    <t>ROWNAM_MASK</t>
  </si>
  <si>
    <t>ROW_TYPE</t>
  </si>
  <si>
    <t>RNEEDSOL</t>
  </si>
  <si>
    <t>RSETNAM1</t>
  </si>
  <si>
    <t>RSETNAM2</t>
  </si>
  <si>
    <t>RSETNAM3</t>
  </si>
  <si>
    <t>RSETNAM4</t>
  </si>
  <si>
    <t>RSETNAM5</t>
  </si>
  <si>
    <t>RSETNAM6</t>
  </si>
  <si>
    <t>ECPCOSTS</t>
  </si>
  <si>
    <t>N</t>
  </si>
  <si>
    <t xml:space="preserve"> </t>
  </si>
  <si>
    <t xml:space="preserve">                                                              </t>
  </si>
  <si>
    <t>Objective: minimize cost</t>
  </si>
  <si>
    <t>LBOUND</t>
  </si>
  <si>
    <t>G</t>
  </si>
  <si>
    <t>Represents lower bound</t>
  </si>
  <si>
    <t>r2P2eq</t>
  </si>
  <si>
    <t>2(*)P2(*)(*)(*)(*)</t>
  </si>
  <si>
    <t>E</t>
  </si>
  <si>
    <t xml:space="preserve">PlanYear                    </t>
  </si>
  <si>
    <t>capacity balance row (store or use) for demand response by EMM region, season, load group load segment, and planning year (GW)</t>
  </si>
  <si>
    <t>r2P2le</t>
  </si>
  <si>
    <t>L</t>
  </si>
  <si>
    <t>rACIXXXXle</t>
  </si>
  <si>
    <t>ACIXXXX(*)</t>
  </si>
  <si>
    <t xml:space="preserve">                                                       </t>
  </si>
  <si>
    <t>accumulate activated carbon injection for mercury removal (pounds)</t>
  </si>
  <si>
    <t>rCCOFXle</t>
  </si>
  <si>
    <t>C(*)(*)(*)COFX</t>
  </si>
  <si>
    <t xml:space="preserve">                            </t>
  </si>
  <si>
    <t>limit  biomass cofiring retrofits by available capacity by EMM region, fuel region, and biomass cofiring category (GW)</t>
  </si>
  <si>
    <t>rCCOFXeq</t>
  </si>
  <si>
    <t>rCHeq</t>
  </si>
  <si>
    <t>C(*)(**)H(*)(*)(*)</t>
  </si>
  <si>
    <t xml:space="preserve">PlanYear                </t>
  </si>
  <si>
    <t>not used unless no capacity available (??)</t>
  </si>
  <si>
    <t>rCHle</t>
  </si>
  <si>
    <t>capacity balance row for capacity with heat rate improvement by EMM region, plant type, fuel region, season, and planning year (GW)</t>
  </si>
  <si>
    <t>rCIMDDDle</t>
  </si>
  <si>
    <t>C(*)IMDDD(*)</t>
  </si>
  <si>
    <t xml:space="preserve">                                             </t>
  </si>
  <si>
    <t>capacity balance row for canadian import projects (GW)</t>
  </si>
  <si>
    <t>rCle</t>
  </si>
  <si>
    <t>C(*)(**)(*)(*)(*)(*)</t>
  </si>
  <si>
    <t xml:space="preserve">PlanYear        </t>
  </si>
  <si>
    <t>capacity balance row by EMM region, hydro plant type, season, load group, load segment, and planning year (GW)</t>
  </si>
  <si>
    <t>rCMeq</t>
  </si>
  <si>
    <t>C(*)(**)M(*)(*)(*)</t>
  </si>
  <si>
    <t>rCMle</t>
  </si>
  <si>
    <t>PlantType_ALT2</t>
  </si>
  <si>
    <t>capacity balance row for must-runs by EMM region, Fuel region, fossil plant type, season, and planning year (GW)</t>
  </si>
  <si>
    <t>rCMsxeq</t>
  </si>
  <si>
    <t>C(*)(**)M(*)(*)(*)!x</t>
  </si>
  <si>
    <t>rCMsxle</t>
  </si>
  <si>
    <t>capacity balance row for must-runs by EMM region, Fuel region, biomass plant type, season, and planning year (GW)</t>
  </si>
  <si>
    <t>rCMXeq</t>
  </si>
  <si>
    <t>C(*)(**)MX(*)(*)</t>
  </si>
  <si>
    <t xml:space="preserve">                               </t>
  </si>
  <si>
    <t>rCMXle</t>
  </si>
  <si>
    <t>capacity balance row for must-run renewables (except biomass) by EMM region, plant type, season, and planning year (GW)</t>
  </si>
  <si>
    <t>rCXeq</t>
  </si>
  <si>
    <t>C(*)(**)X(*)(*)(*)</t>
  </si>
  <si>
    <t>rCXle</t>
  </si>
  <si>
    <t>capacity balance row by EMM region, fossil plant type, Fuel region, season, and planning year (GW)</t>
  </si>
  <si>
    <t>rCXsxeq</t>
  </si>
  <si>
    <t>C(*)(**)X(*)(*)(*)!x</t>
  </si>
  <si>
    <t>rCXsxle</t>
  </si>
  <si>
    <t>capacity balance row by EMM region, biomass plant type, Fuel region, season, and planning year (GW)</t>
  </si>
  <si>
    <t>rCXXeq</t>
  </si>
  <si>
    <t>C(*)(**)XX(*)(*)</t>
  </si>
  <si>
    <t>rCXXle</t>
  </si>
  <si>
    <t>capacity balance row by EMM region, nonhydro dispatchable renewable plant type, season, and planning year (GW)</t>
  </si>
  <si>
    <t>rCYeq</t>
  </si>
  <si>
    <t>C(*)(**)Y(*)(*)(*)</t>
  </si>
  <si>
    <t>rCYle</t>
  </si>
  <si>
    <t>capacity balance row by EMM region, fossil w or heatrate improvement plant type, Fuel region, season, and planning year (GW)</t>
  </si>
  <si>
    <t>rECCARn</t>
  </si>
  <si>
    <t>ECCAR(**)(*)</t>
  </si>
  <si>
    <t>accumulate carbon emissions by coal plants by state and planning year (MM mtC)</t>
  </si>
  <si>
    <t>rEGCARn</t>
  </si>
  <si>
    <t>EGCAR(**)(*)</t>
  </si>
  <si>
    <t>accumulate carbon emissions by gas or oil plants by state and planning year (MM mtC)</t>
  </si>
  <si>
    <t xml:space="preserve">                                              </t>
  </si>
  <si>
    <t>rEQCO2Nle</t>
  </si>
  <si>
    <t>EQCO2(**)(*)!NERC</t>
  </si>
  <si>
    <t xml:space="preserve">                                       </t>
  </si>
  <si>
    <t>limit CO2 emissions from affected units (mass-based CPP EMM Region option only) by EMM region and planning year (billion lbs CO2)</t>
  </si>
  <si>
    <t>rERCO2Nle</t>
  </si>
  <si>
    <t>ERCO2(**)(*)!NERC</t>
  </si>
  <si>
    <t>limit CO2 emissions rate from affected units (rate-based CPP EMM Region option only) by EMM region and planning year (billion lbs CO2)</t>
  </si>
  <si>
    <t>rERCO2Nn</t>
  </si>
  <si>
    <t>free row for CO2 emissions rate from affected units (mass-based CPP EMM Region option only) by EMM region and planning year (billion lbs CO2)</t>
  </si>
  <si>
    <t>rEUBNKle</t>
  </si>
  <si>
    <t>EUBNK(**)X</t>
  </si>
  <si>
    <t xml:space="preserve">                                                   </t>
  </si>
  <si>
    <t>balance row to limit using banked allowance to available bank by Carbon region (MM mtC -- currently AB32 only)</t>
  </si>
  <si>
    <t>rEUCARCRn</t>
  </si>
  <si>
    <t>EUCARCR(*)</t>
  </si>
  <si>
    <t>accumulate captured CO2 by planning year (MM mtC)</t>
  </si>
  <si>
    <t>rEUCARle</t>
  </si>
  <si>
    <t>EUCAR(**)(*)</t>
  </si>
  <si>
    <t xml:space="preserve">                                            </t>
  </si>
  <si>
    <t>accumulate carbon emissions by Carbon region (if limited) and planning year (MM mtC)</t>
  </si>
  <si>
    <t>rEUCARn</t>
  </si>
  <si>
    <t>accumulate carbon emissions by Carbon region (if not limited) and planning year (MM mtC)</t>
  </si>
  <si>
    <t>rEUCARXXeq</t>
  </si>
  <si>
    <t>EUCARXX(*)</t>
  </si>
  <si>
    <t>accumulate carbon emissions (national total if limited) by planning year (MM mtC)</t>
  </si>
  <si>
    <t>rEUCARXXn</t>
  </si>
  <si>
    <t>accumulate carbon emissions (national total if not limited) by planning year (MM mtC)</t>
  </si>
  <si>
    <t>rEUHGeq</t>
  </si>
  <si>
    <t>EUHG(**)(*)(*)</t>
  </si>
  <si>
    <t xml:space="preserve">                                         </t>
  </si>
  <si>
    <t>accumulate mercury emissions by plant type, mercury region, and planning year (thousands of tons)</t>
  </si>
  <si>
    <t>rEUHGle</t>
  </si>
  <si>
    <t>rEUHGOT1eq</t>
  </si>
  <si>
    <t>EUHGOT1(*)</t>
  </si>
  <si>
    <t>accumulate mercury emissions (from coal stocks) by planning year (thousands of tons)</t>
  </si>
  <si>
    <t>rEUHGOT1le</t>
  </si>
  <si>
    <t>rEUHGRSeq</t>
  </si>
  <si>
    <t>EUHGRS(*)(*)</t>
  </si>
  <si>
    <t xml:space="preserve">                                                 </t>
  </si>
  <si>
    <t>accumulate mercury emissions (from resid consumption) by planning year (thousands of tons)</t>
  </si>
  <si>
    <t>rEUHGRSle</t>
  </si>
  <si>
    <t>rEUHGXXeq</t>
  </si>
  <si>
    <t>EUHGXX(*)(*)</t>
  </si>
  <si>
    <t>accumulate total mercury emissions by mercury region and planning year (thousands of tons)</t>
  </si>
  <si>
    <t>rEUHGXXle</t>
  </si>
  <si>
    <t>rEUNeq</t>
  </si>
  <si>
    <t>EUN(**)(**)(*)</t>
  </si>
  <si>
    <t>accumulate NOX emissions by plant type, NOX program (annual, seasonal), and planning year (thousand tons)</t>
  </si>
  <si>
    <t>rEUNle</t>
  </si>
  <si>
    <t>rEUNOXle</t>
  </si>
  <si>
    <t>EUNOX(**)(*)</t>
  </si>
  <si>
    <t xml:space="preserve">                                               </t>
  </si>
  <si>
    <t>accumulate NOX emissions by plant type, NOX program (CAIR only - annual, seasonal), and planning year (thousand tons)</t>
  </si>
  <si>
    <t>rEUNOXeq</t>
  </si>
  <si>
    <t>rEUNOXn</t>
  </si>
  <si>
    <t>rEURSVle</t>
  </si>
  <si>
    <t>EURSV(**)X</t>
  </si>
  <si>
    <t>limit use of containment reserve to available allowances bu Carbpn region (MM mtC)</t>
  </si>
  <si>
    <t>rEUSO2Beq</t>
  </si>
  <si>
    <t>EUSO2B(*)X</t>
  </si>
  <si>
    <t xml:space="preserve">                                                      </t>
  </si>
  <si>
    <t>limit use of banked SO2 allowances to available bank by SO2 region (thousand tons -- CAIR only)</t>
  </si>
  <si>
    <t>rEUSO2eq</t>
  </si>
  <si>
    <t>EUSO2(**)(*)</t>
  </si>
  <si>
    <t>CoalDemandRegion</t>
  </si>
  <si>
    <t>?? balance use of SO2 emissions to available allowances by Coal Demand region and planning year (thousand tons -- CSAPR)</t>
  </si>
  <si>
    <t>rEUSO2le</t>
  </si>
  <si>
    <t xml:space="preserve">                                        </t>
  </si>
  <si>
    <t>limit use of SO2 emissions to available allowances by Coal Demand region and planning year (thousand tons -- CSAPR)</t>
  </si>
  <si>
    <t>rEUSO2Xeq</t>
  </si>
  <si>
    <t>EUSO2X(*)(*)</t>
  </si>
  <si>
    <t>?? balance use of SO2 emissions to available allowances by SO2 region and planning year (thousand tons -- CAIR)</t>
  </si>
  <si>
    <t>rEUSO2Xle</t>
  </si>
  <si>
    <t>limit use of SO2 emissions to available allowances by SO2 region and planning year (thousand tons -- CAIR)</t>
  </si>
  <si>
    <t>rEUSO2Xn</t>
  </si>
  <si>
    <t>accumulate use of SO2 emissions by SO2 region and planning year (thousand tons -- If No CAIR)</t>
  </si>
  <si>
    <t>rEUSOeq</t>
  </si>
  <si>
    <t>EUSO(**)(*)(*)</t>
  </si>
  <si>
    <t>?? accumulate SO2 emissions by Plant type (coal only), SO2 region and planning year (thousand tons --CSAPR)</t>
  </si>
  <si>
    <t>rEUSOle</t>
  </si>
  <si>
    <t>accumulate SO2 emissions by Plant type (coal only), SO2 region and planning year (thousand tons --CSAPR)</t>
  </si>
  <si>
    <t>rEUSOOTeq</t>
  </si>
  <si>
    <t>EUSOOT(*)(*)</t>
  </si>
  <si>
    <t>?? accumulate SO2 emissions from nonfossil plants by SO2 region and planning year (thousand tons --CSAPR)</t>
  </si>
  <si>
    <t>rEUSOOTle</t>
  </si>
  <si>
    <t>accumulate SO2 emissions from nonfossil plants by SO2 region and planning year (thousand tons --CSAPR)</t>
  </si>
  <si>
    <t>rEUSORSeq</t>
  </si>
  <si>
    <t>EUSORS(*)(*)</t>
  </si>
  <si>
    <t>accumulate SO2 emissions from residual fuel oil plants by SO2 region and planning year (thousand tons --CSAPR)</t>
  </si>
  <si>
    <t>rEUSORSle</t>
  </si>
  <si>
    <t>rEVNeq</t>
  </si>
  <si>
    <t>EVN(**)(**)(*)</t>
  </si>
  <si>
    <t>accumulate NOX emissions savings from retrofits by plant type, NOX region (and seasonal), and planning year (1000 tons)</t>
  </si>
  <si>
    <t>rEVNle</t>
  </si>
  <si>
    <t>rEX_Xeq</t>
  </si>
  <si>
    <t>E(*)(**)X(*)X(*)</t>
  </si>
  <si>
    <t xml:space="preserve">                      </t>
  </si>
  <si>
    <t>renewable generation balance row by EMM region, plant type (biomass only), Fuel region, and planning year (bkwh)</t>
  </si>
  <si>
    <t>rEX_Xle</t>
  </si>
  <si>
    <t>rEXSO2X0eq</t>
  </si>
  <si>
    <t>EXSO2X(*)0</t>
  </si>
  <si>
    <t>limit use of extra SO2 banks from retrofits to available amount -- CAIR only (thousand tons)</t>
  </si>
  <si>
    <t>rEXSO2X0le</t>
  </si>
  <si>
    <t>rEXXeq</t>
  </si>
  <si>
    <t>E(*)(**)XX(*)(*)</t>
  </si>
  <si>
    <t>renewable generation balance row by EMM region, plant type (Pump Storage only), season, and planning year (bkwh)</t>
  </si>
  <si>
    <t>rEXXle</t>
  </si>
  <si>
    <t>renewable generation balance row by EMM region, plant type (excluding biomass, pump storage,intermittents), season, and planning year (bkwh)</t>
  </si>
  <si>
    <t>rEXXXeq</t>
  </si>
  <si>
    <t xml:space="preserve">                                    </t>
  </si>
  <si>
    <t>renewable generation balance row by EMM region, plant type (Pump Storage only) and planning year (bkwh)</t>
  </si>
  <si>
    <t>rEXXXle</t>
  </si>
  <si>
    <t>renewable generation balance row by EMM region, plant type (excluding biomass, pump storage,intermittents) and planning year (bkwh)</t>
  </si>
  <si>
    <t>rFCAPeq</t>
  </si>
  <si>
    <t>F(*)(**)CAP(*)</t>
  </si>
  <si>
    <t>accumulate capacity by EMM Region, plant type, and planning year (billion kwh)</t>
  </si>
  <si>
    <t>rFCAPn</t>
  </si>
  <si>
    <t>rFCFGENeq</t>
  </si>
  <si>
    <t>F(*)CFGEN(*)</t>
  </si>
  <si>
    <t>cofiring generation balance row by EMM region and planning year (billion kwh)</t>
  </si>
  <si>
    <t>rFCFGENge</t>
  </si>
  <si>
    <t>rFDVLle</t>
  </si>
  <si>
    <t>FDV(*)L(**)(*)</t>
  </si>
  <si>
    <t xml:space="preserve">                           </t>
  </si>
  <si>
    <t>lignite diversity row by Coal Demand region, plant type (coal), and planning year (trillion Btu * 0.1)</t>
  </si>
  <si>
    <t>rFDVSle</t>
  </si>
  <si>
    <t>FDV(*)S(**)(*)</t>
  </si>
  <si>
    <t>subbituminous diversity row by Coal Demand region, plant type (coal), and planning year (trillion Btu * 0.1)</t>
  </si>
  <si>
    <t>rFGENeq</t>
  </si>
  <si>
    <t>?? balance generation by EMM Region, plant type, and planning year (billion kwh)</t>
  </si>
  <si>
    <t>rFGENge</t>
  </si>
  <si>
    <t>generation balance row by EMM region, plant type and planning year (billion kwh)</t>
  </si>
  <si>
    <t>rFGENn</t>
  </si>
  <si>
    <t>accumulate generation by EMM Region, plant type, and planning year (billion kwh)</t>
  </si>
  <si>
    <t>rFGNGn</t>
  </si>
  <si>
    <t>F(*)(**)GNG(*)</t>
  </si>
  <si>
    <t xml:space="preserve">                                  </t>
  </si>
  <si>
    <t>free row for gas generation in dual-fired plant by Fuel Region, plant type, and planning year (empty row)</t>
  </si>
  <si>
    <t>rFGOLn</t>
  </si>
  <si>
    <t>F(*)(**)GOL(*)</t>
  </si>
  <si>
    <t>free row for oil generation in dual-fired plant by Fuel Region, plant type, and planning year (empty row)</t>
  </si>
  <si>
    <t>rFGWDeq</t>
  </si>
  <si>
    <t>F(*)(**)GWD(*)</t>
  </si>
  <si>
    <t>free row for biomass cofinng generation by EMM region, plant type (coal), and planning year (bkwh)</t>
  </si>
  <si>
    <t>rFGWDn</t>
  </si>
  <si>
    <t>rFL_NGle</t>
  </si>
  <si>
    <t>FL_NG(*)(*)(*)</t>
  </si>
  <si>
    <t xml:space="preserve">                                 </t>
  </si>
  <si>
    <t>natural gas transportation fuel balance row by Gas season, Fuel region, and planning year (trillion Btu)</t>
  </si>
  <si>
    <t>rFMReq</t>
  </si>
  <si>
    <t>F(*)(**)MR(*)(*)</t>
  </si>
  <si>
    <t xml:space="preserve">                         </t>
  </si>
  <si>
    <t>Fuel balance row for must-run capacity by fuel region, plant type (oil or gas only), gas season and planning year (trill Btu)</t>
  </si>
  <si>
    <t>rFMRle</t>
  </si>
  <si>
    <t>rFUELDSle</t>
  </si>
  <si>
    <t>FUELDS(*)(*)</t>
  </si>
  <si>
    <t>transportation fuel balance row for distillate fuel, by fuel region and planning year (trillion Btu)</t>
  </si>
  <si>
    <t>rFUELNGXle</t>
  </si>
  <si>
    <t>FUELNGX(*)</t>
  </si>
  <si>
    <t>production balance row for natural gas, by planning year (trillion Btu)</t>
  </si>
  <si>
    <t>rFUELOLXle</t>
  </si>
  <si>
    <t>FUELOLX(*)</t>
  </si>
  <si>
    <t>production balance row for total oil use, by planning year (trillion Btu)</t>
  </si>
  <si>
    <t>rFUELRSle</t>
  </si>
  <si>
    <t>FUELRS(*)(*)</t>
  </si>
  <si>
    <t>transportation fuel balance row for residual fuel, by fuel region and planning year (trillion Btu)</t>
  </si>
  <si>
    <t>rFWDXle</t>
  </si>
  <si>
    <t>F(*)WD(**)X(*)</t>
  </si>
  <si>
    <t>transportation balance row for biomass by coal demand region, biomass type and planning year (trillion Btu)</t>
  </si>
  <si>
    <t>rFWDXXXeq</t>
  </si>
  <si>
    <t>F(*)WDXXX(*)</t>
  </si>
  <si>
    <t xml:space="preserve">                                   </t>
  </si>
  <si>
    <t>production balance row for biomass by coal demand region and planning year (trillion Btu)</t>
  </si>
  <si>
    <t>rFWDXXXle</t>
  </si>
  <si>
    <t>rFXXeq</t>
  </si>
  <si>
    <t>F(*)(**)XX(*)(*)</t>
  </si>
  <si>
    <t>total fuel balance row for oil or gas capacity by fuel region, plant type, gas season and planning year (trillion Btu)</t>
  </si>
  <si>
    <t>rFXXle</t>
  </si>
  <si>
    <t>rFXXSeq</t>
  </si>
  <si>
    <t xml:space="preserve">                          </t>
  </si>
  <si>
    <t>fuel balance row for coal capacity by fuel region, plant type, scrub or unscrub and planning year (trillion Btu)</t>
  </si>
  <si>
    <t>rFXXSle</t>
  </si>
  <si>
    <t>rGBASge</t>
  </si>
  <si>
    <t>G(*)(**)BAS(*)</t>
  </si>
  <si>
    <t>row to exclude existing generation from baseline</t>
  </si>
  <si>
    <t>rGCFGENeq</t>
  </si>
  <si>
    <t>G(*)CFGEN(*)</t>
  </si>
  <si>
    <t>impose minimum cofiring generation by EMM region and planning year (billion kwh)</t>
  </si>
  <si>
    <t>rGCFGENge</t>
  </si>
  <si>
    <t>rGCFGENn</t>
  </si>
  <si>
    <t>if no minimum, free row to accumulate cofiring generation by EMM region and planning year (billion kwh)</t>
  </si>
  <si>
    <t>rGCLXeq</t>
  </si>
  <si>
    <t>G(*)(**)CLX(*)</t>
  </si>
  <si>
    <t>?? free row to accumulate coal generation by coal demand region, coal plant type and planning year (billion kwh)</t>
  </si>
  <si>
    <t>rGCLXn</t>
  </si>
  <si>
    <t>free row to accumulate coal generation by coal demand region, coal plant type and planning year (billion kwh)</t>
  </si>
  <si>
    <t>rGINCge</t>
  </si>
  <si>
    <t>G(*)(**)INC(*)</t>
  </si>
  <si>
    <t>row to determine incremental generation</t>
  </si>
  <si>
    <t>rGNNUCeq</t>
  </si>
  <si>
    <t>GN(**)NUC(*)</t>
  </si>
  <si>
    <t>required generation from nuclear plants receiving zero emission credits or subsidies by state and planning year (billion kwh)</t>
  </si>
  <si>
    <t>rGNNUCge</t>
  </si>
  <si>
    <t>rGRGRDge</t>
  </si>
  <si>
    <t>GRGRD(**)(*)</t>
  </si>
  <si>
    <t>Grid Resiliency Row by EMM region and planning year (scalar)</t>
  </si>
  <si>
    <t>rGRNWXXge</t>
  </si>
  <si>
    <t>G(*)RNWXX(*)</t>
  </si>
  <si>
    <t>RPSRegion</t>
  </si>
  <si>
    <t>Regional RPS constraint (if used instead of state logic) by RPS region and planning year (bkwh)</t>
  </si>
  <si>
    <t>rGRNWXXeq</t>
  </si>
  <si>
    <t>rGRPSge</t>
  </si>
  <si>
    <t>G(**)(*)RPS(*)</t>
  </si>
  <si>
    <t>state level RPS constraint by state, tranche and planning year (bkwh)</t>
  </si>
  <si>
    <t>rGURNWXn</t>
  </si>
  <si>
    <t>GURNWX(*)(*)</t>
  </si>
  <si>
    <t>accumulate RPS generation for national constraint by EMM region and planning year (if relevant) (bkwh)</t>
  </si>
  <si>
    <t>rGURNWXge</t>
  </si>
  <si>
    <t>rGURNWXeq</t>
  </si>
  <si>
    <t>rGURNWXXge</t>
  </si>
  <si>
    <t>GURNWXX(*)</t>
  </si>
  <si>
    <t>national RPS constraint if in place (bkwh)</t>
  </si>
  <si>
    <t>rGURNWXXn</t>
  </si>
  <si>
    <t>accumulate RPS generation if no national constraint, by planning year (bkwh)</t>
  </si>
  <si>
    <t>rGWDXeq</t>
  </si>
  <si>
    <t>G(*)(**)WDX(*)</t>
  </si>
  <si>
    <t>?? balance biomass cofiring generation by coal demand region, coal plant type and planning year (billion kwh)</t>
  </si>
  <si>
    <t>rGWDXn</t>
  </si>
  <si>
    <t>free row to accumulate biomass cofiring generation by coal demand region, coal plant type and planning year (billion kwh)</t>
  </si>
  <si>
    <t>rHCOFeq</t>
  </si>
  <si>
    <t>H(*)(*)(*)COF(*)</t>
  </si>
  <si>
    <t xml:space="preserve">               </t>
  </si>
  <si>
    <t>capacity balance row for biomass retrofits by coal demand region, coal demand region, biomass cofiring retrofit category (GW)</t>
  </si>
  <si>
    <t>rHCOFle</t>
  </si>
  <si>
    <t>rHCSHeq</t>
  </si>
  <si>
    <t>H(*)(**)CSH(*)</t>
  </si>
  <si>
    <t>limit biomass cofiring share in coal palnts by coal demand region, plant type (coal), and planning year (trillion Btu)</t>
  </si>
  <si>
    <t>rHCSHle</t>
  </si>
  <si>
    <t>rKge</t>
  </si>
  <si>
    <t>K(**)(**)(*)(*)(*)</t>
  </si>
  <si>
    <t xml:space="preserve">   </t>
  </si>
  <si>
    <t>enforce coal contracts by Coal type, coal supply curve, coal demand region, scrub or unscrub, and planning year (trillion Btu * 0.1)</t>
  </si>
  <si>
    <t>rKHY_le</t>
  </si>
  <si>
    <t>K(*)(**)(*)(*)(*)(*)</t>
  </si>
  <si>
    <t>require use of must-run hydro capacity  by EMM region, hydro plant type, season, load group, load segment, and planning year (GW)</t>
  </si>
  <si>
    <t>rLBLDXeq</t>
  </si>
  <si>
    <t>L(*)(**)BLDX</t>
  </si>
  <si>
    <t>impose regional build limit option (if used) by EMM region and plant type (GW)</t>
  </si>
  <si>
    <t>rLBLDXle</t>
  </si>
  <si>
    <t>rLDGXXle</t>
  </si>
  <si>
    <t>L(*)DGXX(*)(*)</t>
  </si>
  <si>
    <t>limit distributed generation builds by EMM region, DG supply step, and planning year (GW)</t>
  </si>
  <si>
    <t>rLEL2cange</t>
  </si>
  <si>
    <t>L(*)EL(*)(*)(*)(*)!can</t>
  </si>
  <si>
    <t xml:space="preserve">PlanYear                     </t>
  </si>
  <si>
    <t>limit Canadian imports by Canadian supply region, season, load group, load segment, and planning year (GW)</t>
  </si>
  <si>
    <t>rLEL2eq</t>
  </si>
  <si>
    <t>L(*)EL(*)(*)(*)(*)</t>
  </si>
  <si>
    <t>load requirement by EMM region, season, load group, load segment, and planning year (GW)</t>
  </si>
  <si>
    <t>rLEL2eq!rev</t>
  </si>
  <si>
    <t>L(*)EL(*)(*)(*)(*)!rev</t>
  </si>
  <si>
    <t xml:space="preserve">PlanYear               </t>
  </si>
  <si>
    <t xml:space="preserve">row region differs from column region  so tagged as exception to "L(* EL(* (* (* (* " pattern with coefficients on diagonal. "rev" removed when processing mask </t>
  </si>
  <si>
    <t>rLEL2ge</t>
  </si>
  <si>
    <t>rLEL2ge!rev</t>
  </si>
  <si>
    <t>rLELle</t>
  </si>
  <si>
    <t>L(*)(*)EL(*)(*)(*)</t>
  </si>
  <si>
    <t xml:space="preserve">PlanYear         </t>
  </si>
  <si>
    <t>limit interregional transfers between EMM regions by load group, load segment, and planning year (GW)</t>
  </si>
  <si>
    <t>rLELXXle</t>
  </si>
  <si>
    <t>L(*)(*)ELXX(*)</t>
  </si>
  <si>
    <t>Annual transmission capacity constraint, both directions</t>
  </si>
  <si>
    <t>rLELXXle!rev</t>
  </si>
  <si>
    <t>L(*)(*)ELXX(*)!rev</t>
  </si>
  <si>
    <t xml:space="preserve">region order reversed from column order  need exception to pattern "L(* (* ELXX(* ". "rev" removed when processing mask </t>
  </si>
  <si>
    <t>rLeq</t>
  </si>
  <si>
    <t>L(*)(**)(***)(*)</t>
  </si>
  <si>
    <t>DispatchType_ALT3</t>
  </si>
  <si>
    <t>DispatchType usually sent as string constant like "REN", not as set, so this is only referenced in ucape solution retrievals (see rLREN* rows,eg)</t>
  </si>
  <si>
    <t>rLIMXle</t>
  </si>
  <si>
    <t>L(*)IMX(**)1</t>
  </si>
  <si>
    <t>limit acceleration of Canadian import project, if allowed (GW)</t>
  </si>
  <si>
    <t>rLINTle</t>
  </si>
  <si>
    <t>L(*)(**)INT(*)</t>
  </si>
  <si>
    <t>Intermittent maximum generation constraint (billion kWh)</t>
  </si>
  <si>
    <t>rLINTeq</t>
  </si>
  <si>
    <t>rLP_RETge</t>
  </si>
  <si>
    <t>L(*)P_RET(*)</t>
  </si>
  <si>
    <t>force planned retrofits in last planning year (GW) - * row only exists for PlanYear=3 *</t>
  </si>
  <si>
    <t>rLP2XXXle</t>
  </si>
  <si>
    <t>L(*)P2XXX(*)</t>
  </si>
  <si>
    <t>limit amount of P2 demand storage capacity that can be built, if allowed (GW)</t>
  </si>
  <si>
    <t>rLRENle</t>
  </si>
  <si>
    <t>L(*)(**)REN(*)</t>
  </si>
  <si>
    <t>limit regional builds of certain renewable plant types - those without supply steps (GW)</t>
  </si>
  <si>
    <t>rLRNeq</t>
  </si>
  <si>
    <t>L(*)(**)RN(*)(*)</t>
  </si>
  <si>
    <t>limit regional builds of renewable plant types with supply steps (GW)</t>
  </si>
  <si>
    <t>rLRNle</t>
  </si>
  <si>
    <t>rLTRPSeq</t>
  </si>
  <si>
    <t>L(*)(*)TRPS(*)</t>
  </si>
  <si>
    <t>RPSRegion_ALTX</t>
  </si>
  <si>
    <t>RPS transfer balance constraint - trade of RPS credits must match power transfer (bill kWh)</t>
  </si>
  <si>
    <t>rLTRPSle</t>
  </si>
  <si>
    <t>rLUANn</t>
  </si>
  <si>
    <t>LU(**)ANN(*)!win</t>
  </si>
  <si>
    <t>PlantTypeW</t>
  </si>
  <si>
    <t>accumulate annual total wind capacity builds (WN, WF, WL)  (GW)    ** should have LE row also if a constraint in place</t>
  </si>
  <si>
    <t>rLUANNle</t>
  </si>
  <si>
    <t>LU(**)ANN(*)</t>
  </si>
  <si>
    <t>impose annual national build limit by plant type (GW)</t>
  </si>
  <si>
    <t>rLUANNn</t>
  </si>
  <si>
    <t>accumulate annual national builds by plant type (GW) if not constrained</t>
  </si>
  <si>
    <t>rLUBLDXeq</t>
  </si>
  <si>
    <t>LU(**)BLDX</t>
  </si>
  <si>
    <t>LE row used only if a cumulative limit on builds by type is set - over all years (GW)</t>
  </si>
  <si>
    <t>rLUBLDXle</t>
  </si>
  <si>
    <t>rLUle</t>
  </si>
  <si>
    <t>LU(**)(**)(*)(*)</t>
  </si>
  <si>
    <t>DispatchType</t>
  </si>
  <si>
    <t>short term elasticity supply steps (GW)</t>
  </si>
  <si>
    <t>rLUeq</t>
  </si>
  <si>
    <t>rLUSTPle</t>
  </si>
  <si>
    <t>LU(**)STP(*)</t>
  </si>
  <si>
    <t>impose adjusted subsidy by amount of capacity - nuclear specific (GW)</t>
  </si>
  <si>
    <t>rLUSUBXge</t>
  </si>
  <si>
    <t>LU(**)SUBX</t>
  </si>
  <si>
    <t>impose capacity limit on subsidized builds if required (GW)</t>
  </si>
  <si>
    <t>rLUSUBXle</t>
  </si>
  <si>
    <t>rLUXXCCSle</t>
  </si>
  <si>
    <t>LUXXCCS(*)</t>
  </si>
  <si>
    <t>national limit on CCS retrofits (GW)</t>
  </si>
  <si>
    <t>rLUXXCCSn</t>
  </si>
  <si>
    <t>free row- unlimited CCS retrofits in last year only (GW)</t>
  </si>
  <si>
    <t>rLUXXCOFle</t>
  </si>
  <si>
    <t>LUXXCOF(*)</t>
  </si>
  <si>
    <t>national limit on cofiring retrofits (GW)</t>
  </si>
  <si>
    <t>rLUXXCOFn</t>
  </si>
  <si>
    <t>free row - unlimited cofiring retrofits in last year only (GW)</t>
  </si>
  <si>
    <t>rLUXXRETn</t>
  </si>
  <si>
    <t>LUXXRET(*)</t>
  </si>
  <si>
    <t>free row - unlimited scrubber retrofits in last year or when environmental rules require (GW)   ** should have LE row if constrained</t>
  </si>
  <si>
    <t>rLXXINTeq</t>
  </si>
  <si>
    <t>L(*)XXINT(*)</t>
  </si>
  <si>
    <t>limit regional intermittent generation to share of total generation (billion kWh)</t>
  </si>
  <si>
    <t>rLXXINTle</t>
  </si>
  <si>
    <t>rMELeq</t>
  </si>
  <si>
    <t>M(*)EL(*)(*)(*)(*)</t>
  </si>
  <si>
    <t>limit total imports from other regions (GW)</t>
  </si>
  <si>
    <t>rMELle</t>
  </si>
  <si>
    <t>rMVSO2le</t>
  </si>
  <si>
    <t>MVSO2(**)(*)</t>
  </si>
  <si>
    <t>limit SO2 allowance purchases from other regions - CSAPR (thousand tons)</t>
  </si>
  <si>
    <t>rMXXeq</t>
  </si>
  <si>
    <t>M(*)(**)X(*)X(*)</t>
  </si>
  <si>
    <t xml:space="preserve">PlanYear                         </t>
  </si>
  <si>
    <t>impose planned maintenance requirement (billion kWh)</t>
  </si>
  <si>
    <t>rMXXge</t>
  </si>
  <si>
    <t>rNSRn</t>
  </si>
  <si>
    <t>N(*)SR(*)(*)(*)(*)</t>
  </si>
  <si>
    <t>accumulate spinning + nonspinning reserves (GW)</t>
  </si>
  <si>
    <t>rNUCle</t>
  </si>
  <si>
    <t>NUC(****)(*)</t>
  </si>
  <si>
    <t>capacity balance row for nuclear units (GW)</t>
  </si>
  <si>
    <t>rNUCeq</t>
  </si>
  <si>
    <t>capacity balance row for must run nuclear units (GW)</t>
  </si>
  <si>
    <t>rO0le</t>
  </si>
  <si>
    <t>O(****)(**)0</t>
  </si>
  <si>
    <t>capacity balance row for baseload gas units (GW)   **** index should be NatGasGroup ***</t>
  </si>
  <si>
    <t>rOHRIle</t>
  </si>
  <si>
    <t>O(****)HRI</t>
  </si>
  <si>
    <t>Row to Commit Heat Rate Improvement Retrofits for all years</t>
  </si>
  <si>
    <t>rOXXeq</t>
  </si>
  <si>
    <t>O(****)XX(*)</t>
  </si>
  <si>
    <t>capacity balance row for coal units (GW)</t>
  </si>
  <si>
    <t>rOXXle</t>
  </si>
  <si>
    <t>rP2ELXeq</t>
  </si>
  <si>
    <t>P2(*)ELX(*)(*)</t>
  </si>
  <si>
    <t>energy balance for demand response technology (use must balance storage during season) (billion kWh)</t>
  </si>
  <si>
    <t>rP2ELXle</t>
  </si>
  <si>
    <t>rPSELXeq</t>
  </si>
  <si>
    <t>PS(*)ELX(*)(*)</t>
  </si>
  <si>
    <t>energy balance for pumped storage capacity (billion kWh)</t>
  </si>
  <si>
    <t>rPSELXle</t>
  </si>
  <si>
    <t>rPXXXXXn</t>
  </si>
  <si>
    <t>P(*)XXXXX(*)</t>
  </si>
  <si>
    <t xml:space="preserve">free row,  total nonutility builds (GW) </t>
  </si>
  <si>
    <t>rPXXXXXeq</t>
  </si>
  <si>
    <t>rQMRXge</t>
  </si>
  <si>
    <t>Q(*)(**)MRX(*)</t>
  </si>
  <si>
    <t>force must run requirements for dispatchable plant types (billion kWh)</t>
  </si>
  <si>
    <t>rQXXXge</t>
  </si>
  <si>
    <t>Q(*)(**)XXX(*)</t>
  </si>
  <si>
    <t>force must run requirements for renewable plant types (billion kWh)</t>
  </si>
  <si>
    <t>rRMXRET0eq</t>
  </si>
  <si>
    <t>R(*)MXRET0</t>
  </si>
  <si>
    <t>limit retirements by requiring maximum amount of existing capacity to remain, if used (GW)</t>
  </si>
  <si>
    <t>rRMXRET0ge</t>
  </si>
  <si>
    <t>rRSReq</t>
  </si>
  <si>
    <t>R(*)SR(*)(*)(*)(*)</t>
  </si>
  <si>
    <t>enforce spinning reserve requirement (GW)</t>
  </si>
  <si>
    <t>rRSRge</t>
  </si>
  <si>
    <t>rRUYYYYYn</t>
  </si>
  <si>
    <t>RUYYYYY(*)</t>
  </si>
  <si>
    <t xml:space="preserve">free row accumulating total builds if no overbuild limit (GW)  </t>
  </si>
  <si>
    <t>rRXXXXXeq</t>
  </si>
  <si>
    <t>R(*)XXXXX(*)</t>
  </si>
  <si>
    <t>reserve margin constraint for future years (GW)</t>
  </si>
  <si>
    <t>rRXXXXXge</t>
  </si>
  <si>
    <t>rRXXXXXn</t>
  </si>
  <si>
    <t>free row for reserve margin in year 1 - accumulates total capacity (GW)</t>
  </si>
  <si>
    <t>rRYYYYYle</t>
  </si>
  <si>
    <t>R(*)YYYYY(*)</t>
  </si>
  <si>
    <t>regional build limit constraint (GW) if activated</t>
  </si>
  <si>
    <t>rSCXle</t>
  </si>
  <si>
    <t>SC(**)(**)X(*)</t>
  </si>
  <si>
    <t>coal supply curve (trill BTU)</t>
  </si>
  <si>
    <t>rTOTBLDn</t>
  </si>
  <si>
    <t>TOTBLD(*)(*)</t>
  </si>
  <si>
    <t>free row accumulating total builds (GW)</t>
  </si>
  <si>
    <t>rTOTBLDeq</t>
  </si>
  <si>
    <t>rTOTCAPeq</t>
  </si>
  <si>
    <t>TOTCAP(*)(*)</t>
  </si>
  <si>
    <t>free row accumulating total capacity (GW)</t>
  </si>
  <si>
    <t>rTOTCAPn</t>
  </si>
  <si>
    <t>rTZZeq</t>
  </si>
  <si>
    <t xml:space="preserve">              </t>
  </si>
  <si>
    <t>impose limit on coal available at tier 1 rates, if any (trill BTU * 0.1)</t>
  </si>
  <si>
    <t>rTZZle</t>
  </si>
  <si>
    <t>rXCXle</t>
  </si>
  <si>
    <t>XC(**)(**)X(*)</t>
  </si>
  <si>
    <t>limit coal production by available capacity (trill BTU)</t>
  </si>
  <si>
    <t>rXELeq</t>
  </si>
  <si>
    <t>X(*)EL(*)(*)(*)(*)</t>
  </si>
  <si>
    <t>limit total exports to other regions (GW)</t>
  </si>
  <si>
    <t>rXELle</t>
  </si>
  <si>
    <t>rYCTSeq</t>
  </si>
  <si>
    <t>Y(****)CTS</t>
  </si>
  <si>
    <t>limit sum of CCS retrofit options by available capacity (GW)</t>
  </si>
  <si>
    <t>rYCTSle</t>
  </si>
  <si>
    <t>rYFGDeq</t>
  </si>
  <si>
    <t>Y(****)FGD</t>
  </si>
  <si>
    <t>limit sum of FGD retrofit options by available capacity (GW)</t>
  </si>
  <si>
    <t>rYFGDle</t>
  </si>
  <si>
    <t>rYNCReq</t>
  </si>
  <si>
    <t>Y(****)NCR</t>
  </si>
  <si>
    <t>limit sum of SNCR retrofit options by available capacity (GW)</t>
  </si>
  <si>
    <t>rYNCRle</t>
  </si>
  <si>
    <t>rZFLRGeq</t>
  </si>
  <si>
    <t>ZFLRG(**)(*)</t>
  </si>
  <si>
    <t>balance row for captured CO2 from power plants and storage or use for EOR, by fuel region (million metric tons CO2)</t>
  </si>
  <si>
    <t>rZFLRGge</t>
  </si>
  <si>
    <t>balance row for captured CO2 if not carbon constrained (not required to transport) (million metric tons CO2)</t>
  </si>
  <si>
    <t>rZOGSMeq</t>
  </si>
  <si>
    <t>ZOGSM(**)(*)</t>
  </si>
  <si>
    <t>ensure total CO2 use for EOR matches purchases by OGSM region (million metric tons CO2)</t>
  </si>
  <si>
    <t>rZOTHRge</t>
  </si>
  <si>
    <t>ZOTHR(**)(*)</t>
  </si>
  <si>
    <t>balance row for CO2 use in other sectors by OGSM region (million metric tons CO2)</t>
  </si>
  <si>
    <t>UBOUND</t>
  </si>
  <si>
    <t>Represents upper bound. May temporarily = -1 to signal a request to write a 0 upper bound when sending the bound to AIMMS.</t>
  </si>
  <si>
    <t>======================</t>
  </si>
  <si>
    <t>Column A lists the subset of AIMMS identifiers needed for solution retrieval.  This
list can be generated from an NEMS-EMM-AIMMS run from the files like "ecp_soln_rows_yyyy.txt" and "ecp_soln_cols_yyyy.txt" using a script.
"cd" to output folder of run with AIMMSECP=1 and AIMECPBG=1.   uncompress the *soln*txt files. run the "needsol.sh" script. Copy the output to column A below:</t>
  </si>
  <si>
    <t>===========</t>
  </si>
  <si>
    <t>needsol</t>
  </si>
  <si>
    <t xml:space="preserve">rEUCARle                </t>
  </si>
  <si>
    <t xml:space="preserve">rEUCARn                 </t>
  </si>
  <si>
    <t xml:space="preserve">rEUHGXXle               </t>
  </si>
  <si>
    <t xml:space="preserve">rEUNOXle                </t>
  </si>
  <si>
    <t xml:space="preserve">rEUSO2Xle               </t>
  </si>
  <si>
    <t xml:space="preserve">rEUSO2Xn                </t>
  </si>
  <si>
    <t xml:space="preserve">rEUSO2le                </t>
  </si>
  <si>
    <t xml:space="preserve">rFCAPn                  </t>
  </si>
  <si>
    <t xml:space="preserve">rFDVLle                 </t>
  </si>
  <si>
    <t xml:space="preserve">rFDVSle                 </t>
  </si>
  <si>
    <t xml:space="preserve">rFGWDn                  </t>
  </si>
  <si>
    <t xml:space="preserve">rFUELNGXle              </t>
  </si>
  <si>
    <t xml:space="preserve">rFUELOLXle              </t>
  </si>
  <si>
    <t xml:space="preserve">rFWDXXXle               </t>
  </si>
  <si>
    <t xml:space="preserve">rFXXSle                 </t>
  </si>
  <si>
    <t xml:space="preserve">rFXXle                  </t>
  </si>
  <si>
    <t xml:space="preserve">rGCLXn                  </t>
  </si>
  <si>
    <t xml:space="preserve">rGRNWXXge               </t>
  </si>
  <si>
    <t xml:space="preserve">rGWDXn                  </t>
  </si>
  <si>
    <t xml:space="preserve">rKge                    </t>
  </si>
  <si>
    <t xml:space="preserve">rLEL2ge                 </t>
  </si>
  <si>
    <t xml:space="preserve">rLINTle                 </t>
  </si>
  <si>
    <t xml:space="preserve">rLRENle                 </t>
  </si>
  <si>
    <t xml:space="preserve">rLRNle                  </t>
  </si>
  <si>
    <t xml:space="preserve">rLUANNn                 </t>
  </si>
  <si>
    <t xml:space="preserve">rLUANn                  </t>
  </si>
  <si>
    <t xml:space="preserve">rLUXXCOFle              </t>
  </si>
  <si>
    <t xml:space="preserve">rLUle                   </t>
  </si>
  <si>
    <t xml:space="preserve">rLXXINTle               </t>
  </si>
  <si>
    <t xml:space="preserve">rNSRn                   </t>
  </si>
  <si>
    <t xml:space="preserve">rNUCle                  </t>
  </si>
  <si>
    <t xml:space="preserve">rPXXXXXn                </t>
  </si>
  <si>
    <t xml:space="preserve">rRSRge                  </t>
  </si>
  <si>
    <t xml:space="preserve">rRUYYYYYn               </t>
  </si>
  <si>
    <t xml:space="preserve">rRXXXXXge               </t>
  </si>
  <si>
    <t xml:space="preserve">rRXXXXXn                </t>
  </si>
  <si>
    <t xml:space="preserve">rSCXle                  </t>
  </si>
  <si>
    <t xml:space="preserve">rTOTBLDn                </t>
  </si>
  <si>
    <t xml:space="preserve">rXCXle                  </t>
  </si>
  <si>
    <t xml:space="preserve">rZFLRGeq                </t>
  </si>
  <si>
    <t xml:space="preserve">rZOGSMeq                </t>
  </si>
  <si>
    <t xml:space="preserve">rZOTHRge                </t>
  </si>
  <si>
    <t xml:space="preserve">cBCOF                   </t>
  </si>
  <si>
    <t xml:space="preserve">cBELXX                  </t>
  </si>
  <si>
    <t xml:space="preserve">cBNKSO2                 </t>
  </si>
  <si>
    <t xml:space="preserve">cBNK_HG                 </t>
  </si>
  <si>
    <t xml:space="preserve">cCARBK                  </t>
  </si>
  <si>
    <t xml:space="preserve">cCARES                  </t>
  </si>
  <si>
    <t xml:space="preserve">cCARLM                  </t>
  </si>
  <si>
    <t xml:space="preserve">cCAROF                  </t>
  </si>
  <si>
    <t xml:space="preserve">cCARRS                  </t>
  </si>
  <si>
    <t xml:space="preserve">cE                      </t>
  </si>
  <si>
    <t xml:space="preserve">cF                      </t>
  </si>
  <si>
    <t xml:space="preserve">cFXX                    </t>
  </si>
  <si>
    <t xml:space="preserve">cGTRPS                  </t>
  </si>
  <si>
    <t xml:space="preserve">cIS                     </t>
  </si>
  <si>
    <t xml:space="preserve">cIX                     </t>
  </si>
  <si>
    <t xml:space="preserve">cMV                     </t>
  </si>
  <si>
    <t xml:space="preserve">cMVUP6                  </t>
  </si>
  <si>
    <t xml:space="preserve">cNNG                    </t>
  </si>
  <si>
    <t xml:space="preserve">cNOT                    </t>
  </si>
  <si>
    <t xml:space="preserve">cNOTSF                  </t>
  </si>
  <si>
    <t xml:space="preserve">cNTO                    </t>
  </si>
  <si>
    <t xml:space="preserve">cNTR                    </t>
  </si>
  <si>
    <t xml:space="preserve">cNUC                    </t>
  </si>
  <si>
    <t xml:space="preserve">cNUCSR                  </t>
  </si>
  <si>
    <t xml:space="preserve">cRETRO                  </t>
  </si>
  <si>
    <t xml:space="preserve">cRETROHTRT              </t>
  </si>
  <si>
    <t xml:space="preserve">cSR                     </t>
  </si>
  <si>
    <t xml:space="preserve">cSUNGX                  </t>
  </si>
  <si>
    <t xml:space="preserve">cSUOLX                  </t>
  </si>
  <si>
    <t xml:space="preserve">cT                      </t>
  </si>
  <si>
    <t>worksheet parameter</t>
  </si>
  <si>
    <t>REGENERATE THE DATA FOR THIS WORKSHEET BY RUNNING ARRAYCODE AFTER CHANGING ITEMS IN SHEET COL_ROW</t>
  </si>
  <si>
    <t>This worksheet stores AIMMS cpassicient parameters and their set domains for input to NEMS/EMM/uecp.f .</t>
  </si>
  <si>
    <t>The inputs read by NEMS are defined by named ranges (aka "defined names") found beneath the bolded labels (like "PARAMNAME" and "PSETNAM1").</t>
  </si>
  <si>
    <t xml:space="preserve">The contents of this worksheet (below the bolded column headers) were generated by arraycode.f.  </t>
  </si>
  <si>
    <t xml:space="preserve">To regenerate the data below after uecp.f changes, make a standalone emm&amp;renewables run with AIMMSECP=1.  </t>
  </si>
  <si>
    <t>After the run is done, cd to its output folder. Uncompress files named "ecpcpass_yyyy.txt.gz".</t>
  </si>
  <si>
    <t>Open ecpcpass_2050.txt.  Examine any error messages in the first two sections that may identify new row or column identfiers.</t>
  </si>
  <si>
    <t>If there are new AIMMS row or column identifiers to add, modify worksheet "col_row" in this file.</t>
  </si>
  <si>
    <t>In the output folder, run the script m:/default/scripts/get_array_list_ecp.sh to create a file misnamed "ecparrays_all.txt'</t>
  </si>
  <si>
    <t>That version of the file will includes a list of new cpassicient arrays needed for aimms.</t>
  </si>
  <si>
    <t xml:space="preserve"> (for example, using the dot command to invoke the script:  " . M:/default/scripts/get_array_list.ecp.sh".</t>
  </si>
  <si>
    <t xml:space="preserve">cd to a different folder where you will be running arraycode.  Do a "nemsco ecparray_all.txt' in that folder.  </t>
  </si>
  <si>
    <t>Merge/Add the script's output, also named "ecparray_all.txt" into the checked out file "ecparray_all.txt".</t>
  </si>
  <si>
    <t>Arraycode.exe expects to find this aimecp.xlsx file and "ecparray_all.txt" in the folder you run it from.</t>
  </si>
  <si>
    <t xml:space="preserve">It reads the "col_row" worksheet to determine set names </t>
  </si>
  <si>
    <t>needed for each array, and writes out the array names and their set domain to "parameter_ecp.csv".</t>
  </si>
  <si>
    <t xml:space="preserve">Arraycode.exe outputs a file "parameter_ecp.csv'.  Open that file in Excel with this workbook open, then cut </t>
  </si>
  <si>
    <t>and paste its contents to REPLACE the existing area below, beneath the "PARAMNAME" label.</t>
  </si>
  <si>
    <t>It is best to clear the contents of the section below first in case there are fewer rows with the new data.</t>
  </si>
  <si>
    <t>Reset the range names by selecting/highlighting the area below, including the Bolded column headers,</t>
  </si>
  <si>
    <t>and open menu "FORMULAS", "defined names", and select  "Create from Selection".</t>
  </si>
  <si>
    <t>After pasting in the data and resetting the range names, make sure the "P_COUNT" formula accurantly counts the number of rows pasted in.</t>
  </si>
  <si>
    <t>warning:  data is case sensitive. Maintain set name capitalization pattern</t>
  </si>
  <si>
    <t>Inputs to NEMS are defined by named ranges (bolded)</t>
  </si>
  <si>
    <t>generated 1/29 from aim_slc15/d121918a</t>
  </si>
  <si>
    <t>P_COUNT</t>
  </si>
  <si>
    <t>PARAMNAME</t>
  </si>
  <si>
    <t>PSETNAM1</t>
  </si>
  <si>
    <t>PSETNAM2</t>
  </si>
  <si>
    <t>PSETNAM3</t>
  </si>
  <si>
    <t>PSETNAM4</t>
  </si>
  <si>
    <t>PSETNAM5</t>
  </si>
  <si>
    <t>PSETNAM6</t>
  </si>
  <si>
    <t>PSETNAM7</t>
  </si>
  <si>
    <t>PSETNAM8</t>
  </si>
  <si>
    <t>PSETNAM9</t>
  </si>
  <si>
    <t>PSETNAMA</t>
  </si>
  <si>
    <t>PSETNAMB</t>
  </si>
  <si>
    <t>cpass_c2EL_r2P2le</t>
  </si>
  <si>
    <t>cpass_c2EL_rLEL2ge</t>
  </si>
  <si>
    <t>cpass_c2EL_rP2ELXle</t>
  </si>
  <si>
    <t>cpass_cACIXSS_ECPCOSTS</t>
  </si>
  <si>
    <t>cpass_cACIXSS_rACIXXXXle</t>
  </si>
  <si>
    <t>cpass_cB_ECPCOSTS</t>
  </si>
  <si>
    <t>cpass_cB_rCXle</t>
  </si>
  <si>
    <t>cpass_cB_rCXsxle</t>
  </si>
  <si>
    <t>cpass_cB_rEX_Xle</t>
  </si>
  <si>
    <t>cpass_cB_rFCAPn</t>
  </si>
  <si>
    <t>cpass_cB_rFDVLle</t>
  </si>
  <si>
    <t>cpass_cB_rFDVSle</t>
  </si>
  <si>
    <t>cpass_cB_rLRENle</t>
  </si>
  <si>
    <t>cpass_cB_rLUANNn</t>
  </si>
  <si>
    <t>cpass_cB_rLUle</t>
  </si>
  <si>
    <t>cpass_cB_rMXXge</t>
  </si>
  <si>
    <t>cpass_cB_rPXXXXXn</t>
  </si>
  <si>
    <t>cpass_cB_rRUYYYYYn</t>
  </si>
  <si>
    <t>cpass_cB_rRXXXXXge</t>
  </si>
  <si>
    <t>cpass_cB_rTOTBLDn</t>
  </si>
  <si>
    <t>cpass_cBCOF_ECPCOSTS</t>
  </si>
  <si>
    <t>cpass_cBCOF_rCCOFXle</t>
  </si>
  <si>
    <t>cpass_cBCOF_rHCOFeq</t>
  </si>
  <si>
    <t>cpass_cBCOF_rHCOFle</t>
  </si>
  <si>
    <t>cpass_cBCOF_rLUXXCOFle</t>
  </si>
  <si>
    <t>cpass_cBCOF_rLUXXCOFn</t>
  </si>
  <si>
    <t>cpass_cBCOF_UBOUND</t>
  </si>
  <si>
    <t>cpass_cBELXX_ECPCOSTS</t>
  </si>
  <si>
    <t>cpass_cBELXX_rLELXXle!rev</t>
  </si>
  <si>
    <t>cpass_cBELXX_rLELXXle</t>
  </si>
  <si>
    <t>cpass_cBELXX_rRXXXXXge</t>
  </si>
  <si>
    <t>cpass_cBELYY_ECPCOSTS</t>
  </si>
  <si>
    <t>cpass_cBELYY_rLELle</t>
  </si>
  <si>
    <t>cpass_cBELYY_rLELXXle</t>
  </si>
  <si>
    <t>cpass_cBELYY_rMELle</t>
  </si>
  <si>
    <t>cpass_cBELYY_rXELle</t>
  </si>
  <si>
    <t>cpass_cBNK_HG_ECPCOSTS</t>
  </si>
  <si>
    <t>cpass_cBNK_HG_rEUHGXXle</t>
  </si>
  <si>
    <t>cpass_cBNK_HG_UBOUND</t>
  </si>
  <si>
    <t>cpass_cBNKRET0_rEXSO2X0le</t>
  </si>
  <si>
    <t>cpass_cBNKRET0_UBOUND</t>
  </si>
  <si>
    <t>cpass_cBNKRPSC_ECPCOSTS</t>
  </si>
  <si>
    <t>cpass_cBNKRPSC_rGURNWXXge</t>
  </si>
  <si>
    <t>cpass_cBNKRPSC_UBOUND</t>
  </si>
  <si>
    <t>cpass_cBNKRPSU_ECPCOSTS</t>
  </si>
  <si>
    <t>cpass_cBNKRPSU_rGURNWXXge</t>
  </si>
  <si>
    <t>cpass_cBNKRPSU_UBOUND</t>
  </si>
  <si>
    <t>cpass_cBNKSO2_ECPCOSTS</t>
  </si>
  <si>
    <t>cpass_cBNKSO2_rEUSO2Xle</t>
  </si>
  <si>
    <t>cpass_cBNKSO2_rEUSO2Xn</t>
  </si>
  <si>
    <t>cpass_cBNKSO2_UBOUND</t>
  </si>
  <si>
    <t>cpass_cBNKXTR_rEUSO2Xle</t>
  </si>
  <si>
    <t>cpass_cBNKXTR_rEUSO2Xn</t>
  </si>
  <si>
    <t>cpass_cBNKXTR_rEXSO2X0le</t>
  </si>
  <si>
    <t>cpass_cBNKXTR_UBOUND</t>
  </si>
  <si>
    <t>cpass_cBS_rGRGRDge</t>
  </si>
  <si>
    <t>cpass_cBDSPSUB_ECPCOSTS</t>
  </si>
  <si>
    <t>cpass_cBDSPSUB_rCXle</t>
  </si>
  <si>
    <t>cpass_cBDSPSUB_rFCAPn</t>
  </si>
  <si>
    <t>cpass_cBDSPSUB_rFDVLle</t>
  </si>
  <si>
    <t>cpass_cBDSPSUB_rFDVSle</t>
  </si>
  <si>
    <t>cpass_cBDSPSUB_rLUANNn</t>
  </si>
  <si>
    <t>cpass_cBDSPSUB_rLUle</t>
  </si>
  <si>
    <t>cpass_cBDSPSUB_rLUSUBXle</t>
  </si>
  <si>
    <t>cpass_cBDSPSUB_rMXXge</t>
  </si>
  <si>
    <t>cpass_cBDSPSUB_rPXXXXXn</t>
  </si>
  <si>
    <t>cpass_cBDSPSUB_rRUYYYYYn</t>
  </si>
  <si>
    <t>cpass_cBDSPSUB_rRXXXXXge</t>
  </si>
  <si>
    <t>cpass_cBDSPSUB_rTOTBLDn</t>
  </si>
  <si>
    <t>cpass_cBX_ECPCOSTS</t>
  </si>
  <si>
    <t>cpass_cBX_rCXXle</t>
  </si>
  <si>
    <t>cpass_cBX_rEUCARle</t>
  </si>
  <si>
    <t>cpass_cBX_rEUCARn</t>
  </si>
  <si>
    <t>cpass_cBX_rEUCARXXn</t>
  </si>
  <si>
    <t>cpass_cBX_rEXXXle</t>
  </si>
  <si>
    <t>cpass_cBX_rFCAPn</t>
  </si>
  <si>
    <t>cpass_cBX_rFGENge</t>
  </si>
  <si>
    <t>cpass_cBX_rFUELNGXle</t>
  </si>
  <si>
    <t>cpass_cBX_rGRGRDge</t>
  </si>
  <si>
    <t>cpass_cBX_rLEL2ge</t>
  </si>
  <si>
    <t>cpass_cBX_rLRNle</t>
  </si>
  <si>
    <t>cpass_cBX_rLUANNn</t>
  </si>
  <si>
    <t>cpass_cBX_rLUle</t>
  </si>
  <si>
    <t>cpass_cBX_rPXXXXXn</t>
  </si>
  <si>
    <t>cpass_cBX_rRELPVle</t>
  </si>
  <si>
    <t>cpass_cBX_rRELWNle</t>
  </si>
  <si>
    <t>cpass_cBX_rRSRge</t>
  </si>
  <si>
    <t>cpass_cBX_rRUYYYYYn</t>
  </si>
  <si>
    <t>cpass_cBX_rRXXXXXge</t>
  </si>
  <si>
    <t>cpass_cBX_rTOTBLDn</t>
  </si>
  <si>
    <t>cpass_cCARBK_ECPCOSTS</t>
  </si>
  <si>
    <t>cpass_cCARBK_rEUBNKle</t>
  </si>
  <si>
    <t>cpass_cCARBK_rEUCARle</t>
  </si>
  <si>
    <t>cpass_cCARD_LBOUND</t>
  </si>
  <si>
    <t>cpass_cCARD_rEUCARle</t>
  </si>
  <si>
    <t>cpass_cCARD_UBOUND</t>
  </si>
  <si>
    <t>cpass_cCAREC_ECPCOSTS</t>
  </si>
  <si>
    <t>cpass_cCAREC_rEUCARle</t>
  </si>
  <si>
    <t>cpass_cCAREC_UBOUND</t>
  </si>
  <si>
    <t>cpass_cCARES_ECPCOSTS</t>
  </si>
  <si>
    <t>cpass_cCARES_rEUCARle</t>
  </si>
  <si>
    <t>cpass_cCARFL_LBOUND</t>
  </si>
  <si>
    <t>cpass_cCARFL_rEUCARle</t>
  </si>
  <si>
    <t>cpass_cCARFL_UBOUND</t>
  </si>
  <si>
    <t>cpass_cCARI_LBOUND</t>
  </si>
  <si>
    <t>cpass_cCARI_rEUCARle</t>
  </si>
  <si>
    <t>cpass_cCARI_UBOUND</t>
  </si>
  <si>
    <t>cpass_cCARIN_LBOUND</t>
  </si>
  <si>
    <t>cpass_cCARIN_rEUCARle</t>
  </si>
  <si>
    <t>cpass_cCARIN_UBOUND</t>
  </si>
  <si>
    <t>cpass_cCARLM_ECPCOSTS</t>
  </si>
  <si>
    <t>cpass_cCARLM_rEUCARle</t>
  </si>
  <si>
    <t>cpass_cCARLM_UBOUND</t>
  </si>
  <si>
    <t>cpass_cCAROF_ECPCOSTS</t>
  </si>
  <si>
    <t>cpass_cCAROF_rEUCARle</t>
  </si>
  <si>
    <t>cpass_cCAROF_UBOUND</t>
  </si>
  <si>
    <t>cpass_cCAROT_LBOUND</t>
  </si>
  <si>
    <t>cpass_cCAROT_rEUCARle</t>
  </si>
  <si>
    <t>cpass_cCAROT_UBOUND</t>
  </si>
  <si>
    <t>cpass_cCAROTHX_ECPCOSTS</t>
  </si>
  <si>
    <t>cpass_cCAROTHX_LBOUND</t>
  </si>
  <si>
    <t>cpass_cCAROTHX_rEUCARXXn</t>
  </si>
  <si>
    <t>cpass_cCAROTHX_UBOUND</t>
  </si>
  <si>
    <t>cpass_cCARRF_LBOUND</t>
  </si>
  <si>
    <t>cpass_cCARRF_rEUCARle</t>
  </si>
  <si>
    <t>cpass_cCARRF_UBOUND</t>
  </si>
  <si>
    <t>cpass_cCARRS_ECPCOSTS</t>
  </si>
  <si>
    <t>cpass_cCARRS_rEUCARle</t>
  </si>
  <si>
    <t>cpass_cCARRS_rEURSVle</t>
  </si>
  <si>
    <t>cpass_cCARRS_UBOUND</t>
  </si>
  <si>
    <t>cpass_cCELPV_rLEL2ge</t>
  </si>
  <si>
    <t>cpass_cCELPV_rRELPVle</t>
  </si>
  <si>
    <t>cpass_cCELPV_UBOUND</t>
  </si>
  <si>
    <t>cpass_cCELWN_rLEL2ge</t>
  </si>
  <si>
    <t>cpass_cCELWN_rRELWNle</t>
  </si>
  <si>
    <t>cpass_cCELWN_UBOUND</t>
  </si>
  <si>
    <t>cpass_cDBTX_LBOUND</t>
  </si>
  <si>
    <t>cpass_cDBTX_rFWDXle</t>
  </si>
  <si>
    <t>cpass_cDBTX_UBOUND</t>
  </si>
  <si>
    <t>cpass_cDETX_LBOUND</t>
  </si>
  <si>
    <t>cpass_cDETX_rFWDXle</t>
  </si>
  <si>
    <t>cpass_cDETX_UBOUND</t>
  </si>
  <si>
    <t>cpass_cDH2X_rFWDXle</t>
  </si>
  <si>
    <t>cpass_cDH2X_UBOUND</t>
  </si>
  <si>
    <t>cpass_cDPVCP_LBOUND</t>
  </si>
  <si>
    <t>cpass_cDPVCP_rGRGRDge</t>
  </si>
  <si>
    <t>cpass_cDPVCP_UBOUND</t>
  </si>
  <si>
    <t>cpass_cE_ECPCOSTS</t>
  </si>
  <si>
    <t>cpass_cE_LBOUND</t>
  </si>
  <si>
    <t>cpass_cE_MR_ECPCOSTS</t>
  </si>
  <si>
    <t>cpass_cE_MR_LBOUND</t>
  </si>
  <si>
    <t>cpass_cE_MR_rCMle</t>
  </si>
  <si>
    <t>cpass_cE_MR_rFCAPn</t>
  </si>
  <si>
    <t>cpass_cE_MR_rMXXge</t>
  </si>
  <si>
    <t>cpass_cE_MR_rRMXRET0ge</t>
  </si>
  <si>
    <t>cpass_cE_MR_rRXXXXXge</t>
  </si>
  <si>
    <t>cpass_cE_MR_rRXXXXXn</t>
  </si>
  <si>
    <t>cpass_cE_MR_rTOTCAPn</t>
  </si>
  <si>
    <t>cpass_cE_MR_UBOUND</t>
  </si>
  <si>
    <t>cpass_cE_rCMle</t>
  </si>
  <si>
    <t>cpass_cE_rCXle</t>
  </si>
  <si>
    <t>cpass_cE_rERCO2Nn</t>
  </si>
  <si>
    <t>cpass_cE_rFCAPn</t>
  </si>
  <si>
    <t>cpass_cE_rFMReq</t>
  </si>
  <si>
    <t>cpass_cE_rFMRle</t>
  </si>
  <si>
    <t>cpass_cE_rFXXle</t>
  </si>
  <si>
    <t>cpass_cE_rMXXeq</t>
  </si>
  <si>
    <t>cpass_cE_rMXXge</t>
  </si>
  <si>
    <t>cpass_cE_rO0le</t>
  </si>
  <si>
    <t>cpass_cE_rRMXRET0ge</t>
  </si>
  <si>
    <t>cpass_cE_rRXXXXXge</t>
  </si>
  <si>
    <t>cpass_cE_rRXXXXXn</t>
  </si>
  <si>
    <t>cpass_cE_rTOTCAPn</t>
  </si>
  <si>
    <t>cpass_cE_UBOUND</t>
  </si>
  <si>
    <t>cpass_cEBAS_ECPCOSTS</t>
  </si>
  <si>
    <t>cpass_cEBAS_rGBASge</t>
  </si>
  <si>
    <t>cpass_cEBAS_rGURNWXXge</t>
  </si>
  <si>
    <t>cpass_cEBAS_UBOUND</t>
  </si>
  <si>
    <t>cpass_cECOF_ECPCOSTS</t>
  </si>
  <si>
    <t>cpass_cECOF_LBOUND</t>
  </si>
  <si>
    <t>cpass_cECOF_rHCOFle</t>
  </si>
  <si>
    <t>cpass_cECOF_UBOUND</t>
  </si>
  <si>
    <t>cpass_cEGEN_ECPCOSTS</t>
  </si>
  <si>
    <t>cpass_cEGEN_LBOUND</t>
  </si>
  <si>
    <t>cpass_cEGEN_rGINCge</t>
  </si>
  <si>
    <t>cpass_cEGEN_UBOUND</t>
  </si>
  <si>
    <t>cpass_cEIMU_ECPCOSTS</t>
  </si>
  <si>
    <t>cpass_cEIMU_LBOUND</t>
  </si>
  <si>
    <t>cpass_cEIMU_rCIMDDDle</t>
  </si>
  <si>
    <t>cpass_cEIMU_UBOUND</t>
  </si>
  <si>
    <t>cpass_cEMRX_ECPCOSTS</t>
  </si>
  <si>
    <t>cpass_cEMRX_LBOUND</t>
  </si>
  <si>
    <t>cpass_cEMRX_rCMsxle</t>
  </si>
  <si>
    <t>cpass_cEMRX_rCMXle</t>
  </si>
  <si>
    <t>cpass_cEMRX_rEXXle</t>
  </si>
  <si>
    <t>cpass_cEMRX_rFGENge</t>
  </si>
  <si>
    <t>cpass_cEMRX_rKHY_le</t>
  </si>
  <si>
    <t>cpass_cEMRX_rQXXXge</t>
  </si>
  <si>
    <t>cpass_cEMRX_rRXXXXXge</t>
  </si>
  <si>
    <t>cpass_cEMRX_rRXXXXXn</t>
  </si>
  <si>
    <t>cpass_cEMRX_rTOTCAPn</t>
  </si>
  <si>
    <t>cpass_cEMRX_UBOUND</t>
  </si>
  <si>
    <t>cpass_cEMXRET0_ECPCOSTS</t>
  </si>
  <si>
    <t>cpass_cEMXRET0_rRMXRET0ge</t>
  </si>
  <si>
    <t>cpass_cEUHG_ECPCOSTS</t>
  </si>
  <si>
    <t>cpass_cEUHG_rEUHGle</t>
  </si>
  <si>
    <t>cpass_cEUHG_rEUHGXXle</t>
  </si>
  <si>
    <t>cpass_cEUHGOT1_rEUHGOT1le</t>
  </si>
  <si>
    <t>cpass_cEUHGOT1_rEUHGXXle</t>
  </si>
  <si>
    <t>cpass_cEUHGRS_ECPCOSTS</t>
  </si>
  <si>
    <t>cpass_cEUHGRS_rEUHGRSle</t>
  </si>
  <si>
    <t>cpass_cEUHGRS_rEUHGXXle</t>
  </si>
  <si>
    <t>cpass_cEUN_ECPCOSTS</t>
  </si>
  <si>
    <t>cpass_cEUN_rEUNle</t>
  </si>
  <si>
    <t>cpass_cEUN_rEUNOXle</t>
  </si>
  <si>
    <t>cpass_cEUN_rEUNOXn</t>
  </si>
  <si>
    <t>cpass_cEUSO_ECPCOSTS</t>
  </si>
  <si>
    <t>cpass_cEUSO_rEUSO2Xle</t>
  </si>
  <si>
    <t>cpass_cEUSO_rEUSO2Xn</t>
  </si>
  <si>
    <t>cpass_cEUSO_rEUSOle</t>
  </si>
  <si>
    <t>cpass_cEUSOOT_rEUSO2Xn</t>
  </si>
  <si>
    <t>cpass_cEUSOOT_rEUSOOTle</t>
  </si>
  <si>
    <t>cpass_cEUSORS_ECPCOSTS</t>
  </si>
  <si>
    <t>cpass_cEUSORS_rEUSO2Xle</t>
  </si>
  <si>
    <t>cpass_cEUSORS_rEUSO2Xn</t>
  </si>
  <si>
    <t>cpass_cEUSORS_rEUSORSle</t>
  </si>
  <si>
    <t>cpass_cEVN_rEUNOXle</t>
  </si>
  <si>
    <t>cpass_cEVN_rEUNOXn</t>
  </si>
  <si>
    <t>cpass_cEVN_rEVNle</t>
  </si>
  <si>
    <t>cpass_cF_rEGCARn</t>
  </si>
  <si>
    <t>cpass_cF_rEUCARCRn</t>
  </si>
  <si>
    <t>cpass_cF_rEUCARle</t>
  </si>
  <si>
    <t>cpass_cF_rEUCARn</t>
  </si>
  <si>
    <t>cpass_cF_rEUCARXXn</t>
  </si>
  <si>
    <t>cpass_cF_rFL_NGle</t>
  </si>
  <si>
    <t>cpass_cF_rFUELDSle</t>
  </si>
  <si>
    <t>cpass_cF_rFUELRSle</t>
  </si>
  <si>
    <t>cpass_cF_rFXXle</t>
  </si>
  <si>
    <t>cpass_cFXX_ECPCOSTS</t>
  </si>
  <si>
    <t>cpass_cFXX_rFXXSle</t>
  </si>
  <si>
    <t>cpass_cG_rFGENge</t>
  </si>
  <si>
    <t>cpass_cG_rGRPSge</t>
  </si>
  <si>
    <t>cpass_cG_rLTRPSle</t>
  </si>
  <si>
    <t>cpass_cGCAP_ECPCOSTS</t>
  </si>
  <si>
    <t>cpass_cGCAP_rGRPSge</t>
  </si>
  <si>
    <t>cpass_cGCGRNW_ECPCOSTS</t>
  </si>
  <si>
    <t>cpass_cGCGRNW_LBOUND</t>
  </si>
  <si>
    <t>cpass_cGCGRNW_rGRNWXXge</t>
  </si>
  <si>
    <t>cpass_cGCGRNW_UBOUND</t>
  </si>
  <si>
    <t>cpass_cGCRRNW_ECPCOSTS</t>
  </si>
  <si>
    <t>cpass_cGCRRNW_rGRNWXXge</t>
  </si>
  <si>
    <t>cpass_cGCRRNW_rGURNWXXge</t>
  </si>
  <si>
    <t>cpass_cGDG_PV_LBOUND</t>
  </si>
  <si>
    <t>cpass_cGDG_PV_rFGENge</t>
  </si>
  <si>
    <t>cpass_cGDG_PV_UBOUND</t>
  </si>
  <si>
    <t>cpass_cGELXXX_ECPCOSTS</t>
  </si>
  <si>
    <t>cpass_cGELXXX_LBOUND</t>
  </si>
  <si>
    <t>cpass_cGELXXX_rGURNWXXge</t>
  </si>
  <si>
    <t>cpass_cGELXXX_rGURNWXXn</t>
  </si>
  <si>
    <t>cpass_cGELXXX_rLXXINTle</t>
  </si>
  <si>
    <t>cpass_cGELXXX_UBOUND</t>
  </si>
  <si>
    <t>cpass_cGMRCO2_LBOUND</t>
  </si>
  <si>
    <t>cpass_cGMRCO2_rEQCO2Nle</t>
  </si>
  <si>
    <t>cpass_cGMRCO2_UBOUND</t>
  </si>
  <si>
    <t>cpass_cGRNXXX_LBOUND</t>
  </si>
  <si>
    <t>cpass_cGRNXXX_rGRNWXXge</t>
  </si>
  <si>
    <t>cpass_cGRNXXX_UBOUND</t>
  </si>
  <si>
    <t>cpass_cGSTRPS_LBOUND</t>
  </si>
  <si>
    <t>cpass_cGSTRPS_rGRPSge</t>
  </si>
  <si>
    <t>cpass_cGSTRPS_UBOUND</t>
  </si>
  <si>
    <t>cpass_cGTCG_LBOUND</t>
  </si>
  <si>
    <t>cpass_cGTCG_rGRPSge</t>
  </si>
  <si>
    <t>cpass_cGTCG_UBOUND</t>
  </si>
  <si>
    <t>cpass_cGTCO_LBOUND</t>
  </si>
  <si>
    <t>cpass_cGTCO_rGRPSge</t>
  </si>
  <si>
    <t>cpass_cGTCO_UBOUND</t>
  </si>
  <si>
    <t>cpass_cGTRPS_ECPCOSTS</t>
  </si>
  <si>
    <t>cpass_cGTRPS_rGRNWXXge</t>
  </si>
  <si>
    <t>cpass_cGTRPS_rLTRPSle</t>
  </si>
  <si>
    <t>cpass_cGUCGRN_ECPCOSTS</t>
  </si>
  <si>
    <t>cpass_cGUCGRN_LBOUND</t>
  </si>
  <si>
    <t>cpass_cGUCGRN_rGURNWXXge</t>
  </si>
  <si>
    <t>cpass_cGUCGRN_UBOUND</t>
  </si>
  <si>
    <t>cpass_cGUCRRNW_ECPCOSTS</t>
  </si>
  <si>
    <t>cpass_cGUCRRNW_rGURNWXXge</t>
  </si>
  <si>
    <t>cpass_cGUDGPV_LBOUND</t>
  </si>
  <si>
    <t>cpass_cGUDGPV_rGRNWXXge</t>
  </si>
  <si>
    <t>cpass_cGUDGPV_rGURNWXge</t>
  </si>
  <si>
    <t>cpass_cGUDGPV_UBOUND</t>
  </si>
  <si>
    <t>cpass_cGURNXX_rGURNWXge</t>
  </si>
  <si>
    <t>cpass_cGURNXX_rGURNWXXge</t>
  </si>
  <si>
    <t>cpass_cGXCOF_rFCFGENge</t>
  </si>
  <si>
    <t>cpass_cGXCOF_rGRPSge</t>
  </si>
  <si>
    <t>cpass_cGXXX_ECPCOSTS</t>
  </si>
  <si>
    <t>cpass_cGXXX_LBOUND</t>
  </si>
  <si>
    <t>cpass_cGXXX_rGRNWXXge</t>
  </si>
  <si>
    <t>cpass_cGXXX_rGURNWXge</t>
  </si>
  <si>
    <t>cpass_cGXXX_UBOUND</t>
  </si>
  <si>
    <t>cpass_cH_rEXXle</t>
  </si>
  <si>
    <t>cpass_cH_rFGENge</t>
  </si>
  <si>
    <t>cpass_cH_rFGENn</t>
  </si>
  <si>
    <t>cpass_cH_rGRNWXXge</t>
  </si>
  <si>
    <t>cpass_cH_rKHY_le</t>
  </si>
  <si>
    <t>cpass_cH_rLEL2ge</t>
  </si>
  <si>
    <t>cpass_cH_rQXXXge</t>
  </si>
  <si>
    <t>cpass_cH_rRELPVle</t>
  </si>
  <si>
    <t>cpass_cH_rRELWNle</t>
  </si>
  <si>
    <t>cpass_cH_rRSRge</t>
  </si>
  <si>
    <t>cpass_cH_UBOUND</t>
  </si>
  <si>
    <t>cpass_cHGEN_ECPCOSTS</t>
  </si>
  <si>
    <t>cpass_cHGEN_rFGENge</t>
  </si>
  <si>
    <t>cpass_cHSAF_ECPCOSTS</t>
  </si>
  <si>
    <t>cpass_cHSAF_rFGENge</t>
  </si>
  <si>
    <t>cpass_cIGEN_ECPCOSTS</t>
  </si>
  <si>
    <t>cpass_cIGEN_rGINCge</t>
  </si>
  <si>
    <t>cpass_cIGEN_rGURNWXge</t>
  </si>
  <si>
    <t>cpass_cIS_ECPCOSTS</t>
  </si>
  <si>
    <t>cpass_cIS_rERCO2Nn</t>
  </si>
  <si>
    <t>cpass_cIS_rFGENge</t>
  </si>
  <si>
    <t>cpass_cIS_rFGENn</t>
  </si>
  <si>
    <t>cpass_cIS_rGRGRDge</t>
  </si>
  <si>
    <t>cpass_cIS_rGRNWXXge</t>
  </si>
  <si>
    <t>cpass_cIS_rGURNWXge</t>
  </si>
  <si>
    <t>cpass_cIS_rLBLDXle</t>
  </si>
  <si>
    <t>cpass_cIS_rLEL2ge</t>
  </si>
  <si>
    <t>cpass_cIS_rLINTle</t>
  </si>
  <si>
    <t>cpass_cIS_rLUANn</t>
  </si>
  <si>
    <t>cpass_cIS_rLUBLDXle</t>
  </si>
  <si>
    <t>cpass_cIS_rLUle</t>
  </si>
  <si>
    <t>cpass_cIS_rLXXINTle</t>
  </si>
  <si>
    <t>cpass_cIS_rPXXXXXn</t>
  </si>
  <si>
    <t>cpass_cIS_rRELPVle</t>
  </si>
  <si>
    <t>cpass_cIS_rRELWNle</t>
  </si>
  <si>
    <t>cpass_cIS_rRSRge</t>
  </si>
  <si>
    <t>cpass_cIS_rRUYYYYYn</t>
  </si>
  <si>
    <t>cpass_cIS_rRXXXXXge</t>
  </si>
  <si>
    <t>cpass_cIS_rTOTBLDn</t>
  </si>
  <si>
    <t>cpass_cIX_ECPCOSTS</t>
  </si>
  <si>
    <t>cpass_cIX_rERCO2Nn</t>
  </si>
  <si>
    <t>cpass_cIX_rFGENge</t>
  </si>
  <si>
    <t>cpass_cIX_rFGENn</t>
  </si>
  <si>
    <t>cpass_cIX_rGRGRDge</t>
  </si>
  <si>
    <t>cpass_cIX_rGRNWXXge</t>
  </si>
  <si>
    <t>cpass_cIX_rGURNWXge</t>
  </si>
  <si>
    <t>cpass_cIX_rLBLDXle</t>
  </si>
  <si>
    <t>cpass_cIX_rLEL2ge</t>
  </si>
  <si>
    <t>cpass_cIX_rLINTle</t>
  </si>
  <si>
    <t>cpass_cIX_rLUANn</t>
  </si>
  <si>
    <t>cpass_cIX_rLUBLDXle</t>
  </si>
  <si>
    <t>cpass_cIX_rLUle</t>
  </si>
  <si>
    <t>cpass_cIX_rLXXINTle</t>
  </si>
  <si>
    <t>cpass_cIX_rPXXXXXn</t>
  </si>
  <si>
    <t>cpass_cIX_rRELPVle</t>
  </si>
  <si>
    <t>cpass_cIX_rRELWNle</t>
  </si>
  <si>
    <t>cpass_cIX_rRSRge</t>
  </si>
  <si>
    <t>cpass_cIX_rRUYYYYYn</t>
  </si>
  <si>
    <t>cpass_cIX_rRXXXXXge</t>
  </si>
  <si>
    <t>cpass_cIX_rTOTBLDn</t>
  </si>
  <si>
    <t>cpass_cIX_UBOUND</t>
  </si>
  <si>
    <t>cpass_cJ_ECPCOSTS</t>
  </si>
  <si>
    <t>cpass_cJ_MINSR_ECPCOSTS</t>
  </si>
  <si>
    <t>cpass_cJ_MINSR_rCle</t>
  </si>
  <si>
    <t>cpass_cJ_MINSR_rEXXeq</t>
  </si>
  <si>
    <t>cpass_cJ_MINSR_rEXXle</t>
  </si>
  <si>
    <t>cpass_cJ_MINSR_rFGENge</t>
  </si>
  <si>
    <t>cpass_cJ_MINSR_rFGENn</t>
  </si>
  <si>
    <t>cpass_cJ_MINSR_rGRGRDge</t>
  </si>
  <si>
    <t>cpass_cJ_MINSR_rGRNWXXge</t>
  </si>
  <si>
    <t>cpass_cJ_MINSR_rLEL2ge</t>
  </si>
  <si>
    <t>cpass_cJ_MINSR_rPSELXle</t>
  </si>
  <si>
    <t>cpass_cJ_MINSR_rRSRge</t>
  </si>
  <si>
    <t>cpass_cJ_MINSR_UBOUND</t>
  </si>
  <si>
    <t>cpass_cJ_rCHeq</t>
  </si>
  <si>
    <t>cpass_cJ_rCHle</t>
  </si>
  <si>
    <t>cpass_cJ_rCXeq</t>
  </si>
  <si>
    <t>cpass_cJ_rCXle</t>
  </si>
  <si>
    <t>cpass_cJ_rEQCO2Nle</t>
  </si>
  <si>
    <t>cpass_cJ_rERCO2Nn</t>
  </si>
  <si>
    <t>cpass_cJ_rEUCARle</t>
  </si>
  <si>
    <t>cpass_cJ_rEUNle</t>
  </si>
  <si>
    <t>cpass_cJ_rFGENge</t>
  </si>
  <si>
    <t>cpass_cJ_rFGENn</t>
  </si>
  <si>
    <t>cpass_cJ_rFXXle</t>
  </si>
  <si>
    <t>cpass_cJ_rFXXSle</t>
  </si>
  <si>
    <t>cpass_cJ_rGRGRDge</t>
  </si>
  <si>
    <t>cpass_cJ_rLEL2ge</t>
  </si>
  <si>
    <t>cpass_cJ_rNSRn</t>
  </si>
  <si>
    <t>cpass_cJ_rRELPVle</t>
  </si>
  <si>
    <t>cpass_cJ_rRELWNle</t>
  </si>
  <si>
    <t>cpass_cJ_rRSRge</t>
  </si>
  <si>
    <t>cpass_cJ_rZFLRGeq</t>
  </si>
  <si>
    <t>cpass_cJ_rZFLRGge</t>
  </si>
  <si>
    <t>cpass_cJM_ECPCOSTS</t>
  </si>
  <si>
    <t>cpass_cJM_rCMsxle</t>
  </si>
  <si>
    <t>cpass_cJM_rEUNle</t>
  </si>
  <si>
    <t>cpass_cJM_rFGENge</t>
  </si>
  <si>
    <t>cpass_cJM_rFGENn</t>
  </si>
  <si>
    <t>cpass_cJM_rFWDXXXle</t>
  </si>
  <si>
    <t>cpass_cJM_rGRNWXXge</t>
  </si>
  <si>
    <t>cpass_cJM_rGURNWXge</t>
  </si>
  <si>
    <t>cpass_cJM_rLEL2ge</t>
  </si>
  <si>
    <t>cpass_cJM_rQXXXge</t>
  </si>
  <si>
    <t>cpass_cJM_rRELPVle</t>
  </si>
  <si>
    <t>cpass_cJM_rRELWNle</t>
  </si>
  <si>
    <t>cpass_cJM_rRSRge</t>
  </si>
  <si>
    <t>cpass_cJMR_ECPCOSTS</t>
  </si>
  <si>
    <t>cpass_cJMR_rCMXle</t>
  </si>
  <si>
    <t>cpass_cJMR_rFGENge</t>
  </si>
  <si>
    <t>cpass_cJMR_rFGENn</t>
  </si>
  <si>
    <t>cpass_cJMR_rGRNWXXge</t>
  </si>
  <si>
    <t>cpass_cJMR_rLEL2ge</t>
  </si>
  <si>
    <t>cpass_cJMR_rQXXXge</t>
  </si>
  <si>
    <t>cpass_cJMR_rRELPVle</t>
  </si>
  <si>
    <t>cpass_cJMR_rRELWNle</t>
  </si>
  <si>
    <t>cpass_cJMR_rRSRge</t>
  </si>
  <si>
    <t>cpass_cJX_ECPCOSTS</t>
  </si>
  <si>
    <t>cpass_cJX_rCXsxle</t>
  </si>
  <si>
    <t>cpass_cJX_rEUNle</t>
  </si>
  <si>
    <t>cpass_cJX_rEX_Xle</t>
  </si>
  <si>
    <t>cpass_cJX_rFGENge</t>
  </si>
  <si>
    <t>cpass_cJX_rFGENn</t>
  </si>
  <si>
    <t>cpass_cJX_rFWDXXXle</t>
  </si>
  <si>
    <t>cpass_cJX_rGRNWXXge</t>
  </si>
  <si>
    <t>cpass_cJX_rGURNWXge</t>
  </si>
  <si>
    <t>cpass_cJX_rLEL2ge</t>
  </si>
  <si>
    <t>cpass_cJX_rRELPVle</t>
  </si>
  <si>
    <t>cpass_cJX_rRELWNle</t>
  </si>
  <si>
    <t>cpass_cJX_rRSRge</t>
  </si>
  <si>
    <t>cpass_cJXX_ECPCOSTS</t>
  </si>
  <si>
    <t>cpass_cJXX_rCXXle</t>
  </si>
  <si>
    <t>cpass_cJXX_rEXXXle</t>
  </si>
  <si>
    <t>cpass_cJXX_rFGENge</t>
  </si>
  <si>
    <t>cpass_cJXX_rFGENn</t>
  </si>
  <si>
    <t>cpass_cJXX_rGRGRDge</t>
  </si>
  <si>
    <t>cpass_cJXX_rGRNWXXge</t>
  </si>
  <si>
    <t>cpass_cJXX_rGURNWXge</t>
  </si>
  <si>
    <t>cpass_cJXX_rLEL2ge</t>
  </si>
  <si>
    <t>cpass_cJXX_rRELPVle</t>
  </si>
  <si>
    <t>cpass_cJXX_rRELWNle</t>
  </si>
  <si>
    <t>cpass_cJXX_rRSRge</t>
  </si>
  <si>
    <t>cpass_cK_ECPCOSTS</t>
  </si>
  <si>
    <t>cpass_cK_rKge</t>
  </si>
  <si>
    <t>cpass_cLDBLD_ECPCOSTS</t>
  </si>
  <si>
    <t>cpass_cLDBLD_rLEL2ge</t>
  </si>
  <si>
    <t>cpass_cLP_RET_ECPCOSTS</t>
  </si>
  <si>
    <t>cpass_cLP_RET_rLP_RETge</t>
  </si>
  <si>
    <t>cpass_cM_ECPCOSTS</t>
  </si>
  <si>
    <t>cpass_cM_rCMeq</t>
  </si>
  <si>
    <t>cpass_cM_rCMle</t>
  </si>
  <si>
    <t>cpass_cM_rCYle</t>
  </si>
  <si>
    <t>cpass_cM_rEUNle</t>
  </si>
  <si>
    <t>cpass_cM_rFGENge</t>
  </si>
  <si>
    <t>cpass_cM_rFGENn</t>
  </si>
  <si>
    <t>cpass_cM_rFMRle</t>
  </si>
  <si>
    <t>cpass_cM_rFXXSle</t>
  </si>
  <si>
    <t>cpass_cM_rGRGRDge</t>
  </si>
  <si>
    <t>cpass_cM_rLEL2ge</t>
  </si>
  <si>
    <t>cpass_cM_rNSRn</t>
  </si>
  <si>
    <t>cpass_cM_rQMRXge</t>
  </si>
  <si>
    <t>cpass_cM_rRELPVle</t>
  </si>
  <si>
    <t>cpass_cM_rRELWNle</t>
  </si>
  <si>
    <t>cpass_cM_rRSRge</t>
  </si>
  <si>
    <t>cpass_cMCN_ECPCOSTS</t>
  </si>
  <si>
    <t>cpass_cMCN_rEQCO2Nle</t>
  </si>
  <si>
    <t>cpass_cMN_ECPCOSTS</t>
  </si>
  <si>
    <t>cpass_cMN_rCMle</t>
  </si>
  <si>
    <t>cpass_cMN_rNSRn</t>
  </si>
  <si>
    <t>cpass_cMV_ECPCOSTS</t>
  </si>
  <si>
    <t>cpass_cMV_LBOUND</t>
  </si>
  <si>
    <t>cpass_cMV_rSCXle</t>
  </si>
  <si>
    <t>cpass_cMV_rXCXle</t>
  </si>
  <si>
    <t>cpass_cMV_UBOUND</t>
  </si>
  <si>
    <t>cpass_cMVS_ECPCOSTS</t>
  </si>
  <si>
    <t>cpass_cMVS_rEUSO2le</t>
  </si>
  <si>
    <t>cpass_cMVS_rMVSO2le</t>
  </si>
  <si>
    <t>cpass_cMVUP6_ECPCOSTS</t>
  </si>
  <si>
    <t>cpass_cMVUP6_rSCXle</t>
  </si>
  <si>
    <t>cpass_cMVUP6_rXCXle</t>
  </si>
  <si>
    <t>cpass_cMVUP6_UBOUND</t>
  </si>
  <si>
    <t>cpass_cN_ECPCOSTS</t>
  </si>
  <si>
    <t>cpass_cN_rCle</t>
  </si>
  <si>
    <t>cpass_cN_rNSRn</t>
  </si>
  <si>
    <t>cpass_cN_UBOUND</t>
  </si>
  <si>
    <t>cpass_cNN_rFGENge</t>
  </si>
  <si>
    <t>cpass_cNN_rGRPSge</t>
  </si>
  <si>
    <t>cpass_cNNG_ECPCOSTS</t>
  </si>
  <si>
    <t>cpass_cNNG_rCMeq</t>
  </si>
  <si>
    <t>cpass_cNNG_rCXeq</t>
  </si>
  <si>
    <t>cpass_cNNG_rCXle</t>
  </si>
  <si>
    <t>cpass_cNNG_rFCAPn</t>
  </si>
  <si>
    <t>cpass_cNNG_rFXXle</t>
  </si>
  <si>
    <t>cpass_cNNG_rMXXge</t>
  </si>
  <si>
    <t>cpass_cNNG_rOXXle</t>
  </si>
  <si>
    <t>cpass_cNNG_rRXXXXXge</t>
  </si>
  <si>
    <t>cpass_cNNG_rTOTCAPn</t>
  </si>
  <si>
    <t>cpass_cNNG_UBOUND</t>
  </si>
  <si>
    <t>cpass_cNOT_ECPCOSTS</t>
  </si>
  <si>
    <t>cpass_cNOT_rZOGSMeq</t>
  </si>
  <si>
    <t>cpass_cNOT_rZOTHRge</t>
  </si>
  <si>
    <t>cpass_cNOT_UBOUND</t>
  </si>
  <si>
    <t>cpass_cNOTSF_ECPCOSTS</t>
  </si>
  <si>
    <t>cpass_cNOTSF_rZOGSMeq</t>
  </si>
  <si>
    <t>cpass_cNTO_ECPCOSTS</t>
  </si>
  <si>
    <t>cpass_cNTO_rZOGSMeq</t>
  </si>
  <si>
    <t>cpass_cNTO_rZOTHRge</t>
  </si>
  <si>
    <t>cpass_cNTR_ECPCOSTS</t>
  </si>
  <si>
    <t>cpass_cNTR_rZFLRGeq</t>
  </si>
  <si>
    <t>cpass_cNTR_rZFLRGge</t>
  </si>
  <si>
    <t>cpass_cNTR_rZOGSMeq</t>
  </si>
  <si>
    <t>cpass_cNTX_ECPCOSTS</t>
  </si>
  <si>
    <t>cpass_cNTX_rZFLRGeq</t>
  </si>
  <si>
    <t>cpass_cNTX_rZFLRGge</t>
  </si>
  <si>
    <t>cpass_cNUC_ECPCOSTS</t>
  </si>
  <si>
    <t>cpass_cNUC_rFCAPn</t>
  </si>
  <si>
    <t>cpass_cNUC_rFGENge</t>
  </si>
  <si>
    <t>cpass_cNUC_rFGENn</t>
  </si>
  <si>
    <t>cpass_cNUC_rGBASge</t>
  </si>
  <si>
    <t>cpass_cNUC_rGINCge</t>
  </si>
  <si>
    <t>cpass_cNUC_rGNNUCge</t>
  </si>
  <si>
    <t>cpass_cNUC_rGRGRDge</t>
  </si>
  <si>
    <t>cpass_cNUC_rGRNWXXge</t>
  </si>
  <si>
    <t>cpass_cNUC_rGURNWXge</t>
  </si>
  <si>
    <t>cpass_cNUC_rLEL2ge</t>
  </si>
  <si>
    <t>cpass_cNUC_rNUCeq</t>
  </si>
  <si>
    <t>cpass_cNUC_rNUCle</t>
  </si>
  <si>
    <t>cpass_cNUC_rRELPVle</t>
  </si>
  <si>
    <t>cpass_cNUC_rRELWNle</t>
  </si>
  <si>
    <t>cpass_cNUC_rRMXRET0ge</t>
  </si>
  <si>
    <t>cpass_cNUC_rRSRge</t>
  </si>
  <si>
    <t>cpass_cNUC_rRXXXXXge</t>
  </si>
  <si>
    <t>cpass_cNUC_rRXXXXXn</t>
  </si>
  <si>
    <t>cpass_cNUC_rTOTCAPn</t>
  </si>
  <si>
    <t>cpass_cNUC_UBOUND</t>
  </si>
  <si>
    <t>cpass_cNUCSR_ECPCOSTS</t>
  </si>
  <si>
    <t>cpass_cNUCSR_rFCAPn</t>
  </si>
  <si>
    <t>cpass_cNUCSR_rFGENge</t>
  </si>
  <si>
    <t>cpass_cNUCSR_rFGENn</t>
  </si>
  <si>
    <t>cpass_cNUCSR_rGBASge</t>
  </si>
  <si>
    <t>cpass_cNUCSR_rGINCge</t>
  </si>
  <si>
    <t>cpass_cNUCSR_rGRGRDge</t>
  </si>
  <si>
    <t>cpass_cNUCSR_rGRNWXXge</t>
  </si>
  <si>
    <t>cpass_cNUCSR_rGURNWXge</t>
  </si>
  <si>
    <t>cpass_cNUCSR_rLEL2ge</t>
  </si>
  <si>
    <t>cpass_cNUCSR_rNUCeq</t>
  </si>
  <si>
    <t>cpass_cNUCSR_rNUCle</t>
  </si>
  <si>
    <t>cpass_cNUCSR_rRELPVle</t>
  </si>
  <si>
    <t>cpass_cNUCSR_rRELWNle</t>
  </si>
  <si>
    <t>cpass_cNUCSR_rRMXRET0ge</t>
  </si>
  <si>
    <t>cpass_cNUCSR_rRSRge</t>
  </si>
  <si>
    <t>cpass_cNUCSR_rRXXXXXge</t>
  </si>
  <si>
    <t>cpass_cNUCSR_rRXXXXXn</t>
  </si>
  <si>
    <t>cpass_cNUCSR_rTOTCAPn</t>
  </si>
  <si>
    <t>cpass_cNUCSR_UBOUND</t>
  </si>
  <si>
    <t>cpass_cO_DISP_ECPCOSTS</t>
  </si>
  <si>
    <t>cpass_cO_DISP_r2P2le</t>
  </si>
  <si>
    <t>cpass_cO_DISP_rCle</t>
  </si>
  <si>
    <t>cpass_cO_DISP_rEXXeq</t>
  </si>
  <si>
    <t>cpass_cO_DISP_rEXXle</t>
  </si>
  <si>
    <t>cpass_cO_DISP_rFGENge</t>
  </si>
  <si>
    <t>cpass_cO_DISP_rFGENn</t>
  </si>
  <si>
    <t>cpass_cO_DISP_rGBASge</t>
  </si>
  <si>
    <t>cpass_cO_DISP_rGRGRDge</t>
  </si>
  <si>
    <t>cpass_cO_DISP_rGRNWXXge</t>
  </si>
  <si>
    <t>cpass_cO_DISP_rGURNWXge</t>
  </si>
  <si>
    <t>cpass_cO_DISP_rLEL2ge</t>
  </si>
  <si>
    <t>cpass_cO_DISP_rP2ELXle</t>
  </si>
  <si>
    <t>cpass_cO_DISP_rPSELXle</t>
  </si>
  <si>
    <t>cpass_cO_DISP_rRELPVle</t>
  </si>
  <si>
    <t>cpass_cO_DISP_rRELWNle</t>
  </si>
  <si>
    <t>cpass_cO_DISP_rRSRge</t>
  </si>
  <si>
    <t>cpass_cO_DISP_UBOUND</t>
  </si>
  <si>
    <t>cpass_cO_HYD_ECPCOSTS</t>
  </si>
  <si>
    <t>cpass_cO_HYD_rCXeq</t>
  </si>
  <si>
    <t>cpass_cO_HYD_rCXle</t>
  </si>
  <si>
    <t>cpass_cO_HYD_rEQCO2Nle</t>
  </si>
  <si>
    <t>cpass_cO_HYD_rERCO2Nn</t>
  </si>
  <si>
    <t>cpass_cO_HYD_rEUCARle</t>
  </si>
  <si>
    <t>cpass_cO_HYD_rEUNle</t>
  </si>
  <si>
    <t>cpass_cO_HYD_rFGENge</t>
  </si>
  <si>
    <t>cpass_cO_HYD_rFGENn</t>
  </si>
  <si>
    <t>cpass_cO_HYD_rGRGRDge</t>
  </si>
  <si>
    <t>cpass_cO_HYD_rLEL2ge</t>
  </si>
  <si>
    <t>cpass_cO_HYD_rNSRn</t>
  </si>
  <si>
    <t>cpass_cO_HYD_rRSRge</t>
  </si>
  <si>
    <t>cpass_cOIMX1_rCIMDDDle</t>
  </si>
  <si>
    <t>cpass_cOIMX1_rLEL2ge</t>
  </si>
  <si>
    <t>cpass_cOIMX1_rRELPVle</t>
  </si>
  <si>
    <t>cpass_cOIMX1_rRELWNle</t>
  </si>
  <si>
    <t>cpass_cOIMX1_rRXXXXXge</t>
  </si>
  <si>
    <t>cpass_cOIMX1_rRXXXXXn</t>
  </si>
  <si>
    <t>cpass_cOMR_ECPCOSTS</t>
  </si>
  <si>
    <t>cpass_cOMR_rCMXle</t>
  </si>
  <si>
    <t>cpass_cOMR_rFGENge</t>
  </si>
  <si>
    <t>cpass_cOMR_rFGENn</t>
  </si>
  <si>
    <t>cpass_cOMR_rGRNWXXge</t>
  </si>
  <si>
    <t>cpass_cOMR_rLEL2ge</t>
  </si>
  <si>
    <t>cpass_cOMR_rQXXXge</t>
  </si>
  <si>
    <t>cpass_cOMR_rRELPVle</t>
  </si>
  <si>
    <t>cpass_cOMR_rRELWNle</t>
  </si>
  <si>
    <t>cpass_cOMR_rRSRge</t>
  </si>
  <si>
    <t>cpass_cON_ECPCOSTS</t>
  </si>
  <si>
    <t>cpass_cON_rCXeq</t>
  </si>
  <si>
    <t>cpass_cON_rCXle</t>
  </si>
  <si>
    <t>cpass_cON_rNSRn</t>
  </si>
  <si>
    <t>cpass_cOXX_ECPCOSTS</t>
  </si>
  <si>
    <t>cpass_cOXX_rCXXle</t>
  </si>
  <si>
    <t>cpass_cOXX_rEXXXle</t>
  </si>
  <si>
    <t>cpass_cOXX_rFGENge</t>
  </si>
  <si>
    <t>cpass_cOXX_rFGENn</t>
  </si>
  <si>
    <t>cpass_cOXX_rGRNWXXge</t>
  </si>
  <si>
    <t>cpass_cOXX_rGURNWXge</t>
  </si>
  <si>
    <t>cpass_cOXX_rLEL2ge</t>
  </si>
  <si>
    <t>cpass_cOXX_rRELPVle</t>
  </si>
  <si>
    <t>cpass_cOXX_rRELWNle</t>
  </si>
  <si>
    <t>cpass_cOXX_rRSRge</t>
  </si>
  <si>
    <t>cpass_cPH_ECPCOSTS</t>
  </si>
  <si>
    <t>cpass_cPH_rCHeq</t>
  </si>
  <si>
    <t>cpass_cPH_rCHle</t>
  </si>
  <si>
    <t>cpass_cPH_rMXXge</t>
  </si>
  <si>
    <t>cpass_cPM_ECPCOSTS</t>
  </si>
  <si>
    <t>cpass_cPM_rCMeq</t>
  </si>
  <si>
    <t>cpass_cPM_rCMle</t>
  </si>
  <si>
    <t>cpass_cPM_rMXXge</t>
  </si>
  <si>
    <t>cpass_cPX_ECPCOSTS</t>
  </si>
  <si>
    <t>cpass_cPX_rCXeq</t>
  </si>
  <si>
    <t>cpass_cPX_rCXle</t>
  </si>
  <si>
    <t>cpass_cPX_rMXXge</t>
  </si>
  <si>
    <t>cpass_cPY_ECPCOSTS</t>
  </si>
  <si>
    <t>cpass_cPY_rCYle</t>
  </si>
  <si>
    <t>cpass_cPY_rMXXge</t>
  </si>
  <si>
    <t>cpass_cQXMR_ECPCOSTS</t>
  </si>
  <si>
    <t>cpass_cQXMR_rQMRXge</t>
  </si>
  <si>
    <t>cpass_cRCFGEN_ECPCOSTS</t>
  </si>
  <si>
    <t>cpass_cRCFGEN_rGCFGENge</t>
  </si>
  <si>
    <t>cpass_cRDBLDX_ECPCOSTS</t>
  </si>
  <si>
    <t>cpass_cRDBLDX_rRXXXXXge</t>
  </si>
  <si>
    <t>cpass_cRDBLDX_rRXXXXXn</t>
  </si>
  <si>
    <t>cpass_cRDBLDX_UBOUND</t>
  </si>
  <si>
    <t>cpass_cRETRO_ECPCOSTS</t>
  </si>
  <si>
    <t>cpass_cRETRO_rCMeq</t>
  </si>
  <si>
    <t>cpass_cRETRO_rCMle</t>
  </si>
  <si>
    <t>cpass_cRETRO_rCXeq</t>
  </si>
  <si>
    <t>cpass_cRETRO_rCXle</t>
  </si>
  <si>
    <t>cpass_cRETRO_rEUNeq</t>
  </si>
  <si>
    <t>cpass_cRETRO_rEUNle</t>
  </si>
  <si>
    <t>cpass_cRETRO_rEVNle</t>
  </si>
  <si>
    <t>cpass_cRETRO_rFCAPn</t>
  </si>
  <si>
    <t>cpass_cRETRO_rFDVLle</t>
  </si>
  <si>
    <t>cpass_cRETRO_rFDVSle</t>
  </si>
  <si>
    <t>cpass_cRETRO_rFXXSle</t>
  </si>
  <si>
    <t>cpass_cRETRO_rKge</t>
  </si>
  <si>
    <t>cpass_cRETRO_rLP_RETge</t>
  </si>
  <si>
    <t>cpass_cRETRO_rLUXXCCSle</t>
  </si>
  <si>
    <t>cpass_cRETRO_rLUXXCCSn</t>
  </si>
  <si>
    <t>cpass_cRETRO_rLUXXRETn</t>
  </si>
  <si>
    <t>cpass_cRETRO_rMXXeq</t>
  </si>
  <si>
    <t>cpass_cRETRO_rMXXge</t>
  </si>
  <si>
    <t>cpass_cRETRO_rOXXle</t>
  </si>
  <si>
    <t>cpass_cRETRO_rRMXRET0ge</t>
  </si>
  <si>
    <t>cpass_cRETRO_rRXXXXXge</t>
  </si>
  <si>
    <t>cpass_cRETRO_rRXXXXXn</t>
  </si>
  <si>
    <t>cpass_cRETRO_rTOTCAPn</t>
  </si>
  <si>
    <t>cpass_cRETRO_rTZZeq</t>
  </si>
  <si>
    <t>cpass_cRETRO_rTZZle</t>
  </si>
  <si>
    <t>cpass_cRETRO_rYCTSle</t>
  </si>
  <si>
    <t>cpass_cRETRO_rYFGDle</t>
  </si>
  <si>
    <t>cpass_cRETRO_rYNCRle</t>
  </si>
  <si>
    <t>cpass_cRETRO_UBOUND</t>
  </si>
  <si>
    <t>cpass_cRETROHTRT_ECPCOSTS</t>
  </si>
  <si>
    <t>cpass_cRETROHTRT_rCHeq</t>
  </si>
  <si>
    <t>cpass_cRETROHTRT_rCHle</t>
  </si>
  <si>
    <t>cpass_cRETROHTRT_rCYeq</t>
  </si>
  <si>
    <t>cpass_cRETROHTRT_rCYle</t>
  </si>
  <si>
    <t>cpass_cRETROHTRT_rEUNeq</t>
  </si>
  <si>
    <t>cpass_cRETROHTRT_rEUNle</t>
  </si>
  <si>
    <t>cpass_cRETROHTRT_rEVNle</t>
  </si>
  <si>
    <t>cpass_cRETROHTRT_rFCAPn</t>
  </si>
  <si>
    <t>cpass_cRETROHTRT_rFDVLle</t>
  </si>
  <si>
    <t>cpass_cRETROHTRT_rFDVSle</t>
  </si>
  <si>
    <t>cpass_cRETROHTRT_rFXXSle</t>
  </si>
  <si>
    <t>cpass_cRETROHTRT_rKge</t>
  </si>
  <si>
    <t>cpass_cRETROHTRT_rLP_RETge</t>
  </si>
  <si>
    <t>cpass_cRETROHTRT_rLUXXRETn</t>
  </si>
  <si>
    <t>cpass_cRETROHTRT_rMXXeq</t>
  </si>
  <si>
    <t>cpass_cRETROHTRT_rMXXge</t>
  </si>
  <si>
    <t>cpass_cRETROHTRT_rOHRIle</t>
  </si>
  <si>
    <t>cpass_cRETROHTRT_rOXXle</t>
  </si>
  <si>
    <t>cpass_cRETROHTRT_rRMXRET0ge</t>
  </si>
  <si>
    <t>cpass_cRETROHTRT_rRXXXXXge</t>
  </si>
  <si>
    <t>cpass_cRETROHTRT_rTOTCAPn</t>
  </si>
  <si>
    <t>cpass_cRETROHTRT_rTZZeq</t>
  </si>
  <si>
    <t>cpass_cRETROHTRT_rTZZle</t>
  </si>
  <si>
    <t>cpass_cRETROHTRT_rYCTSle</t>
  </si>
  <si>
    <t>cpass_cRETROHTRT_rYFGDle</t>
  </si>
  <si>
    <t>cpass_cRETROHTRT_rYNCRle</t>
  </si>
  <si>
    <t>cpass_cRETROHTRT_UBOUND</t>
  </si>
  <si>
    <t>cpass_cRHS_rCCOFXle</t>
  </si>
  <si>
    <t>cpass_cRHS_rEQCO2Nle</t>
  </si>
  <si>
    <t>cpass_cRHS_rEUBNKle</t>
  </si>
  <si>
    <t>cpass_cRHS_rEUHGXXle</t>
  </si>
  <si>
    <t>cpass_cRHS_rEUNOXle</t>
  </si>
  <si>
    <t>cpass_cRHS_rEURSVle</t>
  </si>
  <si>
    <t>cpass_cRHS_rEUSO2le</t>
  </si>
  <si>
    <t>cpass_cRHS_rEUSO2Xle</t>
  </si>
  <si>
    <t>cpass_cRHS_rGCFGENge</t>
  </si>
  <si>
    <t>cpass_cRHS_rGNNUCge</t>
  </si>
  <si>
    <t>cpass_cRHS_rKge</t>
  </si>
  <si>
    <t>cpass_cRHS_rLBLDXle</t>
  </si>
  <si>
    <t>cpass_cRHS_rLDGXXle</t>
  </si>
  <si>
    <t>cpass_cRHS_rLEL2ge</t>
  </si>
  <si>
    <t>cpass_cRHS_rLELle</t>
  </si>
  <si>
    <t>cpass_cRHS_rLIMXle</t>
  </si>
  <si>
    <t>cpass_cRHS_rLINTle</t>
  </si>
  <si>
    <t>cpass_cRHS_rLP_RETge</t>
  </si>
  <si>
    <t>cpass_cRHS_rLP2XXXle</t>
  </si>
  <si>
    <t>cpass_cRHS_rLRENle</t>
  </si>
  <si>
    <t>cpass_cRHS_rLRNle</t>
  </si>
  <si>
    <t>cpass_cRHS_rLUBLDXle</t>
  </si>
  <si>
    <t>cpass_cRHS_rLUle</t>
  </si>
  <si>
    <t>cpass_cRHS_rLUSUBXle</t>
  </si>
  <si>
    <t>cpass_cRHS_rLUXXCCSle</t>
  </si>
  <si>
    <t>cpass_cRHS_rLUXXCOFle</t>
  </si>
  <si>
    <t>cpass_cRHS_rMELle</t>
  </si>
  <si>
    <t>cpass_cRHS_rMVSO2le</t>
  </si>
  <si>
    <t>cpass_cRHS_rNUCeq</t>
  </si>
  <si>
    <t>cpass_cRHS_rNUCle</t>
  </si>
  <si>
    <t>cpass_cRHS_rO0le</t>
  </si>
  <si>
    <t>cpass_cRHS_rQMRXge</t>
  </si>
  <si>
    <t>cpass_cRHS_rRELPVle</t>
  </si>
  <si>
    <t>cpass_cRHS_rRELWNle</t>
  </si>
  <si>
    <t>cpass_cRHS_rRMXRET0ge</t>
  </si>
  <si>
    <t>cpass_cRHS_rRXXXXXge</t>
  </si>
  <si>
    <t>cpass_cRHS_rXCXle</t>
  </si>
  <si>
    <t>cpass_cRHS_rXELle</t>
  </si>
  <si>
    <t>cpass_cRHS_rYCTSle</t>
  </si>
  <si>
    <t>cpass_cRHS_rYFGDle</t>
  </si>
  <si>
    <t>cpass_cRHS_rYNCRle</t>
  </si>
  <si>
    <t>cpass_cRHS_rZOGSMeq</t>
  </si>
  <si>
    <t>cpass_cRINTXX_ECPCOSTS</t>
  </si>
  <si>
    <t>cpass_cRINTXX_rLXXINTle</t>
  </si>
  <si>
    <t>cpass_cRNWGEN_ECPCOSTS</t>
  </si>
  <si>
    <t>cpass_cRNWGEN_rGRNWXXge</t>
  </si>
  <si>
    <t>cpass_cRNWGENU_ECPCOSTS</t>
  </si>
  <si>
    <t>cpass_cRNWGENU_rGURNWXXge</t>
  </si>
  <si>
    <t>cpass_cSCFGEN_ECPCOSTS</t>
  </si>
  <si>
    <t>cpass_cSCFGEN_rFCFGENge</t>
  </si>
  <si>
    <t>cpass_cSEL_rLEL2ge</t>
  </si>
  <si>
    <t>cpass_cSEL_rPSELXle</t>
  </si>
  <si>
    <t>cpass_cSEL_UBOUND</t>
  </si>
  <si>
    <t>cpass_cSR_ECPCOSTS</t>
  </si>
  <si>
    <t>cpass_cSR_LBOUND</t>
  </si>
  <si>
    <t>cpass_cSR_rNSRn</t>
  </si>
  <si>
    <t>cpass_cSR_rRSRge</t>
  </si>
  <si>
    <t>cpass_cSR_UBOUND</t>
  </si>
  <si>
    <t>cpass_cSUNGX_ECPCOSTS</t>
  </si>
  <si>
    <t>cpass_cSUNGX_rFUELNGXle</t>
  </si>
  <si>
    <t>cpass_cSUNGX_UBOUND</t>
  </si>
  <si>
    <t>cpass_cSUOLX_ECPCOSTS</t>
  </si>
  <si>
    <t>cpass_cSUOLX_rFUELOLXle</t>
  </si>
  <si>
    <t>cpass_cSUOLX_UBOUND</t>
  </si>
  <si>
    <t>cpass_cSVNOX_ECPCOSTS</t>
  </si>
  <si>
    <t>cpass_cSVNOX_rEUNOXle</t>
  </si>
  <si>
    <t>cpass_cSVNOX_rEUNOXn</t>
  </si>
  <si>
    <t>cpass_cSWD_rFWDXle</t>
  </si>
  <si>
    <t>cpass_cSWD_rFWDXXXle</t>
  </si>
  <si>
    <t>cpass_cSWDX_ECPCOSTS</t>
  </si>
  <si>
    <t>cpass_cSWDX_rFWDXle</t>
  </si>
  <si>
    <t>cpass_cSX_ECPCOSTS</t>
  </si>
  <si>
    <t>cpass_cSX_rFWDXle</t>
  </si>
  <si>
    <t>cpass_cSX_UBOUND</t>
  </si>
  <si>
    <t>cpass_cT_ECPCOSTS</t>
  </si>
  <si>
    <t>cpass_cT_rACIXXXXle</t>
  </si>
  <si>
    <t>cpass_cT_rECCARn</t>
  </si>
  <si>
    <t>cpass_cT_rEUCARCRn</t>
  </si>
  <si>
    <t>cpass_cT_rEUCARle</t>
  </si>
  <si>
    <t>cpass_cT_rEUCARn</t>
  </si>
  <si>
    <t>cpass_cT_rEUCARXXn</t>
  </si>
  <si>
    <t>cpass_cT_rEUHGle</t>
  </si>
  <si>
    <t>cpass_cT_rEUSO2le</t>
  </si>
  <si>
    <t>cpass_cT_rEUSOle</t>
  </si>
  <si>
    <t>cpass_cT_rFDVLle</t>
  </si>
  <si>
    <t>cpass_cT_rFDVSle</t>
  </si>
  <si>
    <t>cpass_cT_rFXXSle</t>
  </si>
  <si>
    <t>cpass_cT_rGCLXn</t>
  </si>
  <si>
    <t>cpass_cT_rHCSHle</t>
  </si>
  <si>
    <t>cpass_cT_rKge</t>
  </si>
  <si>
    <t>cpass_cT_rSCXle</t>
  </si>
  <si>
    <t>cpass_cT_rTZZle</t>
  </si>
  <si>
    <t>cpass_cT_STOCK_rEUHGOT1le</t>
  </si>
  <si>
    <t>cpass_cT_STOCK_rEUSOOTle</t>
  </si>
  <si>
    <t>cpass_cT_STOCK_UBOUND</t>
  </si>
  <si>
    <t>cpass_cT_UBOUND</t>
  </si>
  <si>
    <t>cpass_cTDSXX_ECPCOSTS</t>
  </si>
  <si>
    <t>cpass_cTDSXX_rFUELDSle</t>
  </si>
  <si>
    <t>cpass_cTDSXX_rFUELOLXle</t>
  </si>
  <si>
    <t>cpass_cTEL_ECPCOSTS</t>
  </si>
  <si>
    <t>cpass_cTEL_rEUCARle</t>
  </si>
  <si>
    <t>cpass_cTEL_rLEL2ge!rev</t>
  </si>
  <si>
    <t>cpass_cTEL_rLEL2ge</t>
  </si>
  <si>
    <t>cpass_cTEL_rLELle</t>
  </si>
  <si>
    <t>cpass_cTEL_rLTRPSle</t>
  </si>
  <si>
    <t>cpass_cTEL_rMELle</t>
  </si>
  <si>
    <t>cpass_cTEL_rRELPVle</t>
  </si>
  <si>
    <t>cpass_cTEL_rRELWNle</t>
  </si>
  <si>
    <t>cpass_cTEL_rXELle</t>
  </si>
  <si>
    <t>cpass_cTELCAN_ECPCOSTS</t>
  </si>
  <si>
    <t>cpass_cTELCAN_rLEL2cange</t>
  </si>
  <si>
    <t>cpass_cTELCAN_rLEL2ge!rev</t>
  </si>
  <si>
    <t>cpass_cTELCAN_rLEL2ge</t>
  </si>
  <si>
    <t>cpass_cTELCAN_rMELle</t>
  </si>
  <si>
    <t>cpass_cTELCAN_UBOUND</t>
  </si>
  <si>
    <t>cpass_cTNG_ECPCOSTS</t>
  </si>
  <si>
    <t>cpass_cTNG_rFL_NGle</t>
  </si>
  <si>
    <t>cpass_cTNG_rFUELNGXle</t>
  </si>
  <si>
    <t>cpass_cTNG_UBOUND</t>
  </si>
  <si>
    <t>cpass_cTNG0_ECPCOSTS</t>
  </si>
  <si>
    <t>cpass_cTNG0_rFL_NGle</t>
  </si>
  <si>
    <t>cpass_cTNG0_rFUELNGXle</t>
  </si>
  <si>
    <t>cpass_cTNG0_UBOUND</t>
  </si>
  <si>
    <t>cpass_cTRSXX_ECPCOSTS</t>
  </si>
  <si>
    <t>cpass_cTRSXX_rEUHGRSle</t>
  </si>
  <si>
    <t>cpass_cTRSXX_rEUSO2le</t>
  </si>
  <si>
    <t>cpass_cTRSXX_rEUSORSle</t>
  </si>
  <si>
    <t>cpass_cTRSXX_rFUELOLXle</t>
  </si>
  <si>
    <t>cpass_cTRSXX_rFUELRSle</t>
  </si>
  <si>
    <t>cpass_cTZZ_ECPCOSTS</t>
  </si>
  <si>
    <t>cpass_cTZZ_rTZZle</t>
  </si>
  <si>
    <t>cpass_cU_ECPCOSTS</t>
  </si>
  <si>
    <t>cpass_cU_rCHeq</t>
  </si>
  <si>
    <t>cpass_cU_rCHle</t>
  </si>
  <si>
    <t>cpass_cU_rCXeq</t>
  </si>
  <si>
    <t>cpass_cU_rCXle</t>
  </si>
  <si>
    <t>cpass_cU_rEQCO2Nle</t>
  </si>
  <si>
    <t>cpass_cU_rERCO2Nn</t>
  </si>
  <si>
    <t>cpass_cU_rEUCARle</t>
  </si>
  <si>
    <t>cpass_cU_rEUNle</t>
  </si>
  <si>
    <t>cpass_cU_rFGENge</t>
  </si>
  <si>
    <t>cpass_cU_rFGENn</t>
  </si>
  <si>
    <t>cpass_cU_rFXXle</t>
  </si>
  <si>
    <t>cpass_cU_rFXXSle</t>
  </si>
  <si>
    <t>cpass_cU_rGRGRDge</t>
  </si>
  <si>
    <t>cpass_cU_rLEL2ge</t>
  </si>
  <si>
    <t>cpass_cU_rNSRn</t>
  </si>
  <si>
    <t>cpass_cU_rRELPVle</t>
  </si>
  <si>
    <t>cpass_cU_rRELPVn</t>
  </si>
  <si>
    <t>cpass_cU_rRELWNle</t>
  </si>
  <si>
    <t>cpass_cU_rRELWNn</t>
  </si>
  <si>
    <t>cpass_cU_rRSRge</t>
  </si>
  <si>
    <t>cpass_cU_rZFLRGeq</t>
  </si>
  <si>
    <t>cpass_cU_rZFLRGge</t>
  </si>
  <si>
    <t>cpass_cUM_ECPCOSTS</t>
  </si>
  <si>
    <t>cpass_cUM_rCMsxle</t>
  </si>
  <si>
    <t>cpass_cUM_rEUNle</t>
  </si>
  <si>
    <t>cpass_cUM_rFGENge</t>
  </si>
  <si>
    <t>cpass_cUM_rFGENn</t>
  </si>
  <si>
    <t>cpass_cUM_rFWDXXXle</t>
  </si>
  <si>
    <t>cpass_cUM_rGRNWXXge</t>
  </si>
  <si>
    <t>cpass_cUM_rGURNWXge</t>
  </si>
  <si>
    <t>cpass_cUM_rLEL2ge</t>
  </si>
  <si>
    <t>cpass_cUM_rQXXXge</t>
  </si>
  <si>
    <t>cpass_cUM_rRELPVle</t>
  </si>
  <si>
    <t>cpass_cUM_rRELPVn</t>
  </si>
  <si>
    <t>cpass_cUM_rRELWNle</t>
  </si>
  <si>
    <t>cpass_cUM_rRELWNn</t>
  </si>
  <si>
    <t>cpass_cUM_rRSRge</t>
  </si>
  <si>
    <t>cpass_cUMR_ECPCOSTS</t>
  </si>
  <si>
    <t>cpass_cUMR_rCMXle</t>
  </si>
  <si>
    <t>cpass_cUMR_rFGENge</t>
  </si>
  <si>
    <t>cpass_cUMR_rFGENn</t>
  </si>
  <si>
    <t>cpass_cUMR_rGRNWXXge</t>
  </si>
  <si>
    <t>cpass_cUMR_rLEL2ge</t>
  </si>
  <si>
    <t>cpass_cUMR_rQXXXge</t>
  </si>
  <si>
    <t>cpass_cUMR_rRELPVle</t>
  </si>
  <si>
    <t>cpass_cUMR_rRELPVn</t>
  </si>
  <si>
    <t>cpass_cUMR_rRELWNle</t>
  </si>
  <si>
    <t>cpass_cUMR_rRELWNn</t>
  </si>
  <si>
    <t>cpass_cUMR_rRSRge</t>
  </si>
  <si>
    <t>cpass_cUNP_LBOUND</t>
  </si>
  <si>
    <t>cpass_cUNP_rLUle</t>
  </si>
  <si>
    <t>cpass_cUNP_UBOUND</t>
  </si>
  <si>
    <t>cpass_cUX_ECPCOSTS</t>
  </si>
  <si>
    <t>cpass_cUX_rCXsxle</t>
  </si>
  <si>
    <t>cpass_cUX_rEUNle</t>
  </si>
  <si>
    <t>cpass_cUX_rEX_Xle</t>
  </si>
  <si>
    <t>cpass_cUX_rFGENge</t>
  </si>
  <si>
    <t>cpass_cUX_rFGENn</t>
  </si>
  <si>
    <t>cpass_cUX_rFWDXXXle</t>
  </si>
  <si>
    <t>cpass_cUX_rGRNWXXge</t>
  </si>
  <si>
    <t>cpass_cUX_rGURNWXge</t>
  </si>
  <si>
    <t>cpass_cUX_rLEL2ge</t>
  </si>
  <si>
    <t>cpass_cUX_rRELPVle</t>
  </si>
  <si>
    <t>cpass_cUX_rRELPVn</t>
  </si>
  <si>
    <t>cpass_cUX_rRELWNle</t>
  </si>
  <si>
    <t>cpass_cUX_rRELWNn</t>
  </si>
  <si>
    <t>cpass_cUX_rRSRge</t>
  </si>
  <si>
    <t>cpass_cUXX_ECPCOSTS</t>
  </si>
  <si>
    <t>cpass_cUXX_rCXXle</t>
  </si>
  <si>
    <t>cpass_cUXX_rEXXXle</t>
  </si>
  <si>
    <t>cpass_cUXX_rFGENge</t>
  </si>
  <si>
    <t>cpass_cUXX_rFGENn</t>
  </si>
  <si>
    <t>cpass_cUXX_rGRNWXXge</t>
  </si>
  <si>
    <t>cpass_cUXX_rGURNWXge</t>
  </si>
  <si>
    <t>cpass_cUXX_rLEL2ge</t>
  </si>
  <si>
    <t>cpass_cUXX_rRELPVle</t>
  </si>
  <si>
    <t>cpass_cUXX_rRELPVn</t>
  </si>
  <si>
    <t>cpass_cUXX_rRELWNle</t>
  </si>
  <si>
    <t>cpass_cUXX_rRELWNn</t>
  </si>
  <si>
    <t>cpass_cUXX_rRSRge</t>
  </si>
  <si>
    <t>cpass_cVEL_ECPCOSTS</t>
  </si>
  <si>
    <t>cpass_cVEL_rLEL2cange</t>
  </si>
  <si>
    <t>cpass_cVEL_UBOUND</t>
  </si>
  <si>
    <t>cpass_cW_ECPCOSTS</t>
  </si>
  <si>
    <t>cpass_cW_rFCFGENge</t>
  </si>
  <si>
    <t>cpass_cW_rFGWDn</t>
  </si>
  <si>
    <t>cpass_cW_rFWDXXXle</t>
  </si>
  <si>
    <t>cpass_cW_rFXXSle</t>
  </si>
  <si>
    <t>cpass_cW_rGCFGENge</t>
  </si>
  <si>
    <t>cpass_cW_rGCFGENn</t>
  </si>
  <si>
    <t>cpass_cW_rGRNWXXge</t>
  </si>
  <si>
    <t>cpass_cW_rGURNWXge</t>
  </si>
  <si>
    <t>cpass_cW_rGWDXn</t>
  </si>
  <si>
    <t>cpass_cW_rHCOFle</t>
  </si>
  <si>
    <t>cpass_cW_rHCSHle</t>
  </si>
  <si>
    <t>cpass_cW_UBOUND</t>
  </si>
  <si>
    <t>cpass_cXCX_ECPCOSTS</t>
  </si>
  <si>
    <t>cpass_cXCX_rXCXle</t>
  </si>
  <si>
    <t>cpass_cXEXPRT_LBOUND</t>
  </si>
  <si>
    <t>cpass_cXEXPRT_rLEL2ge</t>
  </si>
  <si>
    <t>cpass_cXEXPRT_rRELPVle</t>
  </si>
  <si>
    <t>cpass_cXEXPRT_rRELPVn</t>
  </si>
  <si>
    <t>cpass_cXEXPRT_rRELWNle</t>
  </si>
  <si>
    <t>cpass_cXEXPRT_rRELWNn</t>
  </si>
  <si>
    <t>cpass_cXEXPRT_UBOUND</t>
  </si>
  <si>
    <t>cpass_cXGEN_ECPCOSTS</t>
  </si>
  <si>
    <t>cpass_cXGEN_rGINCge</t>
  </si>
  <si>
    <t>cpass_cXP2XXX_ECPCOSTS</t>
  </si>
  <si>
    <t>cpass_cXP2XXX_rLP2XXXle</t>
  </si>
  <si>
    <t>cpass_cXX_LBOUND</t>
  </si>
  <si>
    <t>cpass_cXX_rFGENge</t>
  </si>
  <si>
    <t>cpass_cXX_rGRPSge</t>
  </si>
  <si>
    <t>cpass_cXX_UBOUND</t>
  </si>
  <si>
    <t>cpass_cY_rEGCARn</t>
  </si>
  <si>
    <t>cpass_cY_rEUCARCRn</t>
  </si>
  <si>
    <t>cpass_cY_rEUCARle</t>
  </si>
  <si>
    <t>cpass_cY_rEUCARn</t>
  </si>
  <si>
    <t>cpass_cY_rEUCARXXn</t>
  </si>
  <si>
    <t>cpass_cY_rFL_NGle</t>
  </si>
  <si>
    <t>cpass_cY_rFMRle</t>
  </si>
  <si>
    <t>cpass_cY_rFUELDSle</t>
  </si>
  <si>
    <t>cpass_cY_rFUELRSle</t>
  </si>
  <si>
    <t>cpass_cZH_ECPCOSTS</t>
  </si>
  <si>
    <t>cpass_cZH_rCHle</t>
  </si>
  <si>
    <t>cpass_cZM_ECPCOSTS</t>
  </si>
  <si>
    <t>cpass_cZM_rCMle</t>
  </si>
  <si>
    <t>cpass_cZMrnw_ECPCOSTS</t>
  </si>
  <si>
    <t>cpass_cZMrnw_rCMsxle</t>
  </si>
  <si>
    <t>cpass_cZMrnw_rEUNle</t>
  </si>
  <si>
    <t>cpass_cZMrnw_rFGENge</t>
  </si>
  <si>
    <t>cpass_cZMrnw_rFGENn</t>
  </si>
  <si>
    <t>cpass_cZMrnw_rFWDXXXle</t>
  </si>
  <si>
    <t>cpass_cZMrnw_rGRNWXXge</t>
  </si>
  <si>
    <t>cpass_cZMrnw_rGURNWXge</t>
  </si>
  <si>
    <t>cpass_cZMrnw_rLEL2ge</t>
  </si>
  <si>
    <t>cpass_cZMrnw_rQXXXge</t>
  </si>
  <si>
    <t>cpass_cZMrnw_rRELPVle</t>
  </si>
  <si>
    <t>cpass_cZMrnw_rRELPVn</t>
  </si>
  <si>
    <t>cpass_cZMrnw_rRELWNle</t>
  </si>
  <si>
    <t>cpass_cZMrnw_rRELWNn</t>
  </si>
  <si>
    <t>cpass_cZMrnw_rRSRge</t>
  </si>
  <si>
    <t>cpass_cZX_ECPCOSTS</t>
  </si>
  <si>
    <t>cpass_cZX_rCXle</t>
  </si>
  <si>
    <t>cpass_cZXrnw_ECPCOSTS</t>
  </si>
  <si>
    <t>cpass_cZXrnw_rCXsxle</t>
  </si>
  <si>
    <t>cpass_cZXrnw_rEUNle</t>
  </si>
  <si>
    <t>cpass_cZXrnw_rEX_Xle</t>
  </si>
  <si>
    <t>cpass_cZXrnw_rFGENge</t>
  </si>
  <si>
    <t>cpass_cZXrnw_rFGENn</t>
  </si>
  <si>
    <t>cpass_cZXrnw_rFWDXXXle</t>
  </si>
  <si>
    <t>cpass_cZXrnw_rGRNWXXge</t>
  </si>
  <si>
    <t>cpass_cZXrnw_rGURNWXge</t>
  </si>
  <si>
    <t>cpass_cZXrnw_rLEL2ge</t>
  </si>
  <si>
    <t>cpass_cZXrnw_rRELPVle</t>
  </si>
  <si>
    <t>cpass_cZXrnw_rRELPVn</t>
  </si>
  <si>
    <t>cpass_cZXrnw_rRELWNle</t>
  </si>
  <si>
    <t>cpass_cZXrnw_rRELWNn</t>
  </si>
  <si>
    <t>cpass_cZXrnw_rRSRge</t>
  </si>
  <si>
    <t>cpass_cZY_ECPCOSTS</t>
  </si>
  <si>
    <t>cpass_cZY_rCYle</t>
  </si>
  <si>
    <t>cpass_cBX_DGN_ECPCOSTS</t>
  </si>
  <si>
    <t>cpass_cBX_DGN_rEUCARXXn</t>
  </si>
  <si>
    <t>cpass_cBX_DGN_rEUCARle</t>
  </si>
  <si>
    <t>cpass_cBX_DGN_rEUCARn</t>
  </si>
  <si>
    <t>cpass_cBX_DGN_rFGENge</t>
  </si>
  <si>
    <t>cpass_cBX_DGN_rFUELNGXle</t>
  </si>
  <si>
    <t>cpass_cBX_DGN_rLDGXXle</t>
  </si>
  <si>
    <t>cpass_cBX_DGN_rLEL2ge</t>
  </si>
  <si>
    <t>cpass_cBX_DGN_rRUYYYYYn</t>
  </si>
  <si>
    <t>cpass_cBX_DGN_rRXXXXXge</t>
  </si>
  <si>
    <t>cpass_cBX_DGN_rTOTBLDn</t>
  </si>
  <si>
    <t>cpass_cI_IMP_ECPCOSTS</t>
  </si>
  <si>
    <t>cpass_cI_IMP_rFGENge</t>
  </si>
  <si>
    <t>cpass_cI_IMP_rGRGRDge</t>
  </si>
  <si>
    <t>cpass_cI_IMP_rGRNWXXge</t>
  </si>
  <si>
    <t>cpass_cI_IMP_rGURNWXge</t>
  </si>
  <si>
    <t>cpass_cI_IMP_rLEL2ge</t>
  </si>
  <si>
    <t>cpass_cI_IMP_rLINTeq</t>
  </si>
  <si>
    <t>cpass_cI_IMP_rLINTle</t>
  </si>
  <si>
    <t>cpass_cI_IMP_rLUANNn</t>
  </si>
  <si>
    <t>cpass_cI_IMP_rLUle</t>
  </si>
  <si>
    <t>cpass_cI_IMP_rLXXINTle</t>
  </si>
  <si>
    <t>cpass_cI_IMP_rPXXXXXn</t>
  </si>
  <si>
    <t>cpass_cI_IMP_rRSRge</t>
  </si>
  <si>
    <t>cpass_cI_IMP_rRUYYYYYn</t>
  </si>
  <si>
    <t>cpass_cI_IMP_rRXXXXXge</t>
  </si>
  <si>
    <t>cpass_cI_IMP_rTOTBLDn</t>
  </si>
  <si>
    <t>cpass_cI_SUBIMP_ECPCOSTS</t>
  </si>
  <si>
    <t>cpass_cI_SUBIMP_rFGENge</t>
  </si>
  <si>
    <t>cpass_cI_SUBIMP_rGRGRDge</t>
  </si>
  <si>
    <t>cpass_cI_SUBIMP_rGRNWXXge</t>
  </si>
  <si>
    <t>cpass_cI_SUBIMP_rGURNWXge</t>
  </si>
  <si>
    <t>cpass_cI_SUBIMP_rLEL2ge</t>
  </si>
  <si>
    <t>cpass_cI_SUBIMP_rLINTeq</t>
  </si>
  <si>
    <t>cpass_cI_SUBIMP_rLINTle</t>
  </si>
  <si>
    <t>cpass_cI_SUBIMP_rLUANNn</t>
  </si>
  <si>
    <t>cpass_cI_SUBIMP_rLUle</t>
  </si>
  <si>
    <t>cpass_cI_SUBIMP_rLXXINTle</t>
  </si>
  <si>
    <t>cpass_cI_SUBIMP_rPXXXXXn</t>
  </si>
  <si>
    <t>cpass_cI_SUBIMP_rRSRge</t>
  </si>
  <si>
    <t>cpass_cI_SUBIMP_rRUYYYYYn</t>
  </si>
  <si>
    <t>cpass_cI_SUBIMP_rRXXXXXge</t>
  </si>
  <si>
    <t>cpass_cI_SUBIMP_rTOTBLDn</t>
  </si>
  <si>
    <t>cpass_cBBIO_ECPCOSTS</t>
  </si>
  <si>
    <t>cpass_cBBIO_rCXsxle</t>
  </si>
  <si>
    <t>cpass_cBBIO_rEX_Xle</t>
  </si>
  <si>
    <t>cpass_cBBIO_rLRENle</t>
  </si>
  <si>
    <t>cpass_cBBIO_rLUANNn</t>
  </si>
  <si>
    <t>cpass_cBBIO_rLUle</t>
  </si>
  <si>
    <t>cpass_cBBIO_rPXXXXXn</t>
  </si>
  <si>
    <t>cpass_cBBIO_rRUYYYYYn</t>
  </si>
  <si>
    <t>cpass_cBBIO_rRXXXXXge</t>
  </si>
  <si>
    <t>cpass_cBBIO_rTOTBLDn</t>
  </si>
  <si>
    <t>cpass_cBSNUC_ECPCOSTS</t>
  </si>
  <si>
    <t>cpass_cBSNUC_rFCAPn</t>
  </si>
  <si>
    <t>cpass_cBSNUC_rFGENge</t>
  </si>
  <si>
    <t>cpass_cBSNUC_rGRGRDge</t>
  </si>
  <si>
    <t>cpass_cBSNUC_rGRNWXXge</t>
  </si>
  <si>
    <t>cpass_cBSNUC_rGURNWXge</t>
  </si>
  <si>
    <t>cpass_cBSNUC_rLEL2ge</t>
  </si>
  <si>
    <t>cpass_cBSNUC_rLUANNn</t>
  </si>
  <si>
    <t>cpass_cBSNUC_rLUSUBXle</t>
  </si>
  <si>
    <t>cpass_cBSNUC_rLUle</t>
  </si>
  <si>
    <t>cpass_cBSNUC_rRSRge</t>
  </si>
  <si>
    <t>cpass_cBSNUC_rRUYYYYYn</t>
  </si>
  <si>
    <t>cpass_cBSNUC_rRXXXXXge</t>
  </si>
  <si>
    <t>cpass_cBSNUC_rTOTBLDn</t>
  </si>
  <si>
    <t>cpass_cBXNUC_ECPCOSTS</t>
  </si>
  <si>
    <t>cpass_cBXNUC_rFCAPn</t>
  </si>
  <si>
    <t>cpass_cBXNUC_rFGENge</t>
  </si>
  <si>
    <t>cpass_cBXNUC_rGRGRDge</t>
  </si>
  <si>
    <t>cpass_cBXNUC_rGRNWXXge</t>
  </si>
  <si>
    <t>cpass_cBXNUC_rGURNWXge</t>
  </si>
  <si>
    <t>cpass_cBXNUC_rLEL2ge</t>
  </si>
  <si>
    <t>cpass_cBXNUC_rLUANNn</t>
  </si>
  <si>
    <t>cpass_cBXNUC_rLUle</t>
  </si>
  <si>
    <t>cpass_cBXNUC_rRSRge</t>
  </si>
  <si>
    <t>cpass_cBXNUC_rRUYYYYYn</t>
  </si>
  <si>
    <t>cpass_cBXNUC_rRXXXXXge</t>
  </si>
  <si>
    <t>cpass_cBXNUC_rTOTBLDn</t>
  </si>
  <si>
    <t>cpass_cBXRNW_ECPCOSTS</t>
  </si>
  <si>
    <t>cpass_cBXRNW_rCXXle</t>
  </si>
  <si>
    <t>cpass_cBXRNW_rEXXXle</t>
  </si>
  <si>
    <t>cpass_cBXRNW_rFGENge</t>
  </si>
  <si>
    <t>cpass_cBXRNW_rGRGRDge</t>
  </si>
  <si>
    <t>cpass_cBXRNW_rGRNWXXge</t>
  </si>
  <si>
    <t>cpass_cBXRNW_rGURNWXge</t>
  </si>
  <si>
    <t>cpass_cBXRNW_rLEL2ge</t>
  </si>
  <si>
    <t>cpass_cBXRNW_rLRNeq</t>
  </si>
  <si>
    <t>cpass_cBXRNW_rLRNle</t>
  </si>
  <si>
    <t>cpass_cBXRNW_rLUANNn</t>
  </si>
  <si>
    <t>cpass_cBXRNW_rPXXXXXn</t>
  </si>
  <si>
    <t>cpass_cBXRNW_rRSRge</t>
  </si>
  <si>
    <t>cpass_cBXRNW_rRUYYYYYn</t>
  </si>
  <si>
    <t>cpass_cBXRNW_rRXXXXXge</t>
  </si>
  <si>
    <t>cpass_cBXRNW_rTOTBLDn</t>
  </si>
  <si>
    <t>cpass_cBSDGN_ECPCOSTS</t>
  </si>
  <si>
    <t>cpass_cBSDGN_rFGENge</t>
  </si>
  <si>
    <t>cpass_cBSDGN_rGRNWXXge</t>
  </si>
  <si>
    <t>cpass_cBSDGN_rGURNWXge</t>
  </si>
  <si>
    <t>cpass_cBSDGN_rLBLDXle</t>
  </si>
  <si>
    <t>cpass_cBSDGN_rLEL2ge</t>
  </si>
  <si>
    <t>cpass_cBSDGN_rLUBLDXle</t>
  </si>
  <si>
    <t>cpass_cBSDGN_rLUSUBXle</t>
  </si>
  <si>
    <t>cpass_cBSDGN_rRSRge</t>
  </si>
  <si>
    <t>cpass_cBSDGN_rRUYYYYYn</t>
  </si>
  <si>
    <t>cpass_cBSDGN_rRXXXXXge</t>
  </si>
  <si>
    <t>cpass_cBSDGN_rTOTBLDn</t>
  </si>
  <si>
    <t>cpass_cBSDGN_rEUCARXXn</t>
  </si>
  <si>
    <t>cpass_cBSDGN_rEUCARle</t>
  </si>
  <si>
    <t>cpass_cBSDGN_rEUCARn</t>
  </si>
  <si>
    <t>cpass_cBSDGN_rFUELNGXle</t>
  </si>
  <si>
    <t>cpass_cBSDGN_rLDGXXle</t>
  </si>
  <si>
    <t>cpass_cB_DSP_ECPCOSTS</t>
  </si>
  <si>
    <t>cpass_cB_DSP_rCXle</t>
  </si>
  <si>
    <t>cpass_cB_DSP_rFCAPn</t>
  </si>
  <si>
    <t>cpass_cB_DSP_rFDVLle</t>
  </si>
  <si>
    <t>cpass_cB_DSP_rFDVSle</t>
  </si>
  <si>
    <t>cpass_cB_DSP_rLUANNn</t>
  </si>
  <si>
    <t>cpass_cB_DSP_rLUle</t>
  </si>
  <si>
    <t>cpass_cB_DSP_rMXXge</t>
  </si>
  <si>
    <t>cpass_cB_DSP_rPXXXXXn</t>
  </si>
  <si>
    <t>cpass_cB_DSP_rRUYYYYYn</t>
  </si>
  <si>
    <t>cpass_cB_DSP_rRXXXXXge</t>
  </si>
  <si>
    <t>cpass_cB_DSP_rTOTBLDn</t>
  </si>
  <si>
    <t>cpass_cEXX0_DSP_ECPCOSTS</t>
  </si>
  <si>
    <t>cpass_cEXX0_DSP_UBOUND</t>
  </si>
  <si>
    <t>cpass_cEXX0_DSP_rCXeq</t>
  </si>
  <si>
    <t>cpass_cEXX0_DSP_rCXle</t>
  </si>
  <si>
    <t>cpass_cEXX0_DSP_rFCAPn</t>
  </si>
  <si>
    <t>cpass_cEXX0_DSP_rMXXge</t>
  </si>
  <si>
    <t>cpass_cEXX0_DSP_rRMXRET0ge</t>
  </si>
  <si>
    <t>cpass_cEXX0_DSP_rRXXXXXge</t>
  </si>
  <si>
    <t>cpass_cEXX0_DSP_rTOTCAPn</t>
  </si>
  <si>
    <t>cpass_cEXX0_INT_ECPCOSTS</t>
  </si>
  <si>
    <t>cpass_cEXX0_INT_UBOUND</t>
  </si>
  <si>
    <t>cpass_cEXX0_INT_rFGENge</t>
  </si>
  <si>
    <t>cpass_cEXX0_INT_rGRGRDge</t>
  </si>
  <si>
    <t>cpass_cEXX0_INT_rGRNWXXge</t>
  </si>
  <si>
    <t>cpass_cEXX0_INT_rGURNWXge</t>
  </si>
  <si>
    <t>cpass_cEXX0_INT_rLEL2ge</t>
  </si>
  <si>
    <t>cpass_cEXX0_INT_rLXXINTle</t>
  </si>
  <si>
    <t>cpass_cEXX0_INT_rRSRge</t>
  </si>
  <si>
    <t>cpass_cEXX0_INT_rRMXRET0ge</t>
  </si>
  <si>
    <t>cpass_cEXX0_INT_rRXXXXXge</t>
  </si>
  <si>
    <t>cpass_cEXX0_RNW_UBOUND</t>
  </si>
  <si>
    <t>cpass_cEXX0_RNW_r2P2le</t>
  </si>
  <si>
    <t>cpass_cEXX0_RNW_rCXXle</t>
  </si>
  <si>
    <t>cpass_cEXX0_RNW_rCXsxle</t>
  </si>
  <si>
    <t>cpass_cEXX0_RNW_rCle</t>
  </si>
  <si>
    <t>cpass_cEXX0_RNW_rEXXle</t>
  </si>
  <si>
    <t>cpass_cEXX0_RNW_rFGENge</t>
  </si>
  <si>
    <t>cpass_cEXX0_RNW_rGRGRDge</t>
  </si>
  <si>
    <t>cpass_cEXX0_RNW_rGRNWXXge</t>
  </si>
  <si>
    <t>cpass_cEXX0_RNW_rGURNWXge</t>
  </si>
  <si>
    <t>cpass_cEXX0_RNW_rLP2XXXle</t>
  </si>
  <si>
    <t>cpass_cEXX0_RNW_rRMXRET0ge</t>
  </si>
  <si>
    <t>cpass_cEXX0_RNW_rRXXXXXge</t>
  </si>
  <si>
    <t>cpass_cEXX0_RNW_rTOTCAPn</t>
  </si>
  <si>
    <t>cpass_cEXXX_DGN_ECPCOSTS</t>
  </si>
  <si>
    <t>cpass_cEXXX_DGN_LBOUND</t>
  </si>
  <si>
    <t>cpass_cEXXX_DGN_UBOUND</t>
  </si>
  <si>
    <t>cpass_cEXXX_DGN_rEUCARXXn</t>
  </si>
  <si>
    <t>cpass_cEXXX_DGN_rEUCARle</t>
  </si>
  <si>
    <t>cpass_cEXXX_DGN_rEUCARn</t>
  </si>
  <si>
    <t>cpass_cEXXX_DGN_rFGENge</t>
  </si>
  <si>
    <t>cpass_cEXXX_DGN_rLEL2ge</t>
  </si>
  <si>
    <t>cpass_cEXXX_DGN_rRXXXXXge</t>
  </si>
  <si>
    <t>cpass_cEXXX_DGN_rRXXXXXn</t>
  </si>
  <si>
    <t>cpass_cEXXX_DGN_rTOTCAPn</t>
  </si>
  <si>
    <t>cpass_cEXXX_DSP_ECPCOSTS</t>
  </si>
  <si>
    <t>cpass_cEXXX_DSP_LBOUND</t>
  </si>
  <si>
    <t>cpass_cEXXX_DSP_UBOUND</t>
  </si>
  <si>
    <t>cpass_cEXXX_DSP_rCXle</t>
  </si>
  <si>
    <t>cpass_cEXXX_DSP_rFCAPn</t>
  </si>
  <si>
    <t>cpass_cEXXX_DSP_rFDVLle</t>
  </si>
  <si>
    <t>cpass_cEXXX_DSP_rFDVSle</t>
  </si>
  <si>
    <t>cpass_cEXXX_DSP_rMXXge</t>
  </si>
  <si>
    <t>cpass_cEXXX_DSP_rRMXRET0ge</t>
  </si>
  <si>
    <t>cpass_cEXXX_DSP_rRXXXXXge</t>
  </si>
  <si>
    <t>cpass_cEXXX_DSP_rRXXXXXn</t>
  </si>
  <si>
    <t>cpass_cEXXX_DSP_rTOTCAPn</t>
  </si>
  <si>
    <t>cpass_cEXXX_INT_ECPCOSTS</t>
  </si>
  <si>
    <t>cpass_cEXXX_INT_UBOUND</t>
  </si>
  <si>
    <t>cpass_cEXXX_INT_rFGENge</t>
  </si>
  <si>
    <t>cpass_cEXXX_INT_rGRGRDge</t>
  </si>
  <si>
    <t>cpass_cEXXX_INT_rGRNWXXge</t>
  </si>
  <si>
    <t>cpass_cEXXX_INT_rGURNWXge</t>
  </si>
  <si>
    <t>cpass_cEXXX_INT_rLEL2ge</t>
  </si>
  <si>
    <t>cpass_cEXXX_INT_rLXXINTle</t>
  </si>
  <si>
    <t>cpass_cEXXX_INT_rRSRge</t>
  </si>
  <si>
    <t>cpass_cEXXX_INT_rRMXRET0ge</t>
  </si>
  <si>
    <t>cpass_cEXXX_INT_rRXXXXXge</t>
  </si>
  <si>
    <t>cpass_cEXXX_INT_rRXXXXXn</t>
  </si>
  <si>
    <t>cpass_cEXXX_RNW_ECPCOSTS</t>
  </si>
  <si>
    <t>cpass_cEXXX_RNW_LBOUND</t>
  </si>
  <si>
    <t>cpass_cEXXX_RNW_UBOUND</t>
  </si>
  <si>
    <t>cpass_cEXXX_RNW_r2P2le</t>
  </si>
  <si>
    <t>cpass_cEXXX_RNW_rCXXle</t>
  </si>
  <si>
    <t>cpass_cEXXX_RNW_rCXsxle</t>
  </si>
  <si>
    <t>cpass_cEXXX_RNW_rCle</t>
  </si>
  <si>
    <t>cpass_cEXXX_RNW_rEXXXle</t>
  </si>
  <si>
    <t>cpass_cEXXX_RNW_rEXXle</t>
  </si>
  <si>
    <t>cpass_cEXXX_RNW_rEX_Xle</t>
  </si>
  <si>
    <t>cpass_cEXXX_RNW_rFGENge</t>
  </si>
  <si>
    <t>cpass_cEXXX_RNW_rGRGRDge</t>
  </si>
  <si>
    <t>cpass_cEXXX_RNW_rGRNWXXge</t>
  </si>
  <si>
    <t>cpass_cEXXX_RNW_rGURNWXge</t>
  </si>
  <si>
    <t>cpass_cEXXX_RNW_rLP2XXXle</t>
  </si>
  <si>
    <t>cpass_cEXXX_RNW_rRMXRET0ge</t>
  </si>
  <si>
    <t>cpass_cEXXX_RNW_rRXXXXXge</t>
  </si>
  <si>
    <t>cpass_cEXXX_RNW_rRXXXXXn</t>
  </si>
  <si>
    <t>cpass_cEXXX_RNW_rTOTCAPn</t>
  </si>
  <si>
    <t>cpass_cEMRX_RNW_ECPCOSTS</t>
  </si>
  <si>
    <t>cpass_cEMRX_RNW_LBOUND</t>
  </si>
  <si>
    <t>cpass_cEMRX_RNW_UBOUND</t>
  </si>
  <si>
    <t>cpass_cEMRX_RNW_rCMXle</t>
  </si>
  <si>
    <t>cpass_cEMRX_RNW_rCMsxle</t>
  </si>
  <si>
    <t>cpass_cEMRX_RNW_rFGENge</t>
  </si>
  <si>
    <t>cpass_cEMRX_RNW_rGRNWXXge</t>
  </si>
  <si>
    <t>cpass_cEMRX_RNW_rGURNWXge</t>
  </si>
  <si>
    <t>cpass_cEMRX_RNW_rQXXXge</t>
  </si>
  <si>
    <t>cpass_cEMRX_RNW_rRXXXXXge</t>
  </si>
  <si>
    <t>cpass_cEMRX_RNW_rRXXXXXn</t>
  </si>
  <si>
    <t>cpass_cEMRX_RNW_rTOTCAPn</t>
  </si>
  <si>
    <t>cpass_cEMRX_RNW_rRMXRET0ge</t>
  </si>
  <si>
    <t>cpass_cEXXX_DSP_rLEL2ge</t>
  </si>
  <si>
    <t>cpass_cO_DISP_rCHle</t>
  </si>
  <si>
    <t>cpass_cO_DISP_rCXeq</t>
  </si>
  <si>
    <t>cpass_cO_DISP_rCXle</t>
  </si>
  <si>
    <t>cpass_cO_DISP_rEUCARle</t>
  </si>
  <si>
    <t>cpass_cO_DISP_rEUNle</t>
  </si>
  <si>
    <t>cpass_cO_DISP_rFXXSle</t>
  </si>
  <si>
    <t>cpass_cO_DISP_rFXXle</t>
  </si>
  <si>
    <t>cpass_cO_DISP_rNSRn</t>
  </si>
  <si>
    <t>cpass_cO_DISP_rZFLRGeq</t>
  </si>
  <si>
    <t>cpass_cO_DISP_rZFLRGge</t>
  </si>
  <si>
    <t>cpass_cO_DISP_rCHeq</t>
  </si>
  <si>
    <t>cpass_cO_HYD_UBOUND</t>
  </si>
  <si>
    <t>cpass_cO_HYD_r2P2le</t>
  </si>
  <si>
    <t>cpass_cO_HYD_rGBASge</t>
  </si>
  <si>
    <t>cpass_cO_HYD_rGRNWXXge</t>
  </si>
  <si>
    <t>cpass_cO_HYD_rGURNWXge</t>
  </si>
  <si>
    <t>cpass_cO_HYD_rP2ELXle</t>
  </si>
  <si>
    <t>EMM Dimension/Parameter</t>
  </si>
  <si>
    <t>AIMMS Set Name</t>
  </si>
  <si>
    <t>AIMMS Set Name Alias</t>
  </si>
  <si>
    <t>Description</t>
  </si>
  <si>
    <t>Superset, if applicable</t>
  </si>
  <si>
    <t>PlanningHorizon</t>
  </si>
  <si>
    <t>ExplicitPlanningHorizon</t>
  </si>
  <si>
    <t>fuel regions</t>
  </si>
  <si>
    <t>'0:MAXNFR</t>
  </si>
  <si>
    <t>'0:MNUMFS</t>
  </si>
  <si>
    <t>4 biomass types, 0 as total</t>
  </si>
  <si>
    <t>'0:MX_ST_CODES</t>
  </si>
  <si>
    <t>StateCodes</t>
  </si>
  <si>
    <t>maximum number of state codes=54</t>
  </si>
  <si>
    <t>'0:MX_TYPE</t>
  </si>
  <si>
    <t>UtilityType</t>
  </si>
  <si>
    <t>Number of Utility Types 1) IOU 2) COOP 3) MUNI 4) OTHR</t>
  </si>
  <si>
    <t>'0:NDREG</t>
  </si>
  <si>
    <t>'1000</t>
  </si>
  <si>
    <t>Thousand</t>
  </si>
  <si>
    <t>'11</t>
  </si>
  <si>
    <t>Eleven</t>
  </si>
  <si>
    <t>'12</t>
  </si>
  <si>
    <t>Months</t>
  </si>
  <si>
    <t>'13</t>
  </si>
  <si>
    <t>Thirteen</t>
  </si>
  <si>
    <t>'14</t>
  </si>
  <si>
    <t>Fourteen</t>
  </si>
  <si>
    <t>'15</t>
  </si>
  <si>
    <t>Fifteen</t>
  </si>
  <si>
    <t>'2</t>
  </si>
  <si>
    <t>-2:MNUMYR</t>
  </si>
  <si>
    <t>MNUMYR</t>
  </si>
  <si>
    <t>NEMS Year index</t>
  </si>
  <si>
    <t>'24</t>
  </si>
  <si>
    <t>HoursADay</t>
  </si>
  <si>
    <t>'3</t>
  </si>
  <si>
    <t>Three</t>
  </si>
  <si>
    <t>'4</t>
  </si>
  <si>
    <t>Four</t>
  </si>
  <si>
    <t>'49</t>
  </si>
  <si>
    <t>FortyNine</t>
  </si>
  <si>
    <t>'8</t>
  </si>
  <si>
    <t>CO2CapGroup</t>
  </si>
  <si>
    <t>CO2 Cap Groups</t>
  </si>
  <si>
    <t>DAYTYPE</t>
  </si>
  <si>
    <t>DayType</t>
  </si>
  <si>
    <t>3 periods per day</t>
  </si>
  <si>
    <t>DSMFPH1</t>
  </si>
  <si>
    <t>PlanningHorizon_ALT1</t>
  </si>
  <si>
    <t>Look ahead years</t>
  </si>
  <si>
    <t>BoilerType</t>
  </si>
  <si>
    <t xml:space="preserve"> Boiler types per plant (up to 3)</t>
  </si>
  <si>
    <t>ECP plant types (ECP$CAP =   ECP$DSP + ECP$INT + ECP$RNW + ECP$STO + ECP$DGN)</t>
  </si>
  <si>
    <t>BiomassOption</t>
  </si>
  <si>
    <t>Biomass cofiring utilization options</t>
  </si>
  <si>
    <t>ECP$CS2</t>
  </si>
  <si>
    <t>CanadianSupplyImport</t>
  </si>
  <si>
    <t>Canadian Supply Import Project counter</t>
  </si>
  <si>
    <t>ECP$CS3</t>
  </si>
  <si>
    <t>CanadianSupplyImportRegion</t>
  </si>
  <si>
    <t>Import Region (EMM region) Counter</t>
  </si>
  <si>
    <t>DistributedGenType</t>
  </si>
  <si>
    <t>ECP NUMBER OF DISTRIBUTED GENERATION TYPES</t>
  </si>
  <si>
    <t>DispatchableECP</t>
  </si>
  <si>
    <t>Dispatchable capacity types, subset of PlantType_ECP</t>
  </si>
  <si>
    <t>DispatchableECPplus1</t>
  </si>
  <si>
    <t>FullPlanningHorizon</t>
  </si>
  <si>
    <t>FuelsPerPlant</t>
  </si>
  <si>
    <t>FUELS PER PLANT</t>
  </si>
  <si>
    <t>IntermittentRenStor</t>
  </si>
  <si>
    <t>ECP NUMBER OF INTERMITTENT CAPACITY TYPES plus renewable plus storage</t>
  </si>
  <si>
    <t>Intermittent</t>
  </si>
  <si>
    <t>INTERMITTENT CAPACITY TYPES</t>
  </si>
  <si>
    <t>ConstructionPeriod</t>
  </si>
  <si>
    <t xml:space="preserve"> LONGEST CONSTRUCTION PROFILE</t>
  </si>
  <si>
    <t>Seasonal Perioad</t>
  </si>
  <si>
    <t>ImportExportReg</t>
  </si>
  <si>
    <t>MAXIMUM NUMBER OF IMPORT/EXPORT REGIONS (8)</t>
  </si>
  <si>
    <t>ECP Number of Fuel types, National Footbal League</t>
  </si>
  <si>
    <t>OwnerShipType</t>
  </si>
  <si>
    <t>ECP Ownership type, 1=PRIVATE 2=PUBLIC (fewer than EFD$OWN)</t>
  </si>
  <si>
    <t>BiomassRetrofit</t>
  </si>
  <si>
    <t xml:space="preserve"> ECP BIOMASS COFIRING RETROFIT CATEGORIES</t>
  </si>
  <si>
    <t>Retirement Group (4)</t>
  </si>
  <si>
    <t>OtherRenewable</t>
  </si>
  <si>
    <t>ECP NUMBER OF OTHER RENEWABLE CAPACITY TYPES</t>
  </si>
  <si>
    <t>StepsPerGroup</t>
  </si>
  <si>
    <t>STEPS PER GROUP</t>
  </si>
  <si>
    <t>ECPStorageType</t>
  </si>
  <si>
    <t>ECP Storage Types (3)</t>
  </si>
  <si>
    <t>ECPLoadGroup</t>
  </si>
  <si>
    <t>LOAD GROUPS (IE. SUMMER/DAYTIME)</t>
  </si>
  <si>
    <t>SliceGroup</t>
  </si>
  <si>
    <t>Vertical load segments or groups, ECP, slice in EFD</t>
  </si>
  <si>
    <t>EFDPlantType</t>
  </si>
  <si>
    <t>TOTAL PLANT TYPES DSP AND RNW AND DGN. EFD$CAP =  EFD$DSP + EFD$RNW + EFD$DGN</t>
  </si>
  <si>
    <t>Canadian Supply Steps</t>
  </si>
  <si>
    <t>FuelsPerPlant (up to 3)</t>
  </si>
  <si>
    <t>DistGenPlantGroup</t>
  </si>
  <si>
    <t>Distributed generation plant groups</t>
  </si>
  <si>
    <t>25 fuel regions.  Odd with 24 fuel regions in LP</t>
  </si>
  <si>
    <t>26 fuel regions + US</t>
  </si>
  <si>
    <t>Mercury codes</t>
  </si>
  <si>
    <t>DispPlantGroup</t>
  </si>
  <si>
    <t>EFD Dispatchable plant group, index used is ECNTP</t>
  </si>
  <si>
    <t>Season: usually 3: winter, summer, spring/fall</t>
  </si>
  <si>
    <t>Slice</t>
  </si>
  <si>
    <t xml:space="preserve">vertical slices per season, equal to EFD$SSZ* ELD$DAY </t>
  </si>
  <si>
    <t>EFDFuelType</t>
  </si>
  <si>
    <t>number of EFD fuel types</t>
  </si>
  <si>
    <t>EFDOwnerShipType</t>
  </si>
  <si>
    <t>OWNERSHIP TYPE 1=PRIVATE 2=PUBLIC 3=EWG 4=NT CGN 5=T CGN</t>
  </si>
  <si>
    <t>SupplyRegionAll</t>
  </si>
  <si>
    <t>Superset of SupplyRegion and CanadianSupplyRegion</t>
  </si>
  <si>
    <t>SO2ComplyGroup</t>
  </si>
  <si>
    <t>SO2 Compliance Groups</t>
  </si>
  <si>
    <t>Hourly interval steps per group: 1 usually (1-24) in 9-slice version, 2 in 15-slice: (1:9-16, 2: 1-8, 17-24)</t>
  </si>
  <si>
    <t>Day Types: usually week-day, peak-day, week-end</t>
  </si>
  <si>
    <t>PlantGroup</t>
  </si>
  <si>
    <t>5-digit Plant ID in EFD.  See PlantGroupOrg for ordinal version of this set</t>
  </si>
  <si>
    <t>EMMStates</t>
  </si>
  <si>
    <t>MAXIMUM NUMBER OF STATES (LOWER 48 + DC)</t>
  </si>
  <si>
    <t>MAXIMUM NUMBER OF STATES (LOWER 48 + DC)+US</t>
  </si>
  <si>
    <t>EPAREG</t>
  </si>
  <si>
    <t>CPPRegion</t>
  </si>
  <si>
    <t>EPAREG, Regions for EPA rule 111d: 6 + Alaska + Hawaii + national</t>
  </si>
  <si>
    <t>EPM_HG_CLS</t>
  </si>
  <si>
    <t>MercuryClass</t>
  </si>
  <si>
    <t>Mercury class</t>
  </si>
  <si>
    <t>EPM_RANK</t>
  </si>
  <si>
    <t>EmissionRank</t>
  </si>
  <si>
    <t>FSTPMX</t>
  </si>
  <si>
    <t>BiomassSector</t>
  </si>
  <si>
    <t>Sectors using Biomass</t>
  </si>
  <si>
    <t>HOURSADAY</t>
  </si>
  <si>
    <t>24 hours a day, as used in data arrays from wrenew</t>
  </si>
  <si>
    <t>M_EFD_GRPS</t>
  </si>
  <si>
    <t>PlantGroupOrd</t>
  </si>
  <si>
    <t>Plant Group Ordinal (1-to-~1760). See PlantGroup for 5-digit ID version</t>
  </si>
  <si>
    <t>MAX_CL</t>
  </si>
  <si>
    <t>MAX_NUC</t>
  </si>
  <si>
    <t>NuclearUnit</t>
  </si>
  <si>
    <t>Maximum Number of Existing Nuclear Units + MNUMNR * 2 New Units</t>
  </si>
  <si>
    <t>MAXCOLS</t>
  </si>
  <si>
    <t>DBColumns</t>
  </si>
  <si>
    <t xml:space="preserve"> Maximum Columns written in a DB record</t>
  </si>
  <si>
    <t>MAXDSMP</t>
  </si>
  <si>
    <t>DemSideProg</t>
  </si>
  <si>
    <t>Demand side management programs (12)</t>
  </si>
  <si>
    <t>MAXDTP</t>
  </si>
  <si>
    <t>DayTimePeriod</t>
  </si>
  <si>
    <t>MAXECPB</t>
  </si>
  <si>
    <t>DSMLoadGroup</t>
  </si>
  <si>
    <t>maximum number of groups or blocks in one segment of ecp LDC</t>
  </si>
  <si>
    <t>MAXECPS</t>
  </si>
  <si>
    <t>maximum number of seasons in ECP</t>
  </si>
  <si>
    <t>MAXECPSG</t>
  </si>
  <si>
    <t>maximum number of Load Group</t>
  </si>
  <si>
    <t>MAXECTB</t>
  </si>
  <si>
    <t>LDCBlocks</t>
  </si>
  <si>
    <t>BLOCKS IN ECP LDC = MAXECPSG*MAXECPB</t>
  </si>
  <si>
    <t>MAXEFDB</t>
  </si>
  <si>
    <t>DSMBlock</t>
  </si>
  <si>
    <t>maximum number of blocks or groups in one season LDC for EFD, LDSM</t>
  </si>
  <si>
    <t>MAXEFDS</t>
  </si>
  <si>
    <t>DSMSeason</t>
  </si>
  <si>
    <t>maximum number of seasons in EFD,  LDSM version (12)</t>
  </si>
  <si>
    <t>MAXEFDSG</t>
  </si>
  <si>
    <t>DSMSegment</t>
  </si>
  <si>
    <t>maximum of segments in all seasons in EFD LDCs, LDSM</t>
  </si>
  <si>
    <t>MAXEFDSS</t>
  </si>
  <si>
    <t>DSMSegmentSeason</t>
  </si>
  <si>
    <t>maximum number of segments in a season, LDSM</t>
  </si>
  <si>
    <t>MAXMON</t>
  </si>
  <si>
    <t>MAXNFR</t>
  </si>
  <si>
    <t>MAXNFR: combined fuel regions (census,gas,coal,carbon)</t>
  </si>
  <si>
    <t>MAXNRG</t>
  </si>
  <si>
    <t>DSMSupplyRegion</t>
  </si>
  <si>
    <t>maximum numer of nerc regions (mnumnr-3) (make subset of SupplyRegion)</t>
  </si>
  <si>
    <t>MAXRECS</t>
  </si>
  <si>
    <t>DBRecords</t>
  </si>
  <si>
    <t>Maximum DB records written in one call to Load_data</t>
  </si>
  <si>
    <t>MAXSEC</t>
  </si>
  <si>
    <t>DemandSectors</t>
  </si>
  <si>
    <t>PARAMETER(MAXSEC=4,RES=1,COM=2,IND=3,TRA=4)</t>
  </si>
  <si>
    <t>MNPOLLUT</t>
  </si>
  <si>
    <t>EmissionType</t>
  </si>
  <si>
    <t>MNPOLLUT: Air Pollutants (C,CO,CO2,SOx,NOx,VOC,CH4,PART)</t>
  </si>
  <si>
    <t>MNPOLLUT+1</t>
  </si>
  <si>
    <t>Air Pollutants (C,CO,CO2,SOx,NOx,VOC,CH4,PART)</t>
  </si>
  <si>
    <t>MNUMCGF</t>
  </si>
  <si>
    <t>MNUMCGF: combined heat and power fuels</t>
  </si>
  <si>
    <t>MNUMCR</t>
  </si>
  <si>
    <t>CensusRegion</t>
  </si>
  <si>
    <t>nine census divisons, 10:california breakout of 9, 11:US</t>
  </si>
  <si>
    <t>MNUMFS</t>
  </si>
  <si>
    <t>4 biomass types</t>
  </si>
  <si>
    <t>MNUMNR</t>
  </si>
  <si>
    <t>SupplyRegion</t>
  </si>
  <si>
    <t>Number "NERC" regions (22), + Alaska + Hawaii + U.S=25</t>
  </si>
  <si>
    <t>SupplyRegionAll_ALT1</t>
  </si>
  <si>
    <t>MNUMOR</t>
  </si>
  <si>
    <t>OGSMReg</t>
  </si>
  <si>
    <t>Oil and Gas Supply Model Regions</t>
  </si>
  <si>
    <t>MNUMYRF</t>
  </si>
  <si>
    <t>from 1st year to 91th year (61 + 30)</t>
  </si>
  <si>
    <t>MNUMYRX</t>
  </si>
  <si>
    <t>from 1st year to 64th year (61 + 3)</t>
  </si>
  <si>
    <t>MNXYR</t>
  </si>
  <si>
    <t>ExpectationYrIndex</t>
  </si>
  <si>
    <t>MONTHS</t>
  </si>
  <si>
    <t>12 months, as used in data arrays from wrenew</t>
  </si>
  <si>
    <t>MSPTMX</t>
  </si>
  <si>
    <t>SupplyStep</t>
  </si>
  <si>
    <t>Max. number supply step in supply function</t>
  </si>
  <si>
    <t>MX_ACSS</t>
  </si>
  <si>
    <t>Maximum Number of Activated Carbon Supply Steps</t>
  </si>
  <si>
    <t>MX_CNFG</t>
  </si>
  <si>
    <t>CoalConfiguration</t>
  </si>
  <si>
    <t>Maximum Number of Coal Configurations</t>
  </si>
  <si>
    <t>MX_HG_GRP</t>
  </si>
  <si>
    <t>MX_HG_GR=ndreg=16, coal demand regions</t>
  </si>
  <si>
    <t>MX_ISCV</t>
  </si>
  <si>
    <t>Coal Import Supply Curves for Thermal (12)</t>
  </si>
  <si>
    <t>MX_NCOALS</t>
  </si>
  <si>
    <t>Maximum Number U.S. Coal Supply Curves (41)</t>
  </si>
  <si>
    <t>MX_NCOALS+MX_ISCV</t>
  </si>
  <si>
    <t>Combined Coal Supply curves (53)</t>
  </si>
  <si>
    <t>MX_NGBS</t>
  </si>
  <si>
    <t xml:space="preserve"> Existing Natural Gas and Oil Baseload Units (upto 1800)</t>
  </si>
  <si>
    <t>MX_PRF</t>
  </si>
  <si>
    <t>DiversityProfile</t>
  </si>
  <si>
    <t>MX_RCMB</t>
  </si>
  <si>
    <t>RetrofitComponent</t>
  </si>
  <si>
    <t>Maximum Number of Retrofit Components</t>
  </si>
  <si>
    <t>MX_RCMB+2</t>
  </si>
  <si>
    <t>MX_ROPT</t>
  </si>
  <si>
    <t>RetrofitCombinations</t>
  </si>
  <si>
    <t>Maximum Number of Retrofit Combinations</t>
  </si>
  <si>
    <t>MX_SO2_GRP</t>
  </si>
  <si>
    <t>MX_SO2_TRAN</t>
  </si>
  <si>
    <t>SO2_Transport</t>
  </si>
  <si>
    <t>csapr-related</t>
  </si>
  <si>
    <t>MX_ST_RPS</t>
  </si>
  <si>
    <t>State RPS Tranches</t>
  </si>
  <si>
    <t>MX_SUPPLY_CURVES+MX_INTL_CURVES</t>
  </si>
  <si>
    <t>SupplyCurves</t>
  </si>
  <si>
    <t>MX_UNITS</t>
  </si>
  <si>
    <t>for ecp, mx_units is number of coal units. Plantgroup set name used</t>
  </si>
  <si>
    <t>NCLPR2</t>
  </si>
  <si>
    <t>NewPrice</t>
  </si>
  <si>
    <t>NCLUT1</t>
  </si>
  <si>
    <t>PlantType_ECP</t>
  </si>
  <si>
    <t>NDREG</t>
  </si>
  <si>
    <t>NDREG+1</t>
  </si>
  <si>
    <t>NDRGG</t>
  </si>
  <si>
    <t>NNGEM</t>
  </si>
  <si>
    <t>GasRegion</t>
  </si>
  <si>
    <t>Natural Gas - Electricity Region</t>
  </si>
  <si>
    <t>NOXStates</t>
  </si>
  <si>
    <t>NOX Regulations States (up to 50)</t>
  </si>
  <si>
    <t>NRANK</t>
  </si>
  <si>
    <t>NSTEP</t>
  </si>
  <si>
    <t>NUTSEC</t>
  </si>
  <si>
    <t>UtilitySector</t>
  </si>
  <si>
    <t>number of utility sectors plus 3</t>
  </si>
  <si>
    <t>NUTSEC+3</t>
  </si>
  <si>
    <t>NWDSUPP</t>
  </si>
  <si>
    <t>BiomassProductionStep</t>
  </si>
  <si>
    <t>NWDSUPP=50 in wrenew</t>
  </si>
  <si>
    <t>NWDSUPQ</t>
  </si>
  <si>
    <t>NWDSUPQ=50 in wrenew</t>
  </si>
  <si>
    <t>OGSMRGNS</t>
  </si>
  <si>
    <t>SCALAR</t>
  </si>
  <si>
    <t>SCALARSet</t>
  </si>
  <si>
    <t>placeholder for variables with no set indices, or scalar</t>
  </si>
  <si>
    <t>TC_FUELS</t>
  </si>
  <si>
    <t>TradCogenFuelType</t>
  </si>
  <si>
    <t>Traditional Cogen Fuel / Technology Types</t>
  </si>
  <si>
    <t>PlantGrpReg</t>
  </si>
  <si>
    <t>PlantReg</t>
  </si>
  <si>
    <t>blank: one space</t>
  </si>
  <si>
    <t>ECPLOOKCount</t>
  </si>
  <si>
    <t xml:space="preserve"> note: omit blank like used in lookup table from the ECPLOOKCount</t>
  </si>
  <si>
    <r>
      <t xml:space="preserve">Range name for lookup table: </t>
    </r>
    <r>
      <rPr>
        <b/>
        <sz val="11"/>
        <color theme="1"/>
        <rFont val="Calibri"/>
        <family val="2"/>
        <scheme val="minor"/>
      </rPr>
      <t>ECPLOOK</t>
    </r>
  </si>
  <si>
    <t>FORTRANVARIABLE</t>
  </si>
  <si>
    <t>INCLUDEDATA</t>
  </si>
  <si>
    <t>CODEUSAGE</t>
  </si>
  <si>
    <t>FORTTYPE</t>
  </si>
  <si>
    <t>FORTDESCRIPTION</t>
  </si>
  <si>
    <t>FORTDIM1</t>
  </si>
  <si>
    <t>FORTDIM2</t>
  </si>
  <si>
    <t>FORTDIM3</t>
  </si>
  <si>
    <t>FORTDIM4</t>
  </si>
  <si>
    <t>FORTDIM5</t>
  </si>
  <si>
    <t>DAFDIM1</t>
  </si>
  <si>
    <t>DAFDIM2</t>
  </si>
  <si>
    <t>INCLUDEFILE</t>
  </si>
  <si>
    <t>AIMDIM1</t>
  </si>
  <si>
    <t>AIMDIM2</t>
  </si>
  <si>
    <t>AIMDIM3</t>
  </si>
  <si>
    <t>AIMDIM4</t>
  </si>
  <si>
    <t>AIMDIM5</t>
  </si>
  <si>
    <t>AIMDAF1</t>
  </si>
  <si>
    <t>AIMDAF2</t>
  </si>
  <si>
    <t>AIMMSVARIABLE</t>
  </si>
  <si>
    <t>AIMSETDOMAIN</t>
  </si>
  <si>
    <t>ab_allbank_avl</t>
  </si>
  <si>
    <t>ab32</t>
  </si>
  <si>
    <t>RHS</t>
  </si>
  <si>
    <t>REAL</t>
  </si>
  <si>
    <t>Banked allowances available (cumulative)</t>
  </si>
  <si>
    <t>mnumyr</t>
  </si>
  <si>
    <t>ab_auction_p</t>
  </si>
  <si>
    <t>ccost of auction reserve allowances</t>
  </si>
  <si>
    <t>ab_cap_tot</t>
  </si>
  <si>
    <t>Combined cap or allowances issued</t>
  </si>
  <si>
    <t>ab_covd_em_fue</t>
  </si>
  <si>
    <t>ffuel providers               (tonnes Ceq)</t>
  </si>
  <si>
    <t>ab_covd_em_ind</t>
  </si>
  <si>
    <t>eexcl refining    (tonnes Ceq)</t>
  </si>
  <si>
    <t>ab_covd_em_oth</t>
  </si>
  <si>
    <t>mmostly non-co2             (tonnes Ceq)</t>
  </si>
  <si>
    <t>ab_covd_em_ref</t>
  </si>
  <si>
    <t>rrefining from p1             (tonnes Ceq)</t>
  </si>
  <si>
    <t>ab_cstcont_avl</t>
  </si>
  <si>
    <t>cost containment reserve allowances available (cumulative)</t>
  </si>
  <si>
    <t>ab_cstcont_frac</t>
  </si>
  <si>
    <t>ffrom 0 to 1) held in reserve for cost containment</t>
  </si>
  <si>
    <t>ab_offset_frac</t>
  </si>
  <si>
    <t>ffrom 0 to 1)ffset assumption (fract of ab_cap_tot</t>
  </si>
  <si>
    <t>ab_reserve_p</t>
  </si>
  <si>
    <t>ttriggering release of cost containment reserve allowances</t>
  </si>
  <si>
    <t>ACI_CST</t>
  </si>
  <si>
    <t>coalemm</t>
  </si>
  <si>
    <t>LHS</t>
  </si>
  <si>
    <t>Equipment Cost per Trillion Btu of Coal for Activated Carbon Injection</t>
  </si>
  <si>
    <t>ACI_OPT</t>
  </si>
  <si>
    <t>INTEGER</t>
  </si>
  <si>
    <t>11 =&gt; Yes)ACI Options (0 =&gt; No</t>
  </si>
  <si>
    <t>ACI_QAC</t>
  </si>
  <si>
    <t>Activated Carbon Requirement per Trillion Btu of Coal for Activated Carbon Injection</t>
  </si>
  <si>
    <t>ACI_STEPS</t>
  </si>
  <si>
    <t>Number of ACI Steps to Create</t>
  </si>
  <si>
    <t>AIMMS_GRP</t>
  </si>
  <si>
    <t>ecpcntl</t>
  </si>
  <si>
    <t>INTEGER*4</t>
  </si>
  <si>
    <t>ECP build vector group</t>
  </si>
  <si>
    <t>AICL</t>
  </si>
  <si>
    <t>AIMMS INDEX FOR COAL</t>
  </si>
  <si>
    <t>AIST</t>
  </si>
  <si>
    <t>AIMMS INDEX FOR GAS/OIL STM</t>
  </si>
  <si>
    <t>AICC</t>
  </si>
  <si>
    <t>AIMMS INDEX FOR CC</t>
  </si>
  <si>
    <t>AICT</t>
  </si>
  <si>
    <t>AIMMS INDEX FOR CT</t>
  </si>
  <si>
    <t>AIFC</t>
  </si>
  <si>
    <t>AIMMS INDEX FOR FUEL CELLS</t>
  </si>
  <si>
    <t>AINU</t>
  </si>
  <si>
    <t>AIMMS INDEX FOR NUCLEAR</t>
  </si>
  <si>
    <t>AIWD</t>
  </si>
  <si>
    <t>AIMMS INDEX FOR BIOMASS</t>
  </si>
  <si>
    <t>AIRN</t>
  </si>
  <si>
    <t>AIMMS INDEX FOR OTHER RENEWABLES</t>
  </si>
  <si>
    <t>AIHY</t>
  </si>
  <si>
    <t>AIMMS INDEX FOR HYDRO</t>
  </si>
  <si>
    <t>AIPS</t>
  </si>
  <si>
    <t>AIMMS INDEX FOR PUMP STG</t>
  </si>
  <si>
    <t>AIP2</t>
  </si>
  <si>
    <t>AIMMS INDEX FOR DEMAND RESPONSE</t>
  </si>
  <si>
    <t>AISG</t>
  </si>
  <si>
    <t>AIMMS INDEX FOR STORAGE</t>
  </si>
  <si>
    <t>AIWN</t>
  </si>
  <si>
    <t>AIMMS INDEX FOR WIND</t>
  </si>
  <si>
    <t>AISO</t>
  </si>
  <si>
    <t>AIMMS INDEX FOR SOLAR THERMAL</t>
  </si>
  <si>
    <t>AIPV</t>
  </si>
  <si>
    <t>AIMMS INDEX FOR PV</t>
  </si>
  <si>
    <t>AIIN</t>
  </si>
  <si>
    <t>AIMMS INDEX FOR OTHER INTERMITTENTS</t>
  </si>
  <si>
    <t>AIDG</t>
  </si>
  <si>
    <t>AIMMS INDEX FOR DISTRIBUTED GENERATION</t>
  </si>
  <si>
    <t>B_CCST_ADJ</t>
  </si>
  <si>
    <t>enewtech</t>
  </si>
  <si>
    <t>REAL*4</t>
  </si>
  <si>
    <t>ADJUSTMENT FACTOR CALCULATED FROM PROGRAM GOALS</t>
  </si>
  <si>
    <t>BARRIER</t>
  </si>
  <si>
    <t>control</t>
  </si>
  <si>
    <t>ALLOW TRADE</t>
  </si>
  <si>
    <t>BASECAR</t>
  </si>
  <si>
    <t>base generation for carbon GPS allocation</t>
  </si>
  <si>
    <t>BASEHG</t>
  </si>
  <si>
    <t>base generation for mercury GPS allocation</t>
  </si>
  <si>
    <t>BASENOX</t>
  </si>
  <si>
    <t>base generation for NOX GPS allocation</t>
  </si>
  <si>
    <t>BASESO2</t>
  </si>
  <si>
    <t>base generation for SO2 GPS allocation</t>
  </si>
  <si>
    <t>batteryEfficiency</t>
  </si>
  <si>
    <t>dsmtfecp</t>
  </si>
  <si>
    <t>REAL*8</t>
  </si>
  <si>
    <t>Battery efficiency factory</t>
  </si>
  <si>
    <t>BM_FS_SW</t>
  </si>
  <si>
    <t>wrenew</t>
  </si>
  <si>
    <t>BMEXICAN</t>
  </si>
  <si>
    <t>dispuse</t>
  </si>
  <si>
    <t>MEXICAN TRADE</t>
  </si>
  <si>
    <t>BNK_TO_CMM_HG</t>
  </si>
  <si>
    <t>uso2grp</t>
  </si>
  <si>
    <t>++ =&gt; Use BanksAdjustments Determined in ECP sent to CMM (- =&gt; Create Banks</t>
  </si>
  <si>
    <t>BTCOGEN</t>
  </si>
  <si>
    <t>TRADITIONAL COGEN TO GRID</t>
  </si>
  <si>
    <t>BUILD_AVL</t>
  </si>
  <si>
    <t>Build Availability Flag  (0 = can’t build in that region and year  1= unsubsidized builds only  2=  both subsidized and unsubsidized)</t>
  </si>
  <si>
    <t>C_DR</t>
  </si>
  <si>
    <t>Discount Rate - Capture</t>
  </si>
  <si>
    <t>C_ECP_CDS</t>
  </si>
  <si>
    <t>Allowed ECP Plant Type and Coal Demand Region Combinations</t>
  </si>
  <si>
    <t>ECP_SCRUB</t>
  </si>
  <si>
    <t>C_EMM_CDS</t>
  </si>
  <si>
    <t>Allowed EMM Regions Seviced by a Coal Demand Region</t>
  </si>
  <si>
    <t>CAN_CST_SCMULT</t>
  </si>
  <si>
    <t>postpr</t>
  </si>
  <si>
    <t>scenario multiplier for canada supply curve costs</t>
  </si>
  <si>
    <t>CAN_QTY_SCMULT</t>
  </si>
  <si>
    <t>scenario multiplier for canada supply curve quantities</t>
  </si>
  <si>
    <t>CARECP</t>
  </si>
  <si>
    <t>Carbon Emissions by Grp -- EFD</t>
  </si>
  <si>
    <t>CARGRP_CA</t>
  </si>
  <si>
    <t>Carbon Group Index For California</t>
  </si>
  <si>
    <t>CARGRP_RG</t>
  </si>
  <si>
    <t>Carbon Group Index For RGGI</t>
  </si>
  <si>
    <t>CES_DCR</t>
  </si>
  <si>
    <t>DISCOUNT RATE FOR CES/RPS CREDIT PRICE</t>
  </si>
  <si>
    <t>CES_DUALS</t>
  </si>
  <si>
    <t>uecpout</t>
  </si>
  <si>
    <t>ECP RPS Duals Price</t>
  </si>
  <si>
    <t>CES_SMOOTH_DUAL</t>
  </si>
  <si>
    <t>SMOOTHING FACTOR FOR CES/RPS CREDIT PRICE DUALS</t>
  </si>
  <si>
    <t>CES_SMOOTH_TGT</t>
  </si>
  <si>
    <t>SMOOTHING FACTOR FOR CES/RPS CREDIT PRICE TARGET</t>
  </si>
  <si>
    <t>CFNGU</t>
  </si>
  <si>
    <t>convfact</t>
  </si>
  <si>
    <t>20 Natural Gas - Utility consumption</t>
  </si>
  <si>
    <t>CGTOTGENNR</t>
  </si>
  <si>
    <t>cogen</t>
  </si>
  <si>
    <t>CL_SCST</t>
  </si>
  <si>
    <t>Surge Cost to Allow ECP to Exceed Low Sulfur Coal Limit</t>
  </si>
  <si>
    <t>CMM_CL_BTUS</t>
  </si>
  <si>
    <t>Historical Coal Demands for Each Existing Coal Unit and Supply Curve (domestic &amp; int'l)</t>
  </si>
  <si>
    <t>CMM_LDV_INDX</t>
  </si>
  <si>
    <t>Identify Lignite Diversity Profile Associated with Each Coal Units</t>
  </si>
  <si>
    <t>CMM_LDV_PRF</t>
  </si>
  <si>
    <t>CMM_SDV_PRF</t>
  </si>
  <si>
    <t>Identify Subbitminous Diversity Profile Associated with Each Coal Units</t>
  </si>
  <si>
    <t>CNSTRNTS_ECP</t>
  </si>
  <si>
    <t>CO2_AFFYR</t>
  </si>
  <si>
    <t>&gt;&gt;) for final ruler (i.e.</t>
  </si>
  <si>
    <t>CO2_CL_BY_FL</t>
  </si>
  <si>
    <t>FRAC OF COAL CO2 EMISSIONS BY FUEL/CO2 REGION</t>
  </si>
  <si>
    <t>CO2_DE_BY_RG</t>
  </si>
  <si>
    <t>CO2 EMISSION RATE FOR DOMESTIC ECONOMY IMPORTS BY EXPORT EMM/CO2 REGION</t>
  </si>
  <si>
    <t>CO2_DF_BY_CA</t>
  </si>
  <si>
    <t>CO2 EMISSION RATE FOR DOMESTIC FIRM IMPORTS TO CALIFORNIA BY YEAR</t>
  </si>
  <si>
    <t>CO2_DF_BY_RG</t>
  </si>
  <si>
    <t>CO2 EMISSION RATE FOR DOMESTIC FIRM IMPORTS BY IMPORT EMM/CO2 REGION</t>
  </si>
  <si>
    <t>CO2_ECPSW</t>
  </si>
  <si>
    <t>22 = levelized)icate which ECP dual to use (1 = year 2</t>
  </si>
  <si>
    <t>CO2_EFFSW</t>
  </si>
  <si>
    <t>11 = Yes)to include Efficiency improvements (0=No</t>
  </si>
  <si>
    <t>CO2_EMSWD</t>
  </si>
  <si>
    <t>EPA Emission Rate for Biomass Cofiring</t>
  </si>
  <si>
    <t>CO2_ENDCG</t>
  </si>
  <si>
    <t>wwind) for compliancencremental end-use rnw cogen (hydro</t>
  </si>
  <si>
    <t>CO2_ERCFR</t>
  </si>
  <si>
    <t>&gt;&gt; 0 = Yes) - EMM Regionsrade partners in standard (0 = No</t>
  </si>
  <si>
    <t>CO2_ERCNR</t>
  </si>
  <si>
    <t>CO2_ERCSW</t>
  </si>
  <si>
    <t>22 = Mass-based)ude ERC trade in standard (0 = No</t>
  </si>
  <si>
    <t>CO2_GRP</t>
  </si>
  <si>
    <t>Number of CO2 Cap Groups</t>
  </si>
  <si>
    <t>CO2_IM_BY_CA</t>
  </si>
  <si>
    <t>CO2 EMISSION RATE FOR INTERNATIONAL IMPORTS TO CALIFORNIA BY YEAR</t>
  </si>
  <si>
    <t>CO2_IM_BY_RG</t>
  </si>
  <si>
    <t>CO2 EMISSION RATE FOR INTERNATIONAL IMPORTS BY EMM/CO2 REGION</t>
  </si>
  <si>
    <t>CO2_INCSW</t>
  </si>
  <si>
    <t>Fraction of incremental plant generation that is covered by Standards</t>
  </si>
  <si>
    <t>CO2_OG_BY_FL</t>
  </si>
  <si>
    <t>FRAC OF O/G CO2 EMISSIONS BY FUEL/CO2 REGION</t>
  </si>
  <si>
    <t>CO2_PCTSA</t>
  </si>
  <si>
    <t>CO2_PLTRG</t>
  </si>
  <si>
    <t>mmass or rate) that is covered by Standards.e.</t>
  </si>
  <si>
    <t>CO2_PLTSA</t>
  </si>
  <si>
    <t>CO2_PLTSW</t>
  </si>
  <si>
    <t>Fraction of plant generation that is covered by Standards</t>
  </si>
  <si>
    <t>CO2_STDGF</t>
  </si>
  <si>
    <t>iif anyroup of Fuel Regions</t>
  </si>
  <si>
    <t>CO2_STDGN</t>
  </si>
  <si>
    <t>iif anyroup of EMM  Regions</t>
  </si>
  <si>
    <t>CO2_STDQF</t>
  </si>
  <si>
    <t>CO2 Generation Mass-Based Standard by Fuel Region and Year</t>
  </si>
  <si>
    <t>CO2_STDQN</t>
  </si>
  <si>
    <t>CO2 Generation Mass-Based Standard by EMM  Region and Year</t>
  </si>
  <si>
    <t>CO2_STDQT</t>
  </si>
  <si>
    <t>11 = existing/new)te quantity limit type (0 = existing</t>
  </si>
  <si>
    <t>CO2_STDRF</t>
  </si>
  <si>
    <t>CO2 Generation Intensity Rate Standard by Fuel Region and Year</t>
  </si>
  <si>
    <t>CO2_STDRN</t>
  </si>
  <si>
    <t>CO2 Generation Intensity Rate Standard by EMM  Region and Year</t>
  </si>
  <si>
    <t>CO2_STDSA</t>
  </si>
  <si>
    <t>CO2_STDSW</t>
  </si>
  <si>
    <t>iif anyh to indicate aggregation of State Standards</t>
  </si>
  <si>
    <t>CO2_STDTF</t>
  </si>
  <si>
    <t>2=mass) -- Fuel Region11d standard type (1=rate</t>
  </si>
  <si>
    <t>CO2_STDTN</t>
  </si>
  <si>
    <t>2=mass) -- EMM  Region11d standard type (1=rate</t>
  </si>
  <si>
    <t>CO2_STDY1</t>
  </si>
  <si>
    <t>First Year of intensity standards</t>
  </si>
  <si>
    <t>CO2_STPSA</t>
  </si>
  <si>
    <t>CO2_THRET</t>
  </si>
  <si>
    <t>CF Threshold for Existing CT</t>
  </si>
  <si>
    <t>CO2_TRDSW</t>
  </si>
  <si>
    <t>11 = Yes)to include interregional trade in intensity standard (0 = No</t>
  </si>
  <si>
    <t>CO2BYGRP</t>
  </si>
  <si>
    <t>CO2 Caps by CO2 Control Groups</t>
  </si>
  <si>
    <t>CO2EPGRP</t>
  </si>
  <si>
    <t>CO2 Emission Containment Reserve Prc  (If Any) by CO2 Control Groups</t>
  </si>
  <si>
    <t>CO2EQGRP</t>
  </si>
  <si>
    <t>CO2 Emission Containment Reserve Qty  (If Any) by CO2 Control Groups</t>
  </si>
  <si>
    <t>CO2ESGRP</t>
  </si>
  <si>
    <t>CO2 Escape Vector or Max Prc  (If Any) by CO2 Control Groups</t>
  </si>
  <si>
    <t>CO2FLGRP</t>
  </si>
  <si>
    <t>CO2 Price Floors (If Any) by CO2 Control Groups</t>
  </si>
  <si>
    <t>CO2OQGRP</t>
  </si>
  <si>
    <t>CO2 Offset  Qty  (If Any) by CO2 Control Groups</t>
  </si>
  <si>
    <t>CO2RPGRP</t>
  </si>
  <si>
    <t>CO2 Reserve Prc  (If Any) by CO2 Control Groups</t>
  </si>
  <si>
    <t>CO2RQGRP</t>
  </si>
  <si>
    <t>CO2 Reserve Qty  (If Any) by CO2 Control Groups</t>
  </si>
  <si>
    <t>COLVALS</t>
  </si>
  <si>
    <t>edbwrt</t>
  </si>
  <si>
    <t>CPPALLOW</t>
  </si>
  <si>
    <t>CTLBTU</t>
  </si>
  <si>
    <t>Coal-to-liquid (CTL) trillion Btus</t>
  </si>
  <si>
    <t>CURIYR</t>
  </si>
  <si>
    <t>ncntrl</t>
  </si>
  <si>
    <t>CURRENT IYEAR INDEX</t>
  </si>
  <si>
    <t>DIGITS_PARM</t>
  </si>
  <si>
    <t>Maximum Number of Decimal Places for ECP Coefficients</t>
  </si>
  <si>
    <t>INTEGER*2</t>
  </si>
  <si>
    <t>DSMPRCHOICE</t>
  </si>
  <si>
    <t>DPVTOTGENNR</t>
  </si>
  <si>
    <t xml:space="preserve">Own-use share of total regional distributed PV generation dispatched by the EMM </t>
  </si>
  <si>
    <t>DPVDISPATCH</t>
  </si>
  <si>
    <t>LOGICAL</t>
  </si>
  <si>
    <t>boolean flag for distributed solar PV adjustment  1 = true 0=false</t>
  </si>
  <si>
    <t>DPVTOTCAPNR</t>
  </si>
  <si>
    <t>distributed PV total cap for region</t>
  </si>
  <si>
    <t>DUCK_SYSTEM_LOAD</t>
  </si>
  <si>
    <t>DV_LIG</t>
  </si>
  <si>
    <t>Lignite Diversity Indicator</t>
  </si>
  <si>
    <t>DV_SUB</t>
  </si>
  <si>
    <t>Subbitmunous Diversity Indicator</t>
  </si>
  <si>
    <t>E_IGRP</t>
  </si>
  <si>
    <t>W_IGRP index for plant retrofitted in ECP</t>
  </si>
  <si>
    <t>E_PTP</t>
  </si>
  <si>
    <t>Plant type of coal retrofit</t>
  </si>
  <si>
    <t>E_RY</t>
  </si>
  <si>
    <t>Year plant retrofitted in ECP</t>
  </si>
  <si>
    <t>ECANSQZ</t>
  </si>
  <si>
    <t>ECFOR</t>
  </si>
  <si>
    <t>Forced Outage RATES</t>
  </si>
  <si>
    <t>ECL_CAP</t>
  </si>
  <si>
    <t>ecp_coal</t>
  </si>
  <si>
    <t>Capacity</t>
  </si>
  <si>
    <t>ECL_CCS_C</t>
  </si>
  <si>
    <t>CO2 CCS - Capacity Penalty</t>
  </si>
  <si>
    <t>ECL_CCS_F</t>
  </si>
  <si>
    <t>CO2 CCS - Fixed OM Cost</t>
  </si>
  <si>
    <t>ECL_CCS_H</t>
  </si>
  <si>
    <t>CO2 CCS - Heat Rate (after)</t>
  </si>
  <si>
    <t>ECL_CCS_O</t>
  </si>
  <si>
    <t>CO2 CCS - Overnight Cost</t>
  </si>
  <si>
    <t>ECL_CCS_R</t>
  </si>
  <si>
    <t>CO2 CCS - Removal Rate</t>
  </si>
  <si>
    <t>ECL_CCS_V</t>
  </si>
  <si>
    <t>CO2 CCS - Variable O&amp;M</t>
  </si>
  <si>
    <t>ECL_CF</t>
  </si>
  <si>
    <t>Expected Utilization Rate</t>
  </si>
  <si>
    <t>ECL_CFB_F</t>
  </si>
  <si>
    <t>SO2 CFB - Fixed OM Cost</t>
  </si>
  <si>
    <t>ECL_CFB_O</t>
  </si>
  <si>
    <t>SO2 CFB - Overnight Cost</t>
  </si>
  <si>
    <t>ECL_CFB_V</t>
  </si>
  <si>
    <t>SO2 CFB - Variable O&amp;M</t>
  </si>
  <si>
    <t>ECL_CL_NG_COST</t>
  </si>
  <si>
    <t>CL to NG Conversion Costs</t>
  </si>
  <si>
    <t>ECL_CL_NG_TRAN</t>
  </si>
  <si>
    <t>NG Hookup Costs for CL to NG Conversion</t>
  </si>
  <si>
    <t>ECL_CLRG</t>
  </si>
  <si>
    <t>Coal Demand Region by Coal Unit</t>
  </si>
  <si>
    <t>ECL_CMB_F</t>
  </si>
  <si>
    <t>NOX Combustion - Fixed OM Cost</t>
  </si>
  <si>
    <t>ECL_CMB_O</t>
  </si>
  <si>
    <t>NOX Combustion - Overnight Cost</t>
  </si>
  <si>
    <t>ECL_CMB_R</t>
  </si>
  <si>
    <t>NOX Combustion - Removal Rate</t>
  </si>
  <si>
    <t>ECL_CMB_V</t>
  </si>
  <si>
    <t>NOX Combustion - Variable O&amp;M</t>
  </si>
  <si>
    <t>ECL_DSI_F</t>
  </si>
  <si>
    <t>SO2 DSI - Fixed OM Cost</t>
  </si>
  <si>
    <t>ECL_DSI_O</t>
  </si>
  <si>
    <t>SO2 DSI - Overnight Cost</t>
  </si>
  <si>
    <t>ECL_DSI_R</t>
  </si>
  <si>
    <t>SO2 DSI - Removal Rate</t>
  </si>
  <si>
    <t>ECL_DSI_V</t>
  </si>
  <si>
    <t>SO2 DSI - Variable O&amp;M</t>
  </si>
  <si>
    <t>ECL_ESP_O</t>
  </si>
  <si>
    <t>Par ESP - Overnight Cost</t>
  </si>
  <si>
    <t>ECL_FF_F</t>
  </si>
  <si>
    <t>Hg  FF  - Fixed OM Cost</t>
  </si>
  <si>
    <t>ECL_FF_O</t>
  </si>
  <si>
    <t>Hg  FF  - Overnight Cost</t>
  </si>
  <si>
    <t>ECL_FF_V</t>
  </si>
  <si>
    <t>Hg  FF  - Variable O&amp;M</t>
  </si>
  <si>
    <t>ECL_FGD_F</t>
  </si>
  <si>
    <t>SO2 FGD - Fixed OM Cost</t>
  </si>
  <si>
    <t>ECL_FGD_O</t>
  </si>
  <si>
    <t>SO2 FGD - Overnight Cost</t>
  </si>
  <si>
    <t>ECL_FGD_V</t>
  </si>
  <si>
    <t>SO2 FGD - Variable O&amp;M</t>
  </si>
  <si>
    <t>ECL_FOM</t>
  </si>
  <si>
    <t>Fixed O&amp;M</t>
  </si>
  <si>
    <t>ECL_FREC</t>
  </si>
  <si>
    <t>First Record for Each Coal Group</t>
  </si>
  <si>
    <t>ECL_GRP</t>
  </si>
  <si>
    <t>Plant Group Number</t>
  </si>
  <si>
    <t>ECL_HRI_F</t>
  </si>
  <si>
    <t>CO2 HRI - Fixed OM Cost</t>
  </si>
  <si>
    <t>ECL_HRI_H</t>
  </si>
  <si>
    <t>CO2 HRI - Heat Rate Improvement Rate (Fraction)</t>
  </si>
  <si>
    <t>ECL_HRI_O</t>
  </si>
  <si>
    <t>CO2 HRI - Overnight Cost</t>
  </si>
  <si>
    <t>ECL_HRI_V</t>
  </si>
  <si>
    <t>CO2 HRI - Variable O&amp;M</t>
  </si>
  <si>
    <t>ECL_ICFG</t>
  </si>
  <si>
    <t>Initial Configuration</t>
  </si>
  <si>
    <t>ECL_MR</t>
  </si>
  <si>
    <t>11=&gt; Yesun Status 0=&gt; No</t>
  </si>
  <si>
    <t>ECL_NXG</t>
  </si>
  <si>
    <t>NOX Compliance Group 0-&gt;No 1-&gt;Yes</t>
  </si>
  <si>
    <t>ECL_NXR</t>
  </si>
  <si>
    <t>NOX Rate</t>
  </si>
  <si>
    <t>ECL_QT</t>
  </si>
  <si>
    <t>Quartile for HRI</t>
  </si>
  <si>
    <t>ECL_RCFG</t>
  </si>
  <si>
    <t>Retrofit Configuration</t>
  </si>
  <si>
    <t>ECL_RG</t>
  </si>
  <si>
    <t>EMM Region by Coal Unit</t>
  </si>
  <si>
    <t>ECL_RG_CAP</t>
  </si>
  <si>
    <t>Capacity by EMM Region and Coal Unit</t>
  </si>
  <si>
    <t>ECL_RVAL</t>
  </si>
  <si>
    <t>Profit Margin in Previous Forecast Year</t>
  </si>
  <si>
    <t>ECL_RYR</t>
  </si>
  <si>
    <t>Retire Year by Coal Unit</t>
  </si>
  <si>
    <t>ECL_SCR_F</t>
  </si>
  <si>
    <t>NOX SCR - Fixed OM Cost</t>
  </si>
  <si>
    <t>ECL_SCR_O</t>
  </si>
  <si>
    <t>NOX SCR - Overnight Cost</t>
  </si>
  <si>
    <t>ECL_SCR_R</t>
  </si>
  <si>
    <t>NOX SCR - Removal Rate</t>
  </si>
  <si>
    <t>ECL_SCR_V</t>
  </si>
  <si>
    <t>NOX SCR - Variable O&amp;M</t>
  </si>
  <si>
    <t>ECL_SNCR_F</t>
  </si>
  <si>
    <t>NOX SNCR - Fixed OM Cost</t>
  </si>
  <si>
    <t>ECL_SNCR_O</t>
  </si>
  <si>
    <t>NOX SNCR - Overnight Cost</t>
  </si>
  <si>
    <t>ECL_SNCR_R</t>
  </si>
  <si>
    <t>NOX SNCR - Removal Rate</t>
  </si>
  <si>
    <t>ECL_SNCR_V</t>
  </si>
  <si>
    <t>NOX SNCR - Variable O&amp;M</t>
  </si>
  <si>
    <t>ECL_SP_CAP_FAC</t>
  </si>
  <si>
    <t>Ratio of Average Seasonal Capacity to Summer Capacity</t>
  </si>
  <si>
    <t>ECL_VADJ</t>
  </si>
  <si>
    <t>Adjustment to fixed cost to approximate variable cost differences</t>
  </si>
  <si>
    <t>ECL_YR</t>
  </si>
  <si>
    <t>New Source Review Year</t>
  </si>
  <si>
    <t>ECLEL</t>
  </si>
  <si>
    <t>emeblk</t>
  </si>
  <si>
    <t>25 Coal - Electric Power</t>
  </si>
  <si>
    <t>ECO2ERPP</t>
  </si>
  <si>
    <t>e111d</t>
  </si>
  <si>
    <t>CO2 Intensity Standard Allowance Price by EPA  Region and Year - ECP</t>
  </si>
  <si>
    <t>ECO2FRPP</t>
  </si>
  <si>
    <t>CO2 Intensity Standard Allowance Price by Fuel Region and Year - ECP</t>
  </si>
  <si>
    <t>ECO2NRPP</t>
  </si>
  <si>
    <t>CO2 Intensity Standard Allowance Price by EMM  Region and Year - ECP</t>
  </si>
  <si>
    <t>ECP_FYR</t>
  </si>
  <si>
    <t>FIRST YEAR TO START ECP DECISIONS</t>
  </si>
  <si>
    <t>ECP_GW</t>
  </si>
  <si>
    <t>dispett</t>
  </si>
  <si>
    <t>ECP_LCAR</t>
  </si>
  <si>
    <t>emission</t>
  </si>
  <si>
    <t>81 ECP Carbon emissions limit for electricity</t>
  </si>
  <si>
    <t>ECP_MIN</t>
  </si>
  <si>
    <t>MINIMUM VALUE FOR ECP COEFFICIENTS</t>
  </si>
  <si>
    <t>ECP_OCAR</t>
  </si>
  <si>
    <t>80 Carbon emissions from other (GEO/MSW) passed to ECP</t>
  </si>
  <si>
    <t>ECP_PCAR</t>
  </si>
  <si>
    <t>83 ECP Carbon emission allowance price</t>
  </si>
  <si>
    <t>ECP_PECP</t>
  </si>
  <si>
    <t>ECP Coal Supply Prices</t>
  </si>
  <si>
    <t>ECP_PHG</t>
  </si>
  <si>
    <t>62 ECP Mercury emission allowance prices</t>
  </si>
  <si>
    <t>ECP_PSO2</t>
  </si>
  <si>
    <t>59 ECP Sulfur dioxide emission allowance prices</t>
  </si>
  <si>
    <t>ECP_QCAR</t>
  </si>
  <si>
    <t>82 ECP Carbon emissions for electricity</t>
  </si>
  <si>
    <t>ECP_QECP</t>
  </si>
  <si>
    <t>ECP Coal Supply Quantities</t>
  </si>
  <si>
    <t>ECP_QHG</t>
  </si>
  <si>
    <t>68 ECP Mercury emissions</t>
  </si>
  <si>
    <t>ECP_QNOX</t>
  </si>
  <si>
    <t>67 ECP Nitrogen oxide emissions</t>
  </si>
  <si>
    <t>ECP_QSO2</t>
  </si>
  <si>
    <t>66 ECP Sulfur dioxide emissions</t>
  </si>
  <si>
    <t>ECPMR</t>
  </si>
  <si>
    <t>Planned Maintenance RATES</t>
  </si>
  <si>
    <t>ECPSEDEF(:,1)</t>
  </si>
  <si>
    <t>First LoadGroup in a given season</t>
  </si>
  <si>
    <t>ECPSEDEF(:,2)</t>
  </si>
  <si>
    <t>Last LoadGroup in a given season</t>
  </si>
  <si>
    <t>EDSEL</t>
  </si>
  <si>
    <t>36 Distillate - Electricity (+petroleum coke)</t>
  </si>
  <si>
    <t>EETIME</t>
  </si>
  <si>
    <t>dispin</t>
  </si>
  <si>
    <t>NUMBER OF HOURS PER SEASON</t>
  </si>
  <si>
    <t>mnumnr</t>
  </si>
  <si>
    <t>EFD_MIN</t>
  </si>
  <si>
    <t>emmemis</t>
  </si>
  <si>
    <t>EFD_RANK</t>
  </si>
  <si>
    <t>EFD Coal Rank Indicator</t>
  </si>
  <si>
    <t>EFRCO2</t>
  </si>
  <si>
    <t>dispout</t>
  </si>
  <si>
    <t>Avg. CO2 Content by Fuel Type</t>
  </si>
  <si>
    <t>EFRSO2</t>
  </si>
  <si>
    <t>Avg. SO2 Content by Fuel Type</t>
  </si>
  <si>
    <t>EGEN_FRST</t>
  </si>
  <si>
    <t>Generation by EMM Region/State -- Current</t>
  </si>
  <si>
    <t>EGEN_NRFR</t>
  </si>
  <si>
    <t>Generation by EMM Region/Fuel Region -- Current</t>
  </si>
  <si>
    <t>EGEN_NRST</t>
  </si>
  <si>
    <t>EGENFREE</t>
  </si>
  <si>
    <t>Generation Savings from Energy Efficiency by Fuel Region and Year</t>
  </si>
  <si>
    <t>EGENFRQF</t>
  </si>
  <si>
    <t>Generation From Affected Plant Types by Fuel Region and Year</t>
  </si>
  <si>
    <t>EGENNREE</t>
  </si>
  <si>
    <t>Generation Savings from Energy Efficiency by EMM  Region and Year</t>
  </si>
  <si>
    <t>EGENNRQF</t>
  </si>
  <si>
    <t>Generation From Affected Plant Types by EMM  Region and Year</t>
  </si>
  <si>
    <t>EGFEL</t>
  </si>
  <si>
    <t>CCore - Electric Power</t>
  </si>
  <si>
    <t>EITRAN</t>
  </si>
  <si>
    <t>efpgen</t>
  </si>
  <si>
    <t>PLANT TYPE NUMBER FOR TRANSMISSION PLANT</t>
  </si>
  <si>
    <t>EL_MRKUP_BETA</t>
  </si>
  <si>
    <t>ngtdmrep</t>
  </si>
  <si>
    <t>seasonal coefficient on consumption variable for DTM for electric power sector</t>
  </si>
  <si>
    <t>ELEC_FLAG</t>
  </si>
  <si>
    <t>emoblk</t>
  </si>
  <si>
    <t>boolean flag for Cap Applies to Elec Only  1 = true 0=false</t>
  </si>
  <si>
    <t>EMCMC</t>
  </si>
  <si>
    <t>12 Comm Emissions by Region</t>
  </si>
  <si>
    <t>EMEL_PHG</t>
  </si>
  <si>
    <t>77 Mercury Penalty Price by Group and Year</t>
  </si>
  <si>
    <t>EMEL_QHG</t>
  </si>
  <si>
    <t>66 Mercury Caps by Group and Year</t>
  </si>
  <si>
    <t>EMELBNK</t>
  </si>
  <si>
    <t>43 Banked sulfur dioxide allowances</t>
  </si>
  <si>
    <t>EMELDSI</t>
  </si>
  <si>
    <t>54 HCI DSI controls</t>
  </si>
  <si>
    <t>EMELPSO2</t>
  </si>
  <si>
    <t>22 CDS Sulfur dioxide emission allowance price</t>
  </si>
  <si>
    <t>EMELRETP</t>
  </si>
  <si>
    <t>55 Planned scrubber retrofits</t>
  </si>
  <si>
    <t>EMETAX</t>
  </si>
  <si>
    <t>37 Excise (Consumption) Tax by Fuel</t>
  </si>
  <si>
    <t>EMINCC</t>
  </si>
  <si>
    <t>14 Ind Emis by Region-Comb</t>
  </si>
  <si>
    <t>EMLIM</t>
  </si>
  <si>
    <t>Hg)9 Emission Constraints by (CO2</t>
  </si>
  <si>
    <t>EMM_CL_BTUs</t>
  </si>
  <si>
    <t>BTUs of Demand for Each Coal Unit in Each Forecast Year</t>
  </si>
  <si>
    <t>EMM_CL_CF</t>
  </si>
  <si>
    <t>Capacity Factors for Each Coal Unit in Each Forecast Year</t>
  </si>
  <si>
    <t>EMM_CL_CLRG</t>
  </si>
  <si>
    <t>Coal Region for Each Coal Unit</t>
  </si>
  <si>
    <t>EMM_CL_ECPT</t>
  </si>
  <si>
    <t>ECP Type for Each Coal Unit in Each Forecast Year</t>
  </si>
  <si>
    <t>EMM_CNXT_CST</t>
  </si>
  <si>
    <t>Transmission Connect Cost for New Transmission Capacity between EMM Regions</t>
  </si>
  <si>
    <t>EMM_MEF</t>
  </si>
  <si>
    <t>CCoal Rank and Activated Carbon Step(1=&gt;No ACI)</t>
  </si>
  <si>
    <t>EMNT</t>
  </si>
  <si>
    <t>19 NGTDM Emissions by Region</t>
  </si>
  <si>
    <t>EMRFNA</t>
  </si>
  <si>
    <t>64 NOX Allowances by Group and Year</t>
  </si>
  <si>
    <t>EMRFSA</t>
  </si>
  <si>
    <t>11 Sulfur allowances</t>
  </si>
  <si>
    <t>EMRSC</t>
  </si>
  <si>
    <t>10 Resd Emissions by Region</t>
  </si>
  <si>
    <t>EMTRC</t>
  </si>
  <si>
    <t>17 Trans Emissions by Region</t>
  </si>
  <si>
    <t>ENG_CAP</t>
  </si>
  <si>
    <t>ENG_CCS_C</t>
  </si>
  <si>
    <t>ENG_CCS_F</t>
  </si>
  <si>
    <t>ENG_CCS_H</t>
  </si>
  <si>
    <t>ENG_CCS_O</t>
  </si>
  <si>
    <t>ENG_CCS_R</t>
  </si>
  <si>
    <t>ENG_CCS_V</t>
  </si>
  <si>
    <t>ENG_CF</t>
  </si>
  <si>
    <t>ENG_ECP</t>
  </si>
  <si>
    <t>ECP Type for NGBS Unit in CURIYR</t>
  </si>
  <si>
    <t>ENG_FLRG</t>
  </si>
  <si>
    <t>Fuel Region by NGBS Unit</t>
  </si>
  <si>
    <t>ENG_FOM</t>
  </si>
  <si>
    <t>ENG_FREC</t>
  </si>
  <si>
    <t>First Record for Each NGBS Group</t>
  </si>
  <si>
    <t>ENG_GRP</t>
  </si>
  <si>
    <t>IGRP for each NGBS Unit</t>
  </si>
  <si>
    <t>ENG_MR</t>
  </si>
  <si>
    <t>ENG_RG</t>
  </si>
  <si>
    <t>EMM Region by NGBS Unit</t>
  </si>
  <si>
    <t>ENG_RVAL</t>
  </si>
  <si>
    <t>Net Revenue</t>
  </si>
  <si>
    <t>ENG_RYR</t>
  </si>
  <si>
    <t>Retire Year</t>
  </si>
  <si>
    <t>ENG_SP_CAP_FAC</t>
  </si>
  <si>
    <t>ENG_SYR</t>
  </si>
  <si>
    <t>Start Year</t>
  </si>
  <si>
    <t>ENG_VOM</t>
  </si>
  <si>
    <t>Variable O&amp;M</t>
  </si>
  <si>
    <t>ENGEL</t>
  </si>
  <si>
    <t>17 Natural Gas - Electric Power</t>
  </si>
  <si>
    <t>ENUC_ACST</t>
  </si>
  <si>
    <t>ecp_nuc</t>
  </si>
  <si>
    <t>Capital Cost ($/kw) for Nuclear Aging Retrofits</t>
  </si>
  <si>
    <t>ENUC_ASYR</t>
  </si>
  <si>
    <t>Start Date for Nuclear Aging Retrofits</t>
  </si>
  <si>
    <t>ENUC_CAP</t>
  </si>
  <si>
    <t>ENUC_CF</t>
  </si>
  <si>
    <t>ENUC_ECP</t>
  </si>
  <si>
    <t>ECP Type</t>
  </si>
  <si>
    <t>ENUC_FOM</t>
  </si>
  <si>
    <t>ENUC_FREC</t>
  </si>
  <si>
    <t>First Record for Each Nuclear Group</t>
  </si>
  <si>
    <t>ENUC_GRP</t>
  </si>
  <si>
    <t>ENUC_IGRP</t>
  </si>
  <si>
    <t>Initial Plant Group Number</t>
  </si>
  <si>
    <t>ENUC_RG</t>
  </si>
  <si>
    <t>Share of Nuclear unit owned by each EMM Region</t>
  </si>
  <si>
    <t>ENUC_SP_CAP_FAC</t>
  </si>
  <si>
    <t>ENUC_VOM</t>
  </si>
  <si>
    <t>ENUC_ZECST</t>
  </si>
  <si>
    <t>State/Region for Nuclear ZEC Subsidy (0=all regions w/State)</t>
  </si>
  <si>
    <t>ENUC_ZECYR</t>
  </si>
  <si>
    <t>End Date for Nuclear ZEC Subsidy (0=no ZEC)</t>
  </si>
  <si>
    <t>ENUC_ZECY1</t>
  </si>
  <si>
    <t>Start Date for Nuclear ZEC Subsidy (0=no ZEC)</t>
  </si>
  <si>
    <t>EP_SP_CAP_FAC</t>
  </si>
  <si>
    <t>bildin</t>
  </si>
  <si>
    <t>EPACM</t>
  </si>
  <si>
    <t>Regional Ambient Conditions Multipliers</t>
  </si>
  <si>
    <t>EPALLNOX</t>
  </si>
  <si>
    <t>bildout</t>
  </si>
  <si>
    <t>Current Year NOX Allowance Cost (DUAL)</t>
  </si>
  <si>
    <t>EPAVOID</t>
  </si>
  <si>
    <t>Electricity Avoided Costs</t>
  </si>
  <si>
    <t>EPBANK</t>
  </si>
  <si>
    <t>Current Year SO2 Allowance Banking Decision</t>
  </si>
  <si>
    <t>EPBDSUP</t>
  </si>
  <si>
    <t>SUPPLY CURVE BOUND ON REN. ADDS</t>
  </si>
  <si>
    <t>EPBLDBND</t>
  </si>
  <si>
    <t>CAPACITY BUILD BOUND</t>
  </si>
  <si>
    <t>EPCAMP</t>
  </si>
  <si>
    <t>carbon region associated with a given combined region</t>
  </si>
  <si>
    <t>EPCARPR</t>
  </si>
  <si>
    <t>ECP CAR Allowance Price</t>
  </si>
  <si>
    <t>EPCCRF</t>
  </si>
  <si>
    <t>FIXED CHARGE FACTOR TRANS.</t>
  </si>
  <si>
    <t>EPCCSUP</t>
  </si>
  <si>
    <t>TECH. SUPP. CAP COST CURVE MULTIPLIER</t>
  </si>
  <si>
    <t>EPCFOM</t>
  </si>
  <si>
    <t>FIXED O&amp;M TRANSMISSION</t>
  </si>
  <si>
    <t>EPCLMP</t>
  </si>
  <si>
    <t>coal region associated with a given combined region</t>
  </si>
  <si>
    <t>EPCOVR</t>
  </si>
  <si>
    <t>OVERNIGHT COST TRANSMISSION</t>
  </si>
  <si>
    <t>EPCSMP</t>
  </si>
  <si>
    <t>census region associated with a given combined region</t>
  </si>
  <si>
    <t>EPCTRM</t>
  </si>
  <si>
    <t>ADD ON TRANSMISSION COST</t>
  </si>
  <si>
    <t>EPCURBF_WL</t>
  </si>
  <si>
    <t>EPCURBF_WN</t>
  </si>
  <si>
    <t>EPCURCL_PT</t>
  </si>
  <si>
    <t>EPCURCL_PV</t>
  </si>
  <si>
    <t>EPCURCL_SO</t>
  </si>
  <si>
    <t>EPCURCL_WL</t>
  </si>
  <si>
    <t>EPCURCL_WN</t>
  </si>
  <si>
    <t>EPDAVD</t>
  </si>
  <si>
    <t>DG--AMT AVOIDED TRANS BY STEP</t>
  </si>
  <si>
    <t>EPDPCT</t>
  </si>
  <si>
    <t>DG--PCT AVOIDED TRANS BY STEP</t>
  </si>
  <si>
    <t>EPDSCRT</t>
  </si>
  <si>
    <t>TTAX ADJ ROR) (NOM</t>
  </si>
  <si>
    <t>EPECAP</t>
  </si>
  <si>
    <t>Existing Generation Capacity by Year (excludes epgcap) - All Capacity</t>
  </si>
  <si>
    <t>EPECAP_MR</t>
  </si>
  <si>
    <t>Existing Generation Capacity by Year (excludes epgcap) - Must Run Only</t>
  </si>
  <si>
    <t>EPECFC</t>
  </si>
  <si>
    <t>Avg. Capacity Factor for Existing Plants</t>
  </si>
  <si>
    <t>EPESCFC</t>
  </si>
  <si>
    <t>Avg. Seasonal Capacity Factor for Existing Plants</t>
  </si>
  <si>
    <t>EPEXT</t>
  </si>
  <si>
    <t>Externality Costs</t>
  </si>
  <si>
    <t>EPFLRG</t>
  </si>
  <si>
    <t>NERC REG MAP TO EACH FUEL REG</t>
  </si>
  <si>
    <t>EPFOM</t>
  </si>
  <si>
    <t>Average Fixed O&amp;M</t>
  </si>
  <si>
    <t>EPFRST</t>
  </si>
  <si>
    <t>FIRST VLS PER ECP SEASON</t>
  </si>
  <si>
    <t>EPFXSUP</t>
  </si>
  <si>
    <t>TECH. SUPP. FOM COST CURVE MULTIPLIER</t>
  </si>
  <si>
    <t>EPGCAP</t>
  </si>
  <si>
    <t>Existing Generation Capacity by Retirement Group</t>
  </si>
  <si>
    <t>EPGECP</t>
  </si>
  <si>
    <t>LOAD GROUP TO ECP SEASON MAP</t>
  </si>
  <si>
    <t>EPGECPS</t>
  </si>
  <si>
    <t>SLICE GROUP to ECP SEASON MAP</t>
  </si>
  <si>
    <t>EPGFOM</t>
  </si>
  <si>
    <t>Fixed O&amp;M by Retirement Group</t>
  </si>
  <si>
    <t>EPGSMP</t>
  </si>
  <si>
    <t>gas region associated with a given combined region</t>
  </si>
  <si>
    <t>EPHGHT</t>
  </si>
  <si>
    <t>HEIGHT OF VERTICAL LOAD SEGS</t>
  </si>
  <si>
    <t>EPIACF</t>
  </si>
  <si>
    <t>AVERAGE CAPACITY FACTOR</t>
  </si>
  <si>
    <t>EPICFC</t>
  </si>
  <si>
    <t>Maximum Capacity Factor by load slice</t>
  </si>
  <si>
    <t>EPIRCCR</t>
  </si>
  <si>
    <t>CAPACITY CREDIT (FRACTION)</t>
  </si>
  <si>
    <t>EPIRCCS</t>
  </si>
  <si>
    <t>EPIRFOM</t>
  </si>
  <si>
    <t>REGIONAL FIXED O&amp;M COSTS ($/KW)</t>
  </si>
  <si>
    <t>EPIROVR</t>
  </si>
  <si>
    <t>REGIONAL OVERNIGHT CAPITAL COSTS ($/KW)</t>
  </si>
  <si>
    <t>EPIRVOM</t>
  </si>
  <si>
    <t>REGIONAL VARIABLE O&amp;M COSTS (MILLS/KWH)</t>
  </si>
  <si>
    <t>EPKMRGN</t>
  </si>
  <si>
    <t>dsmsectr</t>
  </si>
  <si>
    <t>EPKSHFT</t>
  </si>
  <si>
    <t>EPLDGR</t>
  </si>
  <si>
    <t>LOAD GROUP (E.G. SUMMER DAY)</t>
  </si>
  <si>
    <t>EPLDSG</t>
  </si>
  <si>
    <t>OFFPK) SEGMENT(E.G. PEAK</t>
  </si>
  <si>
    <t>EPLMAP</t>
  </si>
  <si>
    <t>LOAD GROUP TO ECP STEP MAP</t>
  </si>
  <si>
    <t>EPLVBCK</t>
  </si>
  <si>
    <t>Levelized Backup Costs</t>
  </si>
  <si>
    <t>EPLVCAP</t>
  </si>
  <si>
    <t>Levelized Capital Costs (by owner)</t>
  </si>
  <si>
    <t>EPLVEXT</t>
  </si>
  <si>
    <t>Levelized Externality Costs</t>
  </si>
  <si>
    <t>EPLVFCF</t>
  </si>
  <si>
    <t>Levelized Fixed Cost Factor (by owner)</t>
  </si>
  <si>
    <t>EPLVFLC</t>
  </si>
  <si>
    <t>Levelized Fuel Costs</t>
  </si>
  <si>
    <t>EPLVFOM</t>
  </si>
  <si>
    <t>Levelized Fixed O&amp;M Costs</t>
  </si>
  <si>
    <t>EPLVTRN</t>
  </si>
  <si>
    <t>Levelized Interconnection Costs</t>
  </si>
  <si>
    <t>EPLVVOM</t>
  </si>
  <si>
    <t>Levelized Variable O&amp;M Costs</t>
  </si>
  <si>
    <t>EPMRM</t>
  </si>
  <si>
    <t>MIN RESERVE MARGIN-PLANNING</t>
  </si>
  <si>
    <t>EPMSBLD</t>
  </si>
  <si>
    <t>emshrout</t>
  </si>
  <si>
    <t>ADJ BUILDS</t>
  </si>
  <si>
    <t>EPMSEXP</t>
  </si>
  <si>
    <t>emshrin</t>
  </si>
  <si>
    <t>EXPONENT OF LOGIT FOR M-S ALGORITHM</t>
  </si>
  <si>
    <t>EPMSTOL</t>
  </si>
  <si>
    <t>TOLERANCE LEVEL FOR COMPETITIVE TECH.</t>
  </si>
  <si>
    <t>EPNEXT</t>
  </si>
  <si>
    <t>NEXT VLS PER ECP SEASON</t>
  </si>
  <si>
    <t>EPNFLRG</t>
  </si>
  <si>
    <t>ccoal and gas regionscombination of census</t>
  </si>
  <si>
    <t>EPNGRP</t>
  </si>
  <si>
    <t>NUMBER OF ECP GROUPS (&lt;=ECP$STP)</t>
  </si>
  <si>
    <t>EPNMSP</t>
  </si>
  <si>
    <t>NUMBER OF ECP SEASONS (&lt;=ECP$MSP)</t>
  </si>
  <si>
    <t>EPNOX_G</t>
  </si>
  <si>
    <t>CControl Group and Season and Explicit Planning Year</t>
  </si>
  <si>
    <t>EPNOXPR</t>
  </si>
  <si>
    <t>ECP NOX Allowance Price</t>
  </si>
  <si>
    <t>EPNSPG</t>
  </si>
  <si>
    <t>NUMBER OF STEPS PER GROUP</t>
  </si>
  <si>
    <t>EPNSTP</t>
  </si>
  <si>
    <t>NUMBER OF VERTICAL STEPS</t>
  </si>
  <si>
    <t>EPPEAK</t>
  </si>
  <si>
    <t>PEAK LOAD</t>
  </si>
  <si>
    <t>EPPLNM</t>
  </si>
  <si>
    <t>Seasonal Planned maintenance</t>
  </si>
  <si>
    <t>EPRCFC</t>
  </si>
  <si>
    <t>Maximum Capacity Factor</t>
  </si>
  <si>
    <t>EPRENEW</t>
  </si>
  <si>
    <t>Cost of Ren. Port. Standard Credit</t>
  </si>
  <si>
    <t>EPRGM</t>
  </si>
  <si>
    <t>Regional Cost Multipliers</t>
  </si>
  <si>
    <t>EPRMRGN</t>
  </si>
  <si>
    <t>Reserve Margin Avoided Cost</t>
  </si>
  <si>
    <t>EPRPSBK</t>
  </si>
  <si>
    <t>RPS Credit Banks     (Bkwh)</t>
  </si>
  <si>
    <t>EPRPSCP</t>
  </si>
  <si>
    <t>IIf Any (Mills)</t>
  </si>
  <si>
    <t>EPRPSCPR</t>
  </si>
  <si>
    <t>IIf Any (Mills)Price Cap</t>
  </si>
  <si>
    <t>EPRPSCR</t>
  </si>
  <si>
    <t>RPS Credit Purchases (Bkwh)</t>
  </si>
  <si>
    <t>EPRPSCRR</t>
  </si>
  <si>
    <t>Regional RPS Credit Purchases (Bkwh)</t>
  </si>
  <si>
    <t>EPRPSLM</t>
  </si>
  <si>
    <t>RPS Requirement (FRAC)</t>
  </si>
  <si>
    <t>EPRPSLMR</t>
  </si>
  <si>
    <t>Regional RPS Requirement (FRAC)</t>
  </si>
  <si>
    <t>EPRPSPR</t>
  </si>
  <si>
    <t>ECP RPS Credit Price</t>
  </si>
  <si>
    <t>EPRPSPRR</t>
  </si>
  <si>
    <t>EPRTBS</t>
  </si>
  <si>
    <t>INITIAL RATE BASE</t>
  </si>
  <si>
    <t>EPSPK</t>
  </si>
  <si>
    <t>SEASONAL PEAK LOAD</t>
  </si>
  <si>
    <t>EPSTSUP</t>
  </si>
  <si>
    <t>NUMBER OF STEPS IN SUP CRV</t>
  </si>
  <si>
    <t>EPSWSUP</t>
  </si>
  <si>
    <t>ELASTICITY SWITCH FOR SUP CRV</t>
  </si>
  <si>
    <t>EPTAVD</t>
  </si>
  <si>
    <t>Total Avoided Cost</t>
  </si>
  <si>
    <t>EPTCRF</t>
  </si>
  <si>
    <t>TRANSM. ANN. FACTOR-IRT BLDS</t>
  </si>
  <si>
    <t>EPTCST</t>
  </si>
  <si>
    <t>TRANSM. COST FOR IRT BLDS</t>
  </si>
  <si>
    <t>EPTIRGN</t>
  </si>
  <si>
    <t>TRANSM. IMPORT REG-IRT BLDS</t>
  </si>
  <si>
    <t>EPUCRE</t>
  </si>
  <si>
    <t>UTIL COMMON RETURN ON EQUITY</t>
  </si>
  <si>
    <t>EPUCRER</t>
  </si>
  <si>
    <t>UTIL COMMON RETURN ON EQUITY WITH RISK PREMIUM (COAL)</t>
  </si>
  <si>
    <t>EPUFDT</t>
  </si>
  <si>
    <t>UTIL DEBT FRACTION</t>
  </si>
  <si>
    <t>EPUFPE</t>
  </si>
  <si>
    <t>UTIL ((CE*FRAC+PE*FRAC)/ROR)</t>
  </si>
  <si>
    <t>EPUFPER</t>
  </si>
  <si>
    <t>UTIL ((CE*FRAC+PE*FRAC)/ROR) WITH RISK PREMIUM (COAL)</t>
  </si>
  <si>
    <t>EPUIRT</t>
  </si>
  <si>
    <t>UTIL INTEREST RATE</t>
  </si>
  <si>
    <t>EPUIRTR</t>
  </si>
  <si>
    <t>UTIL INTEREST RATE WITH RISK PREMIUM (COAL)</t>
  </si>
  <si>
    <t>EPUROR</t>
  </si>
  <si>
    <t>DEBT)L ROR (WGT AVG CE</t>
  </si>
  <si>
    <t>EPURORR</t>
  </si>
  <si>
    <t>DEBT) WITH RISK PREMIUM (COAL)</t>
  </si>
  <si>
    <t>EPUTDSCRT</t>
  </si>
  <si>
    <t>EPVOM</t>
  </si>
  <si>
    <t>Average Variable O&amp;M</t>
  </si>
  <si>
    <t>EPVRSUP</t>
  </si>
  <si>
    <t>TECH. SUPP. VOM COST CURVE MULTIPLIER</t>
  </si>
  <si>
    <t>EPWDTH</t>
  </si>
  <si>
    <t>WIDTH OF VERTICAL LOAD SEGS</t>
  </si>
  <si>
    <t>ERLEL</t>
  </si>
  <si>
    <t>LLow Sulfur - Electricity</t>
  </si>
  <si>
    <t>ERMRGN</t>
  </si>
  <si>
    <t>ESBKLF</t>
  </si>
  <si>
    <t>BOOK LIFE FOR NEW ASSETS</t>
  </si>
  <si>
    <t>ESTCPCST</t>
  </si>
  <si>
    <t>COST INCREASE FOR ST ELAS STEP</t>
  </si>
  <si>
    <t>ESTCPLIM</t>
  </si>
  <si>
    <t>CAPACITY LIMIT FOR ST ELAS STEP</t>
  </si>
  <si>
    <t>ESTCPSTP</t>
  </si>
  <si>
    <t>FRAC ABOVE PREV MAX CAPACITY FOR ST ELAS STEP</t>
  </si>
  <si>
    <t>ESTSWTCH</t>
  </si>
  <si>
    <t>11=Yes)H TO USE ST ELAS (0=No</t>
  </si>
  <si>
    <t>ESTYRPLN</t>
  </si>
  <si>
    <t>ANNUAL PLANNED CAPACITY ADDITIONS</t>
  </si>
  <si>
    <t>ETAX_FLAG</t>
  </si>
  <si>
    <t>boolean flag for ENERGY TAX ONLY 1 = true 0=false</t>
  </si>
  <si>
    <t>ETRMRGN</t>
  </si>
  <si>
    <t>EX_COAL</t>
  </si>
  <si>
    <t>Last Existing Coal Plant Type Index</t>
  </si>
  <si>
    <t>EX_LOAD_SHIFT</t>
  </si>
  <si>
    <t>Load shifting from existing battery capacity in GW</t>
  </si>
  <si>
    <t>EXSGEN</t>
  </si>
  <si>
    <t>EXPGEN</t>
  </si>
  <si>
    <t>F_GRP_TO_NGBS</t>
  </si>
  <si>
    <t>First NGBS in NGBS_GRP</t>
  </si>
  <si>
    <t>FGD_FCTR</t>
  </si>
  <si>
    <t>FGD Emission Factor</t>
  </si>
  <si>
    <t>FIRST_RPS_YR</t>
  </si>
  <si>
    <t>first RPS year</t>
  </si>
  <si>
    <t>FIRST_RPS_YEAR</t>
  </si>
  <si>
    <t>FL_CNXT_CST</t>
  </si>
  <si>
    <t>Transmission Connect Cost for New Units from Fuel Region to EMM Region; 0 =&gt; Connection Not Allowed</t>
  </si>
  <si>
    <t>FLRG_VALUE</t>
  </si>
  <si>
    <t>FNRUN</t>
  </si>
  <si>
    <t>11 = final runITCH</t>
  </si>
  <si>
    <t>FR_OR_TRANCOST</t>
  </si>
  <si>
    <t>Unit Co2 trsnport costs from each fuel region to each OGSM region</t>
  </si>
  <si>
    <t>FRG_EMM_MAP</t>
  </si>
  <si>
    <t>Add capacity by fuel region and EMM region and add 1 for allowed new connections; 0 =&gt; Connection Not Allowed and Does</t>
  </si>
  <si>
    <t>G_ANN</t>
  </si>
  <si>
    <t>G_INST_ALL</t>
  </si>
  <si>
    <t>GPSCSW</t>
  </si>
  <si>
    <t>carbon GPS allocation switch</t>
  </si>
  <si>
    <t>GPSHSW</t>
  </si>
  <si>
    <t>mercury GPS allocation switch</t>
  </si>
  <si>
    <t>GPSNSW</t>
  </si>
  <si>
    <t>NOX GPS allocation switch</t>
  </si>
  <si>
    <t>GPSSSW</t>
  </si>
  <si>
    <t>SO2 GPS allocation switch</t>
  </si>
  <si>
    <t>GPSSYR</t>
  </si>
  <si>
    <t>initial year for GPS</t>
  </si>
  <si>
    <t>GRD_NRYR</t>
  </si>
  <si>
    <t>GRID RESILIENCE TARGET BY REGION AND ECP PLANNING YEAR</t>
  </si>
  <si>
    <t>GRD_RATS</t>
  </si>
  <si>
    <t>GRID RESILIENCE RATINGS FOR SELECTED SOURCE</t>
  </si>
  <si>
    <t>GRP_CAP</t>
  </si>
  <si>
    <t>GRP_CCS_F</t>
  </si>
  <si>
    <t>GRP_CCS_H</t>
  </si>
  <si>
    <t>GRP_CCS_O</t>
  </si>
  <si>
    <t>GRP_CCS_R</t>
  </si>
  <si>
    <t>GRP_CCS_V</t>
  </si>
  <si>
    <t>GRP_CF</t>
  </si>
  <si>
    <t>GRP_ECP</t>
  </si>
  <si>
    <t>GRP_FLRG</t>
  </si>
  <si>
    <t>GRP_FOM</t>
  </si>
  <si>
    <t>GRP_HTRT</t>
  </si>
  <si>
    <t>Heatrate</t>
  </si>
  <si>
    <t>GRP_MR</t>
  </si>
  <si>
    <t>GRP_RG</t>
  </si>
  <si>
    <t>GRP_RVAL</t>
  </si>
  <si>
    <t>GRP_RYR</t>
  </si>
  <si>
    <t>GRP_SP_CAP_FAC</t>
  </si>
  <si>
    <t>GRP_SYR</t>
  </si>
  <si>
    <t>GRP_VOM</t>
  </si>
  <si>
    <t>H_SALES</t>
  </si>
  <si>
    <t>EEMM region and utility types by state</t>
  </si>
  <si>
    <t>HG_BYR</t>
  </si>
  <si>
    <t>Start Year for Early Mercury Banks</t>
  </si>
  <si>
    <t>HG_CHOICE</t>
  </si>
  <si>
    <t>33=&gt;Input or Outputr Output Mercury Standard: 0=&gt;None</t>
  </si>
  <si>
    <t>HG_CLASS</t>
  </si>
  <si>
    <t>33=&gt;New IGCC and Other Coal 0=&gt;NA</t>
  </si>
  <si>
    <t>HG_FCTR</t>
  </si>
  <si>
    <t>Mercury Early Banking Factor; Ratio of Banks out to Banks in</t>
  </si>
  <si>
    <t>HG_GRAMS_MWH</t>
  </si>
  <si>
    <t>0 =&gt; Not Applicable limits in grams per megawatthour</t>
  </si>
  <si>
    <t>HG_INPUT</t>
  </si>
  <si>
    <t>0 =&gt; Not Applicable limits in grams per million btu by coal rank</t>
  </si>
  <si>
    <t>HG_MEF</t>
  </si>
  <si>
    <t>0 =&gt; Not Applicable limits as percent of input mercury (i.e. Maximum MEF)</t>
  </si>
  <si>
    <t>HG_MEFNC</t>
  </si>
  <si>
    <t>89 Required Hg MEF if No CAMR</t>
  </si>
  <si>
    <t>HG_OUTPUT</t>
  </si>
  <si>
    <t>0 =&gt; Not Applicable limits in grams per megawatthour by coal rank</t>
  </si>
  <si>
    <t>HG_SYR</t>
  </si>
  <si>
    <t>SStart of Mecury Cap Mercury Banks</t>
  </si>
  <si>
    <t>hoursToBuy</t>
  </si>
  <si>
    <t>Number of hours to charge</t>
  </si>
  <si>
    <t>hoursToSell</t>
  </si>
  <si>
    <t>Number of hours to discharge</t>
  </si>
  <si>
    <t>HRTCLNR</t>
  </si>
  <si>
    <t>Average Heatrate</t>
  </si>
  <si>
    <t>HrToECPgrp</t>
  </si>
  <si>
    <t>HRTOECPSL</t>
  </si>
  <si>
    <t>HTRT_CAP</t>
  </si>
  <si>
    <t>HTRT_CAP_MR</t>
  </si>
  <si>
    <t>HTRT_EPGCAP</t>
  </si>
  <si>
    <t>HTRT_FLOOR</t>
  </si>
  <si>
    <t>Minimum heatrate allowed after improvement</t>
  </si>
  <si>
    <t>HTRT_FRST</t>
  </si>
  <si>
    <t>HTRT_GL</t>
  </si>
  <si>
    <t>Heatrate goal</t>
  </si>
  <si>
    <t>HTRT_OVRQ</t>
  </si>
  <si>
    <t>Heatrate improvement cost by Quartile MM$/unit</t>
  </si>
  <si>
    <t>HTRT_REDQ</t>
  </si>
  <si>
    <t>Heatrate improvement Reduction by Quartile (Fraction)</t>
  </si>
  <si>
    <t>HTRT_RESULTS</t>
  </si>
  <si>
    <t>0 if option has not been selected - otherwise year selected</t>
  </si>
  <si>
    <t>HTRT_UNITS</t>
  </si>
  <si>
    <t>ICHPCESGEN</t>
  </si>
  <si>
    <t>Industrial CES Credits (kwh)</t>
  </si>
  <si>
    <t>IRNWACT</t>
  </si>
  <si>
    <t>Maximum intermittent generation bound by region and planning year</t>
  </si>
  <si>
    <t>IRNWGEN</t>
  </si>
  <si>
    <t>Intermittent generation by region and planning year</t>
  </si>
  <si>
    <t>IRNWPCT</t>
  </si>
  <si>
    <t>Percent of total generation by intermittents by region and planning year</t>
  </si>
  <si>
    <t>ITOTGEN</t>
  </si>
  <si>
    <t>Total generation by region and planning year</t>
  </si>
  <si>
    <t>JCLCLNR</t>
  </si>
  <si>
    <t>emablk</t>
  </si>
  <si>
    <t>JCLEL</t>
  </si>
  <si>
    <t>39 Coal - Electric Power</t>
  </si>
  <si>
    <t>JDSEL</t>
  </si>
  <si>
    <t>52 Distillate - Electricity (+petroleum coke)</t>
  </si>
  <si>
    <t>JNGEL</t>
  </si>
  <si>
    <t>32 Natural Gas - Electric Power</t>
  </si>
  <si>
    <t>JRSEL</t>
  </si>
  <si>
    <t>74 Residual Fuel - Electricity</t>
  </si>
  <si>
    <t>KCHPCESGEN</t>
  </si>
  <si>
    <t>Commercial CES Credits (kwh)</t>
  </si>
  <si>
    <t>KWH_DM_BY_RG</t>
  </si>
  <si>
    <t>KWH DOMESTIC FIRM IMPORTS BY REGION AND YEAR</t>
  </si>
  <si>
    <t>KWH_IM_BY_RG</t>
  </si>
  <si>
    <t>KWH INTERNATIONAL FIRM/ECON IMPORTS BY REGION AND YEAR</t>
  </si>
  <si>
    <t>LASTYR</t>
  </si>
  <si>
    <t>LAST FORECAST YEAR INDEX  (EG. 26)</t>
  </si>
  <si>
    <t>LEAD</t>
  </si>
  <si>
    <t>dispett3</t>
  </si>
  <si>
    <t>LEVRMC</t>
  </si>
  <si>
    <t>DISCOUNTED PRESENT VALUE OF KW COMMITS (PERIODS 2 AND 3)</t>
  </si>
  <si>
    <t>LEVRMD</t>
  </si>
  <si>
    <t>DISCOUNTED PRESENT VALUE OF RESERVE MARGIN DUALS (PERIODS 2 AND 3)</t>
  </si>
  <si>
    <t>LEVRMD2</t>
  </si>
  <si>
    <t>DISCOUNTED PRESENT VALUE OF RESERVE MARGIN DUALS (PERIOD 2)</t>
  </si>
  <si>
    <t>LEVRMD2C</t>
  </si>
  <si>
    <t>DISCOUNTED PRESENT VALUE OF RESERVE MARGIN DUALS (PERIOD 2 CAPPED)</t>
  </si>
  <si>
    <t>LINELOSS</t>
  </si>
  <si>
    <t>MAP_ECP_SP</t>
  </si>
  <si>
    <t>MAP_NGBS_TO_GRP</t>
  </si>
  <si>
    <t>NGBS_GRP that NGBS is a member</t>
  </si>
  <si>
    <t>MAP_TO_COAL_ID</t>
  </si>
  <si>
    <t>plntctl</t>
  </si>
  <si>
    <t>Map Coal Units WIGRP to Coal Unit Index</t>
  </si>
  <si>
    <t>MappCtoN</t>
  </si>
  <si>
    <t>MC_JPGDP</t>
  </si>
  <si>
    <t>macout</t>
  </si>
  <si>
    <t>Chained price index--gross domestic product; BEA; index- 2005=100</t>
  </si>
  <si>
    <t>mefac</t>
  </si>
  <si>
    <t>real*4</t>
  </si>
  <si>
    <t>MIN_EMF</t>
  </si>
  <si>
    <t>Minimum Achievable Emission Modification Factor using ACI</t>
  </si>
  <si>
    <t>MODYR</t>
  </si>
  <si>
    <t>model year</t>
  </si>
  <si>
    <t>MP_BM_BT</t>
  </si>
  <si>
    <t>Map Applicable Supply Types for Biomass to Liquids Sector</t>
  </si>
  <si>
    <t>MP_BM_CM</t>
  </si>
  <si>
    <t>Map Applicable Supply Types for Commercial Sector</t>
  </si>
  <si>
    <t>MP_BM_ET</t>
  </si>
  <si>
    <t>Map Applicable Supply Types for Cellulosic Ethanol Sector</t>
  </si>
  <si>
    <t>MP_BM_H2</t>
  </si>
  <si>
    <t>Map Applicable Supply Types for Hydrogen Production Sector</t>
  </si>
  <si>
    <t>MP_BM_IN</t>
  </si>
  <si>
    <t>Map Applicable Supply Types for Non-Refinery Industrial Sector</t>
  </si>
  <si>
    <t>MP_BM_PW</t>
  </si>
  <si>
    <t>Map Applicable Supply Types for Electric Power Sector</t>
  </si>
  <si>
    <t>MP_BM_RS</t>
  </si>
  <si>
    <t>Map Applicable Supply Types for Residential Sector</t>
  </si>
  <si>
    <t>MUST_STORE</t>
  </si>
  <si>
    <t>Indicates that captured CO2 must be stored in saline or EOR sites</t>
  </si>
  <si>
    <t>MUSTRUN</t>
  </si>
  <si>
    <t>DERATED MUST RUN CAPACITY</t>
  </si>
  <si>
    <t>cdsparms</t>
  </si>
  <si>
    <t>Maximum Number of Existing Natural Gas and Oil Baseload Units = 1800</t>
  </si>
  <si>
    <t>emmparm</t>
  </si>
  <si>
    <t>Maximum Number of State RPS Tranches</t>
  </si>
  <si>
    <t>MX_SUPPLY_CURVES</t>
  </si>
  <si>
    <t>N_CFR</t>
  </si>
  <si>
    <t>Capacity Factor of new CCS build</t>
  </si>
  <si>
    <t>N_CPTY</t>
  </si>
  <si>
    <t>Capacity  of new CCS build</t>
  </si>
  <si>
    <t>N_GRP_TO_NGBS</t>
  </si>
  <si>
    <t>Next NGBS in NGBS_GRP</t>
  </si>
  <si>
    <t>N_HRAT</t>
  </si>
  <si>
    <t>Heatrate of new CCS build</t>
  </si>
  <si>
    <t>N_IGRP</t>
  </si>
  <si>
    <t>W_IGRP index for plant bult in ECP</t>
  </si>
  <si>
    <t>N_PLTS</t>
  </si>
  <si>
    <t>Number of new builds from ECP</t>
  </si>
  <si>
    <t>N_PTP</t>
  </si>
  <si>
    <t>Plant type of new CCS build</t>
  </si>
  <si>
    <t>N_RG</t>
  </si>
  <si>
    <t>Region (NEMS or Fuel region?) of new build in ECP</t>
  </si>
  <si>
    <t>N_RY</t>
  </si>
  <si>
    <t>Year plant built in ECP</t>
  </si>
  <si>
    <t>NET_STORAGE_CAP_EX</t>
  </si>
  <si>
    <t>NET_STORAGE_LOAD_EX</t>
  </si>
  <si>
    <t>NET_STORAGE_LOAD_NW</t>
  </si>
  <si>
    <t>NEW_CAP_EL</t>
  </si>
  <si>
    <t>NEW_LDV_INDX</t>
  </si>
  <si>
    <t>Identify Lignite Diversity Profile Associated with New or Unidentified Coal Units</t>
  </si>
  <si>
    <t>NEW_LOAD_SHIFT</t>
  </si>
  <si>
    <t>Load shifting from new battery increment in GW</t>
  </si>
  <si>
    <t>NEW_SDV_INDX</t>
  </si>
  <si>
    <t>Identify Subbitminous Diversity Profile Associated with New or Unidentified Coal Units</t>
  </si>
  <si>
    <t>NG_CCS_SYR</t>
  </si>
  <si>
    <t>First year existing combined cycle units can retrofit with CO2 capture</t>
  </si>
  <si>
    <t>NGBS_SW</t>
  </si>
  <si>
    <t>Switch to Maximize Group Sizes - to original groups</t>
  </si>
  <si>
    <t>NM_BM_SUP_STP</t>
  </si>
  <si>
    <t>Number of Biomass Supply Steps</t>
  </si>
  <si>
    <t>NM_ST_RPS</t>
  </si>
  <si>
    <t>Number state RPS tranches - matching parameter is MX_ST_RPS</t>
  </si>
  <si>
    <t>NOX_BYR</t>
  </si>
  <si>
    <t>Start Year for Early NOX Banks</t>
  </si>
  <si>
    <t>NOX_ECP</t>
  </si>
  <si>
    <t>Number Hours per ECP Season in each NOX Control</t>
  </si>
  <si>
    <t>NOX_EFD</t>
  </si>
  <si>
    <t>Number Hours per EFD Season in each NOX Control</t>
  </si>
  <si>
    <t>NOX_FCTR</t>
  </si>
  <si>
    <t>NOX Early Banking Factor; Ratio of Banks out to Banks in</t>
  </si>
  <si>
    <t>NOX_GRP</t>
  </si>
  <si>
    <t>Number of NOX Cap Groups</t>
  </si>
  <si>
    <t>NOX_LT</t>
  </si>
  <si>
    <t>NOX Control Retrofit Leadtime</t>
  </si>
  <si>
    <t>NOX_NEW</t>
  </si>
  <si>
    <t>NOX Emission Rate</t>
  </si>
  <si>
    <t>NOX_SHR_BY_CLRG</t>
  </si>
  <si>
    <t>77 Share of NOX Emission in NOX Group by Coal region</t>
  </si>
  <si>
    <t>NOX_SYR</t>
  </si>
  <si>
    <t>SStart of NOX Caprly NOX Banks</t>
  </si>
  <si>
    <t>NOX_TRDYR</t>
  </si>
  <si>
    <t>iif Anyto Allow Regional Trading</t>
  </si>
  <si>
    <t>NOXBYGRP</t>
  </si>
  <si>
    <t>NOX Caps by NOX Control Groups</t>
  </si>
  <si>
    <t>NUCGENST</t>
  </si>
  <si>
    <t xml:space="preserve"> Max generation from Zero-Subsidy Credits by State</t>
  </si>
  <si>
    <t>NUCPLNF</t>
  </si>
  <si>
    <t>NUCPLNN</t>
  </si>
  <si>
    <t>NUM_ACI</t>
  </si>
  <si>
    <t>Number of Activated Carbon Injection Options</t>
  </si>
  <si>
    <t>NUM_ACSS</t>
  </si>
  <si>
    <t>Number of Activated Carbon Supply Steps</t>
  </si>
  <si>
    <t>NUM_CL</t>
  </si>
  <si>
    <t>Number of Coal Units</t>
  </si>
  <si>
    <t>NUM_CL_UNIT</t>
  </si>
  <si>
    <t>NUM_CMM_UNITS</t>
  </si>
  <si>
    <t>NUM_CNFG</t>
  </si>
  <si>
    <t>Number of Coal Plant Configurations</t>
  </si>
  <si>
    <t>NUM_HG_GRP</t>
  </si>
  <si>
    <t>33 Number of Mercury Cap and Trade Groups</t>
  </si>
  <si>
    <t>NUM_NGBS</t>
  </si>
  <si>
    <t>Number of NGBS Units</t>
  </si>
  <si>
    <t>NUM_NGBS_GRPS</t>
  </si>
  <si>
    <t>NUM_NUC</t>
  </si>
  <si>
    <t>Number of Nuclear Units</t>
  </si>
  <si>
    <t>NUM_ROPT</t>
  </si>
  <si>
    <t>Number of Retrofit Combinations</t>
  </si>
  <si>
    <t>NUM_SC</t>
  </si>
  <si>
    <t>Number of Supply Curves</t>
  </si>
  <si>
    <t>NUM_SO2_GRP</t>
  </si>
  <si>
    <t>102 Number of SO2 Compliance Groups</t>
  </si>
  <si>
    <t>NW_COAL</t>
  </si>
  <si>
    <t>Last New  Coal Plant Type Index</t>
  </si>
  <si>
    <t>OCHPCESGEN</t>
  </si>
  <si>
    <t>Refinery   CES Credits (kwh)</t>
  </si>
  <si>
    <t>OGCO2AVL</t>
  </si>
  <si>
    <t>ogsmout</t>
  </si>
  <si>
    <t>CO2 available (mmcf) by bin</t>
  </si>
  <si>
    <t>OGCO2PRC</t>
  </si>
  <si>
    <t>CO2 price ($/mmcf)</t>
  </si>
  <si>
    <t>OGCO2PUR2</t>
  </si>
  <si>
    <t>CO2 purchased (mmcf) CO2 Purchased at the EOR sites</t>
  </si>
  <si>
    <t>OGCO2TAR</t>
  </si>
  <si>
    <t>Transport price from OGSM ($/mmcf)</t>
  </si>
  <si>
    <t>OGPRDNG</t>
  </si>
  <si>
    <t>DOMESTIC DRY NG PROD (BCF)</t>
  </si>
  <si>
    <t>ORCLECP</t>
  </si>
  <si>
    <t>1=YESTE ECP DATABASE INFO</t>
  </si>
  <si>
    <t>PARM_A</t>
  </si>
  <si>
    <t>PARAMETER A in ACI Calculation</t>
  </si>
  <si>
    <t>PARM_B</t>
  </si>
  <si>
    <t>PARAMETER B in ACI Calculation</t>
  </si>
  <si>
    <t>PARM_C</t>
  </si>
  <si>
    <t>PARAMETER C in ACI Calculation</t>
  </si>
  <si>
    <t>PARM_D</t>
  </si>
  <si>
    <t>PARAMETER D in ACI Calculation</t>
  </si>
  <si>
    <t>PCAP_CAR</t>
  </si>
  <si>
    <t>Carbon Type of Cap and Trade System 0=&gt;Auctioned Allowances 1=&gt;Grandfathered Allowances</t>
  </si>
  <si>
    <t>PCAP_HG</t>
  </si>
  <si>
    <t>Mercury Type of Cap and Trade System 0=&gt;Auctioned Allowances 1=&gt;Grandfathered Allowances</t>
  </si>
  <si>
    <t>PCAP_NOX</t>
  </si>
  <si>
    <t>NOX Type of Cap and Trade System 0=&gt;Auctioned Allowances 1=&gt;Grandfathered Allowances</t>
  </si>
  <si>
    <t>PCAP_SO2</t>
  </si>
  <si>
    <t>SO2 Type of Cap and Trade System 0=&gt;Auctioned Allowances 1=&gt;Grandfathered Allowances</t>
  </si>
  <si>
    <t>PCARCLS</t>
  </si>
  <si>
    <t>Carbon Emissions from Coal by State -- ECP</t>
  </si>
  <si>
    <t>PCAROGS</t>
  </si>
  <si>
    <t>Carbon Emissions from Oil/Gas by State  -- ECP</t>
  </si>
  <si>
    <t>PERMIT_FLAG</t>
  </si>
  <si>
    <t>boolean flag to indicate AUCTION FOR PERMITS 1 = true 0=false</t>
  </si>
  <si>
    <t>PLNT_EMF</t>
  </si>
  <si>
    <t>Emission Modification Factor by Plant Type and Coal Rank</t>
  </si>
  <si>
    <t>PMDSP</t>
  </si>
  <si>
    <t>PROJYR</t>
  </si>
  <si>
    <t>PROJECT YEAR (ex. 1995)</t>
  </si>
  <si>
    <t>PT_CAP_ADJ</t>
  </si>
  <si>
    <t>Cummulative PT Capacity Adjusted to be Consistent with Hourly Capacity Factors</t>
  </si>
  <si>
    <t>PTHRESH1</t>
  </si>
  <si>
    <t>PTHRESH2</t>
  </si>
  <si>
    <t>PV_CAP_ADJ</t>
  </si>
  <si>
    <t>Cummulative PV Capacity Adjusted to be Consistent with Hourly Capacity Factors</t>
  </si>
  <si>
    <t>PV_NEW_ADJ</t>
  </si>
  <si>
    <t>Cummulative new PV Capacity Adjusted to be Consistent with Hourly Capacity Factors</t>
  </si>
  <si>
    <t>QBMBTCL</t>
  </si>
  <si>
    <t>Biomass Demand in Biomass to Liquids Demand</t>
  </si>
  <si>
    <t>QBMCMCL</t>
  </si>
  <si>
    <t>Biomass Demand in Commercial Sector</t>
  </si>
  <si>
    <t>QBMETCL</t>
  </si>
  <si>
    <t>Biomass Demand in Cellulosic Ethanol Demand</t>
  </si>
  <si>
    <t>QBMH2CL</t>
  </si>
  <si>
    <t>Biomass Demand in Hydrogen Production Sector</t>
  </si>
  <si>
    <t>QBMINCL</t>
  </si>
  <si>
    <t>Biomass Demand in Non-Refinery Industrial Sector</t>
  </si>
  <si>
    <t>QBMRSCL</t>
  </si>
  <si>
    <t>Biomass Demand in Residential Sector</t>
  </si>
  <si>
    <t>QCLCLNR</t>
  </si>
  <si>
    <t>Combined Demands for Coal by ECP Plant Type</t>
  </si>
  <si>
    <t>QELASN</t>
  </si>
  <si>
    <t>udatout</t>
  </si>
  <si>
    <t>773 TOTAL DEMAND BY NERC REGION</t>
  </si>
  <si>
    <t>QNGEL</t>
  </si>
  <si>
    <t>qblk</t>
  </si>
  <si>
    <t>29 Natural Gas - Electricity</t>
  </si>
  <si>
    <t>RCHPCESGEN</t>
  </si>
  <si>
    <t>Residential CES Credits (kwh)</t>
  </si>
  <si>
    <t>RCLCLNR</t>
  </si>
  <si>
    <t>Combined Percent Removal by ECP Plant Type</t>
  </si>
  <si>
    <t>Ret_Cst</t>
  </si>
  <si>
    <t>RET_FRST</t>
  </si>
  <si>
    <t>First Plant Record in Each Retirement Group</t>
  </si>
  <si>
    <t>RET_GRP</t>
  </si>
  <si>
    <t>Number of Retirement Groups</t>
  </si>
  <si>
    <t>RMAVG</t>
  </si>
  <si>
    <t>Average Capacity Payment ($/kw)</t>
  </si>
  <si>
    <t>RMPOOL</t>
  </si>
  <si>
    <t>Capacity Payment Pool of Dollars</t>
  </si>
  <si>
    <t>RNWFAC</t>
  </si>
  <si>
    <t>renewable capacity factor type</t>
  </si>
  <si>
    <t>RPSCAPYR</t>
  </si>
  <si>
    <t>annual national credit price cap</t>
  </si>
  <si>
    <t>S_DR</t>
  </si>
  <si>
    <t>Discount Rate - Storage</t>
  </si>
  <si>
    <t>SCALPR</t>
  </si>
  <si>
    <t>YYEARPR $ (EG 1.315)</t>
  </si>
  <si>
    <t>SCLCLNR</t>
  </si>
  <si>
    <t>Combined Average SO2 Content by ECP Plant Type</t>
  </si>
  <si>
    <t>SCR_FCTR</t>
  </si>
  <si>
    <t>SCR Emission Factor</t>
  </si>
  <si>
    <t>SO_CAP_ADJ</t>
  </si>
  <si>
    <t>Cummulative SO Capacity Adjusted to be Consistent with Hourly Capacity Factors</t>
  </si>
  <si>
    <t>SO2_SHR_ALW_GRP</t>
  </si>
  <si>
    <t>76 Value of Allowances Shared Across SO2 Groups (0 = no sharing)</t>
  </si>
  <si>
    <t>SO2_SHR_BY_CLRG</t>
  </si>
  <si>
    <t>74 Share of SO2 Emissions in SO2 Group by Coal Region 1 =&gt; East  2 =&gt; West</t>
  </si>
  <si>
    <t>SO2_SHR_BY_OLRG</t>
  </si>
  <si>
    <t>75 Share of SO2 Emissions in SO2 Group by Coal Region 1 =&gt; East  2 =&gt; West</t>
  </si>
  <si>
    <t>SPNGELGR</t>
  </si>
  <si>
    <t>ngtdmout</t>
  </si>
  <si>
    <t>SQNGELGR</t>
  </si>
  <si>
    <t>uefdout</t>
  </si>
  <si>
    <t>NNO FIRM/INTERRUPT NG CONSUMPTION</t>
  </si>
  <si>
    <t>SR_CREDIT</t>
  </si>
  <si>
    <t>Percent of excess capacity commited to load that is credited against spinning reserve requirement</t>
  </si>
  <si>
    <t>SR_INT</t>
  </si>
  <si>
    <t>Percent of derated intermitten capacity that must be matched with spinning reserves</t>
  </si>
  <si>
    <t>SR_MAX_LF</t>
  </si>
  <si>
    <t>SR_MIN_CF</t>
  </si>
  <si>
    <t>Minimum Capacity Factor Allowed for Determining Split between Generation and Spinning Reserve</t>
  </si>
  <si>
    <t>SR_MIN_LF</t>
  </si>
  <si>
    <t>SR_RQMT_DIFF</t>
  </si>
  <si>
    <t>Percent of Difference between Seasonal Peak and Load Height Required for Spinning Reserve</t>
  </si>
  <si>
    <t>SR_RQMT_HGHT</t>
  </si>
  <si>
    <t>Percent of Load Height Required for Spinning Reserve</t>
  </si>
  <si>
    <t>SR_TRAN_CREDIT</t>
  </si>
  <si>
    <t>Percent of excess transmission capacity that is credited against spinning reserve requirement</t>
  </si>
  <si>
    <t>ST_RNW_SHR</t>
  </si>
  <si>
    <t>RESULTING REGIONAL RPS CAPACITY SHARES BY ECP TYPE FROM STATE RPS CONSTRAINTS</t>
  </si>
  <si>
    <t>ST_RPS_CHP</t>
  </si>
  <si>
    <t>ST_RPS_CHP_SW</t>
  </si>
  <si>
    <t>Switch to determine if all CHP generation qualifies or only what is sent to the grid 0=&gt;sales to grid 1=&gt;all generatio</t>
  </si>
  <si>
    <t>ST_RPS_COFIRE</t>
  </si>
  <si>
    <t>0 =&gt;co-fire generation does not qualify to RPS credits</t>
  </si>
  <si>
    <t>ST_RPS_DG</t>
  </si>
  <si>
    <t>ST_RPS_DG_SW</t>
  </si>
  <si>
    <t>Switch to determine if all DG generation qualifies or only what is sent to the grid 0=&gt;sales to grid 1=&gt;all generation</t>
  </si>
  <si>
    <t>ST_RPS_DUALS</t>
  </si>
  <si>
    <t>State RPS constraint duals - nominal prices</t>
  </si>
  <si>
    <t>ST_RPS_ECP_EX</t>
  </si>
  <si>
    <t>0=&gt;gen from existing units and/or specified ECP type does not qualifyRPS credits</t>
  </si>
  <si>
    <t>ST_RPS_ECP_NW</t>
  </si>
  <si>
    <t>0=&gt;generation from specified ECP type does not qualify units to RPS credits</t>
  </si>
  <si>
    <t>ST_RPS_EMM_MAP</t>
  </si>
  <si>
    <t>ST_RPS_EMM_P</t>
  </si>
  <si>
    <t>Average marginal value of generation used to satisfy state RPS requirments</t>
  </si>
  <si>
    <t>ST_RPS_EMM_Q</t>
  </si>
  <si>
    <t>Generation used to satisfy state RPS requirments</t>
  </si>
  <si>
    <t>ST_RPS_EX_GEN</t>
  </si>
  <si>
    <t>Generation from existing units used to satisfy state RPS requirements</t>
  </si>
  <si>
    <t>ST_RPS_IMPORTS</t>
  </si>
  <si>
    <t>11=&gt;Yesh to determine if RPS credits can be importd 0=&gt;No</t>
  </si>
  <si>
    <t>ST_RPS_NW_GEN</t>
  </si>
  <si>
    <t>Generation from new units used to satisfy state RPS requirements</t>
  </si>
  <si>
    <t>ST_RPS_PCAP_87</t>
  </si>
  <si>
    <t>87 dollars over the forecast horizonnverted to REAL</t>
  </si>
  <si>
    <t>ST_RPS_PCAP_TYP</t>
  </si>
  <si>
    <t>22=&gt; Nominalidentify whether 'Alternative Compliance Payments' are expresses as 0=&gt; No Payment</t>
  </si>
  <si>
    <t>ST_RPS_PRC_87</t>
  </si>
  <si>
    <t>1987 dollarsmarginal compliance cost - REAL</t>
  </si>
  <si>
    <t>ST_RPS_REQ</t>
  </si>
  <si>
    <t>Share of total sales from each EMM region needed to comply with state RPS requirements for each tranche</t>
  </si>
  <si>
    <t>ST_RPS_STnm</t>
  </si>
  <si>
    <t>State index associated with each state RPS tranche</t>
  </si>
  <si>
    <t>ST_RPS_SYR</t>
  </si>
  <si>
    <t>Start year of state RPS tranche</t>
  </si>
  <si>
    <t>ST_RPS_TRD</t>
  </si>
  <si>
    <t>11=&gt; yesfies state RPS trade partners - 0=&gt; no</t>
  </si>
  <si>
    <t>ST_RPS_XP_GEN</t>
  </si>
  <si>
    <t>Generation exported and used to satisfy state RPS requirements associated with the import region</t>
  </si>
  <si>
    <t>STORAGE_CAP</t>
  </si>
  <si>
    <t>GW</t>
  </si>
  <si>
    <t>STORAGE_CST</t>
  </si>
  <si>
    <t>87$ per MWH</t>
  </si>
  <si>
    <t>STORAGE_ECPn</t>
  </si>
  <si>
    <t>STORAGE_GEN</t>
  </si>
  <si>
    <t>STORAGE_PROFIT</t>
  </si>
  <si>
    <t>Annual profit from battery load shifting in M 87$</t>
  </si>
  <si>
    <t>STORAGE_RGN</t>
  </si>
  <si>
    <t>T_ANN</t>
  </si>
  <si>
    <t>T_DR</t>
  </si>
  <si>
    <t>Discount Rate - Transport</t>
  </si>
  <si>
    <t>T_OVR</t>
  </si>
  <si>
    <t>TAX_FLAG</t>
  </si>
  <si>
    <t>boolean flag for TAX ONLY  1 = true 0=false</t>
  </si>
  <si>
    <t>TBTU_SHR_BY_ST</t>
  </si>
  <si>
    <t>TCCF_GL</t>
  </si>
  <si>
    <t>Total_Capture_Costs-Fixed</t>
  </si>
  <si>
    <t>TCCV_GL</t>
  </si>
  <si>
    <t>Total_Capture_Costs-Variable</t>
  </si>
  <si>
    <t>TMPMBTU</t>
  </si>
  <si>
    <t>coalrep</t>
  </si>
  <si>
    <t>Average mercury emissions in tons of hg per million Btu (for stock adjustment)</t>
  </si>
  <si>
    <t>TnS_Costs</t>
  </si>
  <si>
    <t>Unit Co2 trsnport and storage costs in each fuel region for non-EOR CO2</t>
  </si>
  <si>
    <t>TRANRULE1</t>
  </si>
  <si>
    <t>csapr</t>
  </si>
  <si>
    <t>Year for Phase 1 of EPA Transport Rule</t>
  </si>
  <si>
    <t>TRANRULE2</t>
  </si>
  <si>
    <t>Year for Phase 2 of EPA Transport Rule</t>
  </si>
  <si>
    <t>TSO2_CL_BY_ST</t>
  </si>
  <si>
    <t>Coal Region Containing State</t>
  </si>
  <si>
    <t>TSO2_LIM_BY_CLRG</t>
  </si>
  <si>
    <t>CSAPR Phase 2 SO2 Limit by Coal Region</t>
  </si>
  <si>
    <t>TSO2_LIM_BY_ST</t>
  </si>
  <si>
    <t>PPhase 2 (transport rule/csapr)</t>
  </si>
  <si>
    <t>TSO2_LM1_BY_CLRG</t>
  </si>
  <si>
    <t>CSAPR Phase 1 SO2 Limit by Coal Region</t>
  </si>
  <si>
    <t>TSO2_NST</t>
  </si>
  <si>
    <t>Number of States with Limits in EPA Transport Rule</t>
  </si>
  <si>
    <t>TSO2_OL_BY_ST</t>
  </si>
  <si>
    <t>Oil Region Containing State</t>
  </si>
  <si>
    <t>TSO2_OSH_BY_OLCL</t>
  </si>
  <si>
    <t>Oil SO2 shares by Oil/Coal Region</t>
  </si>
  <si>
    <t>TSO2_OSH_BY_ST</t>
  </si>
  <si>
    <t>SO2 Oil  SO2 Share of Oil  Region by State (transport rule/csapr)</t>
  </si>
  <si>
    <t>TSO2_SHR_BY_CLRG</t>
  </si>
  <si>
    <t>Coal SO2 Emission Share by Coal and CSAPR Region</t>
  </si>
  <si>
    <t>TSO2_SHR_BY_OLRG</t>
  </si>
  <si>
    <t>Oil SO2 Emission Share by Oil and CSAPR Region</t>
  </si>
  <si>
    <t>TSO2_TR_BY_ST</t>
  </si>
  <si>
    <t>Transport Region Containing State</t>
  </si>
  <si>
    <t>TSO2_VR_BY_CLRG</t>
  </si>
  <si>
    <t>Type of Variability from Cap</t>
  </si>
  <si>
    <t>TSO2_VR_BY_ST</t>
  </si>
  <si>
    <t>3=3yr) of Variability from State Cap (0=none</t>
  </si>
  <si>
    <t>TSO2_VR1_BY_CLRG</t>
  </si>
  <si>
    <t>CSAPR 1 Year Variability Limit by Coal Region</t>
  </si>
  <si>
    <t>TSO2_VR1_BY_ST</t>
  </si>
  <si>
    <t>SO2 1-Year Variability Allowance by State (transport rule/csapr)</t>
  </si>
  <si>
    <t>TSO2_VR3_BY_ST</t>
  </si>
  <si>
    <t>SO2 3-Year Variability Allowance by State (transport rule/csapr)</t>
  </si>
  <si>
    <t>TSO2_YR_BY_CLRG</t>
  </si>
  <si>
    <t>Initial Year to Impose Coal Region Caps</t>
  </si>
  <si>
    <t>TSO2_YR_BY_ST</t>
  </si>
  <si>
    <t>Year to Begin State Limits in EPA Transport Rule</t>
  </si>
  <si>
    <t>TSPMBTU</t>
  </si>
  <si>
    <t>Average SO2 Emissions in tons of SO2 per million Btu</t>
  </si>
  <si>
    <t>TST_CAP_BY_CRG</t>
  </si>
  <si>
    <t>For existing coal type sum total capacity that is or could become specified ECP type</t>
  </si>
  <si>
    <t>UBACT_YR</t>
  </si>
  <si>
    <t>If BACT - Start Year</t>
  </si>
  <si>
    <t>UCAP_HG</t>
  </si>
  <si>
    <t>100 CAP ON HG  CREDIT PRICE</t>
  </si>
  <si>
    <t>UCAPADJ</t>
  </si>
  <si>
    <t>Capacity Adjustments for Trade/Cogen</t>
  </si>
  <si>
    <t>UCI$CAP</t>
  </si>
  <si>
    <t xml:space="preserve">SUMMER CAPABILITY </t>
  </si>
  <si>
    <t>UCI$CFC</t>
  </si>
  <si>
    <t xml:space="preserve">CAP FACTOR </t>
  </si>
  <si>
    <t>UCI$MWH</t>
  </si>
  <si>
    <t>$/MWH in 1990 $</t>
  </si>
  <si>
    <t>UCI$RGN</t>
  </si>
  <si>
    <t>NO REGIONS TIED TO</t>
  </si>
  <si>
    <t>UCI$RGS</t>
  </si>
  <si>
    <t>UCL_CGRP2</t>
  </si>
  <si>
    <t>UCL_CL_NG_FOM_ADJ</t>
  </si>
  <si>
    <t>Fixed O&amp;M Adjustment Factor for CL to NG Conversions</t>
  </si>
  <si>
    <t>UCL_CL_NG_HR_PEN</t>
  </si>
  <si>
    <t>Heatrate Penalty for CL to NG Conversions (Fraction: New_HR = OLD_HR * (1.0 + HR_PEN))</t>
  </si>
  <si>
    <t>UCL_CL_NG_SYR</t>
  </si>
  <si>
    <t>CL to NG Conversions Start Year; 9999 =&gt; No Conversions Allowed</t>
  </si>
  <si>
    <t>UCL_CL_NG_VOM_ADJ</t>
  </si>
  <si>
    <t>Variable O&amp;M Adjustment Factor for CL to NG Conversions</t>
  </si>
  <si>
    <t>UCL_CNFG</t>
  </si>
  <si>
    <t>Definition of each Configuration as a collection of components</t>
  </si>
  <si>
    <t>UCL_ECP</t>
  </si>
  <si>
    <t>Configuration Options ECP Type</t>
  </si>
  <si>
    <t>UCL_FF_F</t>
  </si>
  <si>
    <t>Fabric Filter Fixed O&amp;M Cost</t>
  </si>
  <si>
    <t>UCL_FF_O</t>
  </si>
  <si>
    <t>Fabric Filter Overnight Cost</t>
  </si>
  <si>
    <t>UCL_MACT_CFG</t>
  </si>
  <si>
    <t>Acceptable MACT Configurations</t>
  </si>
  <si>
    <t>UCL_NSR_CFG</t>
  </si>
  <si>
    <t>Acceptable NSR Configurations</t>
  </si>
  <si>
    <t>UCL_PAC</t>
  </si>
  <si>
    <t>Activated Carbon Supply Price</t>
  </si>
  <si>
    <t>UCL_QAC</t>
  </si>
  <si>
    <t>Activated Carbon Supply Quantity</t>
  </si>
  <si>
    <t>UCL_RCMB</t>
  </si>
  <si>
    <t>Retrofit Options Allowed per Each Configuration</t>
  </si>
  <si>
    <t>UCL_ROPT</t>
  </si>
  <si>
    <t>Retrofit Combinations</t>
  </si>
  <si>
    <t>UCL_VIN</t>
  </si>
  <si>
    <t>Coal Retrofit Vintage Groups</t>
  </si>
  <si>
    <t>UCPDGNI</t>
  </si>
  <si>
    <t>Map of DGN to CAP technology indices</t>
  </si>
  <si>
    <t>UCPDGNIS</t>
  </si>
  <si>
    <t>Map of CAP to DGN technology indices</t>
  </si>
  <si>
    <t>UCPDSPI</t>
  </si>
  <si>
    <t>Map of DSP to CAP technology indices</t>
  </si>
  <si>
    <t>UCPDSPIS</t>
  </si>
  <si>
    <t>Map of CAP to DSP technology indices</t>
  </si>
  <si>
    <t>UCPINTI</t>
  </si>
  <si>
    <t>Map of INT to CAP technology indices</t>
  </si>
  <si>
    <t>UCPINTIS</t>
  </si>
  <si>
    <t>Map of CAP to INT technology indices</t>
  </si>
  <si>
    <t>UCPRNWI</t>
  </si>
  <si>
    <t>Map of RNW to CAP technology indices</t>
  </si>
  <si>
    <t>UCPRNWIS</t>
  </si>
  <si>
    <t>Map of CAP to RNW  technology indices</t>
  </si>
  <si>
    <t>UCPSTOI</t>
  </si>
  <si>
    <t>Map of STO to CAP technology indices</t>
  </si>
  <si>
    <t>UCPSTOIS</t>
  </si>
  <si>
    <t>Map of CAP to STO  technology indices</t>
  </si>
  <si>
    <t>UCRBKNR</t>
  </si>
  <si>
    <t>22 Total RPS/CPS Bnk/Crd by NERC</t>
  </si>
  <si>
    <t>UDFLTP</t>
  </si>
  <si>
    <t>ECP Fuel Types</t>
  </si>
  <si>
    <t>UDSI_YR</t>
  </si>
  <si>
    <t>If DSI Policy - Start Year</t>
  </si>
  <si>
    <t>UECP_CAP</t>
  </si>
  <si>
    <t>UECP_GEN</t>
  </si>
  <si>
    <t>UECP_CPEN_ADJ</t>
  </si>
  <si>
    <t>Capacity Derate Adjustment Factor</t>
  </si>
  <si>
    <t>UECP_HTRT_ADJ</t>
  </si>
  <si>
    <t>Heatrate Adjustment Factor</t>
  </si>
  <si>
    <t>UEITAJ_ECP</t>
  </si>
  <si>
    <t>UEITAJ_EFD</t>
  </si>
  <si>
    <t>UCANBLD</t>
  </si>
  <si>
    <t>UESTYR</t>
  </si>
  <si>
    <t>INITIAL EXECUTION YEAR FOR EMM (DATA)</t>
  </si>
  <si>
    <t>UFACP2</t>
  </si>
  <si>
    <t>UFACPS</t>
  </si>
  <si>
    <t>UFRHG</t>
  </si>
  <si>
    <t>fuelin</t>
  </si>
  <si>
    <t>Mercury Content by EFD Fuel Type</t>
  </si>
  <si>
    <t>UFRSO2</t>
  </si>
  <si>
    <t>SO2 EMISSION RATE</t>
  </si>
  <si>
    <t>UGNCFNR</t>
  </si>
  <si>
    <t>14 Wood Cofiring by Ownership type/NERC</t>
  </si>
  <si>
    <t>UGNPTNR</t>
  </si>
  <si>
    <t>17 Photovoltaic Gen by Ownership type/NERC - fixed axis</t>
  </si>
  <si>
    <t>UGNPVNR</t>
  </si>
  <si>
    <t>16 Photovoltaic Gen by Ownership type/NERC - tilt</t>
  </si>
  <si>
    <t>UGNSONR</t>
  </si>
  <si>
    <t>15 Solar Gen by Ownership type/NERC</t>
  </si>
  <si>
    <t>UGNTLNR</t>
  </si>
  <si>
    <t>24 Tot. Gen by Ownership Type/NERC</t>
  </si>
  <si>
    <t>UGNWFNR</t>
  </si>
  <si>
    <t>20 OFS Wind Gen by Ownership type/NERC</t>
  </si>
  <si>
    <t>UGNWLNR</t>
  </si>
  <si>
    <t>19 Wind Gen by Ownership type/NERC - Low Speed</t>
  </si>
  <si>
    <t>UGNWNNR</t>
  </si>
  <si>
    <t>18 Wind Gen by Ownership type/NERC</t>
  </si>
  <si>
    <t>UHBSYR</t>
  </si>
  <si>
    <t>HISTORICAL BASE YEAR FOR EMM</t>
  </si>
  <si>
    <t>UIAC2</t>
  </si>
  <si>
    <t>EFD Type Index: New Advanced Combined Cycle</t>
  </si>
  <si>
    <t>UIDS</t>
  </si>
  <si>
    <t>Index: Distillate Fuel Oil</t>
  </si>
  <si>
    <t>UIFPLT</t>
  </si>
  <si>
    <t>NUMBER OF FUELS PER PLANT GROUP</t>
  </si>
  <si>
    <t>UIGF</t>
  </si>
  <si>
    <t>Index: Natural Gas Firm</t>
  </si>
  <si>
    <t>UIRINTI</t>
  </si>
  <si>
    <t>Map of INT to I_R technology indices</t>
  </si>
  <si>
    <t>UIRL</t>
  </si>
  <si>
    <t>Index: Residual Fuel Oil Low Sulfur</t>
  </si>
  <si>
    <t>UIRRNWI</t>
  </si>
  <si>
    <t>Map of RNW to I_R technology ind</t>
  </si>
  <si>
    <t>UISTG</t>
  </si>
  <si>
    <t>EFD Type Index: Gas Steam</t>
  </si>
  <si>
    <t>ULAGE</t>
  </si>
  <si>
    <t>elcntl</t>
  </si>
  <si>
    <t>Age of generating unit</t>
  </si>
  <si>
    <t>ULCAPC</t>
  </si>
  <si>
    <t>elout</t>
  </si>
  <si>
    <t>Summer Capacity by Plant Group</t>
  </si>
  <si>
    <t>ULECPT</t>
  </si>
  <si>
    <t>ULFCST</t>
  </si>
  <si>
    <t>Fixed Costs by Plant Group</t>
  </si>
  <si>
    <t>ULHGP</t>
  </si>
  <si>
    <t>Mercury Penalty Cost by Plant Group</t>
  </si>
  <si>
    <t>ULHTRT_ECP</t>
  </si>
  <si>
    <t>Average Annual Heatrate (Normalized) by Plant Group and Explicit Planning Period</t>
  </si>
  <si>
    <t>ULMRUN</t>
  </si>
  <si>
    <t>Must Run Status for Plant Groups</t>
  </si>
  <si>
    <t>ULNOXP</t>
  </si>
  <si>
    <t>NOX Penalty Cost by Plant Group</t>
  </si>
  <si>
    <t>ULORGN</t>
  </si>
  <si>
    <t>Ownership Region</t>
  </si>
  <si>
    <t>ULREVS</t>
  </si>
  <si>
    <t>Revenues by Plant Group</t>
  </si>
  <si>
    <t>ULRPSP</t>
  </si>
  <si>
    <t>RPS Penalty Cost/Revenue by Plant Group</t>
  </si>
  <si>
    <t>ULSO2P</t>
  </si>
  <si>
    <t>SO2 Penalty Cost by Plant Group</t>
  </si>
  <si>
    <t>ULSTATE</t>
  </si>
  <si>
    <t>zzero if new or unknowne where the unit is located</t>
  </si>
  <si>
    <t>ULTGEN_ECP</t>
  </si>
  <si>
    <t>Expected Generation by Plant Group and ECP Period</t>
  </si>
  <si>
    <t>ULVCST</t>
  </si>
  <si>
    <t>Variable Costs by Plant Group</t>
  </si>
  <si>
    <t>UMACT_YR</t>
  </si>
  <si>
    <t>If Mercury MACT - Start Year</t>
  </si>
  <si>
    <t>UNAPH</t>
  </si>
  <si>
    <t>NUMBER OF YEARS FOR ANNUAL ADJUSTMENT COMPOUNDING IN LAST ECP YEAR</t>
  </si>
  <si>
    <t>UNFPH</t>
  </si>
  <si>
    <t>LENGTH OF FULL PLANNING HORIZON</t>
  </si>
  <si>
    <t>UNFRGN</t>
  </si>
  <si>
    <t>number of fuel regions</t>
  </si>
  <si>
    <t>UNRGNS</t>
  </si>
  <si>
    <t># NERC REGIONS IN EMM (.LE. MNUMNR)</t>
  </si>
  <si>
    <t>UNSTAS</t>
  </si>
  <si>
    <t># STATES</t>
  </si>
  <si>
    <t>UNUC_RLT</t>
  </si>
  <si>
    <t>Nuclear Retirement Leadtime</t>
  </si>
  <si>
    <t>UNUC_SYR</t>
  </si>
  <si>
    <t>First Year for Retirement Decisions</t>
  </si>
  <si>
    <t>UNXPH</t>
  </si>
  <si>
    <t>LENGTH OF EXPL. PLANNING HORIZON</t>
  </si>
  <si>
    <t>UNYEAR</t>
  </si>
  <si>
    <t># YRS IN MODEL HORIZON (.LE. MNUMYR)</t>
  </si>
  <si>
    <t>UOUCCP</t>
  </si>
  <si>
    <t>22 Non_Traditional Cogen Own Use</t>
  </si>
  <si>
    <t>UOUNCP</t>
  </si>
  <si>
    <t>11 EWG Own Use</t>
  </si>
  <si>
    <t>UPANNADJ</t>
  </si>
  <si>
    <t>entcntl</t>
  </si>
  <si>
    <t>ANNUAL ADJUSTMENT   FACTOR</t>
  </si>
  <si>
    <t>UPANNLMT</t>
  </si>
  <si>
    <t>ANNUAL NATAIONAL BUILD LIMIS (GW)</t>
  </si>
  <si>
    <t>UPAVLYR</t>
  </si>
  <si>
    <t>Calendar Yr Of 1st Comm Operation</t>
  </si>
  <si>
    <t>UPBLDREG</t>
  </si>
  <si>
    <t>IIF ANYNAL BUILDS BY PLANT TYPE</t>
  </si>
  <si>
    <t>UPBLDTYP</t>
  </si>
  <si>
    <t>22 = NUG)TO SET BLD TYPE BY REG (OWNER: 1 = UTL</t>
  </si>
  <si>
    <t>UPBQMAX</t>
  </si>
  <si>
    <t>MAX ANNUAL COFIRING RETROFITS</t>
  </si>
  <si>
    <t>UPBRMAX</t>
  </si>
  <si>
    <t>MAX ANNUAL INCREASE (%) -- COFIRING RETROFITS</t>
  </si>
  <si>
    <t>UPCALPHA</t>
  </si>
  <si>
    <t>RELAX PAR. FOR ADJ. CAR TAX EXP</t>
  </si>
  <si>
    <t>UPCAPBND</t>
  </si>
  <si>
    <t>LOWER BOUND OF CAP ADDS BY SPECIFIED PLTS</t>
  </si>
  <si>
    <t>UPCAPCAS</t>
  </si>
  <si>
    <t>11=Yes)ASE (0=no</t>
  </si>
  <si>
    <t>UPCAPD</t>
  </si>
  <si>
    <t>CAPITAL COST DEFLATOR</t>
  </si>
  <si>
    <t>UPCAPFLR</t>
  </si>
  <si>
    <t>WFLOORS ADDITIONS TO ADJUST ECP ELASTICITY BOUNDS</t>
  </si>
  <si>
    <t>UPCAPSHR</t>
  </si>
  <si>
    <t>SHR OF CAP INCL. IN CAP BND ROW</t>
  </si>
  <si>
    <t>UPCARG</t>
  </si>
  <si>
    <t>CARBON REGION</t>
  </si>
  <si>
    <t>UPCARGRW</t>
  </si>
  <si>
    <t>POST-UNYEAR GROWTH RATE FOR CARBON FEE</t>
  </si>
  <si>
    <t>UPCCR</t>
  </si>
  <si>
    <t>Capacity Credit</t>
  </si>
  <si>
    <t>UPCCSCAP</t>
  </si>
  <si>
    <t>CAPACITY THRESHOLD FOR UNIT TO RETROFIT WITH CCS (IF ANY)</t>
  </si>
  <si>
    <t>UPCCSHRT</t>
  </si>
  <si>
    <t>HEATRATE THRESHOLD FOR UNIT TO RETROFIT WITH CCS (IF ANY)</t>
  </si>
  <si>
    <t>UPCENSUS</t>
  </si>
  <si>
    <t>CENSUS REGION BY PLANT TYPE</t>
  </si>
  <si>
    <t>UPCFBTU</t>
  </si>
  <si>
    <t>AVERAGE BTU CONSUMPTION</t>
  </si>
  <si>
    <t>UPCFCLT</t>
  </si>
  <si>
    <t>CONSTRUCTION LEADTIME--CF RETRO.</t>
  </si>
  <si>
    <t>UPCFCPR</t>
  </si>
  <si>
    <t>CONS. PROFILE--CF RETROFITS</t>
  </si>
  <si>
    <t>UPCFCST</t>
  </si>
  <si>
    <t>COFIRING RETROFIT CAPITAL COST</t>
  </si>
  <si>
    <t>UPCFELF</t>
  </si>
  <si>
    <t>ECONOMIC LIFE--CF SCRUBBER RETRO.</t>
  </si>
  <si>
    <t>UPCFFOM</t>
  </si>
  <si>
    <t>COFIRING RETROFIT FOM</t>
  </si>
  <si>
    <t>UPCFGEN</t>
  </si>
  <si>
    <t>IIF ANYUM COFIRING GENERATION REQUIREMENT</t>
  </si>
  <si>
    <t>UPCFGNN</t>
  </si>
  <si>
    <t>UPCFLEV</t>
  </si>
  <si>
    <t>COFIRING RETROFIT LEVEL</t>
  </si>
  <si>
    <t>UPCFNSTP</t>
  </si>
  <si>
    <t>Number of COFIRING RETROFIT Steps</t>
  </si>
  <si>
    <t>UPCFSTEP</t>
  </si>
  <si>
    <t>COFIRING RETROFIT EXTRA TRANSPORTATION COSTS</t>
  </si>
  <si>
    <t>UPCFVOM</t>
  </si>
  <si>
    <t>COFIRING RETROFIT VOM</t>
  </si>
  <si>
    <t>UPCIMP</t>
  </si>
  <si>
    <t>CANADIAN IMPORTS RG 0=NO 1=YES</t>
  </si>
  <si>
    <t>UPCLRG</t>
  </si>
  <si>
    <t>COAL REGION</t>
  </si>
  <si>
    <t>UPCLYR</t>
  </si>
  <si>
    <t>Construction Leadtime - Actual (Years)</t>
  </si>
  <si>
    <t>UPCO2EOR</t>
  </si>
  <si>
    <t>CREDIT FOR CAPTURED CO2</t>
  </si>
  <si>
    <t>UPCPRO</t>
  </si>
  <si>
    <t>Construction Profile</t>
  </si>
  <si>
    <t>UPCQMAX</t>
  </si>
  <si>
    <t>MAX ANNUAL CCS RETROFITS</t>
  </si>
  <si>
    <t>UPCRMAX</t>
  </si>
  <si>
    <t>MAX ANNUAL INCREASE (%) -- CCS RETROFITS</t>
  </si>
  <si>
    <t>UPCRVELA</t>
  </si>
  <si>
    <t>ELASTICITY FOR NG SUP CRV STEPS</t>
  </si>
  <si>
    <t>UPCRVSIZ</t>
  </si>
  <si>
    <t>SIZE (FRAC) OF NG SUP CRV STEPS</t>
  </si>
  <si>
    <t>UPCRVSTP</t>
  </si>
  <si>
    <t>NUMBER OF SUP STEPS ABV/BLW MIDPOINT</t>
  </si>
  <si>
    <t>UPCRVSW</t>
  </si>
  <si>
    <t>22=INPUT GRW)URVE SW (1=ADAP. EXP</t>
  </si>
  <si>
    <t>UPCSB</t>
  </si>
  <si>
    <t>Capital Cost Credit</t>
  </si>
  <si>
    <t>UPCSBYR</t>
  </si>
  <si>
    <t>Capital Cost Credit (annual override if &gt; = 0)</t>
  </si>
  <si>
    <t>UPDCEF</t>
  </si>
  <si>
    <t>Carbon Sequestration Efficiency</t>
  </si>
  <si>
    <t>UPDGAVR</t>
  </si>
  <si>
    <t>RATE (FRAC) OF DG AVOIDED T&amp;D</t>
  </si>
  <si>
    <t>UPDGFPR</t>
  </si>
  <si>
    <t>DG FUEL PRICE PREMIUM</t>
  </si>
  <si>
    <t>UPDSEF</t>
  </si>
  <si>
    <t>Scrubber Efficiency</t>
  </si>
  <si>
    <t>UPDSISEF</t>
  </si>
  <si>
    <t>ESP)I SO2 REMOVAL RATE BY TYPE (FF</t>
  </si>
  <si>
    <t>UPECLF</t>
  </si>
  <si>
    <t>Economic Life (Years)</t>
  </si>
  <si>
    <t>UPEFDT</t>
  </si>
  <si>
    <t>EFD PLANT TYPE</t>
  </si>
  <si>
    <t>UPEFPT</t>
  </si>
  <si>
    <t>EFP TYPE</t>
  </si>
  <si>
    <t>UPETTSW</t>
  </si>
  <si>
    <t>IRT BLD SW 0=NOT 1=ALLOWED - INT</t>
  </si>
  <si>
    <t>UPFDIS</t>
  </si>
  <si>
    <t>22 = secondary)el Type to Distillate  (0 = no</t>
  </si>
  <si>
    <t>UPFGAS</t>
  </si>
  <si>
    <t>22 = secondary)el Type to Gas         (0 = no</t>
  </si>
  <si>
    <t>UPFLTP</t>
  </si>
  <si>
    <t>UPFOM</t>
  </si>
  <si>
    <t>Fixed O &amp; M Cost</t>
  </si>
  <si>
    <t>UPFORT</t>
  </si>
  <si>
    <t>Forced Outage Rate</t>
  </si>
  <si>
    <t>UPFRES</t>
  </si>
  <si>
    <t>22 = secondary)el Type to Resid       (0 = no</t>
  </si>
  <si>
    <t>UPGNPD</t>
  </si>
  <si>
    <t>GNP DEFLATOR</t>
  </si>
  <si>
    <t>UPGSMX</t>
  </si>
  <si>
    <t>Max Annual Generation Subsidies (million $ - 0 = none)</t>
  </si>
  <si>
    <t>UPGSTY</t>
  </si>
  <si>
    <t>(=0) or nominal (~= 0) subsidy</t>
  </si>
  <si>
    <t>UPGSUB</t>
  </si>
  <si>
    <t>Generation Subsidies (mills/kwh) -- constant</t>
  </si>
  <si>
    <t>UPGSUBPT</t>
  </si>
  <si>
    <t>1 = yes)to use annual PTC values (0 = no</t>
  </si>
  <si>
    <t>UPGSUBYR</t>
  </si>
  <si>
    <t>Generation Subsidies (mills/kwh) -- annual</t>
  </si>
  <si>
    <t>UPGSY1</t>
  </si>
  <si>
    <t>start year of generation subsidies</t>
  </si>
  <si>
    <t>UPGSYL</t>
  </si>
  <si>
    <t>last year of generation subsidies</t>
  </si>
  <si>
    <t>UPGSYR</t>
  </si>
  <si>
    <t>number of years from online year that</t>
  </si>
  <si>
    <t>UPGTRN</t>
  </si>
  <si>
    <t>REGIONAL TRNSFERS 0=NO 1=YES</t>
  </si>
  <si>
    <t>UPHRNQRT</t>
  </si>
  <si>
    <t>Number of quartiles for HR Improvement</t>
  </si>
  <si>
    <t>UPIBND</t>
  </si>
  <si>
    <t>Frac. of peak allowed for blds</t>
  </si>
  <si>
    <t>UPINTBND</t>
  </si>
  <si>
    <t>BOUND ON INT GEN OR CAP</t>
  </si>
  <si>
    <t>UPINTINC</t>
  </si>
  <si>
    <t>Allowable annual increase in intermittent generation bound</t>
  </si>
  <si>
    <t>UPINTLAG</t>
  </si>
  <si>
    <t>Intermittent generation for previous (lag) year</t>
  </si>
  <si>
    <t>UPINTMAX</t>
  </si>
  <si>
    <t>Previous maximum generation bound for intermittent generation by region</t>
  </si>
  <si>
    <t>UPINTSW</t>
  </si>
  <si>
    <t>SWITCH TO BOUND INTERMITTENTS</t>
  </si>
  <si>
    <t>UPLRLC</t>
  </si>
  <si>
    <t>LEARNING FACTOR - avg for plt type</t>
  </si>
  <si>
    <t>UPLRMIN</t>
  </si>
  <si>
    <t>MIN FRAC UNIT SIZE--MKT SHR</t>
  </si>
  <si>
    <t>UPLROPT</t>
  </si>
  <si>
    <t>OPTIMISM FACTOR - avg for plt type</t>
  </si>
  <si>
    <t>UPLRPC</t>
  </si>
  <si>
    <t>PROJECT CONTINGENCY FACTOR</t>
  </si>
  <si>
    <t>UPMAXCF</t>
  </si>
  <si>
    <t>AAND YEARONPACITY FACTOR BY ECP TYPE (DISPATCHABLES ONLY)</t>
  </si>
  <si>
    <t>UPMCF</t>
  </si>
  <si>
    <t>UPMSSIZ</t>
  </si>
  <si>
    <t>TYPICAL UNIT SIZE - MKT SHR</t>
  </si>
  <si>
    <t>UPMXGAS</t>
  </si>
  <si>
    <t>AAND YEARONS SHARE BY ECP TYPE (DISPATCHABLES ONLY)</t>
  </si>
  <si>
    <t>UPMXGAS_MR</t>
  </si>
  <si>
    <t>UPMXOIL</t>
  </si>
  <si>
    <t>AAND YEARONL SHARE BY ECP TYPE (DISPATCHABLES ONLY)</t>
  </si>
  <si>
    <t>UPMXOIL_MR</t>
  </si>
  <si>
    <t>UPNASW</t>
  </si>
  <si>
    <t>SWITCH TO INCLUDE AGING RETROFIT COSTS (RETIREMENT VS. 2ND LIFE EXTENSION)</t>
  </si>
  <si>
    <t>UPNAYR</t>
  </si>
  <si>
    <t>AGE FOR 2ND LIFE EXTENSION OR RETIREMENT</t>
  </si>
  <si>
    <t>UPNCLF</t>
  </si>
  <si>
    <t>NUG Contract Life (Years)</t>
  </si>
  <si>
    <t>UPNCLT</t>
  </si>
  <si>
    <t>CONSTRUCTION LEADTIME--NUC RETROFITS</t>
  </si>
  <si>
    <t>UPNCPR</t>
  </si>
  <si>
    <t>CONS. PROFILE--NUC RETROFITS</t>
  </si>
  <si>
    <t>UPNELF</t>
  </si>
  <si>
    <t>ECONOMIC LIFE--NUC RETROFITS</t>
  </si>
  <si>
    <t>UPNFDT</t>
  </si>
  <si>
    <t>NUG DEBT FRACTION</t>
  </si>
  <si>
    <t>UPNFDTA</t>
  </si>
  <si>
    <t>IIF USED - CAPACITY LIMITEDENT BY PLT</t>
  </si>
  <si>
    <t>UPNFDTL</t>
  </si>
  <si>
    <t>FRAC OF DEBT ADJUSTMENT - FINAL   ONLINE YEAR</t>
  </si>
  <si>
    <t>UPNFDTS</t>
  </si>
  <si>
    <t>FRAC OF DEBT ADJUSTMENT - INITIAL ONLINE YEAR</t>
  </si>
  <si>
    <t>UPNFDTY</t>
  </si>
  <si>
    <t>IIF USED - ONLINE YR LIMITEDNT BY PLT</t>
  </si>
  <si>
    <t>UPNGGRWE</t>
  </si>
  <si>
    <t>EXPECTED GROWTH IN UTIL NG CONS</t>
  </si>
  <si>
    <t>UPNGGRWT</t>
  </si>
  <si>
    <t>EXPECTED ANNUAL GROWTH IN NG PRODUCTION</t>
  </si>
  <si>
    <t>UPNGRG</t>
  </si>
  <si>
    <t>NATURAL GAS REGION</t>
  </si>
  <si>
    <t>UPNIPRM</t>
  </si>
  <si>
    <t>IIF USEDTEREST PREMIUM</t>
  </si>
  <si>
    <t>UPNIRTEA</t>
  </si>
  <si>
    <t>UPNIRTEL</t>
  </si>
  <si>
    <t>COST OF DEBT ADJUSTMENT - FINAL   ONLINE YEAR</t>
  </si>
  <si>
    <t>UPNIRTES</t>
  </si>
  <si>
    <t>COST OF DEBT ADJUSTMENT - INITIAL ONLINE YEAR</t>
  </si>
  <si>
    <t>UPNIRTEY</t>
  </si>
  <si>
    <t>UPNLLF</t>
  </si>
  <si>
    <t>NUG Loan Life (Years)</t>
  </si>
  <si>
    <t>UPNRPRM</t>
  </si>
  <si>
    <t>IIF USEDTURN ON EQUITY PREMIUM</t>
  </si>
  <si>
    <t>UPNRRTEA</t>
  </si>
  <si>
    <t>UPNRRTEL</t>
  </si>
  <si>
    <t>COST OF EQUITY ADJUSTMENT - FINAL   ONLINE YEAR</t>
  </si>
  <si>
    <t>UPNRRTES</t>
  </si>
  <si>
    <t>COST OF EQUITY ADJUSTMENT - INITIAL ONLINE YEAR</t>
  </si>
  <si>
    <t>UPNRRTEY</t>
  </si>
  <si>
    <t>UPNUCGRW</t>
  </si>
  <si>
    <t>POST-UNYEAR GROWTH RATE FOR NUCLEAR FUEL PRICE</t>
  </si>
  <si>
    <t>UPOVBDRT</t>
  </si>
  <si>
    <t>MAX ANN INC IN FRAC OVRBLD</t>
  </si>
  <si>
    <t>UPOVBDSW</t>
  </si>
  <si>
    <t>SWITCH--TYPE OF OVERBUILD LIMIT</t>
  </si>
  <si>
    <t>UPOVBDSY</t>
  </si>
  <si>
    <t>START YR--ANN INC IN FRAC OVRBLD</t>
  </si>
  <si>
    <t>UPOVR</t>
  </si>
  <si>
    <t>Overnight Capital Cost</t>
  </si>
  <si>
    <t>UPOVRBLD</t>
  </si>
  <si>
    <t>FRAC OVRBD FOR EC. RETS. BY YR</t>
  </si>
  <si>
    <t>UPP2LIM</t>
  </si>
  <si>
    <t>FRAC OF PEAK DEMAND TO LIMIT P2 CAPACITY</t>
  </si>
  <si>
    <t>UPPCEF</t>
  </si>
  <si>
    <t>UPPCFB</t>
  </si>
  <si>
    <t>Minimum/Maximum Capacity Factor</t>
  </si>
  <si>
    <t>UPPFL</t>
  </si>
  <si>
    <t>PV OF NOMINAL ECP FUEL PRICES</t>
  </si>
  <si>
    <t>UPPLYR</t>
  </si>
  <si>
    <t>Construction Leadtime - Planning (Years)</t>
  </si>
  <si>
    <t>UPPMRT</t>
  </si>
  <si>
    <t>Planned Maintenance Outage Rate</t>
  </si>
  <si>
    <t>UPPSEF</t>
  </si>
  <si>
    <t>UPRETCHG</t>
  </si>
  <si>
    <t>% Chg per yr in Max Retirement Rate (from Initial to Last)</t>
  </si>
  <si>
    <t>UPRETFHU</t>
  </si>
  <si>
    <t>Fossil hurdle rate for retirements</t>
  </si>
  <si>
    <t>UPRETRAT</t>
  </si>
  <si>
    <t>Max Amt. Cap Ret/year (if any)</t>
  </si>
  <si>
    <t>UPRETNHU</t>
  </si>
  <si>
    <t>Nuclear hurdle rate for retirements</t>
  </si>
  <si>
    <t>UPRETRT0</t>
  </si>
  <si>
    <t>Initial Max Retirement Rate (if &gt; 0 then use instead of UPRETRAT)</t>
  </si>
  <si>
    <t>UPRNWBAS</t>
  </si>
  <si>
    <t>IIF ANYION OF EXISTING GENERATION EXCLUDED FROM BASELINE GEN</t>
  </si>
  <si>
    <t>UPRNWBND</t>
  </si>
  <si>
    <t>LOWER BOUND OF GEN BY RNW PLTS</t>
  </si>
  <si>
    <t>UPRNWBNDR</t>
  </si>
  <si>
    <t>REGIONAL LOWER BOUND OF GEN BY RNW PLTS</t>
  </si>
  <si>
    <t>UPRNWBNK</t>
  </si>
  <si>
    <t>999 = forever)OR RPS CREDITS (0=no</t>
  </si>
  <si>
    <t>UPRNWCAP</t>
  </si>
  <si>
    <t>CAP ON RPS CREDIT PRICE</t>
  </si>
  <si>
    <t>UPRNWCAPR</t>
  </si>
  <si>
    <t>REGIONAL CAP ON RPS CREDIT PRICE</t>
  </si>
  <si>
    <t>UPRNWCAS</t>
  </si>
  <si>
    <t>RPS CASE (IDENTIFIES BILL)</t>
  </si>
  <si>
    <t>UPRNWCASR</t>
  </si>
  <si>
    <t>REGIONAL RPS CASE (IDENTIFIES BILL)</t>
  </si>
  <si>
    <t>UPRNWCGR</t>
  </si>
  <si>
    <t>real growth rate for national credit price cap</t>
  </si>
  <si>
    <t>UPRNWCOG</t>
  </si>
  <si>
    <t>INDEX TO INCLUDE COGEN IN RPS</t>
  </si>
  <si>
    <t>UPRNWEXG</t>
  </si>
  <si>
    <t>IIF ANYION OF EXISTING GENERATION EXCLUDED FROM RPS</t>
  </si>
  <si>
    <t>UPRNWEXGR</t>
  </si>
  <si>
    <t>UPRNWLEV</t>
  </si>
  <si>
    <t>11=Yes)EVELIZED ECP RPS CREDIT PRICE (0=no--use 1-year</t>
  </si>
  <si>
    <t>UPRNWRGN</t>
  </si>
  <si>
    <t>RPS REGION MAPPING</t>
  </si>
  <si>
    <t>UPRNWCOGR</t>
  </si>
  <si>
    <t>INDEX TO INCLUDE COGEN IN REGIONAL RPS</t>
  </si>
  <si>
    <t>UPRNWRPS</t>
  </si>
  <si>
    <t>11=Yes)ABLES EXCLUDED FROM NEEDING RPS CREDITS (0=no</t>
  </si>
  <si>
    <t>UPRNWRPSR</t>
  </si>
  <si>
    <t>11=Yes)ABLES EXCLUDED FROM NEEDING REGIONAL RPS CREDITS (0=no</t>
  </si>
  <si>
    <t>UPRNWSHR</t>
  </si>
  <si>
    <t>SHR OF GEN INCL. IN RNW BND ROW</t>
  </si>
  <si>
    <t>UPRNWSHRR</t>
  </si>
  <si>
    <t>REGIONAL SHR OF GEN INCL. IN RNW BND ROW</t>
  </si>
  <si>
    <t>UPRNWSUN</t>
  </si>
  <si>
    <t>FFor Sunset</t>
  </si>
  <si>
    <t>UPRNWSUNR</t>
  </si>
  <si>
    <t>FFor Sunset (REGIONAL RPS)</t>
  </si>
  <si>
    <t>UPRSK</t>
  </si>
  <si>
    <t>Regional Risk Factors</t>
  </si>
  <si>
    <t>UPRTLT</t>
  </si>
  <si>
    <t>Lead Time for Retirements</t>
  </si>
  <si>
    <t>UPSCLT</t>
  </si>
  <si>
    <t>CONSTRUCTION LEADTIME--RETRO.</t>
  </si>
  <si>
    <t>UPSCPR</t>
  </si>
  <si>
    <t>CONS. PROFILE--RETROFITS</t>
  </si>
  <si>
    <t>UPSELF</t>
  </si>
  <si>
    <t>ECONOMIC LIFE--SCRUBBER RETRO.</t>
  </si>
  <si>
    <t>UPSEQBLM</t>
  </si>
  <si>
    <t>SEQUESTRATION BONUS ALLOWANCE LIMIT (MMTONS)</t>
  </si>
  <si>
    <t>UPSEQBYR</t>
  </si>
  <si>
    <t>SEQUESTRATION BONUS ALLOWANCE FACTOR (RATE)</t>
  </si>
  <si>
    <t>UPSEQCAS</t>
  </si>
  <si>
    <t>22191)1766ATION CASE (I.E.</t>
  </si>
  <si>
    <t>UPSEQLIM</t>
  </si>
  <si>
    <t>1=YES)ESTRATION CASE -- BONUS ALLOWANCES LIMITED (0=NO</t>
  </si>
  <si>
    <t>UPSEQNYR</t>
  </si>
  <si>
    <t>SEQUESTRATION CASE -- YEARS TO RECEIVE BONUS ALLOWANCES</t>
  </si>
  <si>
    <t>UPSQMAX</t>
  </si>
  <si>
    <t>MAX ANNUAL RETROFITS</t>
  </si>
  <si>
    <t>UPSRMAX</t>
  </si>
  <si>
    <t>MAX ANNUAL INCREASE (%) --RETROFITS</t>
  </si>
  <si>
    <t>UPSTXLF</t>
  </si>
  <si>
    <t>TAX LIFE BY VINTAGE--RETRO.</t>
  </si>
  <si>
    <t>UPSTXYR</t>
  </si>
  <si>
    <t>YEAR OF TAX VINTAGE--RETRO.</t>
  </si>
  <si>
    <t>UPSTYR</t>
  </si>
  <si>
    <t>INITIAL EXECUTION YEAR FOR ECP</t>
  </si>
  <si>
    <t>UPSUBCAS</t>
  </si>
  <si>
    <t>SUBSIDY CASE (IDENTIFIES TYPE OF SUBSIDY)</t>
  </si>
  <si>
    <t>UPSUBLIM</t>
  </si>
  <si>
    <t>IIF ANY ON CAPACITY ADDITIONS WITH SUBSIDY</t>
  </si>
  <si>
    <t>UPSYEAR</t>
  </si>
  <si>
    <t>Year to start creating SO2 Penalty Price Bounds</t>
  </si>
  <si>
    <t>UPTCRT</t>
  </si>
  <si>
    <t>TARGET COV RATIO-PUR. CONSTRAINT</t>
  </si>
  <si>
    <t>UPTOPR</t>
  </si>
  <si>
    <t>OPERATE TYPE SWITCH</t>
  </si>
  <si>
    <t>UPTTYP</t>
  </si>
  <si>
    <t>PLANT TYPE</t>
  </si>
  <si>
    <t>UPTXLF</t>
  </si>
  <si>
    <t>Tax Life (Years)</t>
  </si>
  <si>
    <t>UPTXRT</t>
  </si>
  <si>
    <t>NET TAX RATE</t>
  </si>
  <si>
    <t>UPUCLF</t>
  </si>
  <si>
    <t>Utility Contract Life (Years)</t>
  </si>
  <si>
    <t>UPURELN</t>
  </si>
  <si>
    <t>dispinyr</t>
  </si>
  <si>
    <t>FUEL PRICES</t>
  </si>
  <si>
    <t>UPVTYP</t>
  </si>
  <si>
    <t>VINT. TYPE 0=EX. 1=NEW--ECP CAP</t>
  </si>
  <si>
    <t>UPWDCFN</t>
  </si>
  <si>
    <t>UPWDCFR</t>
  </si>
  <si>
    <t>ECP Determined Cofire Share by Coal Demand Region</t>
  </si>
  <si>
    <t>UPXRGN</t>
  </si>
  <si>
    <t>EXPORT TO IMPORT REGION MAP</t>
  </si>
  <si>
    <t>UQCOAL</t>
  </si>
  <si>
    <t>EMM Coal Consumption by ECP Type and Coal Demand Region</t>
  </si>
  <si>
    <t>UQHYFAC</t>
  </si>
  <si>
    <t>ADJ FAC FOR HYD GEN FOR CARBON CASES</t>
  </si>
  <si>
    <t>URCARWT</t>
  </si>
  <si>
    <t>MAX VALUE OF WAITING ADJUSTMENT FOR CARBON</t>
  </si>
  <si>
    <t>URELPRC</t>
  </si>
  <si>
    <t>Low/High Reliability Price</t>
  </si>
  <si>
    <t>URELRSV</t>
  </si>
  <si>
    <t>Low/High Reliability Reserve Margins</t>
  </si>
  <si>
    <t>URELTGT</t>
  </si>
  <si>
    <t>Reliability Price Target</t>
  </si>
  <si>
    <t>UREV_NYR</t>
  </si>
  <si>
    <t>Number of Years of Negative Revenues to Allow Retirements</t>
  </si>
  <si>
    <t>URG_ZECMAX</t>
  </si>
  <si>
    <t>Maximum annual subsidy for Zero-emission State/Region combination (0=none)</t>
  </si>
  <si>
    <t>URNCSTEX_ECP</t>
  </si>
  <si>
    <t>EXPORT CAPABILITY</t>
  </si>
  <si>
    <t>URNCSTEX_EFD</t>
  </si>
  <si>
    <t>URNCSTIM_ECP</t>
  </si>
  <si>
    <t>IMPORT CAPABILITY</t>
  </si>
  <si>
    <t>URNCSTIM_EFD</t>
  </si>
  <si>
    <t>URPSCGG</t>
  </si>
  <si>
    <t>66 RPS Cogen Sale to Grid -- Regional</t>
  </si>
  <si>
    <t>URPSCGO</t>
  </si>
  <si>
    <t>77 RPS Cogen Own Use      -- Regional</t>
  </si>
  <si>
    <t>USO2_BA_CRD</t>
  </si>
  <si>
    <t>SO2 Banked Allowance Credits (# of Currently Banked Allowance Required to Equal 1 Credit in Forecast Year</t>
  </si>
  <si>
    <t>USO2_BA_WGT</t>
  </si>
  <si>
    <t>SO2 Banked Allowance Weights (Like BA_CRD except used as weights for future banking decisions)</t>
  </si>
  <si>
    <t>USW_BACT</t>
  </si>
  <si>
    <t>11=&gt;YesAvailable Control Technology Switch 0=&gt;No</t>
  </si>
  <si>
    <t>USW_CAMR</t>
  </si>
  <si>
    <t>11 = No CAMR)o turn off CAMR (0 = CAMR</t>
  </si>
  <si>
    <t>USW_CAR</t>
  </si>
  <si>
    <t>3=ECP/EFD)TCH TO IMPOSE EMM CARBON CONSTRAINT(0=No</t>
  </si>
  <si>
    <t>USW_CLGRP</t>
  </si>
  <si>
    <t>Switch to Create ECP Supergroups for Coal 0=&gt; Group ; 1=&gt; Don't Group</t>
  </si>
  <si>
    <t>USW_DBS</t>
  </si>
  <si>
    <t>USER SWITCH TO DETERMINE LEVEL OF OUTPUT TO EMMDBASE FILE</t>
  </si>
  <si>
    <t>USW_DSI</t>
  </si>
  <si>
    <t>11=&gt;Yesolicy Switch 0=&gt;No</t>
  </si>
  <si>
    <t>USW_ERET</t>
  </si>
  <si>
    <t>1=No)R SWITCH FOR ECONOMIC RETIREMENTS (0=Yes</t>
  </si>
  <si>
    <t>USW_HG</t>
  </si>
  <si>
    <t>Mercury Switch 0=&gt; No Limit ; 1=&gt; Mercury Emission Limit</t>
  </si>
  <si>
    <t>USW_HYD</t>
  </si>
  <si>
    <t>YEAR TO REVISE HYDRO GENERATION</t>
  </si>
  <si>
    <t>USW_MACT</t>
  </si>
  <si>
    <t>11=&gt;Yesum Available Control Technology Switch for Mercury 0=&gt;No</t>
  </si>
  <si>
    <t>USW_RNW</t>
  </si>
  <si>
    <t>SWITCH FROM EMMRENEW RUN OPTION</t>
  </si>
  <si>
    <t>USW_RTRSK</t>
  </si>
  <si>
    <t>Switch to Apply Risk Premium to Retrofits 0=&gt; No ; 1=&gt; Yes</t>
  </si>
  <si>
    <t>USW_WACC</t>
  </si>
  <si>
    <t>11=&gt;Yesh to Adjust WACC when Tax Credits Phase Down or Out 0=&gt;No</t>
  </si>
  <si>
    <t>USW_ZECSUB</t>
  </si>
  <si>
    <t>3=EFD only) determine subsidy for Zero-emission credits (1=ECP/EFD</t>
  </si>
  <si>
    <t>USYEAR</t>
  </si>
  <si>
    <t>11998)L YEAR CODES (E.G.</t>
  </si>
  <si>
    <t>UTCO2PEM</t>
  </si>
  <si>
    <t>CO2 price from EMM ($/mmcf)</t>
  </si>
  <si>
    <t>UTRELADJ</t>
  </si>
  <si>
    <t>uettout</t>
  </si>
  <si>
    <t>113 Adjustment to Reliabilty due to Firm New Transmission</t>
  </si>
  <si>
    <t>UYR_CAR</t>
  </si>
  <si>
    <t>YEAR TO IMPOSE EMM CARBON CONSTRAINT(0=None)</t>
  </si>
  <si>
    <t>UYR_CARWE</t>
  </si>
  <si>
    <t>YEAR TO END VALUE OF WAITING ADJUSTMENT</t>
  </si>
  <si>
    <t>UYR_CARWS</t>
  </si>
  <si>
    <t>YEAR TO START VALUE OF WAITING ADJUSTMENT</t>
  </si>
  <si>
    <t>UYR_NOCAIR</t>
  </si>
  <si>
    <t>oor CAIR left in)f CAIR (0 = None</t>
  </si>
  <si>
    <t>UYR_RSCAIR</t>
  </si>
  <si>
    <t>Year to resume CAIR (0 = None)</t>
  </si>
  <si>
    <t>UYR_STEO</t>
  </si>
  <si>
    <t>Initial Plant Group</t>
  </si>
  <si>
    <t>W_INT</t>
  </si>
  <si>
    <t>1st Plant Record For Plant Group in Region</t>
  </si>
  <si>
    <t>WCMFSH</t>
  </si>
  <si>
    <t>MAXIMUM FUEL SHARES</t>
  </si>
  <si>
    <t>WDCFHUR</t>
  </si>
  <si>
    <t>WDCFSUB</t>
  </si>
  <si>
    <t>WDSUP_AVL</t>
  </si>
  <si>
    <t>WDSUP_P</t>
  </si>
  <si>
    <t>Biomass Supply Prices - All Sources</t>
  </si>
  <si>
    <t>WDSUP_Q</t>
  </si>
  <si>
    <t>Biomass Supply Quantities - All Sources</t>
  </si>
  <si>
    <t>WF_CAP_ADJ</t>
  </si>
  <si>
    <t>Cummulative WF Capacity Adjusted to be Consistent with Hourly Capacity Factors</t>
  </si>
  <si>
    <t>WFLTP</t>
  </si>
  <si>
    <t>EFD Fuel Types for new unplanned capacity</t>
  </si>
  <si>
    <t>WGRP_NXT</t>
  </si>
  <si>
    <t>NEXT GROUP COUNTER</t>
  </si>
  <si>
    <t>WIB1</t>
  </si>
  <si>
    <t>Index for Coal - Unscb - BH  - Any -</t>
  </si>
  <si>
    <t>WIB2</t>
  </si>
  <si>
    <t>Index for Coal - Unscb - BH  - Any - SC</t>
  </si>
  <si>
    <t>WIB3</t>
  </si>
  <si>
    <t>Index for Coal - W_scb - BH  -     -</t>
  </si>
  <si>
    <t>WIB4</t>
  </si>
  <si>
    <t>Index for Coal - W_scb - BH  -     - SC</t>
  </si>
  <si>
    <t>WIB5</t>
  </si>
  <si>
    <t>Index for Coal - W_scb - BH  - SCR -</t>
  </si>
  <si>
    <t>WIB6</t>
  </si>
  <si>
    <t>Index for Coal - W_scb - BH  - SCR - SC</t>
  </si>
  <si>
    <t>WIB7</t>
  </si>
  <si>
    <t>Index for Coal - Dry   - BH  - Any -</t>
  </si>
  <si>
    <t>WIB8</t>
  </si>
  <si>
    <t>Index for Coal - Dry   - BH  - Any - SC</t>
  </si>
  <si>
    <t>WIC1</t>
  </si>
  <si>
    <t>Index for Coal - Unscb - CSE - Any -</t>
  </si>
  <si>
    <t>WIC2</t>
  </si>
  <si>
    <t>Index for Coal - Unscb - CSE - Any -    FF</t>
  </si>
  <si>
    <t>WIC3</t>
  </si>
  <si>
    <t>Index for Coal - Unscb - CSE - Any - SC/FF</t>
  </si>
  <si>
    <t>WIC4</t>
  </si>
  <si>
    <t>Index for Coal - W_scb - CSE -     -</t>
  </si>
  <si>
    <t>WIC5</t>
  </si>
  <si>
    <t>Index for Coal - W_scb - CSE -     -    FF</t>
  </si>
  <si>
    <t>WIC6</t>
  </si>
  <si>
    <t>Index for Coal - W_scb - CSE -     - SC/FF</t>
  </si>
  <si>
    <t>WIC7</t>
  </si>
  <si>
    <t>Index for Coal - W_scb - CSE - SCR -</t>
  </si>
  <si>
    <t>WIC8</t>
  </si>
  <si>
    <t>Index for Coal - W_scb - CSE - SCR -    FF</t>
  </si>
  <si>
    <t>WIC9</t>
  </si>
  <si>
    <t>Index for Coal - W_scb - CSE - SCR - SC/FF</t>
  </si>
  <si>
    <t>WICX</t>
  </si>
  <si>
    <t>Index for Coal - D_scb - CSE -     -</t>
  </si>
  <si>
    <t>WICY</t>
  </si>
  <si>
    <t>Index for Coal - D_scb - CSE -     -    FF</t>
  </si>
  <si>
    <t>WICZ</t>
  </si>
  <si>
    <t>Index for Coal - D_scb - CSE - SCR - SC/FF</t>
  </si>
  <si>
    <t>WIH1</t>
  </si>
  <si>
    <t>Index for Coal - Unscb - O/N - Any -</t>
  </si>
  <si>
    <t>WIH2</t>
  </si>
  <si>
    <t>Index for Coal - Unscb - O/N - Any -    FF</t>
  </si>
  <si>
    <t>WIH3</t>
  </si>
  <si>
    <t>Index for Coal - Unscb - O/N - Any - SC/FF</t>
  </si>
  <si>
    <t>WIH4</t>
  </si>
  <si>
    <t>Index for Coal - W_scb - O/N -     -</t>
  </si>
  <si>
    <t>WIH5</t>
  </si>
  <si>
    <t>Index for Coal - W_scb - O/N -     -    FF</t>
  </si>
  <si>
    <t>WIH6</t>
  </si>
  <si>
    <t>Index for Coal - W_scb - O/N -     - SC/FF</t>
  </si>
  <si>
    <t>WIH7</t>
  </si>
  <si>
    <t>Index for Coal - W_scb - O/N - SCR -</t>
  </si>
  <si>
    <t>WIH8</t>
  </si>
  <si>
    <t>Index for Coal - W_scb - O/N - SCR -    FF</t>
  </si>
  <si>
    <t>WIH9</t>
  </si>
  <si>
    <t>Index for Coal - W_scb - O/N - SCR - SC/FF</t>
  </si>
  <si>
    <t>WIHA</t>
  </si>
  <si>
    <t>Index for Coal - D_scb - O/N - Any -</t>
  </si>
  <si>
    <t>WIHB</t>
  </si>
  <si>
    <t>Index for Coal - D_scb - O/N - Any -    FF</t>
  </si>
  <si>
    <t>WIHC</t>
  </si>
  <si>
    <t>Index for Coal - D_scb - O/N - Any - SC/FF</t>
  </si>
  <si>
    <t>WIPC</t>
  </si>
  <si>
    <t>Index for Pulverised Coal</t>
  </si>
  <si>
    <t>WIOC</t>
  </si>
  <si>
    <t>Index for Other New Coal</t>
  </si>
  <si>
    <t>WIIG</t>
  </si>
  <si>
    <t>Index for Integrated Gas Combined Cycle</t>
  </si>
  <si>
    <t>WII2</t>
  </si>
  <si>
    <t>Index for IGCC with NG-cofiring</t>
  </si>
  <si>
    <t>WIPQ</t>
  </si>
  <si>
    <t>Index for IGCC w/Partial Sequestration</t>
  </si>
  <si>
    <t>WIIS</t>
  </si>
  <si>
    <t>Index for Integrated Gas Combined Cycle W/Seq.</t>
  </si>
  <si>
    <t>WING</t>
  </si>
  <si>
    <t>Index for coal steam converted to gas STeam</t>
  </si>
  <si>
    <t>WIST</t>
  </si>
  <si>
    <t>Index for oil and gas STeam</t>
  </si>
  <si>
    <t>WIET</t>
  </si>
  <si>
    <t>Index for Existing Conventional Turbine</t>
  </si>
  <si>
    <t>WIIC</t>
  </si>
  <si>
    <t>Index for Internal Combustion Engine</t>
  </si>
  <si>
    <t>WICT</t>
  </si>
  <si>
    <t>Index for New Conventional Turbine</t>
  </si>
  <si>
    <t>WIT2</t>
  </si>
  <si>
    <t>Index for Aeroderivative Turbine</t>
  </si>
  <si>
    <t>WIAT</t>
  </si>
  <si>
    <t>Index for Advanced Turbine</t>
  </si>
  <si>
    <t>WIEC</t>
  </si>
  <si>
    <t>Index for Existing Conventional Combined cycle</t>
  </si>
  <si>
    <t>WICC</t>
  </si>
  <si>
    <t>Index for New Conventional Combined cycle</t>
  </si>
  <si>
    <t>WIAC</t>
  </si>
  <si>
    <t>Index for Advanced Combined cycle</t>
  </si>
  <si>
    <t>WIA2</t>
  </si>
  <si>
    <t>Index for New Advanced Comb Cycle</t>
  </si>
  <si>
    <t>WICS</t>
  </si>
  <si>
    <t>Index for Advanced Combined cycle W/Seq.</t>
  </si>
  <si>
    <t>WIFC</t>
  </si>
  <si>
    <t>Index for Fuel Cell</t>
  </si>
  <si>
    <t>WICN</t>
  </si>
  <si>
    <t>Index for Conventional Nuclear</t>
  </si>
  <si>
    <t>WIAN</t>
  </si>
  <si>
    <t>Index for Advanced Nuclear</t>
  </si>
  <si>
    <t>WISM</t>
  </si>
  <si>
    <t>Index for SMR Nuclear</t>
  </si>
  <si>
    <t>WIGN</t>
  </si>
  <si>
    <t>Index for Greenfield Nuclear</t>
  </si>
  <si>
    <t>WIWD</t>
  </si>
  <si>
    <t>Index for Biomass (Wood)</t>
  </si>
  <si>
    <t>WIBI</t>
  </si>
  <si>
    <t>Index for Biomass IGCC (Wood)</t>
  </si>
  <si>
    <t>WIGT</t>
  </si>
  <si>
    <t>Index for Geothermal</t>
  </si>
  <si>
    <t>WIAG</t>
  </si>
  <si>
    <t>Index for Advanced Geothermal</t>
  </si>
  <si>
    <t>WIMS</t>
  </si>
  <si>
    <t>Index for Municipal Solid Waste</t>
  </si>
  <si>
    <t>WIHY</t>
  </si>
  <si>
    <t>Index for Conventional Hydroelectric</t>
  </si>
  <si>
    <t>WIHO</t>
  </si>
  <si>
    <t>Index for Advanced Hydroelectric</t>
  </si>
  <si>
    <t>WIHI</t>
  </si>
  <si>
    <t>Index for In Stream Hydroelectric</t>
  </si>
  <si>
    <t>WITI</t>
  </si>
  <si>
    <t>Index for Tidal Hydroelectric</t>
  </si>
  <si>
    <t>WIPS</t>
  </si>
  <si>
    <t>Index for Reversible Hydroelectric</t>
  </si>
  <si>
    <t>WIP2</t>
  </si>
  <si>
    <t>Index for Other Storage</t>
  </si>
  <si>
    <t>WISQ</t>
  </si>
  <si>
    <t>Index for Quick Storage</t>
  </si>
  <si>
    <t>WIDS</t>
  </si>
  <si>
    <t>Index for Diurnal Storage</t>
  </si>
  <si>
    <t>WIOS</t>
  </si>
  <si>
    <t>WIWN</t>
  </si>
  <si>
    <t>Index for Wind</t>
  </si>
  <si>
    <t>WIWL</t>
  </si>
  <si>
    <t>Index for Wind Low Speed</t>
  </si>
  <si>
    <t>WIWF</t>
  </si>
  <si>
    <t>Index for OFS Wind</t>
  </si>
  <si>
    <t>WISO</t>
  </si>
  <si>
    <t>Index for Solar Thermal</t>
  </si>
  <si>
    <t>WISS</t>
  </si>
  <si>
    <t>Index for Solar Thermal w/Storage</t>
  </si>
  <si>
    <t>WIS2</t>
  </si>
  <si>
    <t>Index for Solar Thermal w/Storage 2</t>
  </si>
  <si>
    <t>WIPV</t>
  </si>
  <si>
    <t>Index for Solar Photovoltaic</t>
  </si>
  <si>
    <t>WIPT</t>
  </si>
  <si>
    <t>Index for Photovoltaic w/axis tracking</t>
  </si>
  <si>
    <t>WIIN</t>
  </si>
  <si>
    <t>Index for Other Intermittent</t>
  </si>
  <si>
    <t>WIDB</t>
  </si>
  <si>
    <t>Index for Distributed Generation-Base</t>
  </si>
  <si>
    <t>WIDP</t>
  </si>
  <si>
    <t>Index for Distributed Generation-Peak</t>
  </si>
  <si>
    <t>WL_CAP_ADJ</t>
  </si>
  <si>
    <t>Cummulative WL Capacity Adjusted to be Consistent with Hourly Capacity Factors</t>
  </si>
  <si>
    <t>WMFHYEL</t>
  </si>
  <si>
    <t>UTIL HYDRO MONTHLY CAPACITY FACTORS FRACT</t>
  </si>
  <si>
    <t>WN_CAP_ADJ</t>
  </si>
  <si>
    <t>Cummulative WN Capacity Adjusted to be Consistent with Hourly Capacity Factors</t>
  </si>
  <si>
    <t>WN_NEW_ADJ</t>
  </si>
  <si>
    <t>Cummulative new WN Capacity Adjusted to be Consistent with Hourly Capacity Factors</t>
  </si>
  <si>
    <t>WNEWGRP</t>
  </si>
  <si>
    <t>Group Number to assign new Plant Groups (0 implies no new groups)</t>
  </si>
  <si>
    <t>WNGRPS</t>
  </si>
  <si>
    <t>Total Number Of Plant Groups Per Region</t>
  </si>
  <si>
    <t>WNXT_SGRP</t>
  </si>
  <si>
    <t>Next Unused Subgroup Number for each Group</t>
  </si>
  <si>
    <t>WPTTYP</t>
  </si>
  <si>
    <t>00=&gt;No 1=&gt;YesStructure by plant type and region</t>
  </si>
  <si>
    <t>WREC_NXT</t>
  </si>
  <si>
    <t>NEXT RECORD COUNTER</t>
  </si>
  <si>
    <t>WSFWFEL_CF</t>
  </si>
  <si>
    <t>read in in new wesarea file</t>
  </si>
  <si>
    <t>WSFWIEL_CF</t>
  </si>
  <si>
    <t>WSFWLEL_CF</t>
  </si>
  <si>
    <t>WSSPTEL_CF</t>
  </si>
  <si>
    <t>read in in new solarin fle</t>
  </si>
  <si>
    <t>WSSPVEL_CF</t>
  </si>
  <si>
    <t>WSSSTEL_CF</t>
  </si>
  <si>
    <t>read in in new solarin file</t>
  </si>
  <si>
    <t>WSTBMEL</t>
  </si>
  <si>
    <t>Number of Supply Steps for WD</t>
  </si>
  <si>
    <t>WTYPE</t>
  </si>
  <si>
    <t>Map W_GRP to Regional Group Number</t>
  </si>
  <si>
    <t>XCL_CAR_YR</t>
  </si>
  <si>
    <t>Carbon Content by Supply Curve</t>
  </si>
  <si>
    <t>XCL_HG_YR</t>
  </si>
  <si>
    <t>Mercury Content by Supply Curve</t>
  </si>
  <si>
    <t>XCL_IMPORT</t>
  </si>
  <si>
    <t>Expected Coal Imports</t>
  </si>
  <si>
    <t>XCL_MAX_INCR</t>
  </si>
  <si>
    <t>Maximum Rate of Increase in Production Capacity</t>
  </si>
  <si>
    <t>XCL_OTHER</t>
  </si>
  <si>
    <t>Expected Coal Supply Demand for Non-Utility Coal</t>
  </si>
  <si>
    <t>XCL_PCAP</t>
  </si>
  <si>
    <t>Current Year Coal Supply Production Capacity</t>
  </si>
  <si>
    <t>XCL_PLIM</t>
  </si>
  <si>
    <t>Coal Supply Production Capacity Maximum Limits by Year</t>
  </si>
  <si>
    <t>XCL_QECP</t>
  </si>
  <si>
    <t>Expected Coal Supply Quantities</t>
  </si>
  <si>
    <t>XCL_SO2_YR</t>
  </si>
  <si>
    <t>SO2 Content by Supply Curve</t>
  </si>
  <si>
    <t>XCL_STOCK</t>
  </si>
  <si>
    <t>Expected Coal Stock Changes</t>
  </si>
  <si>
    <t>XCL_TRNINDX</t>
  </si>
  <si>
    <t>Index identifying whether the coal transp rate is feasible</t>
  </si>
  <si>
    <t>XCL_TYPE</t>
  </si>
  <si>
    <t>ECP Coal Type by Coal Supply Curve</t>
  </si>
  <si>
    <t>XIT_WOP</t>
  </si>
  <si>
    <t>mxpblk</t>
  </si>
  <si>
    <t>WORLD OIL PRICE (2--UNITS)</t>
  </si>
  <si>
    <t>XOGWPRNG</t>
  </si>
  <si>
    <t>NG WELLHEAD PRICE ($87/MCF)</t>
  </si>
  <si>
    <t>XPDSEL</t>
  </si>
  <si>
    <t>42 Distillate - Electricity (+petroleum coke)</t>
  </si>
  <si>
    <t>XPRSEL</t>
  </si>
  <si>
    <t>ZTIMPF</t>
  </si>
  <si>
    <t>ZTIMPD</t>
  </si>
  <si>
    <t>EP_NET_PEAK</t>
  </si>
  <si>
    <t>Net Peak Load</t>
  </si>
  <si>
    <t>EPECAP(0,:,:)</t>
  </si>
  <si>
    <t>EPECAP0</t>
  </si>
  <si>
    <t>CAN_CST</t>
  </si>
  <si>
    <t>EPMSLIM</t>
  </si>
  <si>
    <t>BLD LIM</t>
  </si>
  <si>
    <t>"missing" count:</t>
  </si>
  <si>
    <t>Items shaded in red are exceptions where the aimms variable name formula has been replaced by a constant name</t>
  </si>
  <si>
    <t>TransferCount</t>
  </si>
  <si>
    <t>When adding rows to the transfer list, make sure to copy the formulas in columns k to v down to all new data rows.</t>
  </si>
  <si>
    <t>CTDMDF</t>
  </si>
  <si>
    <t>CTEXPD</t>
  </si>
  <si>
    <t>CTIMPD</t>
  </si>
  <si>
    <t>ETTTRN</t>
  </si>
  <si>
    <t>FTDMDF</t>
  </si>
  <si>
    <t>FTEXPD</t>
  </si>
  <si>
    <t>FTIMPD</t>
  </si>
  <si>
    <t>LEFTV</t>
  </si>
  <si>
    <t>PNAME</t>
  </si>
  <si>
    <t>PROVINCE</t>
  </si>
  <si>
    <t>UCI$CF</t>
  </si>
  <si>
    <t>UCI$CRG</t>
  </si>
  <si>
    <t>UCI$CST</t>
  </si>
  <si>
    <t>UCI$DMW</t>
  </si>
  <si>
    <t>UCI$FMW</t>
  </si>
  <si>
    <t>UCI$FOR</t>
  </si>
  <si>
    <t>UCI$PMW</t>
  </si>
  <si>
    <t>UEITAJ</t>
  </si>
  <si>
    <t>ULOSSADJ</t>
  </si>
  <si>
    <t>UQTDLS</t>
  </si>
  <si>
    <t>URNCSTEX</t>
  </si>
  <si>
    <t>URNCSTIM</t>
  </si>
  <si>
    <t>UTECON</t>
  </si>
  <si>
    <t>UTFIRM</t>
  </si>
  <si>
    <t>UTSALES</t>
  </si>
  <si>
    <t>ZTDMDF</t>
  </si>
  <si>
    <t>ZTDMMF</t>
  </si>
  <si>
    <t>ZTEXDF</t>
  </si>
  <si>
    <t>ZTEXMF</t>
  </si>
  <si>
    <t>ZTEXPD</t>
  </si>
  <si>
    <t>ZTEXPF</t>
  </si>
  <si>
    <t xml:space="preserve">This can be used to group parameter declarations by the uecp.f subroutine in which its defined. This is dummy version </t>
  </si>
  <si>
    <t>SUBCOUNT</t>
  </si>
  <si>
    <t>SUBLIST</t>
  </si>
  <si>
    <t>PARAMLIST</t>
  </si>
  <si>
    <t>CALC_STORAGE_VA</t>
  </si>
  <si>
    <t>cpass_cEXXX_ECPCOSTS</t>
  </si>
  <si>
    <t>cpass_cEXXX_LBOUND</t>
  </si>
  <si>
    <t>cpass_cEXXX_rLEL2ge</t>
  </si>
  <si>
    <t>cpass_cEXXX_rRELPVle</t>
  </si>
  <si>
    <t>cpass_cEXXX_rRELWNle</t>
  </si>
  <si>
    <t>cpass_cEXXX_rRXXXXXge</t>
  </si>
  <si>
    <t>cpass_cEXXX_rRXXXXXn</t>
  </si>
  <si>
    <t>cpass_cEXXX_UBOUND</t>
  </si>
  <si>
    <t>EP$ALLOW</t>
  </si>
  <si>
    <t>EP$BDGN</t>
  </si>
  <si>
    <t>cpass_cEXXX_rEUCARle</t>
  </si>
  <si>
    <t>cpass_cEXXX_rEUCARn</t>
  </si>
  <si>
    <t>cpass_cEXXX_rEUCARXXn</t>
  </si>
  <si>
    <t>cpass_cEXXX_rFGENge</t>
  </si>
  <si>
    <t>cpass_cEXXX_rTOTCAPn</t>
  </si>
  <si>
    <t>EP$BLD</t>
  </si>
  <si>
    <t>EP$CARLM</t>
  </si>
  <si>
    <t>EP$CCAP</t>
  </si>
  <si>
    <t>EP$CF</t>
  </si>
  <si>
    <t>EP$CFMIN</t>
  </si>
  <si>
    <t>EP$COAL</t>
  </si>
  <si>
    <t>EP$CSUPPLY</t>
  </si>
  <si>
    <t>EP$ELAST</t>
  </si>
  <si>
    <t>EP$ETT</t>
  </si>
  <si>
    <t>EP$FLCRV</t>
  </si>
  <si>
    <t>EP$INT</t>
  </si>
  <si>
    <t>cpass_cEXX_ECPCOSTS</t>
  </si>
  <si>
    <t>cpass_cEXX_rFGENge</t>
  </si>
  <si>
    <t>cpass_cEXX_rGRGRDge</t>
  </si>
  <si>
    <t>cpass_cEXX_rLEL2ge</t>
  </si>
  <si>
    <t>cpass_cEXX_rLXXINTle</t>
  </si>
  <si>
    <t>cpass_cEXX_rRELPVle</t>
  </si>
  <si>
    <t>cpass_cEXX_rRELWNle</t>
  </si>
  <si>
    <t>cpass_cEXX_rRSRge</t>
  </si>
  <si>
    <t>cpass_cEXX_rRXXXXXge</t>
  </si>
  <si>
    <t>cpass_cEXX_UBOUND</t>
  </si>
  <si>
    <t>cpass_cEXXX_rGRGRDge</t>
  </si>
  <si>
    <t>cpass_cEXXX_rLXXINTle</t>
  </si>
  <si>
    <t>cpass_cEXXX_rRSRge</t>
  </si>
  <si>
    <t>EP$LINT</t>
  </si>
  <si>
    <t>EP$LOAD</t>
  </si>
  <si>
    <t>EP$MRM</t>
  </si>
  <si>
    <t>EP$NGBS</t>
  </si>
  <si>
    <t>EP$NUC</t>
  </si>
  <si>
    <t>EP$ODSP</t>
  </si>
  <si>
    <t>cpass_cO_RENEW_ECPCOSTS</t>
  </si>
  <si>
    <t>cpass_cO_RENEW_rCHle</t>
  </si>
  <si>
    <t>cpass_cO_RENEW_rCXeq</t>
  </si>
  <si>
    <t>cpass_cO_RENEW_rCXle</t>
  </si>
  <si>
    <t>cpass_cO_RENEW_rEUNle</t>
  </si>
  <si>
    <t>cpass_cO_RENEW_rFGENge</t>
  </si>
  <si>
    <t>cpass_cO_RENEW_rFXXle</t>
  </si>
  <si>
    <t>cpass_cO_RENEW_rFXXSle</t>
  </si>
  <si>
    <t>cpass_cO_RENEW_rGRGRDge</t>
  </si>
  <si>
    <t>cpass_cO_RENEW_rLEL2ge</t>
  </si>
  <si>
    <t>cpass_cO_RENEW_rNSRn</t>
  </si>
  <si>
    <t>cpass_cO_RENEW_rRELPVle</t>
  </si>
  <si>
    <t>cpass_cO_RENEW_rRELWNle</t>
  </si>
  <si>
    <t>cpass_cO_RENEW_rRSRge</t>
  </si>
  <si>
    <t>cpass_cO_RENEW_rZFLRGeq</t>
  </si>
  <si>
    <t>cpass_cO_RENEW_rZFLRGge</t>
  </si>
  <si>
    <t>EP$ORNW</t>
  </si>
  <si>
    <t>EP$PM$LF</t>
  </si>
  <si>
    <t>EP$RFS</t>
  </si>
  <si>
    <t>EP$RPS</t>
  </si>
  <si>
    <t>cpass_cGCGRNW_rGURNWXXn</t>
  </si>
  <si>
    <t>EP$ST_RPS</t>
  </si>
  <si>
    <t>EP$SUBFIN</t>
  </si>
  <si>
    <t>cpass_cBX_rLDGXXle</t>
  </si>
  <si>
    <t>cpass_cEXX_r2P2le</t>
  </si>
  <si>
    <t>cpass_cEXX_rCle</t>
  </si>
  <si>
    <t>cpass_cEXX_rCXeq</t>
  </si>
  <si>
    <t>cpass_cEXX_rCXle</t>
  </si>
  <si>
    <t>cpass_cEXX_rCXsxle</t>
  </si>
  <si>
    <t>cpass_cEXX_rCXXle</t>
  </si>
  <si>
    <t>cpass_cEXX_rEXXeq</t>
  </si>
  <si>
    <t>cpass_cEXX_rEXXle</t>
  </si>
  <si>
    <t>cpass_cEXX_rFCAPn</t>
  </si>
  <si>
    <t>cpass_cEXX_rLP2XXXle</t>
  </si>
  <si>
    <t>cpass_cEXX_rMXXge</t>
  </si>
  <si>
    <t>cpass_cEXX_rTOTCAPn</t>
  </si>
  <si>
    <t>cpass_cEXXX_r2P2le</t>
  </si>
  <si>
    <t>cpass_cEXXX_rCle</t>
  </si>
  <si>
    <t>cpass_cEXXX_rCXle</t>
  </si>
  <si>
    <t>cpass_cEXXX_rCXsxle</t>
  </si>
  <si>
    <t>cpass_cEXXX_rCXXle</t>
  </si>
  <si>
    <t>cpass_cEXXX_rEX_Xle</t>
  </si>
  <si>
    <t>cpass_cEXXX_rEXXeq</t>
  </si>
  <si>
    <t>cpass_cEXXX_rEXXle</t>
  </si>
  <si>
    <t>cpass_cEXXX_rEXXXle</t>
  </si>
  <si>
    <t>cpass_cEXXX_rFCAPn</t>
  </si>
  <si>
    <t>cpass_cEXXX_rFDVLle</t>
  </si>
  <si>
    <t>cpass_cEXXX_rFDVSle</t>
  </si>
  <si>
    <t>cpass_cEXXX_rLP2XXXle</t>
  </si>
  <si>
    <t>cpass_cEXXX_rMXXge</t>
  </si>
  <si>
    <t>EP$SUBLIM</t>
  </si>
  <si>
    <t>EPA$TRANRG_ECP</t>
  </si>
  <si>
    <t>revecp</t>
  </si>
  <si>
    <t>cpass_cGUCGRNW_ECPCOSTS</t>
  </si>
  <si>
    <t>cpass_cGUCGRNW_LBOUND</t>
  </si>
  <si>
    <t>cpass_cGUCGRNW_UBOUND</t>
  </si>
  <si>
    <t>cpass_cGUCGRNW_rGURNWXXge</t>
  </si>
  <si>
    <t>Number of Traditional Cogen Fuel/Technology Types</t>
  </si>
  <si>
    <t>ECPSEDEF_FIRST</t>
  </si>
  <si>
    <t>ECPSEDEF_LAST</t>
  </si>
  <si>
    <t>CHP/Traditional Cogen multipliers to relate qualified generation to RPS credits - 0=&gt; Technology does not qualify</t>
  </si>
  <si>
    <t>Scrubber Code by Coal Sector/ECP Type (2 -&gt; Unscrubbed ; 1 -&gt; Scrubbed)</t>
  </si>
  <si>
    <t>DG/Traditional Cogen multipliers to relate qualified generation to RPS credits - 0 =&gt; Technology does not qualify</t>
  </si>
  <si>
    <t>Switch to determine if state/EMM region combination is allowed for new RPS qualified units</t>
  </si>
  <si>
    <t>ULHRQ</t>
  </si>
  <si>
    <t>Heatrate Quartile</t>
  </si>
  <si>
    <t>ULIGRP</t>
  </si>
  <si>
    <t>ULSINDX</t>
  </si>
  <si>
    <t>Start Year-Month Index = W_SYR * 100 + W_SMO</t>
  </si>
  <si>
    <t>Ovrwrt Tech Heatrate - 0=NO,1=YES</t>
  </si>
  <si>
    <t>UPOVHR</t>
  </si>
  <si>
    <t>Heatrate Overwrites by year</t>
  </si>
  <si>
    <t>ULFRGN</t>
  </si>
  <si>
    <t>EMM Fuel Region - For New Renewables or Nuclear Set to Zero</t>
  </si>
  <si>
    <t>ULSCAP_ECP</t>
  </si>
  <si>
    <t>Average Annual Capacity by Plant Group and Explicit Planning Period</t>
  </si>
  <si>
    <t>HTRT_REDUCTION</t>
  </si>
  <si>
    <t>Heatrate improvement Percent Reduction</t>
  </si>
  <si>
    <t>WHRIGCC</t>
  </si>
  <si>
    <t>wwdcomon</t>
  </si>
  <si>
    <t>HTRATE LRNING - 0=NO,1=YES</t>
  </si>
  <si>
    <t>UPDHRSW</t>
  </si>
  <si>
    <t>User Switch -- Learning for Heat Rates</t>
  </si>
  <si>
    <t>UPDHRY0</t>
  </si>
  <si>
    <t>Start Year  -- Learning for Heat Rates</t>
  </si>
  <si>
    <t>UPPHRT0</t>
  </si>
  <si>
    <t>Initial Heat Rate</t>
  </si>
  <si>
    <t>UPDHRYN</t>
  </si>
  <si>
    <t>End Year    -- Learning for Heat Rates</t>
  </si>
  <si>
    <t>UPPHRTN</t>
  </si>
  <si>
    <t>Final Heat Rate</t>
  </si>
  <si>
    <t>UPHTRT</t>
  </si>
  <si>
    <t>Current Heat Rate</t>
  </si>
  <si>
    <t>ULRINDX</t>
  </si>
  <si>
    <t>Retire Year-Month Index = W_RYR * 100 + W_RMO</t>
  </si>
  <si>
    <t>emm_aimms</t>
  </si>
  <si>
    <t>ULEL</t>
  </si>
  <si>
    <t>YES/NO comment indicating if regional elasticity bound is binding</t>
  </si>
  <si>
    <t>ULOV</t>
  </si>
  <si>
    <t>YES/NO comment indicating if national overbuild bound is binding</t>
  </si>
  <si>
    <t>ECL_RYRS</t>
  </si>
  <si>
    <t>Non-Revenue Years by Coal  Group</t>
  </si>
  <si>
    <t>ENUC_RYRS</t>
  </si>
  <si>
    <t>Non-Revenue Years by Nuc  Group</t>
  </si>
  <si>
    <t>EPZECGEN</t>
  </si>
  <si>
    <t>EPZECPRC</t>
  </si>
  <si>
    <t>EPZECSUB</t>
  </si>
  <si>
    <t>ZEC Generation by Region and Year</t>
  </si>
  <si>
    <t>ZEC Credit Price by Region and Year</t>
  </si>
  <si>
    <t>ZEC Total Subsidy Amount by Region and Year</t>
  </si>
  <si>
    <t>TAXDEPR</t>
  </si>
  <si>
    <t>taxdat</t>
  </si>
  <si>
    <t>Tax depreciation schedules</t>
  </si>
  <si>
    <t>DepreciationYears</t>
  </si>
  <si>
    <t>DepreciationOptions</t>
  </si>
  <si>
    <t>TAXDEPRN</t>
  </si>
  <si>
    <t>Tax depreciation schedules after 2017 tax law</t>
  </si>
  <si>
    <t>'26</t>
  </si>
  <si>
    <t>'6</t>
  </si>
  <si>
    <t>CAPSUB</t>
  </si>
  <si>
    <t>capacity limit for subsidized builds</t>
  </si>
  <si>
    <t>LIMSUB</t>
  </si>
  <si>
    <t>indicator if capacity limit is in place for subsidies</t>
  </si>
  <si>
    <t>HISTORICALYEARS</t>
  </si>
  <si>
    <t>Yes</t>
  </si>
  <si>
    <t>UPPFLN</t>
  </si>
  <si>
    <t>PV OF NOMINAL ECP FUEL PRICES - new plants</t>
  </si>
  <si>
    <t>UPCRB</t>
  </si>
  <si>
    <t>PV OF NOMINAL CARBON TAX</t>
  </si>
  <si>
    <t>cpass_cEXXX_DGN_rFUELNGXle</t>
  </si>
  <si>
    <t>cpass_cEXXX_DGN_rFUELOLXle</t>
  </si>
  <si>
    <t>PNGELGR</t>
  </si>
  <si>
    <t>OGWPRNG</t>
  </si>
  <si>
    <t>Average Delivered natural gas price 1987$/mmbtu</t>
  </si>
  <si>
    <t>Seasonal Delivered natural gas price 1987$/mmbtu</t>
  </si>
  <si>
    <t>cpass_cBX_DGN_rGRNWXXge</t>
  </si>
  <si>
    <t>cpass_cBX_DGN_rGURNWXge</t>
  </si>
  <si>
    <t>cpass_cBX_DGN_rLBLDXle</t>
  </si>
  <si>
    <t>cpass_cBX_DGN_rLUBLDXle</t>
  </si>
  <si>
    <t>cpass_cBX_DGN_rRSRge</t>
  </si>
  <si>
    <t>cpass_cEXXX_DGN_rRSRge</t>
  </si>
  <si>
    <t xml:space="preserve">rEUNOXn                 </t>
  </si>
  <si>
    <t xml:space="preserve">rGNNUCge                </t>
  </si>
  <si>
    <t xml:space="preserve">rGRPSge                 </t>
  </si>
  <si>
    <t xml:space="preserve">rGURNWXXge              </t>
  </si>
  <si>
    <t xml:space="preserve">rLBLDXle                </t>
  </si>
  <si>
    <t xml:space="preserve">rLRNeq                  </t>
  </si>
  <si>
    <t xml:space="preserve">rLUBLDXle               </t>
  </si>
  <si>
    <t xml:space="preserve">rZFLRGge                </t>
  </si>
  <si>
    <t xml:space="preserve">cBBIO                   </t>
  </si>
  <si>
    <t xml:space="preserve">cBDSPSUB                </t>
  </si>
  <si>
    <t xml:space="preserve">cBNKRPSC                </t>
  </si>
  <si>
    <t xml:space="preserve">cBNKRPSU                </t>
  </si>
  <si>
    <t xml:space="preserve">cBSDGN                  </t>
  </si>
  <si>
    <t xml:space="preserve">cBXRNW                  </t>
  </si>
  <si>
    <t xml:space="preserve">cBX_DGN                 </t>
  </si>
  <si>
    <t xml:space="preserve">cB_DSP                  </t>
  </si>
  <si>
    <t xml:space="preserve">cEXX0_DSP               </t>
  </si>
  <si>
    <t xml:space="preserve">cEXX0_INT               </t>
  </si>
  <si>
    <t xml:space="preserve">cEXX0_RNW               </t>
  </si>
  <si>
    <t xml:space="preserve">cEXXX_DSP               </t>
  </si>
  <si>
    <t xml:space="preserve">cG                      </t>
  </si>
  <si>
    <t xml:space="preserve">cGCAP                   </t>
  </si>
  <si>
    <t xml:space="preserve">cGXCOF                  </t>
  </si>
  <si>
    <t xml:space="preserve">cHGEN                   </t>
  </si>
  <si>
    <t xml:space="preserve">cI_IMP                  </t>
  </si>
  <si>
    <t xml:space="preserve">cI_SUBIMP               </t>
  </si>
  <si>
    <t xml:space="preserve">cNN                     </t>
  </si>
  <si>
    <t>cpass_cGUCRRNW_rGURNWXXn</t>
  </si>
  <si>
    <t>cpass_cBXRNW_rLUANNle</t>
  </si>
  <si>
    <t xml:space="preserve">rLUANNle                 </t>
  </si>
  <si>
    <t>cpass_cGUCGRN_rGURNWXXn</t>
  </si>
  <si>
    <t>System Load by month, day type, hour, region, and year</t>
  </si>
  <si>
    <t>cBBIOSUB</t>
  </si>
  <si>
    <t>B(*)(**)(*)(*)(*)(*)!BIOSUB</t>
  </si>
  <si>
    <t>build subsidized biomass capacity, by EMM region, plant type, owner type, in fuel region_ALT1, at supply elasticity step, and planning year (GW)</t>
  </si>
  <si>
    <t>cBSRNW</t>
  </si>
  <si>
    <t>B(*)(**)(*)S(*)(*)!RNW</t>
  </si>
  <si>
    <t>build subsidized renewable capacity(GW)</t>
  </si>
  <si>
    <t xml:space="preserve">cBBIOSUB                   </t>
  </si>
  <si>
    <t xml:space="preserve">cBSRNW                  </t>
  </si>
  <si>
    <t>cpass_cBBIOSUB_ECPCOSTS</t>
  </si>
  <si>
    <t>cpass_cBBIOSUB_rCXsxle</t>
  </si>
  <si>
    <t>cpass_cBBIOSUB_rEX_Xle</t>
  </si>
  <si>
    <t>cpass_cBBIOSUB_rLRENle</t>
  </si>
  <si>
    <t>cpass_cBBIOSUB_rLUANNn</t>
  </si>
  <si>
    <t>cpass_cBBIOSUB_rLUle</t>
  </si>
  <si>
    <t>cpass_cBBIOSUB_rPXXXXXn</t>
  </si>
  <si>
    <t>cpass_cBBIOSUB_rRUYYYYYn</t>
  </si>
  <si>
    <t>cpass_cBBIOSUB_rRXXXXXge</t>
  </si>
  <si>
    <t>cpass_cBBIOSUB_rTOTBLDn</t>
  </si>
  <si>
    <t>cpass_cBSRNW_ECPCOSTS</t>
  </si>
  <si>
    <t>cpass_cBSRNW_rCXXle</t>
  </si>
  <si>
    <t>cpass_cBSRNW_rEXXXle</t>
  </si>
  <si>
    <t>cpass_cBSRNW_rFGENge</t>
  </si>
  <si>
    <t>cpass_cBSRNW_rGRGRDge</t>
  </si>
  <si>
    <t>cpass_cBSRNW_rGRNWXXge</t>
  </si>
  <si>
    <t>cpass_cBSRNW_rGURNWXge</t>
  </si>
  <si>
    <t>cpass_cBSRNW_rLEL2ge</t>
  </si>
  <si>
    <t>cpass_cBSRNW_rLRNeq</t>
  </si>
  <si>
    <t>cpass_cBSRNW_rLRNle</t>
  </si>
  <si>
    <t>cpass_cBSRNW_rLUANNle</t>
  </si>
  <si>
    <t>cpass_cBSRNW_rLUANNn</t>
  </si>
  <si>
    <t>cpass_cBSRNW_rPXXXXXn</t>
  </si>
  <si>
    <t>cpass_cBSRNW_rRSRge</t>
  </si>
  <si>
    <t>cpass_cBSRNW_rRUYYYYYn</t>
  </si>
  <si>
    <t>cpass_cBSRNW_rRXXXXXge</t>
  </si>
  <si>
    <t>cpass_cBSRNW_rTOTBLDn</t>
  </si>
  <si>
    <t>UPINTBD0</t>
  </si>
  <si>
    <t>BOUND ON INT GEN OR CAP (INITIAL)</t>
  </si>
  <si>
    <t>UYR_ACE</t>
  </si>
  <si>
    <t>Year to Impose Affordable Clean Energy, if any</t>
  </si>
  <si>
    <t>rEUCARXXle</t>
  </si>
  <si>
    <t>enforce national carbon limit by planning year (MM mtC)</t>
  </si>
  <si>
    <t xml:space="preserve">rEUCARXXn                 </t>
  </si>
  <si>
    <t xml:space="preserve">rEUCARXXle                </t>
  </si>
  <si>
    <t>cCARBONX</t>
  </si>
  <si>
    <t xml:space="preserve">CARBONX(*) </t>
  </si>
  <si>
    <t>escape vector for national carbon constraint by planning year</t>
  </si>
  <si>
    <t>cpass_cBX_DGN_rEUCARXXle</t>
  </si>
  <si>
    <t>cpass_cCARBONX_ECPCOSTS</t>
  </si>
  <si>
    <t>cpass_cCARBONX_rEUCARXXle</t>
  </si>
  <si>
    <t>cpass_cCARBONX_UBOUND</t>
  </si>
  <si>
    <t>cpass_cCAROTHX_rEUCARXXle</t>
  </si>
  <si>
    <t>cpass_cEXXX_DGN_rEUCARXXle</t>
  </si>
  <si>
    <t>cpass_cF_rEUCARXXle</t>
  </si>
  <si>
    <t>cpass_cRHS_rEUCARXXle</t>
  </si>
  <si>
    <t>cpass_cT_rEUCARXXle</t>
  </si>
  <si>
    <t>cpass_cY_rEUCARXXle</t>
  </si>
  <si>
    <t>cpass_cBSDGN_rEUCARXXle</t>
  </si>
  <si>
    <t>EMISSIONS_GOAL</t>
  </si>
  <si>
    <t xml:space="preserve"> CO2 EMISSIONS GOAL BY YEAR</t>
  </si>
  <si>
    <t>NUC_CF_ECP</t>
  </si>
  <si>
    <t>FOS_CF_ECP</t>
  </si>
  <si>
    <t>Average time slice CF for nuclear from RESTORE for alt mode</t>
  </si>
  <si>
    <t>Average time slice CF for baseload fossil from RESTORE for alt mode</t>
  </si>
  <si>
    <t>0:ECP_D_FPH</t>
  </si>
  <si>
    <t>0:ECP_D_XPH</t>
  </si>
  <si>
    <t>0:EFD_D_MFRG</t>
  </si>
  <si>
    <t>0:EFD_D_MSP</t>
  </si>
  <si>
    <t>CO2_D_GRP</t>
  </si>
  <si>
    <t>ECP_D_BTP</t>
  </si>
  <si>
    <t>ECP_D_CAP</t>
  </si>
  <si>
    <t>ECP_D_CAP+2</t>
  </si>
  <si>
    <t>ECP_D_CFS</t>
  </si>
  <si>
    <t>ECP_D_DGN</t>
  </si>
  <si>
    <t>ECP_D_DGS</t>
  </si>
  <si>
    <t>ECP_D_DSP</t>
  </si>
  <si>
    <t>ECP_D_DSP+1</t>
  </si>
  <si>
    <t>ECP_D_FPH</t>
  </si>
  <si>
    <t>ECP_D_FPP</t>
  </si>
  <si>
    <t>ECP_D_I_R</t>
  </si>
  <si>
    <t>ECP_D_INT</t>
  </si>
  <si>
    <t>ECP_D_LCP</t>
  </si>
  <si>
    <t>ECP_D_MSP</t>
  </si>
  <si>
    <t>ECP_D_MXP</t>
  </si>
  <si>
    <t>ECP_D_NFL</t>
  </si>
  <si>
    <t>ECP_D_OWN</t>
  </si>
  <si>
    <t>ECP_D_RCF</t>
  </si>
  <si>
    <t>ECP_D_RET</t>
  </si>
  <si>
    <t>ECP_D_RNW</t>
  </si>
  <si>
    <t>ECP_D_SSTP</t>
  </si>
  <si>
    <t>ECP_D_SSZ</t>
  </si>
  <si>
    <t>ECP_D_STO</t>
  </si>
  <si>
    <t>ECP_D_STP</t>
  </si>
  <si>
    <t>ECP_D_VLS</t>
  </si>
  <si>
    <t>ECP_D_XPH</t>
  </si>
  <si>
    <t>ECP_D_XPH+1</t>
  </si>
  <si>
    <t>EFD_D_CAP</t>
  </si>
  <si>
    <t>EFD_D_CSS</t>
  </si>
  <si>
    <t>EFD_D_FPP</t>
  </si>
  <si>
    <t>EFD_D_MDG</t>
  </si>
  <si>
    <t>EFD_D_MFRG</t>
  </si>
  <si>
    <t>EFD_D_MFRG+1</t>
  </si>
  <si>
    <t>EFD_D_MHG</t>
  </si>
  <si>
    <t>EFD_D_MPG</t>
  </si>
  <si>
    <t>EFD_D_MSP</t>
  </si>
  <si>
    <t>EFD_D_MVS</t>
  </si>
  <si>
    <t>EFD_D_NFL</t>
  </si>
  <si>
    <t>EFD_D_OWN</t>
  </si>
  <si>
    <t>EFD_D_PROV</t>
  </si>
  <si>
    <t>EFD_D_PROV+MNUMNR</t>
  </si>
  <si>
    <t>EFD_D_SO2</t>
  </si>
  <si>
    <t>EFD_D_SSZ</t>
  </si>
  <si>
    <t>ELD_D_DAY</t>
  </si>
  <si>
    <t>EMM_D_GRP</t>
  </si>
  <si>
    <t>EMM_D_ST</t>
  </si>
  <si>
    <t>EMM_D_ST+1</t>
  </si>
  <si>
    <t>MNUMNR+EFD_D_PROV</t>
  </si>
  <si>
    <t>MNUMYR+ECP_D_FPH</t>
  </si>
  <si>
    <t>MNUMYR+ECP_D_XPH</t>
  </si>
  <si>
    <t>NOX_D_GRP</t>
  </si>
  <si>
    <t>NOX_D_MST</t>
  </si>
  <si>
    <t>WPLT_D_GRP</t>
  </si>
  <si>
    <t>WPLT_D_RGN</t>
  </si>
  <si>
    <t>ECP_D_LFHR</t>
  </si>
  <si>
    <t>ECP_D_OVHR</t>
  </si>
  <si>
    <t>ECP_LFHR</t>
  </si>
  <si>
    <t>ECP_OVHR</t>
  </si>
  <si>
    <t>LHS_coded</t>
  </si>
  <si>
    <t>NET_STORAGE_SR_EX</t>
  </si>
  <si>
    <t>NET_STORAGE_SR_NW</t>
  </si>
  <si>
    <t>exis storage contribution to spinning reserves</t>
  </si>
  <si>
    <t>new storage contribution to spinning reserves</t>
  </si>
  <si>
    <t>exis storage contribution to load</t>
  </si>
  <si>
    <t>new storage contribution to load</t>
  </si>
  <si>
    <t>cpass_cEXXX_DSP_rRSRge</t>
  </si>
  <si>
    <t>existing storage capacity</t>
  </si>
  <si>
    <t>NOGENCODE</t>
  </si>
  <si>
    <t>cpass_cBX_DGN_rEUNle</t>
  </si>
  <si>
    <t>cpass_cJMR_rEUNle</t>
  </si>
  <si>
    <t>cpass_cJXX_rEUNle</t>
  </si>
  <si>
    <t>cpass_cOMR_rEUNle</t>
  </si>
  <si>
    <t>cpass_cOXX_rEUNle</t>
  </si>
  <si>
    <t>cpass_cUMR_rEUNle</t>
  </si>
  <si>
    <t>cpass_cUXX_rEUNle</t>
  </si>
  <si>
    <t>ExplicitPlanningHorizon_SUP</t>
  </si>
  <si>
    <t>FuelRegion_SUP</t>
  </si>
  <si>
    <t>Season_SUP</t>
  </si>
  <si>
    <t>BiomassType_SUP</t>
  </si>
  <si>
    <t>CoalDemandRegion_SUP</t>
  </si>
  <si>
    <t>OGSMRegionEX</t>
  </si>
  <si>
    <t>OGSMRegionEX_ALTTo</t>
  </si>
  <si>
    <t>MNUMYR_SUP</t>
  </si>
  <si>
    <t>CoalSupplyCurve_Int</t>
  </si>
  <si>
    <t>CoalSupplyCurve_Dom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</si>
</sst>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ourier New"/>
      <family val="3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2" fillId="4" borderId="0" xfId="0" applyFont="1" applyFill="1"/>
    <xf numFmtId="0" fontId="0" fillId="4" borderId="0" xfId="0" applyFill="1"/>
    <xf numFmtId="0" fontId="0" fillId="5" borderId="0" xfId="0" applyFill="1"/>
    <xf numFmtId="0" fontId="0" fillId="0" borderId="0" xfId="0" quotePrefix="1"/>
    <xf numFmtId="0" fontId="0" fillId="2" borderId="0" xfId="0" quotePrefix="1" applyFill="1"/>
    <xf numFmtId="0" fontId="3" fillId="0" borderId="0" xfId="0" applyFont="1"/>
    <xf numFmtId="0" fontId="0" fillId="0" borderId="0" xfId="0" applyFill="1"/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1"/>
  <sheetViews>
    <sheetView topLeftCell="A70" zoomScale="90" zoomScaleNormal="90" workbookViewId="0">
      <pane xSplit="4" topLeftCell="E1" activePane="topRight" state="frozen"/>
      <selection activeCell="A171" sqref="A171"/>
      <selection pane="topRight" activeCell="A82" sqref="A82"/>
    </sheetView>
  </sheetViews>
  <sheetFormatPr defaultRowHeight="15" x14ac:dyDescent="0.25"/>
  <cols>
    <col min="1" max="1" width="24.7109375" customWidth="1"/>
    <col min="2" max="2" width="25.85546875" bestFit="1" customWidth="1"/>
    <col min="3" max="3" width="4.85546875" customWidth="1"/>
    <col min="4" max="4" width="10.140625" bestFit="1" customWidth="1"/>
    <col min="5" max="5" width="27.42578125" bestFit="1" customWidth="1"/>
    <col min="6" max="6" width="24.85546875" bestFit="1" customWidth="1"/>
    <col min="7" max="7" width="24" bestFit="1" customWidth="1"/>
    <col min="8" max="8" width="18.5703125" bestFit="1" customWidth="1"/>
    <col min="9" max="9" width="18.28515625" bestFit="1" customWidth="1"/>
    <col min="10" max="10" width="14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</row>
    <row r="3" spans="1:7" x14ac:dyDescent="0.25">
      <c r="A3" t="s">
        <v>3</v>
      </c>
      <c r="B3" t="s">
        <v>4</v>
      </c>
    </row>
    <row r="4" spans="1:7" x14ac:dyDescent="0.25">
      <c r="A4" t="s">
        <v>5</v>
      </c>
      <c r="B4" t="s">
        <v>6</v>
      </c>
    </row>
    <row r="6" spans="1:7" s="1" customFormat="1" x14ac:dyDescent="0.25">
      <c r="A6" s="1" t="s">
        <v>7</v>
      </c>
    </row>
    <row r="8" spans="1:7" x14ac:dyDescent="0.25">
      <c r="A8" t="s">
        <v>8</v>
      </c>
    </row>
    <row r="9" spans="1:7" x14ac:dyDescent="0.25">
      <c r="A9" s="1" t="s">
        <v>9</v>
      </c>
      <c r="B9" t="s">
        <v>10</v>
      </c>
      <c r="F9" s="1" t="s">
        <v>11</v>
      </c>
      <c r="G9" t="s">
        <v>12</v>
      </c>
    </row>
    <row r="10" spans="1:7" x14ac:dyDescent="0.25">
      <c r="A10" s="1" t="s">
        <v>13</v>
      </c>
      <c r="B10" t="s">
        <v>14</v>
      </c>
      <c r="F10" s="1" t="s">
        <v>15</v>
      </c>
      <c r="G10" t="s">
        <v>16</v>
      </c>
    </row>
    <row r="11" spans="1:7" x14ac:dyDescent="0.25">
      <c r="A11" s="1" t="s">
        <v>17</v>
      </c>
      <c r="B11" t="s">
        <v>18</v>
      </c>
      <c r="F11" s="1" t="s">
        <v>19</v>
      </c>
      <c r="G11" t="s">
        <v>18</v>
      </c>
    </row>
    <row r="12" spans="1:7" x14ac:dyDescent="0.25">
      <c r="A12" s="1" t="s">
        <v>20</v>
      </c>
      <c r="B12" t="s">
        <v>21</v>
      </c>
      <c r="F12" s="1" t="s">
        <v>22</v>
      </c>
      <c r="G12" t="s">
        <v>21</v>
      </c>
    </row>
    <row r="13" spans="1:7" x14ac:dyDescent="0.25">
      <c r="A13" s="1" t="s">
        <v>23</v>
      </c>
      <c r="B13" t="s">
        <v>24</v>
      </c>
      <c r="F13" s="1" t="s">
        <v>25</v>
      </c>
      <c r="G13" t="s">
        <v>26</v>
      </c>
    </row>
    <row r="16" spans="1:7" x14ac:dyDescent="0.25">
      <c r="E16" t="s">
        <v>27</v>
      </c>
    </row>
    <row r="17" spans="1:27" x14ac:dyDescent="0.25">
      <c r="A17" s="1" t="s">
        <v>23</v>
      </c>
      <c r="B17" s="1">
        <f>COUNTA(COLNAM_AIMMS)</f>
        <v>179</v>
      </c>
    </row>
    <row r="18" spans="1:27" x14ac:dyDescent="0.25">
      <c r="A18" s="1" t="s">
        <v>9</v>
      </c>
      <c r="B18" s="1" t="s">
        <v>13</v>
      </c>
      <c r="C18" s="1" t="s">
        <v>28</v>
      </c>
      <c r="D18" s="1" t="s">
        <v>29</v>
      </c>
      <c r="E18" s="1" t="s">
        <v>30</v>
      </c>
      <c r="F18" s="1" t="s">
        <v>31</v>
      </c>
      <c r="G18" s="1" t="s">
        <v>32</v>
      </c>
      <c r="H18" s="1" t="s">
        <v>33</v>
      </c>
      <c r="I18" s="1" t="s">
        <v>34</v>
      </c>
      <c r="J18" s="1" t="s">
        <v>35</v>
      </c>
      <c r="K18" s="1" t="s">
        <v>20</v>
      </c>
    </row>
    <row r="19" spans="1:27" x14ac:dyDescent="0.25">
      <c r="A19" s="2" t="s">
        <v>36</v>
      </c>
      <c r="B19" s="2" t="s">
        <v>37</v>
      </c>
      <c r="C19" s="2"/>
      <c r="D19" s="2">
        <f t="shared" ref="D19:D50" si="0">IF(ISERROR(MATCH($A19,needsol,0)),0,1)</f>
        <v>0</v>
      </c>
      <c r="E19" s="2" t="s">
        <v>38</v>
      </c>
      <c r="F19" s="2" t="s">
        <v>39</v>
      </c>
      <c r="G19" s="2" t="s">
        <v>40</v>
      </c>
      <c r="H19" s="2" t="s">
        <v>41</v>
      </c>
      <c r="I19" s="2" t="s">
        <v>42</v>
      </c>
      <c r="J19" s="2"/>
      <c r="K19" s="2" t="s">
        <v>43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x14ac:dyDescent="0.25">
      <c r="A20" s="2" t="s">
        <v>44</v>
      </c>
      <c r="B20" s="2" t="s">
        <v>45</v>
      </c>
      <c r="C20" s="2"/>
      <c r="D20" s="2">
        <f t="shared" si="0"/>
        <v>0</v>
      </c>
      <c r="E20" s="2" t="s">
        <v>46</v>
      </c>
      <c r="F20" s="2" t="s">
        <v>42</v>
      </c>
      <c r="G20" s="2"/>
      <c r="H20" s="2"/>
      <c r="I20" s="2"/>
      <c r="J20" s="2"/>
      <c r="K20" s="2" t="s">
        <v>47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x14ac:dyDescent="0.25">
      <c r="A21" s="2" t="s">
        <v>54</v>
      </c>
      <c r="B21" s="2" t="s">
        <v>55</v>
      </c>
      <c r="C21" s="2"/>
      <c r="D21" s="2">
        <f t="shared" si="0"/>
        <v>1</v>
      </c>
      <c r="E21" s="2" t="s">
        <v>38</v>
      </c>
      <c r="F21" s="2" t="s">
        <v>48</v>
      </c>
      <c r="G21" s="2" t="s">
        <v>49</v>
      </c>
      <c r="H21" s="2" t="s">
        <v>50</v>
      </c>
      <c r="I21" s="2" t="s">
        <v>51</v>
      </c>
      <c r="J21" s="2" t="s">
        <v>52</v>
      </c>
      <c r="K21" s="2" t="s">
        <v>53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x14ac:dyDescent="0.25">
      <c r="A22" s="2" t="s">
        <v>56</v>
      </c>
      <c r="B22" s="2" t="s">
        <v>57</v>
      </c>
      <c r="C22" s="2"/>
      <c r="D22" s="2">
        <f t="shared" si="0"/>
        <v>1</v>
      </c>
      <c r="E22" s="2" t="s">
        <v>38</v>
      </c>
      <c r="F22" s="2" t="s">
        <v>48</v>
      </c>
      <c r="G22" s="2" t="s">
        <v>49</v>
      </c>
      <c r="H22" s="2" t="s">
        <v>50</v>
      </c>
      <c r="I22" s="2" t="s">
        <v>51</v>
      </c>
      <c r="J22" s="2" t="s">
        <v>52</v>
      </c>
      <c r="K22" s="2" t="s">
        <v>58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x14ac:dyDescent="0.25">
      <c r="A23" s="2" t="s">
        <v>59</v>
      </c>
      <c r="B23" s="2" t="s">
        <v>60</v>
      </c>
      <c r="C23" s="2"/>
      <c r="D23" s="2">
        <f t="shared" si="0"/>
        <v>1</v>
      </c>
      <c r="E23" s="2" t="s">
        <v>38</v>
      </c>
      <c r="F23" s="2" t="s">
        <v>48</v>
      </c>
      <c r="G23" s="2" t="s">
        <v>49</v>
      </c>
      <c r="H23" s="2" t="s">
        <v>50</v>
      </c>
      <c r="I23" s="2" t="s">
        <v>61</v>
      </c>
      <c r="J23" s="2" t="s">
        <v>52</v>
      </c>
      <c r="K23" s="2" t="s">
        <v>62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x14ac:dyDescent="0.25">
      <c r="A24" s="2" t="s">
        <v>5239</v>
      </c>
      <c r="B24" s="2" t="s">
        <v>5240</v>
      </c>
      <c r="C24" s="2"/>
      <c r="D24" s="2">
        <f t="shared" si="0"/>
        <v>1</v>
      </c>
      <c r="E24" s="2" t="s">
        <v>38</v>
      </c>
      <c r="F24" s="2" t="s">
        <v>48</v>
      </c>
      <c r="G24" s="2" t="s">
        <v>49</v>
      </c>
      <c r="H24" s="2" t="s">
        <v>50</v>
      </c>
      <c r="I24" s="2" t="s">
        <v>51</v>
      </c>
      <c r="J24" s="2" t="s">
        <v>52</v>
      </c>
      <c r="K24" s="2" t="s">
        <v>5241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x14ac:dyDescent="0.25">
      <c r="A25" s="2" t="s">
        <v>63</v>
      </c>
      <c r="B25" s="2" t="s">
        <v>64</v>
      </c>
      <c r="C25" s="2"/>
      <c r="D25" s="2">
        <f t="shared" si="0"/>
        <v>1</v>
      </c>
      <c r="E25" s="2" t="s">
        <v>38</v>
      </c>
      <c r="F25" s="2" t="s">
        <v>65</v>
      </c>
      <c r="G25" s="2" t="s">
        <v>66</v>
      </c>
      <c r="H25" s="2" t="s">
        <v>52</v>
      </c>
      <c r="I25" s="2"/>
      <c r="J25" s="2"/>
      <c r="K25" s="2" t="s">
        <v>67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x14ac:dyDescent="0.25">
      <c r="A26" s="2" t="s">
        <v>68</v>
      </c>
      <c r="B26" s="2" t="s">
        <v>69</v>
      </c>
      <c r="C26" s="2"/>
      <c r="D26" s="2">
        <f t="shared" si="0"/>
        <v>1</v>
      </c>
      <c r="E26" s="2" t="s">
        <v>70</v>
      </c>
      <c r="F26" s="2" t="s">
        <v>71</v>
      </c>
      <c r="G26" s="2" t="s">
        <v>52</v>
      </c>
      <c r="H26" s="2"/>
      <c r="I26" s="2"/>
      <c r="J26" s="2"/>
      <c r="K26" s="2" t="s">
        <v>72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x14ac:dyDescent="0.25">
      <c r="A27" s="2" t="s">
        <v>73</v>
      </c>
      <c r="B27" s="2" t="s">
        <v>74</v>
      </c>
      <c r="C27" s="2"/>
      <c r="D27" s="2">
        <f t="shared" si="0"/>
        <v>0</v>
      </c>
      <c r="E27" s="2" t="s">
        <v>38</v>
      </c>
      <c r="F27" s="2" t="s">
        <v>75</v>
      </c>
      <c r="G27" s="2" t="s">
        <v>42</v>
      </c>
      <c r="H27" s="2"/>
      <c r="I27" s="2"/>
      <c r="J27" s="2"/>
      <c r="K27" s="2" t="s">
        <v>76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x14ac:dyDescent="0.25">
      <c r="A28" s="2" t="s">
        <v>77</v>
      </c>
      <c r="B28" s="2" t="s">
        <v>78</v>
      </c>
      <c r="C28" s="2"/>
      <c r="D28" s="2">
        <f t="shared" si="0"/>
        <v>0</v>
      </c>
      <c r="E28" s="2" t="s">
        <v>79</v>
      </c>
      <c r="F28" s="2" t="s">
        <v>80</v>
      </c>
      <c r="G28" s="2" t="s">
        <v>42</v>
      </c>
      <c r="H28" s="2"/>
      <c r="I28" s="2"/>
      <c r="J28" s="2"/>
      <c r="K28" s="2" t="s">
        <v>81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x14ac:dyDescent="0.25">
      <c r="A29" s="2" t="s">
        <v>82</v>
      </c>
      <c r="B29" s="2" t="s">
        <v>83</v>
      </c>
      <c r="C29" s="2"/>
      <c r="D29" s="2">
        <f t="shared" si="0"/>
        <v>1</v>
      </c>
      <c r="E29" s="2" t="s">
        <v>84</v>
      </c>
      <c r="F29" s="2" t="s">
        <v>52</v>
      </c>
      <c r="G29" s="2"/>
      <c r="H29" s="2"/>
      <c r="I29" s="2"/>
      <c r="J29" s="2"/>
      <c r="K29" s="2" t="s">
        <v>85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x14ac:dyDescent="0.25">
      <c r="A30" s="2" t="s">
        <v>86</v>
      </c>
      <c r="B30" s="2" t="s">
        <v>87</v>
      </c>
      <c r="C30" s="2"/>
      <c r="D30" s="2">
        <f t="shared" si="0"/>
        <v>0</v>
      </c>
      <c r="E30" s="2" t="s">
        <v>88</v>
      </c>
      <c r="F30" s="2"/>
      <c r="G30" s="2"/>
      <c r="H30" s="2"/>
      <c r="I30" s="2"/>
      <c r="J30" s="2"/>
      <c r="K30" s="2" t="s">
        <v>89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x14ac:dyDescent="0.25">
      <c r="A31" s="2" t="s">
        <v>90</v>
      </c>
      <c r="B31" s="2" t="s">
        <v>91</v>
      </c>
      <c r="C31" s="2"/>
      <c r="D31" s="2">
        <f t="shared" si="0"/>
        <v>1</v>
      </c>
      <c r="E31" s="2" t="s">
        <v>52</v>
      </c>
      <c r="F31" s="2"/>
      <c r="G31" s="2"/>
      <c r="H31" s="2"/>
      <c r="I31" s="2"/>
      <c r="J31" s="2"/>
      <c r="K31" s="2" t="s">
        <v>92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x14ac:dyDescent="0.25">
      <c r="A32" s="2" t="s">
        <v>93</v>
      </c>
      <c r="B32" s="2" t="s">
        <v>94</v>
      </c>
      <c r="C32" s="2"/>
      <c r="D32" s="2">
        <f t="shared" si="0"/>
        <v>1</v>
      </c>
      <c r="E32" s="2" t="s">
        <v>52</v>
      </c>
      <c r="F32" s="2"/>
      <c r="G32" s="2"/>
      <c r="H32" s="2"/>
      <c r="I32" s="2"/>
      <c r="J32" s="2"/>
      <c r="K32" s="2" t="s">
        <v>95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x14ac:dyDescent="0.25">
      <c r="A33" s="2" t="s">
        <v>96</v>
      </c>
      <c r="B33" s="2" t="s">
        <v>97</v>
      </c>
      <c r="C33" s="2"/>
      <c r="D33" s="2">
        <f t="shared" si="0"/>
        <v>1</v>
      </c>
      <c r="E33" s="2" t="s">
        <v>88</v>
      </c>
      <c r="F33" s="2" t="s">
        <v>52</v>
      </c>
      <c r="G33" s="2"/>
      <c r="H33" s="2"/>
      <c r="I33" s="2"/>
      <c r="J33" s="2"/>
      <c r="K33" s="2" t="s">
        <v>98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x14ac:dyDescent="0.25">
      <c r="A34" s="2" t="s">
        <v>99</v>
      </c>
      <c r="B34" s="2" t="s">
        <v>100</v>
      </c>
      <c r="C34" s="2"/>
      <c r="D34" s="2">
        <f t="shared" si="0"/>
        <v>0</v>
      </c>
      <c r="E34" s="2" t="s">
        <v>88</v>
      </c>
      <c r="F34" s="2" t="s">
        <v>52</v>
      </c>
      <c r="G34" s="2"/>
      <c r="H34" s="2"/>
      <c r="I34" s="2"/>
      <c r="J34" s="2"/>
      <c r="K34" s="2" t="s">
        <v>101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x14ac:dyDescent="0.25">
      <c r="A35" s="2" t="s">
        <v>103</v>
      </c>
      <c r="B35" s="2" t="s">
        <v>104</v>
      </c>
      <c r="C35" s="2"/>
      <c r="D35" s="2">
        <f t="shared" si="0"/>
        <v>1</v>
      </c>
      <c r="E35" s="2" t="s">
        <v>38</v>
      </c>
      <c r="F35" s="2" t="s">
        <v>48</v>
      </c>
      <c r="G35" s="2" t="s">
        <v>49</v>
      </c>
      <c r="H35" s="2" t="s">
        <v>105</v>
      </c>
      <c r="I35" s="2" t="s">
        <v>52</v>
      </c>
      <c r="J35" s="2"/>
      <c r="K35" s="2" t="s">
        <v>102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x14ac:dyDescent="0.25">
      <c r="A36" s="2" t="s">
        <v>106</v>
      </c>
      <c r="B36" s="2" t="s">
        <v>107</v>
      </c>
      <c r="C36" s="2"/>
      <c r="D36" s="2">
        <f t="shared" si="0"/>
        <v>0</v>
      </c>
      <c r="E36" s="2" t="s">
        <v>38</v>
      </c>
      <c r="F36" s="2" t="s">
        <v>48</v>
      </c>
      <c r="G36" s="2" t="s">
        <v>49</v>
      </c>
      <c r="H36" s="2" t="s">
        <v>51</v>
      </c>
      <c r="I36" s="2" t="s">
        <v>52</v>
      </c>
      <c r="J36" s="2"/>
      <c r="K36" s="2" t="s">
        <v>108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x14ac:dyDescent="0.25">
      <c r="A37" s="2" t="s">
        <v>5242</v>
      </c>
      <c r="B37" s="2" t="s">
        <v>5243</v>
      </c>
      <c r="C37" s="2"/>
      <c r="D37" s="2">
        <f t="shared" si="0"/>
        <v>1</v>
      </c>
      <c r="E37" s="2" t="s">
        <v>38</v>
      </c>
      <c r="F37" s="2" t="s">
        <v>48</v>
      </c>
      <c r="G37" s="2" t="s">
        <v>49</v>
      </c>
      <c r="H37" s="2" t="s">
        <v>51</v>
      </c>
      <c r="I37" s="2" t="s">
        <v>52</v>
      </c>
      <c r="J37" s="2"/>
      <c r="K37" s="2" t="s">
        <v>5244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x14ac:dyDescent="0.25">
      <c r="A38" s="2" t="s">
        <v>110</v>
      </c>
      <c r="B38" s="2" t="s">
        <v>111</v>
      </c>
      <c r="C38" s="2"/>
      <c r="D38" s="2">
        <f t="shared" si="0"/>
        <v>0</v>
      </c>
      <c r="E38" s="2" t="s">
        <v>38</v>
      </c>
      <c r="F38" s="2" t="s">
        <v>48</v>
      </c>
      <c r="G38" s="2" t="s">
        <v>49</v>
      </c>
      <c r="H38" s="2" t="s">
        <v>51</v>
      </c>
      <c r="I38" s="2" t="s">
        <v>52</v>
      </c>
      <c r="J38" s="2"/>
      <c r="K38" s="2" t="s">
        <v>112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x14ac:dyDescent="0.25">
      <c r="A39" s="2" t="s">
        <v>113</v>
      </c>
      <c r="B39" s="2" t="s">
        <v>114</v>
      </c>
      <c r="C39" s="2"/>
      <c r="D39" s="2">
        <f t="shared" si="0"/>
        <v>1</v>
      </c>
      <c r="E39" s="2" t="s">
        <v>38</v>
      </c>
      <c r="F39" s="2" t="s">
        <v>48</v>
      </c>
      <c r="G39" s="2" t="s">
        <v>49</v>
      </c>
      <c r="H39" s="2" t="s">
        <v>51</v>
      </c>
      <c r="I39" s="2" t="s">
        <v>52</v>
      </c>
      <c r="J39" s="2"/>
      <c r="K39" s="2" t="s">
        <v>115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x14ac:dyDescent="0.25">
      <c r="A40" s="2" t="s">
        <v>116</v>
      </c>
      <c r="B40" s="2" t="s">
        <v>117</v>
      </c>
      <c r="C40" s="2"/>
      <c r="D40" s="2">
        <f t="shared" si="0"/>
        <v>0</v>
      </c>
      <c r="E40" s="2" t="s">
        <v>118</v>
      </c>
      <c r="F40" s="2" t="s">
        <v>48</v>
      </c>
      <c r="G40" s="2" t="s">
        <v>49</v>
      </c>
      <c r="H40" s="2" t="s">
        <v>71</v>
      </c>
      <c r="I40" s="2" t="s">
        <v>51</v>
      </c>
      <c r="J40" s="2" t="s">
        <v>52</v>
      </c>
      <c r="K40" s="2" t="s">
        <v>119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x14ac:dyDescent="0.25">
      <c r="A41" s="2" t="s">
        <v>120</v>
      </c>
      <c r="B41" s="2" t="s">
        <v>121</v>
      </c>
      <c r="C41" s="2"/>
      <c r="D41" s="2">
        <f t="shared" si="0"/>
        <v>0</v>
      </c>
      <c r="E41" s="2" t="s">
        <v>118</v>
      </c>
      <c r="F41" s="2" t="s">
        <v>48</v>
      </c>
      <c r="G41" s="2" t="s">
        <v>49</v>
      </c>
      <c r="H41" s="2" t="s">
        <v>71</v>
      </c>
      <c r="I41" s="2" t="s">
        <v>61</v>
      </c>
      <c r="J41" s="2" t="s">
        <v>52</v>
      </c>
      <c r="K41" s="2" t="s">
        <v>122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x14ac:dyDescent="0.25">
      <c r="A42" s="2" t="s">
        <v>123</v>
      </c>
      <c r="B42" s="2" t="s">
        <v>124</v>
      </c>
      <c r="C42" s="2"/>
      <c r="D42" s="2">
        <f t="shared" si="0"/>
        <v>1</v>
      </c>
      <c r="E42" s="2" t="s">
        <v>38</v>
      </c>
      <c r="F42" s="2" t="s">
        <v>48</v>
      </c>
      <c r="G42" s="2" t="s">
        <v>49</v>
      </c>
      <c r="H42" s="2" t="s">
        <v>105</v>
      </c>
      <c r="I42" s="2" t="s">
        <v>52</v>
      </c>
      <c r="J42" s="2"/>
      <c r="K42" s="2" t="s">
        <v>109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x14ac:dyDescent="0.25">
      <c r="A43" s="2" t="s">
        <v>125</v>
      </c>
      <c r="B43" s="2" t="s">
        <v>126</v>
      </c>
      <c r="C43" s="2"/>
      <c r="D43" s="2">
        <f t="shared" si="0"/>
        <v>1</v>
      </c>
      <c r="E43" s="2" t="s">
        <v>127</v>
      </c>
      <c r="F43" s="2" t="s">
        <v>42</v>
      </c>
      <c r="G43" s="2"/>
      <c r="H43" s="2"/>
      <c r="I43" s="2"/>
      <c r="J43" s="2"/>
      <c r="K43" s="2" t="s">
        <v>128</v>
      </c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x14ac:dyDescent="0.25">
      <c r="A44" s="2" t="s">
        <v>5282</v>
      </c>
      <c r="B44" s="2" t="s">
        <v>5283</v>
      </c>
      <c r="C44" s="2"/>
      <c r="D44" s="2">
        <f t="shared" si="0"/>
        <v>0</v>
      </c>
      <c r="E44" s="2" t="s">
        <v>42</v>
      </c>
      <c r="F44" s="2"/>
      <c r="G44" s="2"/>
      <c r="H44" s="2"/>
      <c r="I44" s="2"/>
      <c r="J44" s="2"/>
      <c r="K44" s="2" t="s">
        <v>5284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x14ac:dyDescent="0.25">
      <c r="A45" s="2" t="s">
        <v>129</v>
      </c>
      <c r="B45" s="2" t="s">
        <v>130</v>
      </c>
      <c r="C45" s="2"/>
      <c r="D45" s="2">
        <f t="shared" si="0"/>
        <v>0</v>
      </c>
      <c r="E45" s="2" t="s">
        <v>38</v>
      </c>
      <c r="F45" s="2" t="s">
        <v>127</v>
      </c>
      <c r="G45" s="2" t="s">
        <v>42</v>
      </c>
      <c r="H45" s="2"/>
      <c r="I45" s="2"/>
      <c r="J45" s="2"/>
      <c r="K45" s="2" t="s">
        <v>131</v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x14ac:dyDescent="0.25">
      <c r="A46" s="2" t="s">
        <v>132</v>
      </c>
      <c r="B46" s="2" t="s">
        <v>133</v>
      </c>
      <c r="C46" s="2"/>
      <c r="D46" s="2">
        <f t="shared" si="0"/>
        <v>0</v>
      </c>
      <c r="E46" s="2" t="s">
        <v>127</v>
      </c>
      <c r="F46" s="2" t="s">
        <v>42</v>
      </c>
      <c r="G46" s="2"/>
      <c r="H46" s="2"/>
      <c r="I46" s="2"/>
      <c r="J46" s="2"/>
      <c r="K46" s="2" t="s">
        <v>134</v>
      </c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x14ac:dyDescent="0.25">
      <c r="A47" s="2" t="s">
        <v>135</v>
      </c>
      <c r="B47" s="2" t="s">
        <v>136</v>
      </c>
      <c r="C47" s="2"/>
      <c r="D47" s="2">
        <f t="shared" si="0"/>
        <v>1</v>
      </c>
      <c r="E47" s="2" t="s">
        <v>127</v>
      </c>
      <c r="F47" s="2" t="s">
        <v>42</v>
      </c>
      <c r="G47" s="2"/>
      <c r="H47" s="2"/>
      <c r="I47" s="2"/>
      <c r="J47" s="2"/>
      <c r="K47" s="2" t="s">
        <v>137</v>
      </c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x14ac:dyDescent="0.25">
      <c r="A48" s="2" t="s">
        <v>138</v>
      </c>
      <c r="B48" s="2" t="s">
        <v>139</v>
      </c>
      <c r="C48" s="2"/>
      <c r="D48" s="2">
        <f t="shared" si="0"/>
        <v>0</v>
      </c>
      <c r="E48" s="2" t="s">
        <v>127</v>
      </c>
      <c r="F48" s="2" t="s">
        <v>42</v>
      </c>
      <c r="G48" s="2"/>
      <c r="H48" s="2"/>
      <c r="I48" s="2"/>
      <c r="J48" s="2"/>
      <c r="K48" s="2" t="s">
        <v>140</v>
      </c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x14ac:dyDescent="0.25">
      <c r="A49" s="2" t="s">
        <v>141</v>
      </c>
      <c r="B49" s="2" t="s">
        <v>142</v>
      </c>
      <c r="C49" s="2"/>
      <c r="D49" s="2">
        <f t="shared" si="0"/>
        <v>0</v>
      </c>
      <c r="E49" s="2" t="s">
        <v>38</v>
      </c>
      <c r="F49" s="2" t="s">
        <v>127</v>
      </c>
      <c r="G49" s="2" t="s">
        <v>42</v>
      </c>
      <c r="H49" s="2"/>
      <c r="I49" s="2"/>
      <c r="J49" s="2"/>
      <c r="K49" s="2" t="s">
        <v>143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x14ac:dyDescent="0.25">
      <c r="A50" s="2" t="s">
        <v>144</v>
      </c>
      <c r="B50" s="2" t="s">
        <v>145</v>
      </c>
      <c r="C50" s="2"/>
      <c r="D50" s="2">
        <f t="shared" si="0"/>
        <v>0</v>
      </c>
      <c r="E50" s="2" t="s">
        <v>127</v>
      </c>
      <c r="F50" s="2" t="s">
        <v>42</v>
      </c>
      <c r="G50" s="2"/>
      <c r="H50" s="2"/>
      <c r="I50" s="2"/>
      <c r="J50" s="2"/>
      <c r="K50" s="2" t="s">
        <v>146</v>
      </c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x14ac:dyDescent="0.25">
      <c r="A51" s="2" t="s">
        <v>147</v>
      </c>
      <c r="B51" s="2" t="s">
        <v>148</v>
      </c>
      <c r="C51" s="2"/>
      <c r="D51" s="2">
        <f t="shared" ref="D51:D78" si="1">IF(ISERROR(MATCH($A51,needsol,0)),0,1)</f>
        <v>1</v>
      </c>
      <c r="E51" s="2" t="s">
        <v>127</v>
      </c>
      <c r="F51" s="2" t="s">
        <v>42</v>
      </c>
      <c r="G51" s="2"/>
      <c r="H51" s="2"/>
      <c r="I51" s="2"/>
      <c r="J51" s="2"/>
      <c r="K51" s="2" t="s">
        <v>149</v>
      </c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x14ac:dyDescent="0.25">
      <c r="A52" s="2" t="s">
        <v>150</v>
      </c>
      <c r="B52" s="2" t="s">
        <v>151</v>
      </c>
      <c r="C52" s="2"/>
      <c r="D52" s="2">
        <f t="shared" si="1"/>
        <v>1</v>
      </c>
      <c r="E52" s="2" t="s">
        <v>127</v>
      </c>
      <c r="F52" s="2" t="s">
        <v>42</v>
      </c>
      <c r="G52" s="2"/>
      <c r="H52" s="2"/>
      <c r="I52" s="2"/>
      <c r="J52" s="2"/>
      <c r="K52" s="2" t="s">
        <v>152</v>
      </c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x14ac:dyDescent="0.25">
      <c r="A53" s="2" t="s">
        <v>153</v>
      </c>
      <c r="B53" s="2" t="s">
        <v>154</v>
      </c>
      <c r="C53" s="2"/>
      <c r="D53" s="2">
        <f t="shared" si="1"/>
        <v>0</v>
      </c>
      <c r="E53" s="2" t="s">
        <v>127</v>
      </c>
      <c r="F53" s="2" t="s">
        <v>42</v>
      </c>
      <c r="G53" s="2"/>
      <c r="H53" s="2"/>
      <c r="I53" s="2"/>
      <c r="J53" s="2"/>
      <c r="K53" s="2" t="s">
        <v>155</v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x14ac:dyDescent="0.25">
      <c r="A54" s="2" t="s">
        <v>156</v>
      </c>
      <c r="B54" s="2" t="s">
        <v>157</v>
      </c>
      <c r="C54" s="2"/>
      <c r="D54" s="2">
        <f t="shared" si="1"/>
        <v>0</v>
      </c>
      <c r="E54" s="2" t="s">
        <v>42</v>
      </c>
      <c r="F54" s="2"/>
      <c r="G54" s="2"/>
      <c r="H54" s="2"/>
      <c r="I54" s="2"/>
      <c r="J54" s="2"/>
      <c r="K54" s="2" t="s">
        <v>158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x14ac:dyDescent="0.25">
      <c r="A55" s="2" t="s">
        <v>159</v>
      </c>
      <c r="B55" s="2" t="s">
        <v>160</v>
      </c>
      <c r="C55" s="2"/>
      <c r="D55" s="2">
        <f t="shared" si="1"/>
        <v>0</v>
      </c>
      <c r="E55" s="2" t="s">
        <v>127</v>
      </c>
      <c r="F55" s="2" t="s">
        <v>42</v>
      </c>
      <c r="G55" s="2"/>
      <c r="H55" s="2"/>
      <c r="I55" s="2"/>
      <c r="J55" s="2"/>
      <c r="K55" s="2" t="s">
        <v>161</v>
      </c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x14ac:dyDescent="0.25">
      <c r="A56" s="2" t="s">
        <v>162</v>
      </c>
      <c r="B56" s="2" t="s">
        <v>163</v>
      </c>
      <c r="C56" s="2"/>
      <c r="D56" s="2">
        <f t="shared" si="1"/>
        <v>1</v>
      </c>
      <c r="E56" s="2" t="s">
        <v>127</v>
      </c>
      <c r="F56" s="2" t="s">
        <v>42</v>
      </c>
      <c r="G56" s="2"/>
      <c r="H56" s="2"/>
      <c r="I56" s="2"/>
      <c r="J56" s="2"/>
      <c r="K56" s="2" t="s">
        <v>164</v>
      </c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x14ac:dyDescent="0.25">
      <c r="A57" s="2" t="s">
        <v>165</v>
      </c>
      <c r="B57" s="2" t="s">
        <v>166</v>
      </c>
      <c r="C57" s="2"/>
      <c r="D57" s="2">
        <f t="shared" si="1"/>
        <v>0</v>
      </c>
      <c r="E57" s="2" t="s">
        <v>65</v>
      </c>
      <c r="F57" s="2" t="s">
        <v>167</v>
      </c>
      <c r="G57" s="2" t="s">
        <v>42</v>
      </c>
      <c r="H57" s="2"/>
      <c r="I57" s="2"/>
      <c r="J57" s="2"/>
      <c r="K57" s="2" t="s">
        <v>168</v>
      </c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x14ac:dyDescent="0.25">
      <c r="A58" s="2" t="s">
        <v>169</v>
      </c>
      <c r="B58" s="2" t="s">
        <v>170</v>
      </c>
      <c r="C58" s="2"/>
      <c r="D58" s="2">
        <f t="shared" si="1"/>
        <v>0</v>
      </c>
      <c r="E58" s="2" t="s">
        <v>65</v>
      </c>
      <c r="F58" s="2" t="s">
        <v>167</v>
      </c>
      <c r="G58" s="2" t="s">
        <v>42</v>
      </c>
      <c r="H58" s="2"/>
      <c r="I58" s="2"/>
      <c r="J58" s="2"/>
      <c r="K58" s="2" t="s">
        <v>171</v>
      </c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x14ac:dyDescent="0.25">
      <c r="A59" s="2" t="s">
        <v>172</v>
      </c>
      <c r="B59" s="2" t="s">
        <v>173</v>
      </c>
      <c r="C59" s="2"/>
      <c r="D59" s="2">
        <f t="shared" si="1"/>
        <v>0</v>
      </c>
      <c r="E59" s="2" t="s">
        <v>65</v>
      </c>
      <c r="F59" s="2" t="s">
        <v>167</v>
      </c>
      <c r="G59" s="2" t="s">
        <v>42</v>
      </c>
      <c r="H59" s="2"/>
      <c r="I59" s="2"/>
      <c r="J59" s="2"/>
      <c r="K59" s="2" t="s">
        <v>174</v>
      </c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x14ac:dyDescent="0.25">
      <c r="A60" s="2" t="s">
        <v>175</v>
      </c>
      <c r="B60" s="2" t="s">
        <v>176</v>
      </c>
      <c r="C60" s="2"/>
      <c r="D60" s="2">
        <f t="shared" si="1"/>
        <v>0</v>
      </c>
      <c r="E60" s="2" t="s">
        <v>177</v>
      </c>
      <c r="F60" s="2" t="s">
        <v>42</v>
      </c>
      <c r="G60" s="2"/>
      <c r="H60" s="2"/>
      <c r="I60" s="2"/>
      <c r="J60" s="2"/>
      <c r="K60" s="2" t="s">
        <v>178</v>
      </c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x14ac:dyDescent="0.25">
      <c r="A61" s="2" t="s">
        <v>179</v>
      </c>
      <c r="B61" s="2" t="s">
        <v>180</v>
      </c>
      <c r="C61" s="2"/>
      <c r="D61" s="2">
        <f t="shared" si="1"/>
        <v>1</v>
      </c>
      <c r="E61" s="2" t="s">
        <v>181</v>
      </c>
      <c r="F61" s="2" t="s">
        <v>48</v>
      </c>
      <c r="G61" s="2" t="s">
        <v>182</v>
      </c>
      <c r="H61" s="2"/>
      <c r="I61" s="2"/>
      <c r="J61" s="2"/>
      <c r="K61" s="2" t="s">
        <v>183</v>
      </c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x14ac:dyDescent="0.25">
      <c r="A62" s="2" t="s">
        <v>184</v>
      </c>
      <c r="B62" s="2" t="s">
        <v>185</v>
      </c>
      <c r="C62" s="2"/>
      <c r="D62" s="2">
        <f t="shared" si="1"/>
        <v>0</v>
      </c>
      <c r="E62" s="2" t="s">
        <v>38</v>
      </c>
      <c r="F62" s="2" t="s">
        <v>48</v>
      </c>
      <c r="G62" s="2" t="s">
        <v>42</v>
      </c>
      <c r="H62" s="2"/>
      <c r="I62" s="2"/>
      <c r="J62" s="2"/>
      <c r="K62" s="2" t="s">
        <v>186</v>
      </c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x14ac:dyDescent="0.25">
      <c r="A63" s="2" t="s">
        <v>187</v>
      </c>
      <c r="B63" s="2" t="s">
        <v>188</v>
      </c>
      <c r="C63" s="2"/>
      <c r="D63" s="2">
        <f t="shared" si="1"/>
        <v>0</v>
      </c>
      <c r="E63" s="2" t="s">
        <v>38</v>
      </c>
      <c r="F63" s="2" t="s">
        <v>48</v>
      </c>
      <c r="G63" s="2" t="s">
        <v>42</v>
      </c>
      <c r="H63" s="2"/>
      <c r="I63" s="2"/>
      <c r="J63" s="2"/>
      <c r="K63" s="2" t="s">
        <v>189</v>
      </c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x14ac:dyDescent="0.25">
      <c r="A64" s="2" t="s">
        <v>190</v>
      </c>
      <c r="B64" s="2" t="s">
        <v>191</v>
      </c>
      <c r="C64" s="2"/>
      <c r="D64" s="2">
        <f t="shared" si="1"/>
        <v>0</v>
      </c>
      <c r="E64" s="2" t="s">
        <v>38</v>
      </c>
      <c r="F64" s="2" t="s">
        <v>65</v>
      </c>
      <c r="G64" s="2" t="s">
        <v>66</v>
      </c>
      <c r="H64" s="2" t="s">
        <v>42</v>
      </c>
      <c r="I64" s="2"/>
      <c r="J64" s="2"/>
      <c r="K64" s="2" t="s">
        <v>192</v>
      </c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x14ac:dyDescent="0.25">
      <c r="A65" s="2" t="s">
        <v>193</v>
      </c>
      <c r="B65" s="2" t="s">
        <v>194</v>
      </c>
      <c r="C65" s="2"/>
      <c r="D65" s="2">
        <f t="shared" si="1"/>
        <v>0</v>
      </c>
      <c r="E65" s="2" t="s">
        <v>38</v>
      </c>
      <c r="F65" s="2" t="s">
        <v>48</v>
      </c>
      <c r="G65" s="2" t="s">
        <v>42</v>
      </c>
      <c r="H65" s="2"/>
      <c r="I65" s="2"/>
      <c r="J65" s="2"/>
      <c r="K65" s="2" t="s">
        <v>195</v>
      </c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x14ac:dyDescent="0.25">
      <c r="A66" s="2" t="s">
        <v>196</v>
      </c>
      <c r="B66" s="2" t="s">
        <v>197</v>
      </c>
      <c r="C66" s="2"/>
      <c r="D66" s="2">
        <f t="shared" si="1"/>
        <v>0</v>
      </c>
      <c r="E66" s="2" t="s">
        <v>38</v>
      </c>
      <c r="F66" s="2" t="s">
        <v>48</v>
      </c>
      <c r="G66" s="2" t="s">
        <v>42</v>
      </c>
      <c r="H66" s="2"/>
      <c r="I66" s="2"/>
      <c r="J66" s="2"/>
      <c r="K66" s="2" t="s">
        <v>198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x14ac:dyDescent="0.25">
      <c r="A67" s="2" t="s">
        <v>199</v>
      </c>
      <c r="B67" s="2" t="s">
        <v>200</v>
      </c>
      <c r="C67" s="2"/>
      <c r="D67" s="2">
        <f t="shared" si="1"/>
        <v>0</v>
      </c>
      <c r="E67" s="2" t="s">
        <v>38</v>
      </c>
      <c r="F67" s="2" t="s">
        <v>48</v>
      </c>
      <c r="G67" s="2" t="s">
        <v>42</v>
      </c>
      <c r="H67" s="2"/>
      <c r="I67" s="2"/>
      <c r="J67" s="2"/>
      <c r="K67" s="2" t="s">
        <v>201</v>
      </c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x14ac:dyDescent="0.25">
      <c r="A68" s="2" t="s">
        <v>202</v>
      </c>
      <c r="B68" s="2" t="s">
        <v>203</v>
      </c>
      <c r="C68" s="2"/>
      <c r="D68" s="2">
        <f t="shared" si="1"/>
        <v>0</v>
      </c>
      <c r="E68" s="2" t="s">
        <v>79</v>
      </c>
      <c r="F68" s="2" t="s">
        <v>80</v>
      </c>
      <c r="G68" s="2" t="s">
        <v>42</v>
      </c>
      <c r="H68" s="2"/>
      <c r="I68" s="2"/>
      <c r="J68" s="2"/>
      <c r="K68" s="2" t="s">
        <v>204</v>
      </c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x14ac:dyDescent="0.25">
      <c r="A69" s="2" t="s">
        <v>206</v>
      </c>
      <c r="B69" s="2" t="s">
        <v>207</v>
      </c>
      <c r="C69" s="2"/>
      <c r="D69" s="2">
        <f t="shared" si="1"/>
        <v>0</v>
      </c>
      <c r="E69" s="2" t="s">
        <v>38</v>
      </c>
      <c r="F69" s="2" t="s">
        <v>48</v>
      </c>
      <c r="G69" s="2" t="s">
        <v>42</v>
      </c>
      <c r="H69" s="2"/>
      <c r="I69" s="2"/>
      <c r="J69" s="2"/>
      <c r="K69" s="2" t="s">
        <v>205</v>
      </c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x14ac:dyDescent="0.25">
      <c r="A70" s="2" t="s">
        <v>208</v>
      </c>
      <c r="B70" s="2" t="s">
        <v>209</v>
      </c>
      <c r="C70" s="2"/>
      <c r="D70" s="2">
        <f t="shared" si="1"/>
        <v>0</v>
      </c>
      <c r="E70" s="2" t="s">
        <v>38</v>
      </c>
      <c r="F70" s="2"/>
      <c r="G70" s="2"/>
      <c r="H70" s="2"/>
      <c r="I70" s="2"/>
      <c r="J70" s="2"/>
      <c r="K70" s="2" t="s">
        <v>210</v>
      </c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x14ac:dyDescent="0.25">
      <c r="A71" s="2" t="s">
        <v>211</v>
      </c>
      <c r="B71" s="2" t="s">
        <v>212</v>
      </c>
      <c r="C71" s="2"/>
      <c r="D71" s="2">
        <f t="shared" si="1"/>
        <v>0</v>
      </c>
      <c r="E71" s="2" t="s">
        <v>48</v>
      </c>
      <c r="F71" s="2" t="s">
        <v>84</v>
      </c>
      <c r="G71" s="2" t="s">
        <v>42</v>
      </c>
      <c r="H71" s="2"/>
      <c r="I71" s="2"/>
      <c r="J71" s="2"/>
      <c r="K71" s="2" t="s">
        <v>213</v>
      </c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x14ac:dyDescent="0.25">
      <c r="A72" s="2" t="s">
        <v>214</v>
      </c>
      <c r="B72" s="2" t="s">
        <v>215</v>
      </c>
      <c r="C72" s="2"/>
      <c r="D72" s="2">
        <f t="shared" si="1"/>
        <v>0</v>
      </c>
      <c r="E72" s="2" t="s">
        <v>42</v>
      </c>
      <c r="F72" s="2"/>
      <c r="G72" s="2"/>
      <c r="H72" s="2"/>
      <c r="I72" s="2"/>
      <c r="J72" s="2"/>
      <c r="K72" s="2" t="s">
        <v>216</v>
      </c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x14ac:dyDescent="0.25">
      <c r="A73" s="2" t="s">
        <v>217</v>
      </c>
      <c r="B73" s="2" t="s">
        <v>218</v>
      </c>
      <c r="C73" s="2"/>
      <c r="D73" s="2">
        <f t="shared" si="1"/>
        <v>0</v>
      </c>
      <c r="E73" s="2" t="s">
        <v>84</v>
      </c>
      <c r="F73" s="2" t="s">
        <v>42</v>
      </c>
      <c r="G73" s="2"/>
      <c r="H73" s="2"/>
      <c r="I73" s="2"/>
      <c r="J73" s="2"/>
      <c r="K73" s="2" t="s">
        <v>219</v>
      </c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x14ac:dyDescent="0.25">
      <c r="A74" s="2" t="s">
        <v>220</v>
      </c>
      <c r="B74" s="2" t="s">
        <v>221</v>
      </c>
      <c r="C74" s="2"/>
      <c r="D74" s="2">
        <f t="shared" si="1"/>
        <v>0</v>
      </c>
      <c r="E74" s="2" t="s">
        <v>48</v>
      </c>
      <c r="F74" s="2" t="s">
        <v>222</v>
      </c>
      <c r="G74" s="2" t="s">
        <v>42</v>
      </c>
      <c r="H74" s="2"/>
      <c r="I74" s="2"/>
      <c r="J74" s="2"/>
      <c r="K74" s="2" t="s">
        <v>223</v>
      </c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x14ac:dyDescent="0.25">
      <c r="A75" s="2" t="s">
        <v>224</v>
      </c>
      <c r="B75" s="2" t="s">
        <v>225</v>
      </c>
      <c r="C75" s="2"/>
      <c r="D75" s="2">
        <f t="shared" si="1"/>
        <v>0</v>
      </c>
      <c r="E75" s="2" t="s">
        <v>48</v>
      </c>
      <c r="F75" s="2" t="s">
        <v>88</v>
      </c>
      <c r="G75" s="2" t="s">
        <v>42</v>
      </c>
      <c r="H75" s="2"/>
      <c r="I75" s="2"/>
      <c r="J75" s="2"/>
      <c r="K75" s="2" t="s">
        <v>226</v>
      </c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x14ac:dyDescent="0.25">
      <c r="A76" s="2" t="s">
        <v>227</v>
      </c>
      <c r="B76" s="2" t="s">
        <v>228</v>
      </c>
      <c r="C76" s="2"/>
      <c r="D76" s="2">
        <f t="shared" si="1"/>
        <v>0</v>
      </c>
      <c r="E76" s="2" t="s">
        <v>88</v>
      </c>
      <c r="F76" s="2" t="s">
        <v>42</v>
      </c>
      <c r="G76" s="2"/>
      <c r="H76" s="2"/>
      <c r="I76" s="2"/>
      <c r="J76" s="2"/>
      <c r="K76" s="2" t="s">
        <v>229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x14ac:dyDescent="0.25">
      <c r="A77" s="2" t="s">
        <v>230</v>
      </c>
      <c r="B77" s="2" t="s">
        <v>231</v>
      </c>
      <c r="C77" s="2"/>
      <c r="D77" s="2">
        <f t="shared" si="1"/>
        <v>0</v>
      </c>
      <c r="E77" s="2" t="s">
        <v>88</v>
      </c>
      <c r="F77" s="2" t="s">
        <v>42</v>
      </c>
      <c r="G77" s="2"/>
      <c r="H77" s="2"/>
      <c r="I77" s="2"/>
      <c r="J77" s="2"/>
      <c r="K77" s="2" t="s">
        <v>232</v>
      </c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x14ac:dyDescent="0.25">
      <c r="A78" s="2" t="s">
        <v>233</v>
      </c>
      <c r="B78" s="2" t="s">
        <v>234</v>
      </c>
      <c r="C78" s="2"/>
      <c r="D78" s="2">
        <f t="shared" si="1"/>
        <v>0</v>
      </c>
      <c r="E78" s="2" t="s">
        <v>48</v>
      </c>
      <c r="F78" s="2" t="s">
        <v>222</v>
      </c>
      <c r="G78" s="2" t="s">
        <v>42</v>
      </c>
      <c r="H78" s="2"/>
      <c r="I78" s="2"/>
      <c r="J78" s="2"/>
      <c r="K78" s="2" t="s">
        <v>235</v>
      </c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x14ac:dyDescent="0.25">
      <c r="A79" s="2" t="s">
        <v>236</v>
      </c>
      <c r="B79" s="2" t="s">
        <v>237</v>
      </c>
      <c r="C79" s="2"/>
      <c r="D79" s="2">
        <f t="shared" ref="D79:D110" si="2">IF(ISERROR(MATCH($A79,needsol,0)),0,1)</f>
        <v>1</v>
      </c>
      <c r="E79" s="2" t="s">
        <v>38</v>
      </c>
      <c r="F79" s="2" t="s">
        <v>48</v>
      </c>
      <c r="G79" s="2" t="s">
        <v>238</v>
      </c>
      <c r="H79" s="2"/>
      <c r="I79" s="2"/>
      <c r="J79" s="2"/>
      <c r="K79" s="2" t="s">
        <v>239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x14ac:dyDescent="0.25">
      <c r="A80" s="2" t="s">
        <v>240</v>
      </c>
      <c r="B80" s="2" t="s">
        <v>241</v>
      </c>
      <c r="C80" s="2"/>
      <c r="D80" s="2">
        <f t="shared" si="2"/>
        <v>1</v>
      </c>
      <c r="E80" s="2" t="s">
        <v>38</v>
      </c>
      <c r="F80" s="2" t="s">
        <v>48</v>
      </c>
      <c r="G80" s="2" t="s">
        <v>238</v>
      </c>
      <c r="H80" s="2"/>
      <c r="I80" s="2"/>
      <c r="J80" s="2"/>
      <c r="K80" s="2" t="s">
        <v>242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x14ac:dyDescent="0.25">
      <c r="A81" s="2" t="s">
        <v>243</v>
      </c>
      <c r="B81" s="2" t="s">
        <v>244</v>
      </c>
      <c r="C81" s="2"/>
      <c r="D81" s="2">
        <f t="shared" si="2"/>
        <v>1</v>
      </c>
      <c r="E81" s="2" t="s">
        <v>38</v>
      </c>
      <c r="F81" s="2" t="s">
        <v>48</v>
      </c>
      <c r="G81" s="2" t="s">
        <v>238</v>
      </c>
      <c r="H81" s="2"/>
      <c r="I81" s="2"/>
      <c r="J81" s="2"/>
      <c r="K81" s="2" t="s">
        <v>245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x14ac:dyDescent="0.25">
      <c r="A82" s="2" t="s">
        <v>246</v>
      </c>
      <c r="B82" s="2" t="s">
        <v>247</v>
      </c>
      <c r="C82" s="2"/>
      <c r="D82" s="2">
        <f t="shared" si="2"/>
        <v>1</v>
      </c>
      <c r="E82" s="2" t="s">
        <v>38</v>
      </c>
      <c r="F82" s="2" t="s">
        <v>48</v>
      </c>
      <c r="G82" s="2" t="s">
        <v>52</v>
      </c>
      <c r="H82" s="2"/>
      <c r="I82" s="2"/>
      <c r="J82" s="2"/>
      <c r="K82" s="2" t="s">
        <v>248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x14ac:dyDescent="0.25">
      <c r="A83" s="2" t="s">
        <v>249</v>
      </c>
      <c r="B83" s="2" t="s">
        <v>250</v>
      </c>
      <c r="C83" s="2"/>
      <c r="D83" s="2">
        <f t="shared" si="2"/>
        <v>0</v>
      </c>
      <c r="E83" s="2" t="s">
        <v>38</v>
      </c>
      <c r="F83" s="2" t="s">
        <v>48</v>
      </c>
      <c r="G83" s="2" t="s">
        <v>52</v>
      </c>
      <c r="H83" s="2"/>
      <c r="I83" s="2"/>
      <c r="J83" s="2"/>
      <c r="K83" s="2" t="s">
        <v>251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x14ac:dyDescent="0.25">
      <c r="A84" s="2" t="s">
        <v>252</v>
      </c>
      <c r="B84" s="2" t="s">
        <v>253</v>
      </c>
      <c r="C84" s="2"/>
      <c r="D84" s="2">
        <f t="shared" si="2"/>
        <v>0</v>
      </c>
      <c r="E84" s="2" t="s">
        <v>38</v>
      </c>
      <c r="F84" s="2" t="s">
        <v>48</v>
      </c>
      <c r="G84" s="2" t="s">
        <v>52</v>
      </c>
      <c r="H84" s="2"/>
      <c r="I84" s="2"/>
      <c r="J84" s="2"/>
      <c r="K84" s="2" t="s">
        <v>254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x14ac:dyDescent="0.25">
      <c r="A85" s="2" t="s">
        <v>255</v>
      </c>
      <c r="B85" s="2" t="s">
        <v>256</v>
      </c>
      <c r="C85" s="2"/>
      <c r="D85" s="2">
        <f t="shared" si="2"/>
        <v>0</v>
      </c>
      <c r="E85" s="2" t="s">
        <v>38</v>
      </c>
      <c r="F85" s="2" t="s">
        <v>48</v>
      </c>
      <c r="G85" s="2" t="s">
        <v>52</v>
      </c>
      <c r="H85" s="2"/>
      <c r="I85" s="2"/>
      <c r="J85" s="2"/>
      <c r="K85" s="2" t="s">
        <v>257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x14ac:dyDescent="0.25">
      <c r="A86" s="2" t="s">
        <v>258</v>
      </c>
      <c r="B86" s="2" t="s">
        <v>259</v>
      </c>
      <c r="C86" s="2"/>
      <c r="D86" s="2">
        <f t="shared" si="2"/>
        <v>1</v>
      </c>
      <c r="E86" s="2" t="s">
        <v>50</v>
      </c>
      <c r="F86" s="2" t="s">
        <v>48</v>
      </c>
      <c r="G86" s="2" t="s">
        <v>260</v>
      </c>
      <c r="H86" s="2" t="s">
        <v>261</v>
      </c>
      <c r="I86" s="2" t="s">
        <v>42</v>
      </c>
      <c r="J86" s="2"/>
      <c r="K86" s="2" t="s">
        <v>262</v>
      </c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x14ac:dyDescent="0.25">
      <c r="A87" s="2" t="s">
        <v>263</v>
      </c>
      <c r="B87" s="2" t="s">
        <v>264</v>
      </c>
      <c r="C87" s="2"/>
      <c r="D87" s="2">
        <f t="shared" si="2"/>
        <v>1</v>
      </c>
      <c r="E87" s="2" t="s">
        <v>50</v>
      </c>
      <c r="F87" s="2" t="s">
        <v>48</v>
      </c>
      <c r="G87" s="2" t="s">
        <v>265</v>
      </c>
      <c r="H87" s="2" t="s">
        <v>42</v>
      </c>
      <c r="I87" s="2"/>
      <c r="J87" s="2"/>
      <c r="K87" s="2" t="s">
        <v>266</v>
      </c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x14ac:dyDescent="0.25">
      <c r="A88" s="2" t="s">
        <v>267</v>
      </c>
      <c r="B88" s="2" t="s">
        <v>268</v>
      </c>
      <c r="C88" s="2"/>
      <c r="D88" s="2">
        <f t="shared" si="2"/>
        <v>1</v>
      </c>
      <c r="E88" s="2" t="s">
        <v>269</v>
      </c>
      <c r="F88" s="2" t="s">
        <v>48</v>
      </c>
      <c r="G88" s="2" t="s">
        <v>270</v>
      </c>
      <c r="H88" s="2" t="s">
        <v>271</v>
      </c>
      <c r="I88" s="2" t="s">
        <v>42</v>
      </c>
      <c r="J88" s="2"/>
      <c r="K88" s="2" t="s">
        <v>272</v>
      </c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x14ac:dyDescent="0.25">
      <c r="A89" s="2" t="s">
        <v>273</v>
      </c>
      <c r="B89" s="2" t="s">
        <v>274</v>
      </c>
      <c r="C89" s="2"/>
      <c r="D89" s="2">
        <f t="shared" si="2"/>
        <v>1</v>
      </c>
      <c r="E89" s="2" t="s">
        <v>275</v>
      </c>
      <c r="F89" s="2" t="s">
        <v>276</v>
      </c>
      <c r="G89" s="2" t="s">
        <v>42</v>
      </c>
      <c r="H89" s="2"/>
      <c r="I89" s="2"/>
      <c r="J89" s="2"/>
      <c r="K89" s="2" t="s">
        <v>277</v>
      </c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x14ac:dyDescent="0.25">
      <c r="A90" s="2" t="s">
        <v>278</v>
      </c>
      <c r="B90" s="2" t="s">
        <v>279</v>
      </c>
      <c r="C90" s="2"/>
      <c r="D90" s="2">
        <f t="shared" si="2"/>
        <v>0</v>
      </c>
      <c r="E90" s="2" t="s">
        <v>38</v>
      </c>
      <c r="F90" s="2" t="s">
        <v>42</v>
      </c>
      <c r="G90" s="2"/>
      <c r="H90" s="2"/>
      <c r="I90" s="2"/>
      <c r="J90" s="2"/>
      <c r="K90" s="2" t="s">
        <v>280</v>
      </c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x14ac:dyDescent="0.25">
      <c r="A91" s="2" t="s">
        <v>281</v>
      </c>
      <c r="B91" s="2" t="s">
        <v>282</v>
      </c>
      <c r="C91" s="2"/>
      <c r="D91" s="2">
        <f t="shared" si="2"/>
        <v>0</v>
      </c>
      <c r="E91" s="2" t="s">
        <v>38</v>
      </c>
      <c r="F91" s="2" t="s">
        <v>42</v>
      </c>
      <c r="G91" s="2"/>
      <c r="H91" s="2"/>
      <c r="I91" s="2"/>
      <c r="J91" s="2"/>
      <c r="K91" s="2" t="s">
        <v>283</v>
      </c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x14ac:dyDescent="0.25">
      <c r="A92" s="2" t="s">
        <v>284</v>
      </c>
      <c r="B92" s="2" t="s">
        <v>285</v>
      </c>
      <c r="C92" s="2"/>
      <c r="D92" s="2">
        <f t="shared" si="2"/>
        <v>0</v>
      </c>
      <c r="E92" s="2" t="s">
        <v>38</v>
      </c>
      <c r="F92" s="2" t="s">
        <v>42</v>
      </c>
      <c r="G92" s="2"/>
      <c r="H92" s="2"/>
      <c r="I92" s="2"/>
      <c r="J92" s="2"/>
      <c r="K92" s="2" t="s">
        <v>286</v>
      </c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x14ac:dyDescent="0.25">
      <c r="A93" s="2" t="s">
        <v>287</v>
      </c>
      <c r="B93" s="2" t="s">
        <v>288</v>
      </c>
      <c r="C93" s="2"/>
      <c r="D93" s="2">
        <f t="shared" si="2"/>
        <v>0</v>
      </c>
      <c r="E93" s="2" t="s">
        <v>42</v>
      </c>
      <c r="F93" s="2"/>
      <c r="G93" s="2"/>
      <c r="H93" s="2"/>
      <c r="I93" s="2"/>
      <c r="J93" s="2"/>
      <c r="K93" s="2" t="s">
        <v>289</v>
      </c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x14ac:dyDescent="0.25">
      <c r="A94" s="2" t="s">
        <v>290</v>
      </c>
      <c r="B94" s="2" t="s">
        <v>291</v>
      </c>
      <c r="C94" s="2"/>
      <c r="D94" s="2">
        <f t="shared" si="2"/>
        <v>0</v>
      </c>
      <c r="E94" s="2" t="s">
        <v>270</v>
      </c>
      <c r="F94" s="2" t="s">
        <v>42</v>
      </c>
      <c r="G94" s="2"/>
      <c r="H94" s="2"/>
      <c r="I94" s="2"/>
      <c r="J94" s="2"/>
      <c r="K94" s="2" t="s">
        <v>292</v>
      </c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x14ac:dyDescent="0.25">
      <c r="A95" s="2" t="s">
        <v>293</v>
      </c>
      <c r="B95" s="2" t="s">
        <v>294</v>
      </c>
      <c r="C95" s="2"/>
      <c r="D95" s="2">
        <f t="shared" si="2"/>
        <v>0</v>
      </c>
      <c r="E95" s="2" t="s">
        <v>38</v>
      </c>
      <c r="F95" s="2" t="s">
        <v>42</v>
      </c>
      <c r="G95" s="2"/>
      <c r="H95" s="2"/>
      <c r="I95" s="2"/>
      <c r="J95" s="2"/>
      <c r="K95" s="2" t="s">
        <v>295</v>
      </c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x14ac:dyDescent="0.25">
      <c r="A96" s="2" t="s">
        <v>296</v>
      </c>
      <c r="B96" s="2" t="s">
        <v>297</v>
      </c>
      <c r="C96" s="2"/>
      <c r="D96" s="2">
        <f t="shared" si="2"/>
        <v>0</v>
      </c>
      <c r="E96" s="2" t="s">
        <v>50</v>
      </c>
      <c r="F96" s="2" t="s">
        <v>42</v>
      </c>
      <c r="G96" s="2"/>
      <c r="H96" s="2"/>
      <c r="I96" s="2"/>
      <c r="J96" s="2"/>
      <c r="K96" s="2" t="s">
        <v>298</v>
      </c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x14ac:dyDescent="0.25">
      <c r="A97" s="2" t="s">
        <v>299</v>
      </c>
      <c r="B97" s="2" t="s">
        <v>300</v>
      </c>
      <c r="C97" s="2"/>
      <c r="D97" s="2">
        <f t="shared" si="2"/>
        <v>0</v>
      </c>
      <c r="E97" s="2" t="s">
        <v>38</v>
      </c>
      <c r="F97" s="2" t="s">
        <v>42</v>
      </c>
      <c r="G97" s="2"/>
      <c r="H97" s="2"/>
      <c r="I97" s="2"/>
      <c r="J97" s="2"/>
      <c r="K97" s="2" t="s">
        <v>301</v>
      </c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x14ac:dyDescent="0.25">
      <c r="A98" s="2" t="s">
        <v>302</v>
      </c>
      <c r="B98" s="2" t="s">
        <v>303</v>
      </c>
      <c r="C98" s="2"/>
      <c r="D98" s="2">
        <f t="shared" si="2"/>
        <v>0</v>
      </c>
      <c r="E98" s="2" t="s">
        <v>38</v>
      </c>
      <c r="F98" s="2" t="s">
        <v>42</v>
      </c>
      <c r="G98" s="2"/>
      <c r="H98" s="2"/>
      <c r="I98" s="2"/>
      <c r="J98" s="2"/>
      <c r="K98" s="2" t="s">
        <v>304</v>
      </c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x14ac:dyDescent="0.25">
      <c r="A99" s="2" t="s">
        <v>305</v>
      </c>
      <c r="B99" s="2" t="s">
        <v>306</v>
      </c>
      <c r="C99" s="2"/>
      <c r="D99" s="2">
        <f t="shared" si="2"/>
        <v>0</v>
      </c>
      <c r="E99" s="2" t="s">
        <v>270</v>
      </c>
      <c r="F99" s="2" t="s">
        <v>42</v>
      </c>
      <c r="G99" s="2"/>
      <c r="H99" s="2"/>
      <c r="I99" s="2"/>
      <c r="J99" s="2"/>
      <c r="K99" s="2" t="s">
        <v>307</v>
      </c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x14ac:dyDescent="0.25">
      <c r="A100" s="2" t="s">
        <v>308</v>
      </c>
      <c r="B100" s="2" t="s">
        <v>309</v>
      </c>
      <c r="C100" s="2"/>
      <c r="D100" s="2">
        <f t="shared" si="2"/>
        <v>0</v>
      </c>
      <c r="E100" s="2" t="s">
        <v>270</v>
      </c>
      <c r="F100" s="2" t="s">
        <v>310</v>
      </c>
      <c r="G100" s="2" t="s">
        <v>42</v>
      </c>
      <c r="H100" s="2"/>
      <c r="I100" s="2"/>
      <c r="J100" s="2"/>
      <c r="K100" s="2" t="s">
        <v>311</v>
      </c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x14ac:dyDescent="0.25">
      <c r="A101" s="2" t="s">
        <v>312</v>
      </c>
      <c r="B101" s="2" t="s">
        <v>313</v>
      </c>
      <c r="C101" s="2"/>
      <c r="D101" s="2">
        <f t="shared" si="2"/>
        <v>0</v>
      </c>
      <c r="E101" s="2" t="s">
        <v>270</v>
      </c>
      <c r="F101" s="2" t="s">
        <v>310</v>
      </c>
      <c r="G101" s="2" t="s">
        <v>42</v>
      </c>
      <c r="H101" s="2"/>
      <c r="I101" s="2"/>
      <c r="J101" s="2"/>
      <c r="K101" s="2" t="s">
        <v>314</v>
      </c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x14ac:dyDescent="0.25">
      <c r="A102" s="2" t="s">
        <v>315</v>
      </c>
      <c r="B102" s="2" t="s">
        <v>316</v>
      </c>
      <c r="C102" s="2"/>
      <c r="D102" s="2">
        <f t="shared" si="2"/>
        <v>1</v>
      </c>
      <c r="E102" s="2" t="s">
        <v>270</v>
      </c>
      <c r="F102" s="2" t="s">
        <v>271</v>
      </c>
      <c r="G102" s="2" t="s">
        <v>42</v>
      </c>
      <c r="H102" s="2"/>
      <c r="I102" s="2"/>
      <c r="J102" s="2"/>
      <c r="K102" s="2" t="s">
        <v>317</v>
      </c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x14ac:dyDescent="0.25">
      <c r="A103" s="2" t="s">
        <v>318</v>
      </c>
      <c r="B103" s="2" t="s">
        <v>319</v>
      </c>
      <c r="C103" s="2"/>
      <c r="D103" s="2">
        <f t="shared" si="2"/>
        <v>0</v>
      </c>
      <c r="E103" s="2" t="s">
        <v>38</v>
      </c>
      <c r="F103" s="2" t="s">
        <v>42</v>
      </c>
      <c r="G103" s="2"/>
      <c r="H103" s="2"/>
      <c r="I103" s="2"/>
      <c r="J103" s="2"/>
      <c r="K103" s="2" t="s">
        <v>320</v>
      </c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x14ac:dyDescent="0.25">
      <c r="A104" s="2" t="s">
        <v>321</v>
      </c>
      <c r="B104" s="2" t="s">
        <v>322</v>
      </c>
      <c r="C104" s="2"/>
      <c r="D104" s="2">
        <f t="shared" si="2"/>
        <v>1</v>
      </c>
      <c r="E104" s="2" t="s">
        <v>275</v>
      </c>
      <c r="F104" s="2" t="s">
        <v>42</v>
      </c>
      <c r="G104" s="2"/>
      <c r="H104" s="2"/>
      <c r="I104" s="2"/>
      <c r="J104" s="2"/>
      <c r="K104" s="2" t="s">
        <v>323</v>
      </c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x14ac:dyDescent="0.25">
      <c r="A105" s="2" t="s">
        <v>324</v>
      </c>
      <c r="B105" s="2" t="s">
        <v>325</v>
      </c>
      <c r="C105" s="2"/>
      <c r="D105" s="2">
        <f t="shared" si="2"/>
        <v>0</v>
      </c>
      <c r="E105" s="2" t="s">
        <v>38</v>
      </c>
      <c r="F105" s="2" t="s">
        <v>48</v>
      </c>
      <c r="G105" s="2" t="s">
        <v>42</v>
      </c>
      <c r="H105" s="2"/>
      <c r="I105" s="2"/>
      <c r="J105" s="2"/>
      <c r="K105" s="2" t="s">
        <v>326</v>
      </c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x14ac:dyDescent="0.25">
      <c r="A106" s="2" t="s">
        <v>327</v>
      </c>
      <c r="B106" s="2" t="s">
        <v>328</v>
      </c>
      <c r="C106" s="2"/>
      <c r="D106" s="2">
        <f t="shared" si="2"/>
        <v>0</v>
      </c>
      <c r="E106" s="2" t="s">
        <v>38</v>
      </c>
      <c r="F106" s="2" t="s">
        <v>48</v>
      </c>
      <c r="G106" s="2" t="s">
        <v>39</v>
      </c>
      <c r="H106" s="2" t="s">
        <v>40</v>
      </c>
      <c r="I106" s="2" t="s">
        <v>41</v>
      </c>
      <c r="J106" s="2" t="s">
        <v>42</v>
      </c>
      <c r="K106" s="2" t="s">
        <v>329</v>
      </c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x14ac:dyDescent="0.25">
      <c r="A107" s="2" t="s">
        <v>330</v>
      </c>
      <c r="B107" s="2" t="s">
        <v>331</v>
      </c>
      <c r="C107" s="2"/>
      <c r="D107" s="2">
        <f t="shared" si="2"/>
        <v>1</v>
      </c>
      <c r="E107" s="2" t="s">
        <v>270</v>
      </c>
      <c r="F107" s="2" t="s">
        <v>48</v>
      </c>
      <c r="G107" s="2" t="s">
        <v>42</v>
      </c>
      <c r="H107" s="2"/>
      <c r="I107" s="2"/>
      <c r="J107" s="2"/>
      <c r="K107" s="2" t="s">
        <v>332</v>
      </c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x14ac:dyDescent="0.25">
      <c r="A108" s="2" t="s">
        <v>333</v>
      </c>
      <c r="B108" s="2" t="s">
        <v>334</v>
      </c>
      <c r="C108" s="2"/>
      <c r="D108" s="2">
        <f t="shared" si="2"/>
        <v>0</v>
      </c>
      <c r="E108" s="2" t="s">
        <v>270</v>
      </c>
      <c r="F108" s="2" t="s">
        <v>48</v>
      </c>
      <c r="G108" s="2" t="s">
        <v>42</v>
      </c>
      <c r="H108" s="2"/>
      <c r="I108" s="2"/>
      <c r="J108" s="2"/>
      <c r="K108" s="2" t="s">
        <v>335</v>
      </c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x14ac:dyDescent="0.25">
      <c r="A109" s="2" t="s">
        <v>336</v>
      </c>
      <c r="B109" s="2" t="s">
        <v>337</v>
      </c>
      <c r="C109" s="2"/>
      <c r="D109" s="2">
        <f t="shared" si="2"/>
        <v>0</v>
      </c>
      <c r="E109" s="2" t="s">
        <v>38</v>
      </c>
      <c r="F109" s="2" t="s">
        <v>48</v>
      </c>
      <c r="G109" s="2" t="s">
        <v>42</v>
      </c>
      <c r="H109" s="2"/>
      <c r="I109" s="2"/>
      <c r="J109" s="2"/>
      <c r="K109" s="2" t="s">
        <v>338</v>
      </c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x14ac:dyDescent="0.25">
      <c r="A110" s="2" t="s">
        <v>339</v>
      </c>
      <c r="B110" s="2" t="s">
        <v>340</v>
      </c>
      <c r="C110" s="2"/>
      <c r="D110" s="2">
        <f t="shared" si="2"/>
        <v>1</v>
      </c>
      <c r="E110" s="2" t="s">
        <v>38</v>
      </c>
      <c r="F110" s="2" t="s">
        <v>48</v>
      </c>
      <c r="G110" s="2" t="s">
        <v>49</v>
      </c>
      <c r="H110" s="2" t="s">
        <v>51</v>
      </c>
      <c r="I110" s="2" t="s">
        <v>52</v>
      </c>
      <c r="J110" s="2"/>
      <c r="K110" s="2" t="s">
        <v>341</v>
      </c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x14ac:dyDescent="0.25">
      <c r="A111" s="2" t="s">
        <v>342</v>
      </c>
      <c r="B111" s="2" t="s">
        <v>343</v>
      </c>
      <c r="C111" s="2"/>
      <c r="D111" s="2">
        <f t="shared" ref="D111:D142" si="3">IF(ISERROR(MATCH($A111,needsol,0)),0,1)</f>
        <v>1</v>
      </c>
      <c r="E111" s="2" t="s">
        <v>38</v>
      </c>
      <c r="F111" s="2" t="s">
        <v>48</v>
      </c>
      <c r="G111" s="2" t="s">
        <v>49</v>
      </c>
      <c r="H111" s="2" t="s">
        <v>51</v>
      </c>
      <c r="I111" s="2" t="s">
        <v>52</v>
      </c>
      <c r="J111" s="2"/>
      <c r="K111" s="2" t="s">
        <v>344</v>
      </c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x14ac:dyDescent="0.25">
      <c r="A112" s="2" t="s">
        <v>345</v>
      </c>
      <c r="B112" s="2" t="s">
        <v>346</v>
      </c>
      <c r="C112" s="2"/>
      <c r="D112" s="2">
        <f t="shared" si="3"/>
        <v>1</v>
      </c>
      <c r="E112" s="2" t="s">
        <v>118</v>
      </c>
      <c r="F112" s="2" t="s">
        <v>347</v>
      </c>
      <c r="G112" s="2" t="s">
        <v>49</v>
      </c>
      <c r="H112" s="2" t="s">
        <v>71</v>
      </c>
      <c r="I112" s="2" t="s">
        <v>51</v>
      </c>
      <c r="J112" s="2" t="s">
        <v>52</v>
      </c>
      <c r="K112" s="2" t="s">
        <v>348</v>
      </c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x14ac:dyDescent="0.25">
      <c r="A113" s="2" t="s">
        <v>349</v>
      </c>
      <c r="B113" s="2" t="s">
        <v>350</v>
      </c>
      <c r="C113" s="2"/>
      <c r="D113" s="2">
        <f t="shared" si="3"/>
        <v>1</v>
      </c>
      <c r="E113" s="2" t="s">
        <v>118</v>
      </c>
      <c r="F113" s="2" t="s">
        <v>347</v>
      </c>
      <c r="G113" s="2" t="s">
        <v>49</v>
      </c>
      <c r="H113" s="2" t="s">
        <v>71</v>
      </c>
      <c r="I113" s="2" t="s">
        <v>61</v>
      </c>
      <c r="J113" s="2" t="s">
        <v>52</v>
      </c>
      <c r="K113" s="2" t="s">
        <v>351</v>
      </c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x14ac:dyDescent="0.25">
      <c r="A114" s="2" t="s">
        <v>352</v>
      </c>
      <c r="B114" s="2" t="s">
        <v>353</v>
      </c>
      <c r="C114" s="2"/>
      <c r="D114" s="2">
        <f t="shared" si="3"/>
        <v>0</v>
      </c>
      <c r="E114" s="2" t="s">
        <v>38</v>
      </c>
      <c r="F114" s="2" t="s">
        <v>50</v>
      </c>
      <c r="G114" s="2" t="s">
        <v>48</v>
      </c>
      <c r="H114" s="2" t="s">
        <v>354</v>
      </c>
      <c r="I114" s="2" t="s">
        <v>355</v>
      </c>
      <c r="J114" s="2" t="s">
        <v>42</v>
      </c>
      <c r="K114" s="2" t="s">
        <v>356</v>
      </c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x14ac:dyDescent="0.25">
      <c r="A115" s="2" t="s">
        <v>357</v>
      </c>
      <c r="B115" s="2" t="s">
        <v>358</v>
      </c>
      <c r="C115" s="2"/>
      <c r="D115" s="2">
        <f t="shared" si="3"/>
        <v>0</v>
      </c>
      <c r="E115" s="2" t="s">
        <v>38</v>
      </c>
      <c r="F115" s="2" t="s">
        <v>48</v>
      </c>
      <c r="G115" s="2" t="s">
        <v>39</v>
      </c>
      <c r="H115" s="2" t="s">
        <v>40</v>
      </c>
      <c r="I115" s="2" t="s">
        <v>41</v>
      </c>
      <c r="J115" s="2" t="s">
        <v>42</v>
      </c>
      <c r="K115" s="2" t="s">
        <v>359</v>
      </c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x14ac:dyDescent="0.25">
      <c r="A116" s="2" t="s">
        <v>360</v>
      </c>
      <c r="B116" s="2" t="s">
        <v>361</v>
      </c>
      <c r="C116" s="2"/>
      <c r="D116" s="2">
        <f t="shared" si="3"/>
        <v>0</v>
      </c>
      <c r="E116" s="2" t="s">
        <v>38</v>
      </c>
      <c r="F116" s="2" t="s">
        <v>50</v>
      </c>
      <c r="G116" s="2" t="s">
        <v>48</v>
      </c>
      <c r="H116" s="2" t="s">
        <v>39</v>
      </c>
      <c r="I116" s="2" t="s">
        <v>42</v>
      </c>
      <c r="J116" s="2"/>
      <c r="K116" s="2" t="s">
        <v>362</v>
      </c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x14ac:dyDescent="0.25">
      <c r="A117" s="2" t="s">
        <v>363</v>
      </c>
      <c r="B117" s="2" t="s">
        <v>364</v>
      </c>
      <c r="C117" s="2"/>
      <c r="D117" s="2">
        <f t="shared" si="3"/>
        <v>0</v>
      </c>
      <c r="E117" s="2" t="s">
        <v>38</v>
      </c>
      <c r="F117" s="2" t="s">
        <v>48</v>
      </c>
      <c r="G117" s="2" t="s">
        <v>39</v>
      </c>
      <c r="H117" s="2" t="s">
        <v>42</v>
      </c>
      <c r="I117" s="2"/>
      <c r="J117" s="2"/>
      <c r="K117" s="2" t="s">
        <v>365</v>
      </c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x14ac:dyDescent="0.25">
      <c r="A118" s="2" t="s">
        <v>366</v>
      </c>
      <c r="B118" s="2" t="s">
        <v>367</v>
      </c>
      <c r="C118" s="2"/>
      <c r="D118" s="2">
        <f t="shared" si="3"/>
        <v>0</v>
      </c>
      <c r="E118" s="2" t="s">
        <v>38</v>
      </c>
      <c r="F118" s="2" t="s">
        <v>50</v>
      </c>
      <c r="G118" s="2" t="s">
        <v>48</v>
      </c>
      <c r="H118" s="2" t="s">
        <v>39</v>
      </c>
      <c r="I118" s="2" t="s">
        <v>42</v>
      </c>
      <c r="J118" s="2"/>
      <c r="K118" s="2" t="s">
        <v>368</v>
      </c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x14ac:dyDescent="0.25">
      <c r="A119" s="2" t="s">
        <v>369</v>
      </c>
      <c r="B119" s="2" t="s">
        <v>370</v>
      </c>
      <c r="C119" s="2"/>
      <c r="D119" s="2">
        <f t="shared" si="3"/>
        <v>0</v>
      </c>
      <c r="E119" s="2" t="s">
        <v>38</v>
      </c>
      <c r="F119" s="2" t="s">
        <v>48</v>
      </c>
      <c r="G119" s="2" t="s">
        <v>39</v>
      </c>
      <c r="H119" s="2" t="s">
        <v>42</v>
      </c>
      <c r="I119" s="2"/>
      <c r="J119" s="2"/>
      <c r="K119" s="2" t="s">
        <v>371</v>
      </c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x14ac:dyDescent="0.25">
      <c r="A120" s="2" t="s">
        <v>372</v>
      </c>
      <c r="B120" s="2" t="s">
        <v>373</v>
      </c>
      <c r="C120" s="2"/>
      <c r="D120" s="2">
        <f t="shared" si="3"/>
        <v>0</v>
      </c>
      <c r="E120" s="2" t="s">
        <v>374</v>
      </c>
      <c r="F120" s="2" t="s">
        <v>375</v>
      </c>
      <c r="G120" s="2" t="s">
        <v>65</v>
      </c>
      <c r="H120" s="2" t="s">
        <v>265</v>
      </c>
      <c r="I120" s="2" t="s">
        <v>42</v>
      </c>
      <c r="J120" s="2"/>
      <c r="K120" s="2" t="s">
        <v>376</v>
      </c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x14ac:dyDescent="0.25">
      <c r="A121" s="2" t="s">
        <v>377</v>
      </c>
      <c r="B121" s="2" t="s">
        <v>378</v>
      </c>
      <c r="C121" s="2"/>
      <c r="D121" s="2">
        <f t="shared" si="3"/>
        <v>0</v>
      </c>
      <c r="E121" s="2" t="s">
        <v>38</v>
      </c>
      <c r="F121" s="2" t="s">
        <v>379</v>
      </c>
      <c r="G121" s="2" t="s">
        <v>42</v>
      </c>
      <c r="H121" s="2"/>
      <c r="I121" s="2"/>
      <c r="J121" s="2"/>
      <c r="K121" s="2" t="s">
        <v>380</v>
      </c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x14ac:dyDescent="0.25">
      <c r="A122" s="2" t="s">
        <v>381</v>
      </c>
      <c r="B122" s="2" t="s">
        <v>382</v>
      </c>
      <c r="C122" s="2"/>
      <c r="D122" s="2">
        <f t="shared" si="3"/>
        <v>0</v>
      </c>
      <c r="E122" s="2" t="s">
        <v>38</v>
      </c>
      <c r="F122" s="2" t="s">
        <v>42</v>
      </c>
      <c r="G122" s="2"/>
      <c r="H122" s="2"/>
      <c r="I122" s="2"/>
      <c r="J122" s="2"/>
      <c r="K122" s="2" t="s">
        <v>383</v>
      </c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x14ac:dyDescent="0.25">
      <c r="A123" s="2" t="s">
        <v>384</v>
      </c>
      <c r="B123" s="2" t="s">
        <v>385</v>
      </c>
      <c r="C123" s="2"/>
      <c r="D123" s="2">
        <f t="shared" si="3"/>
        <v>0</v>
      </c>
      <c r="E123" s="2" t="s">
        <v>38</v>
      </c>
      <c r="F123" s="2" t="s">
        <v>50</v>
      </c>
      <c r="G123" s="2" t="s">
        <v>48</v>
      </c>
      <c r="H123" s="2" t="s">
        <v>354</v>
      </c>
      <c r="I123" s="2" t="s">
        <v>355</v>
      </c>
      <c r="J123" s="2" t="s">
        <v>42</v>
      </c>
      <c r="K123" s="2" t="s">
        <v>386</v>
      </c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x14ac:dyDescent="0.25">
      <c r="A124" s="2" t="s">
        <v>387</v>
      </c>
      <c r="B124" s="2" t="s">
        <v>388</v>
      </c>
      <c r="C124" s="2"/>
      <c r="D124" s="2">
        <f t="shared" si="3"/>
        <v>0</v>
      </c>
      <c r="E124" s="2" t="s">
        <v>389</v>
      </c>
      <c r="F124" s="2" t="s">
        <v>390</v>
      </c>
      <c r="G124" s="2" t="s">
        <v>42</v>
      </c>
      <c r="H124" s="2"/>
      <c r="I124" s="2"/>
      <c r="J124" s="2"/>
      <c r="K124" s="2" t="s">
        <v>391</v>
      </c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x14ac:dyDescent="0.25">
      <c r="A125" s="2" t="s">
        <v>392</v>
      </c>
      <c r="B125" s="2" t="s">
        <v>393</v>
      </c>
      <c r="C125" s="2"/>
      <c r="D125" s="2">
        <f t="shared" si="3"/>
        <v>0</v>
      </c>
      <c r="E125" s="2" t="s">
        <v>38</v>
      </c>
      <c r="F125" s="2" t="s">
        <v>50</v>
      </c>
      <c r="G125" s="2" t="s">
        <v>48</v>
      </c>
      <c r="H125" s="2" t="s">
        <v>394</v>
      </c>
      <c r="I125" s="2" t="s">
        <v>42</v>
      </c>
      <c r="J125" s="2"/>
      <c r="K125" s="2" t="s">
        <v>395</v>
      </c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x14ac:dyDescent="0.25">
      <c r="A126" s="2" t="s">
        <v>396</v>
      </c>
      <c r="B126" s="2" t="s">
        <v>397</v>
      </c>
      <c r="C126" s="2"/>
      <c r="D126" s="2">
        <f t="shared" si="3"/>
        <v>1</v>
      </c>
      <c r="E126" s="2" t="s">
        <v>375</v>
      </c>
      <c r="F126" s="2" t="s">
        <v>398</v>
      </c>
      <c r="G126" s="2" t="s">
        <v>42</v>
      </c>
      <c r="H126" s="2"/>
      <c r="I126" s="2"/>
      <c r="J126" s="2"/>
      <c r="K126" s="2" t="s">
        <v>399</v>
      </c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x14ac:dyDescent="0.25">
      <c r="A127" s="2" t="s">
        <v>400</v>
      </c>
      <c r="B127" s="2" t="s">
        <v>401</v>
      </c>
      <c r="C127" s="2"/>
      <c r="D127" s="2">
        <f t="shared" si="3"/>
        <v>0</v>
      </c>
      <c r="E127" s="2" t="s">
        <v>402</v>
      </c>
      <c r="F127" s="2" t="s">
        <v>403</v>
      </c>
      <c r="G127" s="2" t="s">
        <v>42</v>
      </c>
      <c r="H127" s="2"/>
      <c r="I127" s="2"/>
      <c r="J127" s="2"/>
      <c r="K127" s="2" t="s">
        <v>404</v>
      </c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x14ac:dyDescent="0.25">
      <c r="A128" s="2" t="s">
        <v>405</v>
      </c>
      <c r="B128" s="2" t="s">
        <v>406</v>
      </c>
      <c r="C128" s="2"/>
      <c r="D128" s="2">
        <f t="shared" si="3"/>
        <v>0</v>
      </c>
      <c r="E128" s="2" t="s">
        <v>88</v>
      </c>
      <c r="F128" s="2" t="s">
        <v>407</v>
      </c>
      <c r="G128" s="2" t="s">
        <v>42</v>
      </c>
      <c r="H128" s="2"/>
      <c r="I128" s="2"/>
      <c r="J128" s="2"/>
      <c r="K128" s="2" t="s">
        <v>408</v>
      </c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x14ac:dyDescent="0.25">
      <c r="A129" s="2" t="s">
        <v>409</v>
      </c>
      <c r="B129" s="2" t="s">
        <v>410</v>
      </c>
      <c r="C129" s="2"/>
      <c r="D129" s="2">
        <f t="shared" si="3"/>
        <v>0</v>
      </c>
      <c r="E129" s="2" t="s">
        <v>407</v>
      </c>
      <c r="F129" s="2" t="s">
        <v>88</v>
      </c>
      <c r="G129" s="2" t="s">
        <v>42</v>
      </c>
      <c r="H129" s="2"/>
      <c r="I129" s="2"/>
      <c r="J129" s="2"/>
      <c r="K129" s="2" t="s">
        <v>408</v>
      </c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x14ac:dyDescent="0.25">
      <c r="A130" s="2" t="s">
        <v>411</v>
      </c>
      <c r="B130" s="2" t="s">
        <v>412</v>
      </c>
      <c r="C130" s="2"/>
      <c r="D130" s="2">
        <f t="shared" si="3"/>
        <v>1</v>
      </c>
      <c r="E130" s="2" t="s">
        <v>375</v>
      </c>
      <c r="F130" s="2" t="s">
        <v>42</v>
      </c>
      <c r="G130" s="2"/>
      <c r="H130" s="2"/>
      <c r="I130" s="2"/>
      <c r="J130" s="2"/>
      <c r="K130" s="2" t="s">
        <v>413</v>
      </c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x14ac:dyDescent="0.25">
      <c r="A131" s="2" t="s">
        <v>414</v>
      </c>
      <c r="B131" s="2" t="s">
        <v>415</v>
      </c>
      <c r="C131" s="2"/>
      <c r="D131" s="2">
        <f t="shared" si="3"/>
        <v>0</v>
      </c>
      <c r="E131" s="2" t="s">
        <v>38</v>
      </c>
      <c r="F131" s="2" t="s">
        <v>48</v>
      </c>
      <c r="G131" s="2" t="s">
        <v>39</v>
      </c>
      <c r="H131" s="2" t="s">
        <v>40</v>
      </c>
      <c r="I131" s="2" t="s">
        <v>41</v>
      </c>
      <c r="J131" s="2" t="s">
        <v>42</v>
      </c>
      <c r="K131" s="2" t="s">
        <v>416</v>
      </c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x14ac:dyDescent="0.25">
      <c r="A132" s="2" t="s">
        <v>417</v>
      </c>
      <c r="B132" s="2" t="s">
        <v>418</v>
      </c>
      <c r="C132" s="2"/>
      <c r="D132" s="2">
        <f t="shared" si="3"/>
        <v>1</v>
      </c>
      <c r="E132" s="2" t="s">
        <v>275</v>
      </c>
      <c r="F132" s="2" t="s">
        <v>48</v>
      </c>
      <c r="G132" s="2" t="s">
        <v>38</v>
      </c>
      <c r="H132" s="2" t="s">
        <v>42</v>
      </c>
      <c r="I132" s="2"/>
      <c r="J132" s="2"/>
      <c r="K132" s="2" t="s">
        <v>419</v>
      </c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x14ac:dyDescent="0.25">
      <c r="A133" s="2" t="s">
        <v>420</v>
      </c>
      <c r="B133" s="2" t="s">
        <v>421</v>
      </c>
      <c r="C133" s="2"/>
      <c r="D133" s="2">
        <f t="shared" si="3"/>
        <v>1</v>
      </c>
      <c r="E133" s="2" t="s">
        <v>422</v>
      </c>
      <c r="F133" s="2" t="s">
        <v>52</v>
      </c>
      <c r="G133" s="2"/>
      <c r="H133" s="2"/>
      <c r="I133" s="2"/>
      <c r="J133" s="2"/>
      <c r="K133" s="2" t="s">
        <v>423</v>
      </c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x14ac:dyDescent="0.25">
      <c r="A134" s="2" t="s">
        <v>424</v>
      </c>
      <c r="B134" s="2" t="s">
        <v>425</v>
      </c>
      <c r="C134" s="2"/>
      <c r="D134" s="2">
        <f t="shared" si="3"/>
        <v>1</v>
      </c>
      <c r="E134" s="2" t="s">
        <v>426</v>
      </c>
      <c r="F134" s="2" t="s">
        <v>427</v>
      </c>
      <c r="G134" s="2" t="s">
        <v>42</v>
      </c>
      <c r="H134" s="2"/>
      <c r="I134" s="2"/>
      <c r="J134" s="2"/>
      <c r="K134" s="2" t="s">
        <v>428</v>
      </c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x14ac:dyDescent="0.25">
      <c r="A135" s="2" t="s">
        <v>429</v>
      </c>
      <c r="B135" s="2" t="s">
        <v>430</v>
      </c>
      <c r="C135" s="2"/>
      <c r="D135" s="2">
        <f t="shared" si="3"/>
        <v>1</v>
      </c>
      <c r="E135" s="2" t="s">
        <v>427</v>
      </c>
      <c r="F135" s="2" t="s">
        <v>42</v>
      </c>
      <c r="G135" s="2"/>
      <c r="H135" s="2"/>
      <c r="I135" s="2"/>
      <c r="J135" s="2"/>
      <c r="K135" s="2" t="s">
        <v>431</v>
      </c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x14ac:dyDescent="0.25">
      <c r="A136" s="2" t="s">
        <v>432</v>
      </c>
      <c r="B136" s="2" t="s">
        <v>433</v>
      </c>
      <c r="C136" s="2"/>
      <c r="D136" s="2">
        <f t="shared" si="3"/>
        <v>1</v>
      </c>
      <c r="E136" s="2" t="s">
        <v>434</v>
      </c>
      <c r="F136" s="2" t="s">
        <v>435</v>
      </c>
      <c r="G136" s="2" t="s">
        <v>42</v>
      </c>
      <c r="H136" s="2"/>
      <c r="I136" s="2"/>
      <c r="J136" s="2"/>
      <c r="K136" s="2" t="s">
        <v>436</v>
      </c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x14ac:dyDescent="0.25">
      <c r="A137" s="2" t="s">
        <v>437</v>
      </c>
      <c r="B137" s="2" t="s">
        <v>438</v>
      </c>
      <c r="C137" s="2"/>
      <c r="D137" s="2">
        <f t="shared" si="3"/>
        <v>1</v>
      </c>
      <c r="E137" s="2" t="s">
        <v>439</v>
      </c>
      <c r="F137" s="2" t="s">
        <v>427</v>
      </c>
      <c r="G137" s="2" t="s">
        <v>42</v>
      </c>
      <c r="H137" s="2"/>
      <c r="I137" s="2"/>
      <c r="J137" s="2"/>
      <c r="K137" s="2" t="s">
        <v>440</v>
      </c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x14ac:dyDescent="0.25">
      <c r="A138" s="2" t="s">
        <v>441</v>
      </c>
      <c r="B138" s="2" t="s">
        <v>442</v>
      </c>
      <c r="C138" s="2"/>
      <c r="D138" s="2">
        <f t="shared" si="3"/>
        <v>0</v>
      </c>
      <c r="E138" s="2" t="s">
        <v>439</v>
      </c>
      <c r="F138" s="2" t="s">
        <v>42</v>
      </c>
      <c r="G138" s="2"/>
      <c r="H138" s="2"/>
      <c r="I138" s="2"/>
      <c r="J138" s="2"/>
      <c r="K138" s="2" t="s">
        <v>443</v>
      </c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x14ac:dyDescent="0.25">
      <c r="A139" s="2" t="s">
        <v>444</v>
      </c>
      <c r="B139" s="2" t="s">
        <v>445</v>
      </c>
      <c r="C139" s="2"/>
      <c r="D139" s="2">
        <f t="shared" si="3"/>
        <v>1</v>
      </c>
      <c r="E139" s="2" t="s">
        <v>446</v>
      </c>
      <c r="F139" s="2" t="s">
        <v>447</v>
      </c>
      <c r="G139" s="2"/>
      <c r="H139" s="2"/>
      <c r="I139" s="2"/>
      <c r="J139" s="2"/>
      <c r="K139" s="2" t="s">
        <v>448</v>
      </c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x14ac:dyDescent="0.25">
      <c r="A140" s="2" t="s">
        <v>449</v>
      </c>
      <c r="B140" s="2" t="s">
        <v>450</v>
      </c>
      <c r="C140" s="2"/>
      <c r="D140" s="2">
        <f t="shared" si="3"/>
        <v>1</v>
      </c>
      <c r="E140" s="2" t="s">
        <v>451</v>
      </c>
      <c r="F140" s="2" t="s">
        <v>447</v>
      </c>
      <c r="G140" s="2"/>
      <c r="H140" s="2"/>
      <c r="I140" s="2"/>
      <c r="J140" s="2"/>
      <c r="K140" s="2" t="s">
        <v>452</v>
      </c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x14ac:dyDescent="0.25">
      <c r="A141" s="2" t="s">
        <v>453</v>
      </c>
      <c r="B141" s="2" t="s">
        <v>454</v>
      </c>
      <c r="C141" s="2"/>
      <c r="D141" s="2">
        <f t="shared" si="3"/>
        <v>0</v>
      </c>
      <c r="E141" s="2" t="s">
        <v>38</v>
      </c>
      <c r="F141" s="2" t="s">
        <v>48</v>
      </c>
      <c r="G141" s="2" t="s">
        <v>39</v>
      </c>
      <c r="H141" s="2" t="s">
        <v>40</v>
      </c>
      <c r="I141" s="2" t="s">
        <v>41</v>
      </c>
      <c r="J141" s="2" t="s">
        <v>42</v>
      </c>
      <c r="K141" s="2" t="s">
        <v>455</v>
      </c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x14ac:dyDescent="0.25">
      <c r="A142" s="2" t="s">
        <v>456</v>
      </c>
      <c r="B142" s="2" t="s">
        <v>457</v>
      </c>
      <c r="C142" s="2"/>
      <c r="D142" s="2">
        <f t="shared" si="3"/>
        <v>0</v>
      </c>
      <c r="E142" s="2" t="s">
        <v>38</v>
      </c>
      <c r="F142" s="2" t="s">
        <v>50</v>
      </c>
      <c r="G142" s="2" t="s">
        <v>48</v>
      </c>
      <c r="H142" s="2" t="s">
        <v>354</v>
      </c>
      <c r="I142" s="2" t="s">
        <v>355</v>
      </c>
      <c r="J142" s="2" t="s">
        <v>42</v>
      </c>
      <c r="K142" s="2" t="s">
        <v>458</v>
      </c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x14ac:dyDescent="0.25">
      <c r="A143" s="2" t="s">
        <v>459</v>
      </c>
      <c r="B143" s="2" t="s">
        <v>460</v>
      </c>
      <c r="C143" s="2"/>
      <c r="D143" s="2">
        <f t="shared" ref="D143:D174" si="4">IF(ISERROR(MATCH($A143,needsol,0)),0,1)</f>
        <v>0</v>
      </c>
      <c r="E143" s="2" t="s">
        <v>38</v>
      </c>
      <c r="F143" s="2" t="s">
        <v>79</v>
      </c>
      <c r="G143" s="2" t="s">
        <v>42</v>
      </c>
      <c r="H143" s="2"/>
      <c r="I143" s="2"/>
      <c r="J143" s="2"/>
      <c r="K143" s="2" t="s">
        <v>461</v>
      </c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x14ac:dyDescent="0.25">
      <c r="A144" s="2" t="s">
        <v>462</v>
      </c>
      <c r="B144" s="2" t="s">
        <v>463</v>
      </c>
      <c r="C144" s="2"/>
      <c r="D144" s="2">
        <f t="shared" si="4"/>
        <v>0</v>
      </c>
      <c r="E144" s="2" t="s">
        <v>38</v>
      </c>
      <c r="F144" s="2" t="s">
        <v>48</v>
      </c>
      <c r="G144" s="2" t="s">
        <v>39</v>
      </c>
      <c r="H144" s="2" t="s">
        <v>42</v>
      </c>
      <c r="I144" s="2"/>
      <c r="J144" s="2"/>
      <c r="K144" s="2" t="s">
        <v>464</v>
      </c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x14ac:dyDescent="0.25">
      <c r="A145" s="2" t="s">
        <v>465</v>
      </c>
      <c r="B145" s="2" t="s">
        <v>466</v>
      </c>
      <c r="C145" s="2"/>
      <c r="D145" s="2">
        <f t="shared" si="4"/>
        <v>0</v>
      </c>
      <c r="E145" s="2" t="s">
        <v>38</v>
      </c>
      <c r="F145" s="2" t="s">
        <v>50</v>
      </c>
      <c r="G145" s="2" t="s">
        <v>48</v>
      </c>
      <c r="H145" s="2" t="s">
        <v>394</v>
      </c>
      <c r="I145" s="2" t="s">
        <v>42</v>
      </c>
      <c r="J145" s="2"/>
      <c r="K145" s="2" t="s">
        <v>467</v>
      </c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x14ac:dyDescent="0.25">
      <c r="A146" s="2" t="s">
        <v>468</v>
      </c>
      <c r="B146" s="2" t="s">
        <v>469</v>
      </c>
      <c r="C146" s="2"/>
      <c r="D146" s="2">
        <f t="shared" si="4"/>
        <v>0</v>
      </c>
      <c r="E146" s="2" t="s">
        <v>38</v>
      </c>
      <c r="F146" s="2" t="s">
        <v>48</v>
      </c>
      <c r="G146" s="2" t="s">
        <v>39</v>
      </c>
      <c r="H146" s="2" t="s">
        <v>42</v>
      </c>
      <c r="I146" s="2"/>
      <c r="J146" s="2"/>
      <c r="K146" s="2" t="s">
        <v>470</v>
      </c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x14ac:dyDescent="0.25">
      <c r="A147" s="2" t="s">
        <v>471</v>
      </c>
      <c r="B147" s="2" t="s">
        <v>472</v>
      </c>
      <c r="C147" s="2"/>
      <c r="D147" s="2">
        <f t="shared" si="4"/>
        <v>0</v>
      </c>
      <c r="E147" s="2" t="s">
        <v>38</v>
      </c>
      <c r="F147" s="2" t="s">
        <v>48</v>
      </c>
      <c r="G147" s="2" t="s">
        <v>50</v>
      </c>
      <c r="H147" s="2" t="s">
        <v>394</v>
      </c>
      <c r="I147" s="2" t="s">
        <v>42</v>
      </c>
      <c r="J147" s="2"/>
      <c r="K147" s="2" t="s">
        <v>473</v>
      </c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x14ac:dyDescent="0.25">
      <c r="A148" s="2" t="s">
        <v>474</v>
      </c>
      <c r="B148" s="2" t="s">
        <v>475</v>
      </c>
      <c r="C148" s="2"/>
      <c r="D148" s="2">
        <f t="shared" si="4"/>
        <v>0</v>
      </c>
      <c r="E148" s="2" t="s">
        <v>38</v>
      </c>
      <c r="F148" s="2" t="s">
        <v>48</v>
      </c>
      <c r="G148" s="2" t="s">
        <v>50</v>
      </c>
      <c r="H148" s="2" t="s">
        <v>394</v>
      </c>
      <c r="I148" s="2" t="s">
        <v>42</v>
      </c>
      <c r="J148" s="2"/>
      <c r="K148" s="2" t="s">
        <v>476</v>
      </c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x14ac:dyDescent="0.25">
      <c r="A149" s="2" t="s">
        <v>477</v>
      </c>
      <c r="B149" s="2" t="s">
        <v>478</v>
      </c>
      <c r="C149" s="2"/>
      <c r="D149" s="2">
        <f t="shared" si="4"/>
        <v>0</v>
      </c>
      <c r="E149" s="2" t="s">
        <v>38</v>
      </c>
      <c r="F149" s="2" t="s">
        <v>48</v>
      </c>
      <c r="G149" s="2" t="s">
        <v>50</v>
      </c>
      <c r="H149" s="2" t="s">
        <v>394</v>
      </c>
      <c r="I149" s="2" t="s">
        <v>42</v>
      </c>
      <c r="J149" s="2"/>
      <c r="K149" s="2" t="s">
        <v>479</v>
      </c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x14ac:dyDescent="0.25">
      <c r="A150" s="2" t="s">
        <v>480</v>
      </c>
      <c r="B150" s="2" t="s">
        <v>481</v>
      </c>
      <c r="C150" s="2"/>
      <c r="D150" s="2">
        <f t="shared" si="4"/>
        <v>0</v>
      </c>
      <c r="E150" s="2" t="s">
        <v>38</v>
      </c>
      <c r="F150" s="2" t="s">
        <v>48</v>
      </c>
      <c r="G150" s="2" t="s">
        <v>50</v>
      </c>
      <c r="H150" s="2" t="s">
        <v>394</v>
      </c>
      <c r="I150" s="2" t="s">
        <v>42</v>
      </c>
      <c r="J150" s="2"/>
      <c r="K150" s="2" t="s">
        <v>482</v>
      </c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x14ac:dyDescent="0.25">
      <c r="A151" s="2" t="s">
        <v>483</v>
      </c>
      <c r="B151" s="2" t="s">
        <v>484</v>
      </c>
      <c r="C151" s="2"/>
      <c r="D151" s="2">
        <f t="shared" si="4"/>
        <v>0</v>
      </c>
      <c r="E151" s="2" t="s">
        <v>38</v>
      </c>
      <c r="F151" s="2" t="s">
        <v>48</v>
      </c>
      <c r="G151" s="2" t="s">
        <v>42</v>
      </c>
      <c r="H151" s="2"/>
      <c r="I151" s="2"/>
      <c r="J151" s="2"/>
      <c r="K151" s="2" t="s">
        <v>485</v>
      </c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x14ac:dyDescent="0.25">
      <c r="A152" s="2" t="s">
        <v>486</v>
      </c>
      <c r="B152" s="2" t="s">
        <v>487</v>
      </c>
      <c r="C152" s="2"/>
      <c r="D152" s="2">
        <f t="shared" si="4"/>
        <v>0</v>
      </c>
      <c r="E152" s="2" t="s">
        <v>38</v>
      </c>
      <c r="F152" s="2" t="s">
        <v>42</v>
      </c>
      <c r="G152" s="2"/>
      <c r="H152" s="2"/>
      <c r="I152" s="2"/>
      <c r="J152" s="2"/>
      <c r="K152" s="2" t="s">
        <v>488</v>
      </c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x14ac:dyDescent="0.25">
      <c r="A153" s="2" t="s">
        <v>489</v>
      </c>
      <c r="B153" s="2" t="s">
        <v>490</v>
      </c>
      <c r="C153" s="2"/>
      <c r="D153" s="2">
        <f t="shared" si="4"/>
        <v>0</v>
      </c>
      <c r="E153" s="2" t="s">
        <v>38</v>
      </c>
      <c r="F153" s="2" t="s">
        <v>42</v>
      </c>
      <c r="G153" s="2"/>
      <c r="H153" s="2"/>
      <c r="I153" s="2"/>
      <c r="J153" s="2"/>
      <c r="K153" s="2" t="s">
        <v>491</v>
      </c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x14ac:dyDescent="0.25">
      <c r="A154" s="2" t="s">
        <v>492</v>
      </c>
      <c r="B154" s="2" t="s">
        <v>493</v>
      </c>
      <c r="C154" s="2"/>
      <c r="D154" s="2">
        <f t="shared" si="4"/>
        <v>1</v>
      </c>
      <c r="E154" s="2" t="s">
        <v>446</v>
      </c>
      <c r="F154" s="2" t="s">
        <v>422</v>
      </c>
      <c r="G154" s="2" t="s">
        <v>494</v>
      </c>
      <c r="H154" s="2"/>
      <c r="I154" s="2"/>
      <c r="J154" s="2"/>
      <c r="K154" s="2" t="s">
        <v>495</v>
      </c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x14ac:dyDescent="0.25">
      <c r="A155" s="2" t="s">
        <v>496</v>
      </c>
      <c r="B155" s="2" t="s">
        <v>497</v>
      </c>
      <c r="C155" s="2"/>
      <c r="D155" s="2">
        <f t="shared" si="4"/>
        <v>1</v>
      </c>
      <c r="E155" s="2" t="s">
        <v>498</v>
      </c>
      <c r="F155" s="2" t="s">
        <v>422</v>
      </c>
      <c r="G155" s="2" t="s">
        <v>494</v>
      </c>
      <c r="H155" s="2"/>
      <c r="I155" s="2"/>
      <c r="J155" s="2"/>
      <c r="K155" s="2" t="s">
        <v>499</v>
      </c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x14ac:dyDescent="0.25">
      <c r="A156" s="2" t="s">
        <v>500</v>
      </c>
      <c r="B156" s="2" t="s">
        <v>501</v>
      </c>
      <c r="C156" s="2"/>
      <c r="D156" s="2">
        <f t="shared" si="4"/>
        <v>0</v>
      </c>
      <c r="E156" s="2"/>
      <c r="F156" s="2"/>
      <c r="G156" s="2"/>
      <c r="H156" s="2"/>
      <c r="I156" s="2"/>
      <c r="J156" s="2"/>
      <c r="K156" s="2" t="s">
        <v>502</v>
      </c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x14ac:dyDescent="0.25">
      <c r="A157" s="2" t="s">
        <v>503</v>
      </c>
      <c r="B157" s="2" t="s">
        <v>504</v>
      </c>
      <c r="C157" s="2"/>
      <c r="D157" s="2">
        <f t="shared" si="4"/>
        <v>0</v>
      </c>
      <c r="E157" s="2" t="s">
        <v>38</v>
      </c>
      <c r="F157" s="2" t="s">
        <v>42</v>
      </c>
      <c r="G157" s="2"/>
      <c r="H157" s="2"/>
      <c r="I157" s="2"/>
      <c r="J157" s="2"/>
      <c r="K157" s="2" t="s">
        <v>505</v>
      </c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x14ac:dyDescent="0.25">
      <c r="A158" s="2" t="s">
        <v>506</v>
      </c>
      <c r="B158" s="2" t="s">
        <v>507</v>
      </c>
      <c r="C158" s="2"/>
      <c r="D158" s="2">
        <f t="shared" si="4"/>
        <v>0</v>
      </c>
      <c r="E158" s="2" t="s">
        <v>270</v>
      </c>
      <c r="F158" s="2" t="s">
        <v>42</v>
      </c>
      <c r="G158" s="2"/>
      <c r="H158" s="2"/>
      <c r="I158" s="2"/>
      <c r="J158" s="2"/>
      <c r="K158" s="2" t="s">
        <v>508</v>
      </c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x14ac:dyDescent="0.25">
      <c r="A159" s="2" t="s">
        <v>509</v>
      </c>
      <c r="B159" s="2" t="s">
        <v>510</v>
      </c>
      <c r="C159" s="2"/>
      <c r="D159" s="2">
        <f t="shared" si="4"/>
        <v>0</v>
      </c>
      <c r="E159" s="2" t="s">
        <v>42</v>
      </c>
      <c r="F159" s="2"/>
      <c r="G159" s="2"/>
      <c r="H159" s="2"/>
      <c r="I159" s="2"/>
      <c r="J159" s="2"/>
      <c r="K159" s="2" t="s">
        <v>511</v>
      </c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x14ac:dyDescent="0.25">
      <c r="A160" s="2" t="s">
        <v>512</v>
      </c>
      <c r="B160" s="2" t="s">
        <v>513</v>
      </c>
      <c r="C160" s="2"/>
      <c r="D160" s="2">
        <f t="shared" si="4"/>
        <v>0</v>
      </c>
      <c r="E160" s="2" t="s">
        <v>270</v>
      </c>
      <c r="F160" s="2" t="s">
        <v>42</v>
      </c>
      <c r="G160" s="2"/>
      <c r="H160" s="2"/>
      <c r="I160" s="2"/>
      <c r="J160" s="2"/>
      <c r="K160" s="2" t="s">
        <v>514</v>
      </c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x14ac:dyDescent="0.25">
      <c r="A161" s="2" t="s">
        <v>515</v>
      </c>
      <c r="B161" s="2" t="s">
        <v>516</v>
      </c>
      <c r="C161" s="2"/>
      <c r="D161" s="2">
        <f t="shared" si="4"/>
        <v>0</v>
      </c>
      <c r="E161" s="2" t="s">
        <v>38</v>
      </c>
      <c r="F161" s="2" t="s">
        <v>39</v>
      </c>
      <c r="G161" s="2" t="s">
        <v>40</v>
      </c>
      <c r="H161" s="2" t="s">
        <v>41</v>
      </c>
      <c r="I161" s="2" t="s">
        <v>42</v>
      </c>
      <c r="J161" s="2"/>
      <c r="K161" s="2" t="s">
        <v>517</v>
      </c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x14ac:dyDescent="0.25">
      <c r="A162" s="2" t="s">
        <v>518</v>
      </c>
      <c r="B162" s="2" t="s">
        <v>519</v>
      </c>
      <c r="C162" s="2"/>
      <c r="D162" s="2">
        <f t="shared" si="4"/>
        <v>1</v>
      </c>
      <c r="E162" s="2" t="s">
        <v>38</v>
      </c>
      <c r="F162" s="2" t="s">
        <v>39</v>
      </c>
      <c r="G162" s="2" t="s">
        <v>40</v>
      </c>
      <c r="H162" s="2" t="s">
        <v>41</v>
      </c>
      <c r="I162" s="2" t="s">
        <v>42</v>
      </c>
      <c r="J162" s="2"/>
      <c r="K162" s="2" t="s">
        <v>520</v>
      </c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x14ac:dyDescent="0.25">
      <c r="A163" s="2" t="s">
        <v>521</v>
      </c>
      <c r="B163" s="2" t="s">
        <v>522</v>
      </c>
      <c r="C163" s="2"/>
      <c r="D163" s="2">
        <f t="shared" si="4"/>
        <v>1</v>
      </c>
      <c r="E163" s="2" t="s">
        <v>523</v>
      </c>
      <c r="F163" s="2" t="s">
        <v>42</v>
      </c>
      <c r="G163" s="2"/>
      <c r="H163" s="2"/>
      <c r="I163" s="2"/>
      <c r="J163" s="2"/>
      <c r="K163" s="2" t="s">
        <v>524</v>
      </c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x14ac:dyDescent="0.25">
      <c r="A164" s="2" t="s">
        <v>525</v>
      </c>
      <c r="B164" s="2" t="s">
        <v>526</v>
      </c>
      <c r="C164" s="2"/>
      <c r="D164" s="2">
        <f t="shared" si="4"/>
        <v>1</v>
      </c>
      <c r="E164" s="2" t="s">
        <v>527</v>
      </c>
      <c r="F164" s="2" t="s">
        <v>42</v>
      </c>
      <c r="G164" s="2"/>
      <c r="H164" s="2"/>
      <c r="I164" s="2"/>
      <c r="J164" s="2"/>
      <c r="K164" s="2" t="s">
        <v>528</v>
      </c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x14ac:dyDescent="0.25">
      <c r="A165" s="2" t="s">
        <v>529</v>
      </c>
      <c r="B165" s="2" t="s">
        <v>530</v>
      </c>
      <c r="C165" s="2"/>
      <c r="D165" s="2">
        <f t="shared" si="4"/>
        <v>0</v>
      </c>
      <c r="E165" s="2" t="s">
        <v>222</v>
      </c>
      <c r="F165" s="2" t="s">
        <v>42</v>
      </c>
      <c r="G165" s="2"/>
      <c r="H165" s="2"/>
      <c r="I165" s="2"/>
      <c r="J165" s="2"/>
      <c r="K165" s="2" t="s">
        <v>531</v>
      </c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x14ac:dyDescent="0.25">
      <c r="A166" s="2" t="s">
        <v>532</v>
      </c>
      <c r="B166" s="2" t="s">
        <v>533</v>
      </c>
      <c r="C166" s="2"/>
      <c r="D166" s="2">
        <f t="shared" si="4"/>
        <v>0</v>
      </c>
      <c r="E166" s="2" t="s">
        <v>65</v>
      </c>
      <c r="F166" s="2" t="s">
        <v>167</v>
      </c>
      <c r="G166" s="2" t="s">
        <v>42</v>
      </c>
      <c r="H166" s="2"/>
      <c r="I166" s="2"/>
      <c r="J166" s="2"/>
      <c r="K166" s="2" t="s">
        <v>534</v>
      </c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x14ac:dyDescent="0.25">
      <c r="A167" s="2" t="s">
        <v>535</v>
      </c>
      <c r="B167" s="2" t="s">
        <v>536</v>
      </c>
      <c r="C167" s="2"/>
      <c r="D167" s="2">
        <f t="shared" si="4"/>
        <v>0</v>
      </c>
      <c r="E167" s="2" t="s">
        <v>65</v>
      </c>
      <c r="F167" s="2" t="s">
        <v>537</v>
      </c>
      <c r="G167" s="2" t="s">
        <v>42</v>
      </c>
      <c r="H167" s="2"/>
      <c r="I167" s="2"/>
      <c r="J167" s="2"/>
      <c r="K167" s="2" t="s">
        <v>538</v>
      </c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x14ac:dyDescent="0.25">
      <c r="A168" s="2" t="s">
        <v>539</v>
      </c>
      <c r="B168" s="2" t="s">
        <v>540</v>
      </c>
      <c r="C168" s="2"/>
      <c r="D168" s="2">
        <f t="shared" si="4"/>
        <v>0</v>
      </c>
      <c r="E168" s="2" t="s">
        <v>65</v>
      </c>
      <c r="F168" s="2" t="s">
        <v>167</v>
      </c>
      <c r="G168" s="2" t="s">
        <v>537</v>
      </c>
      <c r="H168" s="2" t="s">
        <v>42</v>
      </c>
      <c r="I168" s="2"/>
      <c r="J168" s="2"/>
      <c r="K168" s="2" t="s">
        <v>541</v>
      </c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x14ac:dyDescent="0.25">
      <c r="A169" s="2" t="s">
        <v>542</v>
      </c>
      <c r="B169" s="2" t="s">
        <v>543</v>
      </c>
      <c r="C169" s="2"/>
      <c r="D169" s="2">
        <f t="shared" si="4"/>
        <v>1</v>
      </c>
      <c r="E169" s="2" t="s">
        <v>375</v>
      </c>
      <c r="F169" s="2" t="s">
        <v>50</v>
      </c>
      <c r="G169" s="2" t="s">
        <v>48</v>
      </c>
      <c r="H169" s="2" t="s">
        <v>544</v>
      </c>
      <c r="I169" s="2" t="s">
        <v>42</v>
      </c>
      <c r="J169" s="2"/>
      <c r="K169" s="2" t="s">
        <v>545</v>
      </c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x14ac:dyDescent="0.25">
      <c r="A170" s="2" t="s">
        <v>546</v>
      </c>
      <c r="B170" s="2" t="s">
        <v>547</v>
      </c>
      <c r="C170" s="2"/>
      <c r="D170" s="2">
        <f t="shared" si="4"/>
        <v>0</v>
      </c>
      <c r="E170" s="2" t="s">
        <v>42</v>
      </c>
      <c r="F170" s="2"/>
      <c r="G170" s="2"/>
      <c r="H170" s="2"/>
      <c r="I170" s="2"/>
      <c r="J170" s="2"/>
      <c r="K170" s="2" t="s">
        <v>548</v>
      </c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x14ac:dyDescent="0.25">
      <c r="A171" s="2" t="s">
        <v>549</v>
      </c>
      <c r="B171" s="2" t="s">
        <v>550</v>
      </c>
      <c r="C171" s="2"/>
      <c r="D171" s="2">
        <f t="shared" si="4"/>
        <v>0</v>
      </c>
      <c r="E171" s="2" t="s">
        <v>50</v>
      </c>
      <c r="F171" s="2" t="s">
        <v>42</v>
      </c>
      <c r="G171" s="2"/>
      <c r="H171" s="2"/>
      <c r="I171" s="2"/>
      <c r="J171" s="2"/>
      <c r="K171" s="2" t="s">
        <v>551</v>
      </c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x14ac:dyDescent="0.25">
      <c r="A172" s="2" t="s">
        <v>552</v>
      </c>
      <c r="B172" s="2" t="s">
        <v>553</v>
      </c>
      <c r="C172" s="2"/>
      <c r="D172" s="2">
        <f t="shared" si="4"/>
        <v>0</v>
      </c>
      <c r="E172" s="2" t="s">
        <v>118</v>
      </c>
      <c r="F172" s="2" t="s">
        <v>554</v>
      </c>
      <c r="G172" s="2" t="s">
        <v>40</v>
      </c>
      <c r="H172" s="2" t="s">
        <v>41</v>
      </c>
      <c r="I172" s="2" t="s">
        <v>42</v>
      </c>
      <c r="J172" s="2"/>
      <c r="K172" s="2" t="s">
        <v>555</v>
      </c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x14ac:dyDescent="0.25">
      <c r="A173" s="2" t="s">
        <v>556</v>
      </c>
      <c r="B173" s="2" t="s">
        <v>557</v>
      </c>
      <c r="C173" s="2"/>
      <c r="D173" s="2">
        <f t="shared" si="4"/>
        <v>0</v>
      </c>
      <c r="E173" s="2" t="s">
        <v>558</v>
      </c>
      <c r="F173" s="2" t="s">
        <v>75</v>
      </c>
      <c r="G173" s="2" t="s">
        <v>40</v>
      </c>
      <c r="H173" s="2" t="s">
        <v>41</v>
      </c>
      <c r="I173" s="2" t="s">
        <v>42</v>
      </c>
      <c r="J173" s="2"/>
      <c r="K173" s="2" t="s">
        <v>559</v>
      </c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x14ac:dyDescent="0.25">
      <c r="A174" s="2" t="s">
        <v>560</v>
      </c>
      <c r="B174" s="2" t="s">
        <v>561</v>
      </c>
      <c r="C174" s="2"/>
      <c r="D174" s="2">
        <f t="shared" si="4"/>
        <v>0</v>
      </c>
      <c r="E174" s="2" t="s">
        <v>50</v>
      </c>
      <c r="F174" s="2" t="s">
        <v>562</v>
      </c>
      <c r="G174" s="2" t="s">
        <v>261</v>
      </c>
      <c r="H174" s="2" t="s">
        <v>42</v>
      </c>
      <c r="I174" s="2"/>
      <c r="J174" s="2"/>
      <c r="K174" s="2" t="s">
        <v>563</v>
      </c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x14ac:dyDescent="0.25">
      <c r="A175" s="2" t="s">
        <v>564</v>
      </c>
      <c r="B175" s="2" t="s">
        <v>565</v>
      </c>
      <c r="C175" s="2"/>
      <c r="D175" s="2">
        <f t="shared" ref="D175:D197" si="5">IF(ISERROR(MATCH($A175,needsol,0)),0,1)</f>
        <v>0</v>
      </c>
      <c r="E175" s="2" t="s">
        <v>50</v>
      </c>
      <c r="F175" s="2" t="s">
        <v>261</v>
      </c>
      <c r="G175" s="2" t="s">
        <v>42</v>
      </c>
      <c r="H175" s="2"/>
      <c r="I175" s="2"/>
      <c r="J175" s="2"/>
      <c r="K175" s="2" t="s">
        <v>566</v>
      </c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x14ac:dyDescent="0.25">
      <c r="A176" s="2" t="s">
        <v>567</v>
      </c>
      <c r="B176" s="2" t="s">
        <v>568</v>
      </c>
      <c r="C176" s="2"/>
      <c r="D176" s="2">
        <f t="shared" si="5"/>
        <v>0</v>
      </c>
      <c r="E176" s="2" t="s">
        <v>50</v>
      </c>
      <c r="F176" s="2" t="s">
        <v>42</v>
      </c>
      <c r="G176" s="2"/>
      <c r="H176" s="2"/>
      <c r="I176" s="2"/>
      <c r="J176" s="2"/>
      <c r="K176" s="2" t="s">
        <v>569</v>
      </c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x14ac:dyDescent="0.25">
      <c r="A177" s="2" t="s">
        <v>570</v>
      </c>
      <c r="B177" s="2" t="s">
        <v>571</v>
      </c>
      <c r="C177" s="2"/>
      <c r="D177" s="2">
        <f t="shared" si="5"/>
        <v>0</v>
      </c>
      <c r="E177" s="2" t="s">
        <v>375</v>
      </c>
      <c r="F177" s="2" t="s">
        <v>65</v>
      </c>
      <c r="G177" s="2" t="s">
        <v>265</v>
      </c>
      <c r="H177" s="2" t="s">
        <v>42</v>
      </c>
      <c r="I177" s="2"/>
      <c r="J177" s="2"/>
      <c r="K177" s="2" t="s">
        <v>572</v>
      </c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x14ac:dyDescent="0.25">
      <c r="A178" s="2" t="s">
        <v>573</v>
      </c>
      <c r="B178" s="2" t="s">
        <v>574</v>
      </c>
      <c r="C178" s="2"/>
      <c r="D178" s="2">
        <f t="shared" si="5"/>
        <v>0</v>
      </c>
      <c r="E178" s="2" t="s">
        <v>38</v>
      </c>
      <c r="F178" s="2" t="s">
        <v>50</v>
      </c>
      <c r="G178" s="2" t="s">
        <v>48</v>
      </c>
      <c r="H178" s="2" t="s">
        <v>354</v>
      </c>
      <c r="I178" s="2" t="s">
        <v>355</v>
      </c>
      <c r="J178" s="2" t="s">
        <v>42</v>
      </c>
      <c r="K178" s="2" t="s">
        <v>575</v>
      </c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x14ac:dyDescent="0.25">
      <c r="A179" s="2" t="s">
        <v>576</v>
      </c>
      <c r="B179" s="2" t="s">
        <v>577</v>
      </c>
      <c r="C179" s="2"/>
      <c r="D179" s="2">
        <f t="shared" si="5"/>
        <v>0</v>
      </c>
      <c r="E179" s="2" t="s">
        <v>38</v>
      </c>
      <c r="F179" s="2" t="s">
        <v>50</v>
      </c>
      <c r="G179" s="2" t="s">
        <v>48</v>
      </c>
      <c r="H179" s="2" t="s">
        <v>39</v>
      </c>
      <c r="I179" s="2" t="s">
        <v>42</v>
      </c>
      <c r="J179" s="2"/>
      <c r="K179" s="2" t="s">
        <v>578</v>
      </c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x14ac:dyDescent="0.25">
      <c r="A180" s="2" t="s">
        <v>579</v>
      </c>
      <c r="B180" s="2" t="s">
        <v>580</v>
      </c>
      <c r="C180" s="2"/>
      <c r="D180" s="2">
        <f t="shared" si="5"/>
        <v>0</v>
      </c>
      <c r="E180" s="2" t="s">
        <v>38</v>
      </c>
      <c r="F180" s="2" t="s">
        <v>48</v>
      </c>
      <c r="G180" s="2" t="s">
        <v>39</v>
      </c>
      <c r="H180" s="2" t="s">
        <v>42</v>
      </c>
      <c r="I180" s="2"/>
      <c r="J180" s="2"/>
      <c r="K180" s="2" t="s">
        <v>464</v>
      </c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x14ac:dyDescent="0.25">
      <c r="A181" s="2" t="s">
        <v>581</v>
      </c>
      <c r="B181" s="2" t="s">
        <v>582</v>
      </c>
      <c r="C181" s="2"/>
      <c r="D181" s="2">
        <f t="shared" si="5"/>
        <v>0</v>
      </c>
      <c r="E181" s="2" t="s">
        <v>583</v>
      </c>
      <c r="F181" s="2" t="s">
        <v>48</v>
      </c>
      <c r="G181" s="2" t="s">
        <v>51</v>
      </c>
      <c r="H181" s="2" t="s">
        <v>42</v>
      </c>
      <c r="I181" s="2"/>
      <c r="J181" s="2"/>
      <c r="K181" s="2" t="s">
        <v>584</v>
      </c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x14ac:dyDescent="0.25">
      <c r="A182" s="2" t="s">
        <v>585</v>
      </c>
      <c r="B182" s="2" t="s">
        <v>586</v>
      </c>
      <c r="C182" s="2"/>
      <c r="D182" s="2">
        <f t="shared" si="5"/>
        <v>0</v>
      </c>
      <c r="E182" s="2" t="s">
        <v>38</v>
      </c>
      <c r="F182" s="2" t="s">
        <v>50</v>
      </c>
      <c r="G182" s="2" t="s">
        <v>48</v>
      </c>
      <c r="H182" s="2" t="s">
        <v>39</v>
      </c>
      <c r="I182" s="2" t="s">
        <v>42</v>
      </c>
      <c r="J182" s="2"/>
      <c r="K182" s="2" t="s">
        <v>587</v>
      </c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x14ac:dyDescent="0.25">
      <c r="A183" s="2" t="s">
        <v>588</v>
      </c>
      <c r="B183" s="2" t="s">
        <v>589</v>
      </c>
      <c r="C183" s="2"/>
      <c r="D183" s="2">
        <f t="shared" si="5"/>
        <v>0</v>
      </c>
      <c r="E183" s="2" t="s">
        <v>38</v>
      </c>
      <c r="F183" s="2" t="s">
        <v>48</v>
      </c>
      <c r="G183" s="2" t="s">
        <v>39</v>
      </c>
      <c r="H183" s="2" t="s">
        <v>42</v>
      </c>
      <c r="I183" s="2"/>
      <c r="J183" s="2"/>
      <c r="K183" s="2" t="s">
        <v>470</v>
      </c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x14ac:dyDescent="0.25">
      <c r="A184" s="2" t="s">
        <v>590</v>
      </c>
      <c r="B184" s="2" t="s">
        <v>591</v>
      </c>
      <c r="C184" s="2"/>
      <c r="D184" s="2">
        <f t="shared" si="5"/>
        <v>0</v>
      </c>
      <c r="E184" s="2" t="s">
        <v>558</v>
      </c>
      <c r="F184" s="2" t="s">
        <v>40</v>
      </c>
      <c r="G184" s="2" t="s">
        <v>41</v>
      </c>
      <c r="H184" s="2" t="s">
        <v>592</v>
      </c>
      <c r="I184" s="2" t="s">
        <v>42</v>
      </c>
      <c r="J184" s="2"/>
      <c r="K184" s="2" t="s">
        <v>593</v>
      </c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x14ac:dyDescent="0.25">
      <c r="A185" s="2" t="s">
        <v>594</v>
      </c>
      <c r="B185" s="2" t="s">
        <v>595</v>
      </c>
      <c r="C185" s="2"/>
      <c r="D185" s="2">
        <f t="shared" si="5"/>
        <v>0</v>
      </c>
      <c r="E185" s="2" t="s">
        <v>38</v>
      </c>
      <c r="F185" s="2" t="s">
        <v>50</v>
      </c>
      <c r="G185" s="2" t="s">
        <v>596</v>
      </c>
      <c r="H185" s="2" t="s">
        <v>48</v>
      </c>
      <c r="I185" s="2" t="s">
        <v>265</v>
      </c>
      <c r="J185" s="2" t="s">
        <v>42</v>
      </c>
      <c r="K185" s="2" t="s">
        <v>597</v>
      </c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x14ac:dyDescent="0.25">
      <c r="A186" s="2" t="s">
        <v>598</v>
      </c>
      <c r="B186" s="2" t="s">
        <v>599</v>
      </c>
      <c r="C186" s="2"/>
      <c r="D186" s="2">
        <f t="shared" si="5"/>
        <v>0</v>
      </c>
      <c r="E186" s="2" t="s">
        <v>374</v>
      </c>
      <c r="F186" s="2" t="s">
        <v>375</v>
      </c>
      <c r="G186" s="2" t="s">
        <v>42</v>
      </c>
      <c r="H186" s="2"/>
      <c r="I186" s="2"/>
      <c r="J186" s="2"/>
      <c r="K186" s="2" t="s">
        <v>600</v>
      </c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x14ac:dyDescent="0.25">
      <c r="A187" s="2" t="s">
        <v>601</v>
      </c>
      <c r="B187" s="2" t="s">
        <v>602</v>
      </c>
      <c r="C187" s="2"/>
      <c r="D187" s="2">
        <f t="shared" si="5"/>
        <v>0</v>
      </c>
      <c r="E187" s="2" t="s">
        <v>38</v>
      </c>
      <c r="F187" s="2" t="s">
        <v>42</v>
      </c>
      <c r="G187" s="2"/>
      <c r="H187" s="2"/>
      <c r="I187" s="2"/>
      <c r="J187" s="2"/>
      <c r="K187" s="2" t="s">
        <v>603</v>
      </c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x14ac:dyDescent="0.25">
      <c r="A188" s="2" t="s">
        <v>604</v>
      </c>
      <c r="B188" s="2" t="s">
        <v>605</v>
      </c>
      <c r="C188" s="2"/>
      <c r="D188" s="2">
        <f t="shared" si="5"/>
        <v>0</v>
      </c>
      <c r="E188" s="2" t="s">
        <v>38</v>
      </c>
      <c r="F188" s="2" t="s">
        <v>48</v>
      </c>
      <c r="G188" s="2" t="s">
        <v>42</v>
      </c>
      <c r="H188" s="2"/>
      <c r="I188" s="2"/>
      <c r="J188" s="2"/>
      <c r="K188" s="2" t="s">
        <v>606</v>
      </c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x14ac:dyDescent="0.25">
      <c r="A189" s="2" t="s">
        <v>607</v>
      </c>
      <c r="B189" s="2" t="s">
        <v>608</v>
      </c>
      <c r="C189" s="2"/>
      <c r="D189" s="2">
        <f t="shared" si="5"/>
        <v>0</v>
      </c>
      <c r="E189" s="2" t="s">
        <v>38</v>
      </c>
      <c r="F189" s="2" t="s">
        <v>42</v>
      </c>
      <c r="G189" s="2"/>
      <c r="H189" s="2"/>
      <c r="I189" s="2"/>
      <c r="J189" s="2"/>
      <c r="K189" s="2" t="s">
        <v>609</v>
      </c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x14ac:dyDescent="0.25">
      <c r="A190" s="2" t="s">
        <v>610</v>
      </c>
      <c r="B190" s="2" t="s">
        <v>611</v>
      </c>
      <c r="C190" s="2"/>
      <c r="D190" s="2">
        <f t="shared" si="5"/>
        <v>0</v>
      </c>
      <c r="E190" s="2" t="s">
        <v>275</v>
      </c>
      <c r="F190" s="2" t="s">
        <v>48</v>
      </c>
      <c r="G190" s="2" t="s">
        <v>38</v>
      </c>
      <c r="H190" s="2" t="s">
        <v>42</v>
      </c>
      <c r="I190" s="2"/>
      <c r="J190" s="2"/>
      <c r="K190" s="2" t="s">
        <v>612</v>
      </c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x14ac:dyDescent="0.25">
      <c r="A191" s="2" t="s">
        <v>613</v>
      </c>
      <c r="B191" s="2" t="s">
        <v>614</v>
      </c>
      <c r="C191" s="2"/>
      <c r="D191" s="2">
        <f t="shared" si="5"/>
        <v>0</v>
      </c>
      <c r="E191" s="2" t="s">
        <v>50</v>
      </c>
      <c r="F191" s="2" t="s">
        <v>48</v>
      </c>
      <c r="G191" s="2" t="s">
        <v>260</v>
      </c>
      <c r="H191" s="2" t="s">
        <v>261</v>
      </c>
      <c r="I191" s="2" t="s">
        <v>42</v>
      </c>
      <c r="J191" s="2"/>
      <c r="K191" s="2" t="s">
        <v>615</v>
      </c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x14ac:dyDescent="0.25">
      <c r="A192" s="2" t="s">
        <v>616</v>
      </c>
      <c r="B192" s="2" t="s">
        <v>617</v>
      </c>
      <c r="C192" s="2"/>
      <c r="D192" s="2">
        <f t="shared" si="5"/>
        <v>0</v>
      </c>
      <c r="E192" s="2" t="s">
        <v>38</v>
      </c>
      <c r="F192" s="2" t="s">
        <v>48</v>
      </c>
      <c r="G192" s="2" t="s">
        <v>50</v>
      </c>
      <c r="H192" s="2" t="s">
        <v>394</v>
      </c>
      <c r="I192" s="2" t="s">
        <v>42</v>
      </c>
      <c r="J192" s="2"/>
      <c r="K192" s="2" t="s">
        <v>618</v>
      </c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x14ac:dyDescent="0.25">
      <c r="A193" s="2" t="s">
        <v>619</v>
      </c>
      <c r="B193" s="2" t="s">
        <v>620</v>
      </c>
      <c r="C193" s="2"/>
      <c r="D193" s="2">
        <f t="shared" si="5"/>
        <v>0</v>
      </c>
      <c r="E193" s="2" t="s">
        <v>38</v>
      </c>
      <c r="F193" s="2" t="s">
        <v>48</v>
      </c>
      <c r="G193" s="2" t="s">
        <v>50</v>
      </c>
      <c r="H193" s="2" t="s">
        <v>394</v>
      </c>
      <c r="I193" s="2" t="s">
        <v>42</v>
      </c>
      <c r="J193" s="2"/>
      <c r="K193" s="2" t="s">
        <v>621</v>
      </c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x14ac:dyDescent="0.25">
      <c r="A194" s="2" t="s">
        <v>622</v>
      </c>
      <c r="B194" s="2" t="s">
        <v>623</v>
      </c>
      <c r="C194" s="2"/>
      <c r="D194" s="2">
        <f t="shared" si="5"/>
        <v>0</v>
      </c>
      <c r="E194" s="2" t="s">
        <v>38</v>
      </c>
      <c r="F194" s="2" t="s">
        <v>50</v>
      </c>
      <c r="G194" s="2" t="s">
        <v>48</v>
      </c>
      <c r="H194" s="2" t="s">
        <v>39</v>
      </c>
      <c r="I194" s="2" t="s">
        <v>42</v>
      </c>
      <c r="J194" s="2"/>
      <c r="K194" s="2" t="s">
        <v>624</v>
      </c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x14ac:dyDescent="0.25">
      <c r="A195" s="2" t="s">
        <v>625</v>
      </c>
      <c r="B195" s="2" t="s">
        <v>626</v>
      </c>
      <c r="C195" s="2"/>
      <c r="D195" s="2">
        <f t="shared" si="5"/>
        <v>0</v>
      </c>
      <c r="E195" s="2" t="s">
        <v>38</v>
      </c>
      <c r="F195" s="2" t="s">
        <v>48</v>
      </c>
      <c r="G195" s="2" t="s">
        <v>50</v>
      </c>
      <c r="H195" s="2" t="s">
        <v>394</v>
      </c>
      <c r="I195" s="2" t="s">
        <v>42</v>
      </c>
      <c r="J195" s="2"/>
      <c r="K195" s="2" t="s">
        <v>627</v>
      </c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x14ac:dyDescent="0.25">
      <c r="A196" s="2" t="s">
        <v>628</v>
      </c>
      <c r="B196" s="2" t="s">
        <v>629</v>
      </c>
      <c r="C196" s="2"/>
      <c r="D196" s="2">
        <f t="shared" si="5"/>
        <v>0</v>
      </c>
      <c r="E196" s="2" t="s">
        <v>38</v>
      </c>
      <c r="F196" s="2" t="s">
        <v>50</v>
      </c>
      <c r="G196" s="2" t="s">
        <v>48</v>
      </c>
      <c r="H196" s="2" t="s">
        <v>39</v>
      </c>
      <c r="I196" s="2" t="s">
        <v>42</v>
      </c>
      <c r="J196" s="2"/>
      <c r="K196" s="2" t="s">
        <v>630</v>
      </c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x14ac:dyDescent="0.25">
      <c r="A197" s="2" t="s">
        <v>631</v>
      </c>
      <c r="B197" s="2" t="s">
        <v>632</v>
      </c>
      <c r="C197" s="2"/>
      <c r="D197" s="2">
        <f t="shared" si="5"/>
        <v>0</v>
      </c>
      <c r="E197" s="2" t="s">
        <v>38</v>
      </c>
      <c r="F197" s="2" t="s">
        <v>48</v>
      </c>
      <c r="G197" s="2" t="s">
        <v>50</v>
      </c>
      <c r="H197" s="2" t="s">
        <v>394</v>
      </c>
      <c r="I197" s="2" t="s">
        <v>42</v>
      </c>
      <c r="J197" s="2"/>
      <c r="K197" s="2" t="s">
        <v>633</v>
      </c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x14ac:dyDescent="0.25">
      <c r="A198" t="s">
        <v>634</v>
      </c>
      <c r="B198" t="s">
        <v>634</v>
      </c>
      <c r="C198" t="s">
        <v>634</v>
      </c>
      <c r="D198" t="s">
        <v>634</v>
      </c>
      <c r="E198" t="s">
        <v>634</v>
      </c>
      <c r="F198" t="s">
        <v>634</v>
      </c>
      <c r="G198" t="s">
        <v>634</v>
      </c>
      <c r="H198" t="s">
        <v>634</v>
      </c>
      <c r="I198" t="s">
        <v>634</v>
      </c>
      <c r="J198" t="s">
        <v>634</v>
      </c>
      <c r="K198" t="s">
        <v>634</v>
      </c>
    </row>
    <row r="199" spans="1:27" x14ac:dyDescent="0.25">
      <c r="D199">
        <f>SUMIF(CNEEDSOL,"&gt;0")</f>
        <v>51</v>
      </c>
    </row>
    <row r="201" spans="1:27" x14ac:dyDescent="0.25">
      <c r="A201" s="1" t="s">
        <v>25</v>
      </c>
      <c r="B201" s="1">
        <f>COUNTA(ROWNAM_AIMMS)</f>
        <v>215</v>
      </c>
      <c r="E201" t="s">
        <v>635</v>
      </c>
    </row>
    <row r="203" spans="1:27" x14ac:dyDescent="0.25">
      <c r="A203" s="1" t="s">
        <v>636</v>
      </c>
      <c r="B203" s="1" t="s">
        <v>637</v>
      </c>
      <c r="C203" s="1" t="s">
        <v>638</v>
      </c>
      <c r="D203" s="1" t="s">
        <v>639</v>
      </c>
      <c r="E203" s="1" t="s">
        <v>640</v>
      </c>
      <c r="F203" s="1" t="s">
        <v>641</v>
      </c>
      <c r="G203" s="1" t="s">
        <v>642</v>
      </c>
      <c r="H203" s="1" t="s">
        <v>643</v>
      </c>
      <c r="I203" s="1" t="s">
        <v>644</v>
      </c>
      <c r="J203" s="1" t="s">
        <v>645</v>
      </c>
      <c r="K203" s="1" t="s">
        <v>22</v>
      </c>
    </row>
    <row r="204" spans="1:27" x14ac:dyDescent="0.25">
      <c r="A204" s="2" t="s">
        <v>646</v>
      </c>
      <c r="B204" s="2" t="s">
        <v>646</v>
      </c>
      <c r="C204" s="2" t="s">
        <v>647</v>
      </c>
      <c r="D204" s="2">
        <f t="shared" ref="D204:D267" si="6">IF(ISERROR(MATCH($A204,needsol,0)),0,1)</f>
        <v>0</v>
      </c>
      <c r="E204" s="2" t="s">
        <v>648</v>
      </c>
      <c r="F204" s="2" t="s">
        <v>648</v>
      </c>
      <c r="G204" s="2" t="s">
        <v>648</v>
      </c>
      <c r="H204" s="2" t="s">
        <v>648</v>
      </c>
      <c r="I204" s="2" t="s">
        <v>649</v>
      </c>
      <c r="J204" s="2"/>
      <c r="K204" s="2" t="s">
        <v>650</v>
      </c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x14ac:dyDescent="0.25">
      <c r="A205" s="2" t="s">
        <v>651</v>
      </c>
      <c r="B205" s="2" t="s">
        <v>651</v>
      </c>
      <c r="C205" s="2" t="s">
        <v>652</v>
      </c>
      <c r="D205" s="2">
        <f t="shared" si="6"/>
        <v>0</v>
      </c>
      <c r="E205" s="2" t="s">
        <v>648</v>
      </c>
      <c r="F205" s="2" t="s">
        <v>648</v>
      </c>
      <c r="G205" s="2" t="s">
        <v>648</v>
      </c>
      <c r="H205" s="2" t="s">
        <v>648</v>
      </c>
      <c r="I205" s="2" t="s">
        <v>649</v>
      </c>
      <c r="J205" s="2"/>
      <c r="K205" s="2" t="s">
        <v>653</v>
      </c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x14ac:dyDescent="0.25">
      <c r="A206" s="2" t="s">
        <v>654</v>
      </c>
      <c r="B206" s="2" t="s">
        <v>655</v>
      </c>
      <c r="C206" s="2" t="s">
        <v>656</v>
      </c>
      <c r="D206" s="2">
        <f t="shared" si="6"/>
        <v>0</v>
      </c>
      <c r="E206" s="2" t="s">
        <v>38</v>
      </c>
      <c r="F206" s="2" t="s">
        <v>39</v>
      </c>
      <c r="G206" s="2" t="s">
        <v>40</v>
      </c>
      <c r="H206" s="2" t="s">
        <v>41</v>
      </c>
      <c r="I206" s="2" t="s">
        <v>657</v>
      </c>
      <c r="J206" s="2"/>
      <c r="K206" s="2" t="s">
        <v>658</v>
      </c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x14ac:dyDescent="0.25">
      <c r="A207" s="2" t="s">
        <v>659</v>
      </c>
      <c r="B207" s="2" t="s">
        <v>655</v>
      </c>
      <c r="C207" s="2" t="s">
        <v>660</v>
      </c>
      <c r="D207" s="2">
        <f t="shared" si="6"/>
        <v>0</v>
      </c>
      <c r="E207" s="2" t="s">
        <v>38</v>
      </c>
      <c r="F207" s="2" t="s">
        <v>39</v>
      </c>
      <c r="G207" s="2" t="s">
        <v>40</v>
      </c>
      <c r="H207" s="2" t="s">
        <v>41</v>
      </c>
      <c r="I207" s="2" t="s">
        <v>657</v>
      </c>
      <c r="J207" s="2"/>
      <c r="K207" s="2" t="s">
        <v>658</v>
      </c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x14ac:dyDescent="0.25">
      <c r="A208" s="2" t="s">
        <v>661</v>
      </c>
      <c r="B208" s="2" t="s">
        <v>662</v>
      </c>
      <c r="C208" s="2" t="s">
        <v>660</v>
      </c>
      <c r="D208" s="2">
        <f t="shared" si="6"/>
        <v>0</v>
      </c>
      <c r="E208" s="2" t="s">
        <v>42</v>
      </c>
      <c r="F208" s="2" t="s">
        <v>648</v>
      </c>
      <c r="G208" s="2" t="s">
        <v>648</v>
      </c>
      <c r="H208" s="2" t="s">
        <v>648</v>
      </c>
      <c r="I208" s="2" t="s">
        <v>663</v>
      </c>
      <c r="J208" s="2"/>
      <c r="K208" s="2" t="s">
        <v>664</v>
      </c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x14ac:dyDescent="0.25">
      <c r="A209" s="2" t="s">
        <v>665</v>
      </c>
      <c r="B209" s="2" t="s">
        <v>666</v>
      </c>
      <c r="C209" s="2" t="s">
        <v>660</v>
      </c>
      <c r="D209" s="2">
        <f t="shared" si="6"/>
        <v>0</v>
      </c>
      <c r="E209" s="2" t="s">
        <v>38</v>
      </c>
      <c r="F209" s="2" t="s">
        <v>50</v>
      </c>
      <c r="G209" s="2" t="s">
        <v>66</v>
      </c>
      <c r="H209" s="2" t="s">
        <v>648</v>
      </c>
      <c r="I209" s="2" t="s">
        <v>667</v>
      </c>
      <c r="J209" s="2"/>
      <c r="K209" s="2" t="s">
        <v>668</v>
      </c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x14ac:dyDescent="0.25">
      <c r="A210" s="2" t="s">
        <v>669</v>
      </c>
      <c r="B210" s="2" t="s">
        <v>666</v>
      </c>
      <c r="C210" s="2" t="s">
        <v>656</v>
      </c>
      <c r="D210" s="2">
        <f t="shared" si="6"/>
        <v>0</v>
      </c>
      <c r="E210" s="2" t="s">
        <v>38</v>
      </c>
      <c r="F210" s="2" t="s">
        <v>50</v>
      </c>
      <c r="G210" s="2" t="s">
        <v>66</v>
      </c>
      <c r="H210" s="2" t="s">
        <v>648</v>
      </c>
      <c r="I210" s="2" t="s">
        <v>667</v>
      </c>
      <c r="J210" s="2"/>
      <c r="K210" s="2" t="s">
        <v>668</v>
      </c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x14ac:dyDescent="0.25">
      <c r="A211" s="2" t="s">
        <v>670</v>
      </c>
      <c r="B211" s="2" t="s">
        <v>671</v>
      </c>
      <c r="C211" s="2" t="s">
        <v>656</v>
      </c>
      <c r="D211" s="2">
        <f t="shared" si="6"/>
        <v>0</v>
      </c>
      <c r="E211" s="2" t="s">
        <v>38</v>
      </c>
      <c r="F211" s="2" t="s">
        <v>48</v>
      </c>
      <c r="G211" s="2" t="s">
        <v>50</v>
      </c>
      <c r="H211" s="2" t="s">
        <v>394</v>
      </c>
      <c r="I211" s="2" t="s">
        <v>672</v>
      </c>
      <c r="J211" s="2"/>
      <c r="K211" s="2" t="s">
        <v>673</v>
      </c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x14ac:dyDescent="0.25">
      <c r="A212" s="2" t="s">
        <v>674</v>
      </c>
      <c r="B212" s="2" t="s">
        <v>671</v>
      </c>
      <c r="C212" s="2" t="s">
        <v>660</v>
      </c>
      <c r="D212" s="2">
        <f t="shared" si="6"/>
        <v>0</v>
      </c>
      <c r="E212" s="2" t="s">
        <v>38</v>
      </c>
      <c r="F212" s="2" t="s">
        <v>48</v>
      </c>
      <c r="G212" s="2" t="s">
        <v>50</v>
      </c>
      <c r="H212" s="2" t="s">
        <v>394</v>
      </c>
      <c r="I212" s="2" t="s">
        <v>672</v>
      </c>
      <c r="J212" s="2"/>
      <c r="K212" s="2" t="s">
        <v>675</v>
      </c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x14ac:dyDescent="0.25">
      <c r="A213" s="2" t="s">
        <v>676</v>
      </c>
      <c r="B213" s="2" t="s">
        <v>677</v>
      </c>
      <c r="C213" s="2" t="s">
        <v>660</v>
      </c>
      <c r="D213" s="2">
        <f t="shared" si="6"/>
        <v>0</v>
      </c>
      <c r="E213" s="2" t="s">
        <v>79</v>
      </c>
      <c r="F213" s="2" t="s">
        <v>42</v>
      </c>
      <c r="G213" s="2" t="s">
        <v>648</v>
      </c>
      <c r="H213" s="2" t="s">
        <v>648</v>
      </c>
      <c r="I213" s="2" t="s">
        <v>678</v>
      </c>
      <c r="J213" s="2"/>
      <c r="K213" s="2" t="s">
        <v>679</v>
      </c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x14ac:dyDescent="0.25">
      <c r="A214" s="2" t="s">
        <v>680</v>
      </c>
      <c r="B214" s="2" t="s">
        <v>681</v>
      </c>
      <c r="C214" s="2" t="s">
        <v>660</v>
      </c>
      <c r="D214" s="2">
        <f t="shared" si="6"/>
        <v>0</v>
      </c>
      <c r="E214" s="2" t="s">
        <v>38</v>
      </c>
      <c r="F214" s="2" t="s">
        <v>48</v>
      </c>
      <c r="G214" s="2" t="s">
        <v>39</v>
      </c>
      <c r="H214" s="2" t="s">
        <v>40</v>
      </c>
      <c r="I214" s="2" t="s">
        <v>41</v>
      </c>
      <c r="J214" s="2" t="s">
        <v>682</v>
      </c>
      <c r="K214" s="2" t="s">
        <v>683</v>
      </c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x14ac:dyDescent="0.25">
      <c r="A215" s="2" t="s">
        <v>684</v>
      </c>
      <c r="B215" s="2" t="s">
        <v>685</v>
      </c>
      <c r="C215" s="2" t="s">
        <v>656</v>
      </c>
      <c r="D215" s="2">
        <f t="shared" si="6"/>
        <v>0</v>
      </c>
      <c r="E215" s="2" t="s">
        <v>38</v>
      </c>
      <c r="F215" s="2" t="s">
        <v>48</v>
      </c>
      <c r="G215" s="2" t="s">
        <v>50</v>
      </c>
      <c r="H215" s="2" t="s">
        <v>394</v>
      </c>
      <c r="I215" s="2" t="s">
        <v>672</v>
      </c>
      <c r="J215" s="2"/>
      <c r="K215" s="2" t="s">
        <v>673</v>
      </c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x14ac:dyDescent="0.25">
      <c r="A216" s="2" t="s">
        <v>686</v>
      </c>
      <c r="B216" s="2" t="s">
        <v>685</v>
      </c>
      <c r="C216" s="2" t="s">
        <v>660</v>
      </c>
      <c r="D216" s="2">
        <f t="shared" si="6"/>
        <v>0</v>
      </c>
      <c r="E216" s="2" t="s">
        <v>38</v>
      </c>
      <c r="F216" s="2" t="s">
        <v>687</v>
      </c>
      <c r="G216" s="2" t="s">
        <v>50</v>
      </c>
      <c r="H216" s="2" t="s">
        <v>394</v>
      </c>
      <c r="I216" s="2" t="s">
        <v>672</v>
      </c>
      <c r="J216" s="2"/>
      <c r="K216" s="2" t="s">
        <v>688</v>
      </c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x14ac:dyDescent="0.25">
      <c r="A217" s="2" t="s">
        <v>689</v>
      </c>
      <c r="B217" s="2" t="s">
        <v>690</v>
      </c>
      <c r="C217" s="2" t="s">
        <v>656</v>
      </c>
      <c r="D217" s="2">
        <f t="shared" si="6"/>
        <v>0</v>
      </c>
      <c r="E217" s="2" t="s">
        <v>38</v>
      </c>
      <c r="F217" s="2" t="s">
        <v>48</v>
      </c>
      <c r="G217" s="2" t="s">
        <v>50</v>
      </c>
      <c r="H217" s="2" t="s">
        <v>39</v>
      </c>
      <c r="I217" s="2" t="s">
        <v>672</v>
      </c>
      <c r="J217" s="2"/>
      <c r="K217" s="2" t="s">
        <v>673</v>
      </c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x14ac:dyDescent="0.25">
      <c r="A218" s="2" t="s">
        <v>691</v>
      </c>
      <c r="B218" s="2" t="s">
        <v>690</v>
      </c>
      <c r="C218" s="2" t="s">
        <v>660</v>
      </c>
      <c r="D218" s="2">
        <f t="shared" si="6"/>
        <v>0</v>
      </c>
      <c r="E218" s="2" t="s">
        <v>38</v>
      </c>
      <c r="F218" s="2" t="s">
        <v>48</v>
      </c>
      <c r="G218" s="2" t="s">
        <v>50</v>
      </c>
      <c r="H218" s="2" t="s">
        <v>39</v>
      </c>
      <c r="I218" s="2" t="s">
        <v>672</v>
      </c>
      <c r="J218" s="2"/>
      <c r="K218" s="2" t="s">
        <v>692</v>
      </c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x14ac:dyDescent="0.25">
      <c r="A219" s="2" t="s">
        <v>693</v>
      </c>
      <c r="B219" s="2" t="s">
        <v>694</v>
      </c>
      <c r="C219" s="2" t="s">
        <v>656</v>
      </c>
      <c r="D219" s="2">
        <f t="shared" si="6"/>
        <v>0</v>
      </c>
      <c r="E219" s="2" t="s">
        <v>38</v>
      </c>
      <c r="F219" s="2" t="s">
        <v>48</v>
      </c>
      <c r="G219" s="2" t="s">
        <v>39</v>
      </c>
      <c r="H219" s="2" t="s">
        <v>42</v>
      </c>
      <c r="I219" s="2" t="s">
        <v>695</v>
      </c>
      <c r="J219" s="2"/>
      <c r="K219" s="2" t="s">
        <v>673</v>
      </c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x14ac:dyDescent="0.25">
      <c r="A220" s="2" t="s">
        <v>696</v>
      </c>
      <c r="B220" s="2" t="s">
        <v>694</v>
      </c>
      <c r="C220" s="2" t="s">
        <v>660</v>
      </c>
      <c r="D220" s="2">
        <f t="shared" si="6"/>
        <v>0</v>
      </c>
      <c r="E220" s="2" t="s">
        <v>38</v>
      </c>
      <c r="F220" s="2" t="s">
        <v>48</v>
      </c>
      <c r="G220" s="2" t="s">
        <v>39</v>
      </c>
      <c r="H220" s="2" t="s">
        <v>42</v>
      </c>
      <c r="I220" s="2" t="s">
        <v>695</v>
      </c>
      <c r="J220" s="2"/>
      <c r="K220" s="2" t="s">
        <v>697</v>
      </c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x14ac:dyDescent="0.25">
      <c r="A221" s="2" t="s">
        <v>698</v>
      </c>
      <c r="B221" s="2" t="s">
        <v>699</v>
      </c>
      <c r="C221" s="2" t="s">
        <v>656</v>
      </c>
      <c r="D221" s="2">
        <f t="shared" si="6"/>
        <v>0</v>
      </c>
      <c r="E221" s="2" t="s">
        <v>38</v>
      </c>
      <c r="F221" s="2" t="s">
        <v>48</v>
      </c>
      <c r="G221" s="2" t="s">
        <v>50</v>
      </c>
      <c r="H221" s="2" t="s">
        <v>394</v>
      </c>
      <c r="I221" s="2" t="s">
        <v>672</v>
      </c>
      <c r="J221" s="2"/>
      <c r="K221" s="2" t="s">
        <v>673</v>
      </c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x14ac:dyDescent="0.25">
      <c r="A222" s="2" t="s">
        <v>700</v>
      </c>
      <c r="B222" s="2" t="s">
        <v>699</v>
      </c>
      <c r="C222" s="2" t="s">
        <v>660</v>
      </c>
      <c r="D222" s="2">
        <f t="shared" si="6"/>
        <v>0</v>
      </c>
      <c r="E222" s="2" t="s">
        <v>38</v>
      </c>
      <c r="F222" s="2" t="s">
        <v>687</v>
      </c>
      <c r="G222" s="2" t="s">
        <v>50</v>
      </c>
      <c r="H222" s="2" t="s">
        <v>394</v>
      </c>
      <c r="I222" s="2" t="s">
        <v>672</v>
      </c>
      <c r="J222" s="2"/>
      <c r="K222" s="2" t="s">
        <v>701</v>
      </c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x14ac:dyDescent="0.25">
      <c r="A223" s="2" t="s">
        <v>702</v>
      </c>
      <c r="B223" s="2" t="s">
        <v>703</v>
      </c>
      <c r="C223" s="2" t="s">
        <v>656</v>
      </c>
      <c r="D223" s="2">
        <f t="shared" si="6"/>
        <v>0</v>
      </c>
      <c r="E223" s="2" t="s">
        <v>38</v>
      </c>
      <c r="F223" s="2" t="s">
        <v>48</v>
      </c>
      <c r="G223" s="2" t="s">
        <v>50</v>
      </c>
      <c r="H223" s="2" t="s">
        <v>39</v>
      </c>
      <c r="I223" s="2" t="s">
        <v>672</v>
      </c>
      <c r="J223" s="2"/>
      <c r="K223" s="2" t="s">
        <v>673</v>
      </c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x14ac:dyDescent="0.25">
      <c r="A224" s="2" t="s">
        <v>704</v>
      </c>
      <c r="B224" s="2" t="s">
        <v>703</v>
      </c>
      <c r="C224" s="2" t="s">
        <v>660</v>
      </c>
      <c r="D224" s="2">
        <f t="shared" si="6"/>
        <v>0</v>
      </c>
      <c r="E224" s="2" t="s">
        <v>38</v>
      </c>
      <c r="F224" s="2" t="s">
        <v>48</v>
      </c>
      <c r="G224" s="2" t="s">
        <v>50</v>
      </c>
      <c r="H224" s="2" t="s">
        <v>39</v>
      </c>
      <c r="I224" s="2" t="s">
        <v>672</v>
      </c>
      <c r="J224" s="2"/>
      <c r="K224" s="2" t="s">
        <v>705</v>
      </c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x14ac:dyDescent="0.25">
      <c r="A225" s="2" t="s">
        <v>706</v>
      </c>
      <c r="B225" s="2" t="s">
        <v>707</v>
      </c>
      <c r="C225" s="2" t="s">
        <v>656</v>
      </c>
      <c r="D225" s="2">
        <f t="shared" si="6"/>
        <v>0</v>
      </c>
      <c r="E225" s="2" t="s">
        <v>38</v>
      </c>
      <c r="F225" s="2" t="s">
        <v>48</v>
      </c>
      <c r="G225" s="2" t="s">
        <v>39</v>
      </c>
      <c r="H225" s="2" t="s">
        <v>42</v>
      </c>
      <c r="I225" s="2" t="s">
        <v>695</v>
      </c>
      <c r="J225" s="2"/>
      <c r="K225" s="2" t="s">
        <v>673</v>
      </c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x14ac:dyDescent="0.25">
      <c r="A226" s="2" t="s">
        <v>708</v>
      </c>
      <c r="B226" s="2" t="s">
        <v>707</v>
      </c>
      <c r="C226" s="2" t="s">
        <v>660</v>
      </c>
      <c r="D226" s="2">
        <f t="shared" si="6"/>
        <v>0</v>
      </c>
      <c r="E226" s="2" t="s">
        <v>38</v>
      </c>
      <c r="F226" s="2" t="s">
        <v>48</v>
      </c>
      <c r="G226" s="2" t="s">
        <v>39</v>
      </c>
      <c r="H226" s="2" t="s">
        <v>42</v>
      </c>
      <c r="I226" s="2" t="s">
        <v>695</v>
      </c>
      <c r="J226" s="2"/>
      <c r="K226" s="2" t="s">
        <v>709</v>
      </c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x14ac:dyDescent="0.25">
      <c r="A227" s="2" t="s">
        <v>710</v>
      </c>
      <c r="B227" s="2" t="s">
        <v>711</v>
      </c>
      <c r="C227" s="2" t="s">
        <v>656</v>
      </c>
      <c r="D227" s="2">
        <f t="shared" si="6"/>
        <v>0</v>
      </c>
      <c r="E227" s="2" t="s">
        <v>38</v>
      </c>
      <c r="F227" s="2" t="s">
        <v>48</v>
      </c>
      <c r="G227" s="2" t="s">
        <v>50</v>
      </c>
      <c r="H227" s="2" t="s">
        <v>394</v>
      </c>
      <c r="I227" s="2" t="s">
        <v>672</v>
      </c>
      <c r="J227" s="2"/>
      <c r="K227" s="2" t="s">
        <v>673</v>
      </c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x14ac:dyDescent="0.25">
      <c r="A228" s="2" t="s">
        <v>712</v>
      </c>
      <c r="B228" s="2" t="s">
        <v>711</v>
      </c>
      <c r="C228" s="2" t="s">
        <v>660</v>
      </c>
      <c r="D228" s="2">
        <f t="shared" si="6"/>
        <v>0</v>
      </c>
      <c r="E228" s="2" t="s">
        <v>38</v>
      </c>
      <c r="F228" s="2" t="s">
        <v>48</v>
      </c>
      <c r="G228" s="2" t="s">
        <v>50</v>
      </c>
      <c r="H228" s="2" t="s">
        <v>394</v>
      </c>
      <c r="I228" s="2" t="s">
        <v>672</v>
      </c>
      <c r="J228" s="2"/>
      <c r="K228" s="2" t="s">
        <v>713</v>
      </c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x14ac:dyDescent="0.25">
      <c r="A229" s="2" t="s">
        <v>714</v>
      </c>
      <c r="B229" s="2" t="s">
        <v>715</v>
      </c>
      <c r="C229" s="2" t="s">
        <v>647</v>
      </c>
      <c r="D229" s="2">
        <f t="shared" si="6"/>
        <v>0</v>
      </c>
      <c r="E229" s="2" t="s">
        <v>275</v>
      </c>
      <c r="F229" s="2" t="s">
        <v>42</v>
      </c>
      <c r="G229" s="2" t="s">
        <v>648</v>
      </c>
      <c r="H229" s="2" t="s">
        <v>648</v>
      </c>
      <c r="I229" s="2" t="s">
        <v>678</v>
      </c>
      <c r="J229" s="2"/>
      <c r="K229" s="2" t="s">
        <v>716</v>
      </c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x14ac:dyDescent="0.25">
      <c r="A230" s="2" t="s">
        <v>717</v>
      </c>
      <c r="B230" s="2" t="s">
        <v>718</v>
      </c>
      <c r="C230" s="2" t="s">
        <v>647</v>
      </c>
      <c r="D230" s="2">
        <f t="shared" si="6"/>
        <v>0</v>
      </c>
      <c r="E230" s="2" t="s">
        <v>275</v>
      </c>
      <c r="F230" s="2" t="s">
        <v>42</v>
      </c>
      <c r="G230" s="2" t="s">
        <v>648</v>
      </c>
      <c r="H230" s="2" t="s">
        <v>648</v>
      </c>
      <c r="I230" s="2" t="s">
        <v>678</v>
      </c>
      <c r="J230" s="2"/>
      <c r="K230" s="2" t="s">
        <v>719</v>
      </c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x14ac:dyDescent="0.25">
      <c r="A231" s="2" t="s">
        <v>721</v>
      </c>
      <c r="B231" s="2" t="s">
        <v>722</v>
      </c>
      <c r="C231" s="2" t="s">
        <v>660</v>
      </c>
      <c r="D231" s="2">
        <f t="shared" si="6"/>
        <v>0</v>
      </c>
      <c r="E231" s="2" t="s">
        <v>177</v>
      </c>
      <c r="F231" s="2" t="s">
        <v>42</v>
      </c>
      <c r="G231" s="2" t="s">
        <v>648</v>
      </c>
      <c r="H231" s="2" t="s">
        <v>648</v>
      </c>
      <c r="I231" s="2" t="s">
        <v>723</v>
      </c>
      <c r="J231" s="2"/>
      <c r="K231" s="2" t="s">
        <v>724</v>
      </c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x14ac:dyDescent="0.25">
      <c r="A232" s="2" t="s">
        <v>725</v>
      </c>
      <c r="B232" s="2" t="s">
        <v>726</v>
      </c>
      <c r="C232" s="2" t="s">
        <v>660</v>
      </c>
      <c r="D232" s="2">
        <f t="shared" si="6"/>
        <v>0</v>
      </c>
      <c r="E232" s="2" t="s">
        <v>177</v>
      </c>
      <c r="F232" s="2" t="s">
        <v>42</v>
      </c>
      <c r="G232" s="2" t="s">
        <v>648</v>
      </c>
      <c r="H232" s="2" t="s">
        <v>648</v>
      </c>
      <c r="I232" s="2" t="s">
        <v>723</v>
      </c>
      <c r="J232" s="2"/>
      <c r="K232" s="2" t="s">
        <v>727</v>
      </c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x14ac:dyDescent="0.25">
      <c r="A233" s="2" t="s">
        <v>728</v>
      </c>
      <c r="B233" s="2" t="s">
        <v>726</v>
      </c>
      <c r="C233" s="2" t="s">
        <v>647</v>
      </c>
      <c r="D233" s="2">
        <f t="shared" si="6"/>
        <v>0</v>
      </c>
      <c r="E233" s="2" t="s">
        <v>177</v>
      </c>
      <c r="F233" s="2" t="s">
        <v>42</v>
      </c>
      <c r="G233" s="2" t="s">
        <v>648</v>
      </c>
      <c r="H233" s="2" t="s">
        <v>648</v>
      </c>
      <c r="I233" s="2" t="s">
        <v>723</v>
      </c>
      <c r="J233" s="2"/>
      <c r="K233" s="2" t="s">
        <v>729</v>
      </c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x14ac:dyDescent="0.25">
      <c r="A234" s="2" t="s">
        <v>730</v>
      </c>
      <c r="B234" s="2" t="s">
        <v>731</v>
      </c>
      <c r="C234" s="2" t="s">
        <v>660</v>
      </c>
      <c r="D234" s="2">
        <f t="shared" si="6"/>
        <v>0</v>
      </c>
      <c r="E234" s="2" t="s">
        <v>127</v>
      </c>
      <c r="F234" s="2" t="s">
        <v>648</v>
      </c>
      <c r="G234" s="2" t="s">
        <v>648</v>
      </c>
      <c r="H234" s="2" t="s">
        <v>648</v>
      </c>
      <c r="I234" s="2" t="s">
        <v>732</v>
      </c>
      <c r="J234" s="2"/>
      <c r="K234" s="2" t="s">
        <v>733</v>
      </c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x14ac:dyDescent="0.25">
      <c r="A235" s="2" t="s">
        <v>734</v>
      </c>
      <c r="B235" s="2" t="s">
        <v>735</v>
      </c>
      <c r="C235" s="2" t="s">
        <v>647</v>
      </c>
      <c r="D235" s="2">
        <f t="shared" si="6"/>
        <v>0</v>
      </c>
      <c r="E235" s="2" t="s">
        <v>42</v>
      </c>
      <c r="F235" s="2" t="s">
        <v>648</v>
      </c>
      <c r="G235" s="2" t="s">
        <v>648</v>
      </c>
      <c r="H235" s="2" t="s">
        <v>648</v>
      </c>
      <c r="I235" s="2" t="s">
        <v>663</v>
      </c>
      <c r="J235" s="2"/>
      <c r="K235" s="2" t="s">
        <v>736</v>
      </c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x14ac:dyDescent="0.25">
      <c r="A236" s="2" t="s">
        <v>737</v>
      </c>
      <c r="B236" s="2" t="s">
        <v>738</v>
      </c>
      <c r="C236" s="2" t="s">
        <v>660</v>
      </c>
      <c r="D236" s="2">
        <f t="shared" si="6"/>
        <v>1</v>
      </c>
      <c r="E236" s="2" t="s">
        <v>127</v>
      </c>
      <c r="F236" s="2" t="s">
        <v>42</v>
      </c>
      <c r="G236" s="2" t="s">
        <v>648</v>
      </c>
      <c r="H236" s="2" t="s">
        <v>648</v>
      </c>
      <c r="I236" s="2" t="s">
        <v>739</v>
      </c>
      <c r="J236" s="2"/>
      <c r="K236" s="2" t="s">
        <v>740</v>
      </c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x14ac:dyDescent="0.25">
      <c r="A237" s="2" t="s">
        <v>741</v>
      </c>
      <c r="B237" s="2" t="s">
        <v>738</v>
      </c>
      <c r="C237" s="2" t="s">
        <v>647</v>
      </c>
      <c r="D237" s="2">
        <f t="shared" si="6"/>
        <v>1</v>
      </c>
      <c r="E237" s="2" t="s">
        <v>127</v>
      </c>
      <c r="F237" s="2" t="s">
        <v>42</v>
      </c>
      <c r="G237" s="2" t="s">
        <v>648</v>
      </c>
      <c r="H237" s="2" t="s">
        <v>648</v>
      </c>
      <c r="I237" s="2" t="s">
        <v>739</v>
      </c>
      <c r="J237" s="2"/>
      <c r="K237" s="2" t="s">
        <v>742</v>
      </c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x14ac:dyDescent="0.25">
      <c r="A238" s="2" t="s">
        <v>743</v>
      </c>
      <c r="B238" s="2" t="s">
        <v>744</v>
      </c>
      <c r="C238" s="2" t="s">
        <v>656</v>
      </c>
      <c r="D238" s="2">
        <f t="shared" si="6"/>
        <v>0</v>
      </c>
      <c r="E238" s="2" t="s">
        <v>42</v>
      </c>
      <c r="F238" s="2" t="s">
        <v>648</v>
      </c>
      <c r="G238" s="2" t="s">
        <v>648</v>
      </c>
      <c r="H238" s="2" t="s">
        <v>648</v>
      </c>
      <c r="I238" s="2" t="s">
        <v>663</v>
      </c>
      <c r="J238" s="2"/>
      <c r="K238" s="2" t="s">
        <v>745</v>
      </c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x14ac:dyDescent="0.25">
      <c r="A239" s="2" t="s">
        <v>746</v>
      </c>
      <c r="B239" s="2" t="s">
        <v>744</v>
      </c>
      <c r="C239" s="2" t="s">
        <v>647</v>
      </c>
      <c r="D239" s="2">
        <f t="shared" si="6"/>
        <v>1</v>
      </c>
      <c r="E239" s="2" t="s">
        <v>42</v>
      </c>
      <c r="F239" s="2" t="s">
        <v>648</v>
      </c>
      <c r="G239" s="2" t="s">
        <v>648</v>
      </c>
      <c r="H239" s="2" t="s">
        <v>648</v>
      </c>
      <c r="I239" s="2" t="s">
        <v>663</v>
      </c>
      <c r="J239" s="2"/>
      <c r="K239" s="2" t="s">
        <v>747</v>
      </c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x14ac:dyDescent="0.25">
      <c r="A240" s="2" t="s">
        <v>5278</v>
      </c>
      <c r="B240" s="2" t="s">
        <v>744</v>
      </c>
      <c r="C240" s="2" t="s">
        <v>660</v>
      </c>
      <c r="D240" s="2">
        <f t="shared" si="6"/>
        <v>1</v>
      </c>
      <c r="E240" s="2" t="s">
        <v>42</v>
      </c>
      <c r="F240" s="2" t="s">
        <v>648</v>
      </c>
      <c r="G240" s="2" t="s">
        <v>648</v>
      </c>
      <c r="H240" s="2" t="s">
        <v>648</v>
      </c>
      <c r="I240" s="2" t="s">
        <v>663</v>
      </c>
      <c r="J240" s="2"/>
      <c r="K240" s="2" t="s">
        <v>5279</v>
      </c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x14ac:dyDescent="0.25">
      <c r="A241" s="2" t="s">
        <v>748</v>
      </c>
      <c r="B241" s="2" t="s">
        <v>749</v>
      </c>
      <c r="C241" s="2" t="s">
        <v>656</v>
      </c>
      <c r="D241" s="2">
        <f t="shared" si="6"/>
        <v>0</v>
      </c>
      <c r="E241" s="2" t="s">
        <v>48</v>
      </c>
      <c r="F241" s="2" t="s">
        <v>84</v>
      </c>
      <c r="G241" s="2" t="s">
        <v>42</v>
      </c>
      <c r="H241" s="2" t="s">
        <v>648</v>
      </c>
      <c r="I241" s="2" t="s">
        <v>750</v>
      </c>
      <c r="J241" s="2"/>
      <c r="K241" s="2" t="s">
        <v>751</v>
      </c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x14ac:dyDescent="0.25">
      <c r="A242" s="2" t="s">
        <v>752</v>
      </c>
      <c r="B242" s="2" t="s">
        <v>749</v>
      </c>
      <c r="C242" s="2" t="s">
        <v>660</v>
      </c>
      <c r="D242" s="2">
        <f t="shared" si="6"/>
        <v>0</v>
      </c>
      <c r="E242" s="2" t="s">
        <v>48</v>
      </c>
      <c r="F242" s="2" t="s">
        <v>84</v>
      </c>
      <c r="G242" s="2" t="s">
        <v>42</v>
      </c>
      <c r="H242" s="2" t="s">
        <v>648</v>
      </c>
      <c r="I242" s="2" t="s">
        <v>750</v>
      </c>
      <c r="J242" s="2"/>
      <c r="K242" s="2" t="s">
        <v>751</v>
      </c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x14ac:dyDescent="0.25">
      <c r="A243" s="2" t="s">
        <v>753</v>
      </c>
      <c r="B243" s="2" t="s">
        <v>754</v>
      </c>
      <c r="C243" s="2" t="s">
        <v>656</v>
      </c>
      <c r="D243" s="2">
        <f t="shared" si="6"/>
        <v>0</v>
      </c>
      <c r="E243" s="2" t="s">
        <v>42</v>
      </c>
      <c r="F243" s="2" t="s">
        <v>648</v>
      </c>
      <c r="G243" s="2" t="s">
        <v>648</v>
      </c>
      <c r="H243" s="2" t="s">
        <v>648</v>
      </c>
      <c r="I243" s="2" t="s">
        <v>663</v>
      </c>
      <c r="J243" s="2"/>
      <c r="K243" s="2" t="s">
        <v>755</v>
      </c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x14ac:dyDescent="0.25">
      <c r="A244" s="2" t="s">
        <v>756</v>
      </c>
      <c r="B244" s="2" t="s">
        <v>754</v>
      </c>
      <c r="C244" s="2" t="s">
        <v>660</v>
      </c>
      <c r="D244" s="2">
        <f t="shared" si="6"/>
        <v>0</v>
      </c>
      <c r="E244" s="2" t="s">
        <v>42</v>
      </c>
      <c r="F244" s="2" t="s">
        <v>648</v>
      </c>
      <c r="G244" s="2" t="s">
        <v>648</v>
      </c>
      <c r="H244" s="2" t="s">
        <v>648</v>
      </c>
      <c r="I244" s="2" t="s">
        <v>663</v>
      </c>
      <c r="J244" s="2"/>
      <c r="K244" s="2" t="s">
        <v>755</v>
      </c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x14ac:dyDescent="0.25">
      <c r="A245" s="2" t="s">
        <v>757</v>
      </c>
      <c r="B245" s="2" t="s">
        <v>758</v>
      </c>
      <c r="C245" s="2" t="s">
        <v>656</v>
      </c>
      <c r="D245" s="2">
        <f t="shared" si="6"/>
        <v>0</v>
      </c>
      <c r="E245" s="2" t="s">
        <v>84</v>
      </c>
      <c r="F245" s="2" t="s">
        <v>42</v>
      </c>
      <c r="G245" s="2" t="s">
        <v>648</v>
      </c>
      <c r="H245" s="2" t="s">
        <v>648</v>
      </c>
      <c r="I245" s="2" t="s">
        <v>759</v>
      </c>
      <c r="J245" s="2"/>
      <c r="K245" s="2" t="s">
        <v>760</v>
      </c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x14ac:dyDescent="0.25">
      <c r="A246" s="2" t="s">
        <v>761</v>
      </c>
      <c r="B246" s="2" t="s">
        <v>758</v>
      </c>
      <c r="C246" s="2" t="s">
        <v>660</v>
      </c>
      <c r="D246" s="2">
        <f t="shared" si="6"/>
        <v>0</v>
      </c>
      <c r="E246" s="2" t="s">
        <v>84</v>
      </c>
      <c r="F246" s="2" t="s">
        <v>42</v>
      </c>
      <c r="G246" s="2" t="s">
        <v>648</v>
      </c>
      <c r="H246" s="2" t="s">
        <v>648</v>
      </c>
      <c r="I246" s="2" t="s">
        <v>759</v>
      </c>
      <c r="J246" s="2"/>
      <c r="K246" s="2" t="s">
        <v>760</v>
      </c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x14ac:dyDescent="0.25">
      <c r="A247" s="2" t="s">
        <v>762</v>
      </c>
      <c r="B247" s="2" t="s">
        <v>763</v>
      </c>
      <c r="C247" s="2" t="s">
        <v>656</v>
      </c>
      <c r="D247" s="2">
        <f t="shared" si="6"/>
        <v>0</v>
      </c>
      <c r="E247" s="2" t="s">
        <v>84</v>
      </c>
      <c r="F247" s="2" t="s">
        <v>42</v>
      </c>
      <c r="G247" s="2"/>
      <c r="H247" s="2"/>
      <c r="I247" s="2"/>
      <c r="J247" s="2"/>
      <c r="K247" s="2" t="s">
        <v>764</v>
      </c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x14ac:dyDescent="0.25">
      <c r="A248" s="2" t="s">
        <v>765</v>
      </c>
      <c r="B248" s="2" t="s">
        <v>763</v>
      </c>
      <c r="C248" s="2" t="s">
        <v>660</v>
      </c>
      <c r="D248" s="2">
        <f t="shared" si="6"/>
        <v>1</v>
      </c>
      <c r="E248" s="2" t="s">
        <v>84</v>
      </c>
      <c r="F248" s="2" t="s">
        <v>42</v>
      </c>
      <c r="G248" s="2" t="s">
        <v>648</v>
      </c>
      <c r="H248" s="2" t="s">
        <v>648</v>
      </c>
      <c r="I248" s="2" t="s">
        <v>759</v>
      </c>
      <c r="J248" s="2"/>
      <c r="K248" s="2" t="s">
        <v>764</v>
      </c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x14ac:dyDescent="0.25">
      <c r="A249" s="2" t="s">
        <v>766</v>
      </c>
      <c r="B249" s="2" t="s">
        <v>767</v>
      </c>
      <c r="C249" s="2" t="s">
        <v>656</v>
      </c>
      <c r="D249" s="2">
        <f t="shared" si="6"/>
        <v>0</v>
      </c>
      <c r="E249" s="2" t="s">
        <v>48</v>
      </c>
      <c r="F249" s="2" t="s">
        <v>222</v>
      </c>
      <c r="G249" s="2" t="s">
        <v>42</v>
      </c>
      <c r="H249" s="2" t="s">
        <v>648</v>
      </c>
      <c r="I249" s="2" t="s">
        <v>723</v>
      </c>
      <c r="J249" s="2"/>
      <c r="K249" s="2" t="s">
        <v>768</v>
      </c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x14ac:dyDescent="0.25">
      <c r="A250" s="2" t="s">
        <v>769</v>
      </c>
      <c r="B250" s="2" t="s">
        <v>767</v>
      </c>
      <c r="C250" s="2" t="s">
        <v>660</v>
      </c>
      <c r="D250" s="2">
        <f t="shared" si="6"/>
        <v>0</v>
      </c>
      <c r="E250" s="2" t="s">
        <v>48</v>
      </c>
      <c r="F250" s="2" t="s">
        <v>222</v>
      </c>
      <c r="G250" s="2" t="s">
        <v>42</v>
      </c>
      <c r="H250" s="2" t="s">
        <v>648</v>
      </c>
      <c r="I250" s="2" t="s">
        <v>723</v>
      </c>
      <c r="J250" s="2"/>
      <c r="K250" s="2" t="s">
        <v>768</v>
      </c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x14ac:dyDescent="0.25">
      <c r="A251" s="2" t="s">
        <v>770</v>
      </c>
      <c r="B251" s="2" t="s">
        <v>771</v>
      </c>
      <c r="C251" s="2" t="s">
        <v>660</v>
      </c>
      <c r="D251" s="2">
        <f t="shared" si="6"/>
        <v>1</v>
      </c>
      <c r="E251" s="2" t="s">
        <v>222</v>
      </c>
      <c r="F251" s="2" t="s">
        <v>42</v>
      </c>
      <c r="G251" s="2" t="s">
        <v>648</v>
      </c>
      <c r="H251" s="2" t="s">
        <v>648</v>
      </c>
      <c r="I251" s="2" t="s">
        <v>772</v>
      </c>
      <c r="J251" s="2"/>
      <c r="K251" s="2" t="s">
        <v>773</v>
      </c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x14ac:dyDescent="0.25">
      <c r="A252" s="2" t="s">
        <v>774</v>
      </c>
      <c r="B252" s="2" t="s">
        <v>771</v>
      </c>
      <c r="C252" s="2" t="s">
        <v>656</v>
      </c>
      <c r="D252" s="2">
        <f t="shared" si="6"/>
        <v>0</v>
      </c>
      <c r="E252" s="2" t="s">
        <v>222</v>
      </c>
      <c r="F252" s="2" t="s">
        <v>42</v>
      </c>
      <c r="G252" s="2" t="s">
        <v>648</v>
      </c>
      <c r="H252" s="2" t="s">
        <v>648</v>
      </c>
      <c r="I252" s="2" t="s">
        <v>772</v>
      </c>
      <c r="J252" s="2"/>
      <c r="K252" s="2" t="s">
        <v>773</v>
      </c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x14ac:dyDescent="0.25">
      <c r="A253" s="2" t="s">
        <v>775</v>
      </c>
      <c r="B253" s="2" t="s">
        <v>771</v>
      </c>
      <c r="C253" s="2" t="s">
        <v>647</v>
      </c>
      <c r="D253" s="2">
        <f t="shared" si="6"/>
        <v>1</v>
      </c>
      <c r="E253" s="2" t="s">
        <v>222</v>
      </c>
      <c r="F253" s="2" t="s">
        <v>42</v>
      </c>
      <c r="G253" s="2" t="s">
        <v>648</v>
      </c>
      <c r="H253" s="2" t="s">
        <v>648</v>
      </c>
      <c r="I253" s="2" t="s">
        <v>772</v>
      </c>
      <c r="J253" s="2"/>
      <c r="K253" s="2" t="s">
        <v>773</v>
      </c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x14ac:dyDescent="0.25">
      <c r="A254" s="2" t="s">
        <v>776</v>
      </c>
      <c r="B254" s="2" t="s">
        <v>777</v>
      </c>
      <c r="C254" s="2" t="s">
        <v>660</v>
      </c>
      <c r="D254" s="2">
        <f t="shared" si="6"/>
        <v>0</v>
      </c>
      <c r="E254" s="2" t="s">
        <v>127</v>
      </c>
      <c r="F254" s="2" t="s">
        <v>648</v>
      </c>
      <c r="G254" s="2" t="s">
        <v>648</v>
      </c>
      <c r="H254" s="2" t="s">
        <v>648</v>
      </c>
      <c r="I254" s="2" t="s">
        <v>732</v>
      </c>
      <c r="J254" s="2"/>
      <c r="K254" s="2" t="s">
        <v>778</v>
      </c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x14ac:dyDescent="0.25">
      <c r="A255" s="2" t="s">
        <v>779</v>
      </c>
      <c r="B255" s="2" t="s">
        <v>780</v>
      </c>
      <c r="C255" s="2" t="s">
        <v>656</v>
      </c>
      <c r="D255" s="2">
        <f t="shared" si="6"/>
        <v>0</v>
      </c>
      <c r="E255" s="2" t="s">
        <v>88</v>
      </c>
      <c r="F255" s="2" t="s">
        <v>648</v>
      </c>
      <c r="G255" s="2" t="s">
        <v>648</v>
      </c>
      <c r="H255" s="2" t="s">
        <v>648</v>
      </c>
      <c r="I255" s="2" t="s">
        <v>781</v>
      </c>
      <c r="J255" s="2"/>
      <c r="K255" s="2" t="s">
        <v>782</v>
      </c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x14ac:dyDescent="0.25">
      <c r="A256" s="2" t="s">
        <v>783</v>
      </c>
      <c r="B256" s="2" t="s">
        <v>784</v>
      </c>
      <c r="C256" s="2" t="s">
        <v>656</v>
      </c>
      <c r="D256" s="2">
        <f t="shared" si="6"/>
        <v>0</v>
      </c>
      <c r="E256" s="2" t="s">
        <v>785</v>
      </c>
      <c r="F256" s="2" t="s">
        <v>42</v>
      </c>
      <c r="G256" s="2"/>
      <c r="H256" s="2"/>
      <c r="I256" s="2"/>
      <c r="J256" s="2"/>
      <c r="K256" s="2" t="s">
        <v>786</v>
      </c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x14ac:dyDescent="0.25">
      <c r="A257" s="2" t="s">
        <v>787</v>
      </c>
      <c r="B257" s="2" t="s">
        <v>784</v>
      </c>
      <c r="C257" s="2" t="s">
        <v>660</v>
      </c>
      <c r="D257" s="2">
        <f t="shared" si="6"/>
        <v>1</v>
      </c>
      <c r="E257" s="2" t="s">
        <v>785</v>
      </c>
      <c r="F257" s="2" t="s">
        <v>42</v>
      </c>
      <c r="G257" s="2" t="s">
        <v>648</v>
      </c>
      <c r="H257" s="2" t="s">
        <v>648</v>
      </c>
      <c r="I257" s="2" t="s">
        <v>788</v>
      </c>
      <c r="J257" s="2"/>
      <c r="K257" s="2" t="s">
        <v>789</v>
      </c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x14ac:dyDescent="0.25">
      <c r="A258" s="2" t="s">
        <v>790</v>
      </c>
      <c r="B258" s="2" t="s">
        <v>791</v>
      </c>
      <c r="C258" s="2" t="s">
        <v>656</v>
      </c>
      <c r="D258" s="2">
        <f t="shared" si="6"/>
        <v>0</v>
      </c>
      <c r="E258" s="2" t="s">
        <v>88</v>
      </c>
      <c r="F258" s="2" t="s">
        <v>42</v>
      </c>
      <c r="G258" s="2"/>
      <c r="H258" s="2"/>
      <c r="I258" s="2"/>
      <c r="J258" s="2"/>
      <c r="K258" s="2" t="s">
        <v>792</v>
      </c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x14ac:dyDescent="0.25">
      <c r="A259" s="2" t="s">
        <v>793</v>
      </c>
      <c r="B259" s="2" t="s">
        <v>791</v>
      </c>
      <c r="C259" s="2" t="s">
        <v>660</v>
      </c>
      <c r="D259" s="2">
        <f t="shared" si="6"/>
        <v>1</v>
      </c>
      <c r="E259" s="2" t="s">
        <v>88</v>
      </c>
      <c r="F259" s="2" t="s">
        <v>42</v>
      </c>
      <c r="G259" s="2" t="s">
        <v>648</v>
      </c>
      <c r="H259" s="2" t="s">
        <v>648</v>
      </c>
      <c r="I259" s="2" t="s">
        <v>772</v>
      </c>
      <c r="J259" s="2"/>
      <c r="K259" s="2" t="s">
        <v>794</v>
      </c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x14ac:dyDescent="0.25">
      <c r="A260" s="2" t="s">
        <v>795</v>
      </c>
      <c r="B260" s="2" t="s">
        <v>791</v>
      </c>
      <c r="C260" s="2" t="s">
        <v>647</v>
      </c>
      <c r="D260" s="2">
        <f t="shared" si="6"/>
        <v>1</v>
      </c>
      <c r="E260" s="2" t="s">
        <v>88</v>
      </c>
      <c r="F260" s="2" t="s">
        <v>42</v>
      </c>
      <c r="G260" s="2" t="s">
        <v>648</v>
      </c>
      <c r="H260" s="2" t="s">
        <v>648</v>
      </c>
      <c r="I260" s="2" t="s">
        <v>772</v>
      </c>
      <c r="J260" s="2"/>
      <c r="K260" s="2" t="s">
        <v>796</v>
      </c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x14ac:dyDescent="0.25">
      <c r="A261" s="2" t="s">
        <v>797</v>
      </c>
      <c r="B261" s="2" t="s">
        <v>798</v>
      </c>
      <c r="C261" s="2" t="s">
        <v>656</v>
      </c>
      <c r="D261" s="2">
        <f t="shared" si="6"/>
        <v>0</v>
      </c>
      <c r="E261" s="2" t="s">
        <v>48</v>
      </c>
      <c r="F261" s="2" t="s">
        <v>88</v>
      </c>
      <c r="G261" s="2" t="s">
        <v>42</v>
      </c>
      <c r="H261" s="2" t="s">
        <v>648</v>
      </c>
      <c r="I261" s="2" t="s">
        <v>723</v>
      </c>
      <c r="J261" s="2"/>
      <c r="K261" s="2" t="s">
        <v>799</v>
      </c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x14ac:dyDescent="0.25">
      <c r="A262" s="2" t="s">
        <v>800</v>
      </c>
      <c r="B262" s="2" t="s">
        <v>798</v>
      </c>
      <c r="C262" s="2" t="s">
        <v>660</v>
      </c>
      <c r="D262" s="2">
        <f t="shared" si="6"/>
        <v>0</v>
      </c>
      <c r="E262" s="2" t="s">
        <v>48</v>
      </c>
      <c r="F262" s="2" t="s">
        <v>88</v>
      </c>
      <c r="G262" s="2" t="s">
        <v>42</v>
      </c>
      <c r="H262" s="2" t="s">
        <v>648</v>
      </c>
      <c r="I262" s="2" t="s">
        <v>723</v>
      </c>
      <c r="J262" s="2"/>
      <c r="K262" s="2" t="s">
        <v>801</v>
      </c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x14ac:dyDescent="0.25">
      <c r="A263" s="2" t="s">
        <v>802</v>
      </c>
      <c r="B263" s="2" t="s">
        <v>803</v>
      </c>
      <c r="C263" s="2" t="s">
        <v>656</v>
      </c>
      <c r="D263" s="2">
        <f t="shared" si="6"/>
        <v>0</v>
      </c>
      <c r="E263" s="2" t="s">
        <v>88</v>
      </c>
      <c r="F263" s="2" t="s">
        <v>42</v>
      </c>
      <c r="G263" s="2" t="s">
        <v>648</v>
      </c>
      <c r="H263" s="2" t="s">
        <v>648</v>
      </c>
      <c r="I263" s="2" t="s">
        <v>772</v>
      </c>
      <c r="J263" s="2"/>
      <c r="K263" s="2" t="s">
        <v>804</v>
      </c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x14ac:dyDescent="0.25">
      <c r="A264" s="2" t="s">
        <v>805</v>
      </c>
      <c r="B264" s="2" t="s">
        <v>803</v>
      </c>
      <c r="C264" s="2" t="s">
        <v>660</v>
      </c>
      <c r="D264" s="2">
        <f t="shared" si="6"/>
        <v>0</v>
      </c>
      <c r="E264" s="2" t="s">
        <v>88</v>
      </c>
      <c r="F264" s="2" t="s">
        <v>42</v>
      </c>
      <c r="G264" s="2" t="s">
        <v>648</v>
      </c>
      <c r="H264" s="2" t="s">
        <v>648</v>
      </c>
      <c r="I264" s="2" t="s">
        <v>772</v>
      </c>
      <c r="J264" s="2"/>
      <c r="K264" s="2" t="s">
        <v>806</v>
      </c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x14ac:dyDescent="0.25">
      <c r="A265" s="2" t="s">
        <v>807</v>
      </c>
      <c r="B265" s="2" t="s">
        <v>808</v>
      </c>
      <c r="C265" s="2" t="s">
        <v>656</v>
      </c>
      <c r="D265" s="2">
        <f t="shared" si="6"/>
        <v>0</v>
      </c>
      <c r="E265" s="2" t="s">
        <v>88</v>
      </c>
      <c r="F265" s="2" t="s">
        <v>42</v>
      </c>
      <c r="G265" s="2" t="s">
        <v>648</v>
      </c>
      <c r="H265" s="2" t="s">
        <v>648</v>
      </c>
      <c r="I265" s="2" t="s">
        <v>772</v>
      </c>
      <c r="J265" s="2"/>
      <c r="K265" s="2" t="s">
        <v>809</v>
      </c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x14ac:dyDescent="0.25">
      <c r="A266" s="2" t="s">
        <v>810</v>
      </c>
      <c r="B266" s="2" t="s">
        <v>808</v>
      </c>
      <c r="C266" s="2" t="s">
        <v>660</v>
      </c>
      <c r="D266" s="2">
        <f t="shared" si="6"/>
        <v>0</v>
      </c>
      <c r="E266" s="2" t="s">
        <v>88</v>
      </c>
      <c r="F266" s="2" t="s">
        <v>42</v>
      </c>
      <c r="G266" s="2" t="s">
        <v>648</v>
      </c>
      <c r="H266" s="2" t="s">
        <v>648</v>
      </c>
      <c r="I266" s="2" t="s">
        <v>772</v>
      </c>
      <c r="J266" s="2"/>
      <c r="K266" s="2" t="s">
        <v>809</v>
      </c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x14ac:dyDescent="0.25">
      <c r="A267" s="2" t="s">
        <v>811</v>
      </c>
      <c r="B267" s="2" t="s">
        <v>812</v>
      </c>
      <c r="C267" s="2" t="s">
        <v>656</v>
      </c>
      <c r="D267" s="2">
        <f t="shared" si="6"/>
        <v>0</v>
      </c>
      <c r="E267" s="2" t="s">
        <v>48</v>
      </c>
      <c r="F267" s="2" t="s">
        <v>222</v>
      </c>
      <c r="G267" s="2" t="s">
        <v>42</v>
      </c>
      <c r="H267" s="2" t="s">
        <v>648</v>
      </c>
      <c r="I267" s="2" t="s">
        <v>723</v>
      </c>
      <c r="J267" s="2"/>
      <c r="K267" s="2" t="s">
        <v>813</v>
      </c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x14ac:dyDescent="0.25">
      <c r="A268" s="2" t="s">
        <v>814</v>
      </c>
      <c r="B268" s="2" t="s">
        <v>812</v>
      </c>
      <c r="C268" s="2" t="s">
        <v>660</v>
      </c>
      <c r="D268" s="2">
        <f t="shared" ref="D268:D331" si="7">IF(ISERROR(MATCH($A268,needsol,0)),0,1)</f>
        <v>0</v>
      </c>
      <c r="E268" s="2" t="s">
        <v>48</v>
      </c>
      <c r="F268" s="2" t="s">
        <v>222</v>
      </c>
      <c r="G268" s="2" t="s">
        <v>42</v>
      </c>
      <c r="H268" s="2" t="s">
        <v>648</v>
      </c>
      <c r="I268" s="2" t="s">
        <v>723</v>
      </c>
      <c r="J268" s="2"/>
      <c r="K268" s="2" t="s">
        <v>813</v>
      </c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x14ac:dyDescent="0.25">
      <c r="A269" s="2" t="s">
        <v>815</v>
      </c>
      <c r="B269" s="2" t="s">
        <v>816</v>
      </c>
      <c r="C269" s="2" t="s">
        <v>656</v>
      </c>
      <c r="D269" s="2">
        <f t="shared" si="7"/>
        <v>0</v>
      </c>
      <c r="E269" s="2" t="s">
        <v>38</v>
      </c>
      <c r="F269" s="2" t="s">
        <v>48</v>
      </c>
      <c r="G269" s="2" t="s">
        <v>50</v>
      </c>
      <c r="H269" s="2" t="s">
        <v>42</v>
      </c>
      <c r="I269" s="2" t="s">
        <v>817</v>
      </c>
      <c r="J269" s="2"/>
      <c r="K269" s="2" t="s">
        <v>818</v>
      </c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x14ac:dyDescent="0.25">
      <c r="A270" s="2" t="s">
        <v>819</v>
      </c>
      <c r="B270" s="2" t="s">
        <v>816</v>
      </c>
      <c r="C270" s="2" t="s">
        <v>660</v>
      </c>
      <c r="D270" s="2">
        <f t="shared" si="7"/>
        <v>0</v>
      </c>
      <c r="E270" s="2" t="s">
        <v>38</v>
      </c>
      <c r="F270" s="2" t="s">
        <v>48</v>
      </c>
      <c r="G270" s="2" t="s">
        <v>50</v>
      </c>
      <c r="H270" s="2" t="s">
        <v>42</v>
      </c>
      <c r="I270" s="2" t="s">
        <v>817</v>
      </c>
      <c r="J270" s="2"/>
      <c r="K270" s="2" t="s">
        <v>818</v>
      </c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x14ac:dyDescent="0.25">
      <c r="A271" s="2" t="s">
        <v>820</v>
      </c>
      <c r="B271" s="2" t="s">
        <v>821</v>
      </c>
      <c r="C271" s="2" t="s">
        <v>656</v>
      </c>
      <c r="D271" s="2">
        <f t="shared" si="7"/>
        <v>0</v>
      </c>
      <c r="E271" s="2" t="s">
        <v>88</v>
      </c>
      <c r="F271" s="2" t="s">
        <v>648</v>
      </c>
      <c r="G271" s="2" t="s">
        <v>648</v>
      </c>
      <c r="H271" s="2" t="s">
        <v>648</v>
      </c>
      <c r="I271" s="2" t="s">
        <v>781</v>
      </c>
      <c r="J271" s="2"/>
      <c r="K271" s="2" t="s">
        <v>822</v>
      </c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x14ac:dyDescent="0.25">
      <c r="A272" s="2" t="s">
        <v>823</v>
      </c>
      <c r="B272" s="2" t="s">
        <v>821</v>
      </c>
      <c r="C272" s="2" t="s">
        <v>660</v>
      </c>
      <c r="D272" s="2">
        <f t="shared" si="7"/>
        <v>0</v>
      </c>
      <c r="E272" s="2" t="s">
        <v>88</v>
      </c>
      <c r="F272" s="2" t="s">
        <v>648</v>
      </c>
      <c r="G272" s="2" t="s">
        <v>648</v>
      </c>
      <c r="H272" s="2" t="s">
        <v>648</v>
      </c>
      <c r="I272" s="2" t="s">
        <v>781</v>
      </c>
      <c r="J272" s="2"/>
      <c r="K272" s="2" t="s">
        <v>822</v>
      </c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x14ac:dyDescent="0.25">
      <c r="A273" s="2" t="s">
        <v>824</v>
      </c>
      <c r="B273" s="2" t="s">
        <v>825</v>
      </c>
      <c r="C273" s="2" t="s">
        <v>656</v>
      </c>
      <c r="D273" s="2">
        <f t="shared" si="7"/>
        <v>0</v>
      </c>
      <c r="E273" s="2" t="s">
        <v>38</v>
      </c>
      <c r="F273" s="2" t="s">
        <v>48</v>
      </c>
      <c r="G273" s="2" t="s">
        <v>39</v>
      </c>
      <c r="H273" s="2" t="s">
        <v>42</v>
      </c>
      <c r="I273" s="2" t="s">
        <v>695</v>
      </c>
      <c r="J273" s="2"/>
      <c r="K273" s="2" t="s">
        <v>826</v>
      </c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x14ac:dyDescent="0.25">
      <c r="A274" s="2" t="s">
        <v>827</v>
      </c>
      <c r="B274" s="2" t="s">
        <v>825</v>
      </c>
      <c r="C274" s="2" t="s">
        <v>660</v>
      </c>
      <c r="D274" s="2">
        <f t="shared" si="7"/>
        <v>0</v>
      </c>
      <c r="E274" s="2" t="s">
        <v>38</v>
      </c>
      <c r="F274" s="2" t="s">
        <v>48</v>
      </c>
      <c r="G274" s="2" t="s">
        <v>39</v>
      </c>
      <c r="H274" s="2" t="s">
        <v>42</v>
      </c>
      <c r="I274" s="2" t="s">
        <v>695</v>
      </c>
      <c r="J274" s="2"/>
      <c r="K274" s="2" t="s">
        <v>828</v>
      </c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x14ac:dyDescent="0.25">
      <c r="A275" s="2" t="s">
        <v>829</v>
      </c>
      <c r="B275" s="2" t="s">
        <v>247</v>
      </c>
      <c r="C275" s="2" t="s">
        <v>656</v>
      </c>
      <c r="D275" s="2">
        <f t="shared" si="7"/>
        <v>0</v>
      </c>
      <c r="E275" s="2" t="s">
        <v>38</v>
      </c>
      <c r="F275" s="2" t="s">
        <v>48</v>
      </c>
      <c r="G275" s="2" t="s">
        <v>42</v>
      </c>
      <c r="H275" s="2" t="s">
        <v>648</v>
      </c>
      <c r="I275" s="2" t="s">
        <v>830</v>
      </c>
      <c r="J275" s="2"/>
      <c r="K275" s="2" t="s">
        <v>831</v>
      </c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x14ac:dyDescent="0.25">
      <c r="A276" s="2" t="s">
        <v>832</v>
      </c>
      <c r="B276" s="2" t="s">
        <v>247</v>
      </c>
      <c r="C276" s="2" t="s">
        <v>660</v>
      </c>
      <c r="D276" s="2">
        <f t="shared" si="7"/>
        <v>0</v>
      </c>
      <c r="E276" s="2" t="s">
        <v>38</v>
      </c>
      <c r="F276" s="2" t="s">
        <v>48</v>
      </c>
      <c r="G276" s="2" t="s">
        <v>42</v>
      </c>
      <c r="H276" s="2" t="s">
        <v>648</v>
      </c>
      <c r="I276" s="2" t="s">
        <v>830</v>
      </c>
      <c r="J276" s="2"/>
      <c r="K276" s="2" t="s">
        <v>833</v>
      </c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x14ac:dyDescent="0.25">
      <c r="A277" s="2" t="s">
        <v>834</v>
      </c>
      <c r="B277" s="2" t="s">
        <v>835</v>
      </c>
      <c r="C277" s="2" t="s">
        <v>656</v>
      </c>
      <c r="D277" s="2">
        <f t="shared" si="7"/>
        <v>0</v>
      </c>
      <c r="E277" s="2" t="s">
        <v>38</v>
      </c>
      <c r="F277" s="2" t="s">
        <v>687</v>
      </c>
      <c r="G277" s="2" t="s">
        <v>42</v>
      </c>
      <c r="H277" s="2" t="s">
        <v>648</v>
      </c>
      <c r="I277" s="2" t="s">
        <v>830</v>
      </c>
      <c r="J277" s="2"/>
      <c r="K277" s="2" t="s">
        <v>836</v>
      </c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x14ac:dyDescent="0.25">
      <c r="A278" s="2" t="s">
        <v>837</v>
      </c>
      <c r="B278" s="2" t="s">
        <v>835</v>
      </c>
      <c r="C278" s="2" t="s">
        <v>647</v>
      </c>
      <c r="D278" s="2">
        <f t="shared" si="7"/>
        <v>1</v>
      </c>
      <c r="E278" s="2" t="s">
        <v>38</v>
      </c>
      <c r="F278" s="2" t="s">
        <v>687</v>
      </c>
      <c r="G278" s="2" t="s">
        <v>42</v>
      </c>
      <c r="H278" s="2" t="s">
        <v>648</v>
      </c>
      <c r="I278" s="2" t="s">
        <v>830</v>
      </c>
      <c r="J278" s="2"/>
      <c r="K278" s="2" t="s">
        <v>836</v>
      </c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x14ac:dyDescent="0.25">
      <c r="A279" s="2" t="s">
        <v>838</v>
      </c>
      <c r="B279" s="2" t="s">
        <v>839</v>
      </c>
      <c r="C279" s="2" t="s">
        <v>656</v>
      </c>
      <c r="D279" s="2">
        <f t="shared" si="7"/>
        <v>0</v>
      </c>
      <c r="E279" s="2" t="s">
        <v>38</v>
      </c>
      <c r="F279" s="2" t="s">
        <v>42</v>
      </c>
      <c r="G279" s="2"/>
      <c r="H279" s="2"/>
      <c r="I279" s="2"/>
      <c r="J279" s="2"/>
      <c r="K279" s="2" t="s">
        <v>840</v>
      </c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x14ac:dyDescent="0.25">
      <c r="A280" s="2" t="s">
        <v>841</v>
      </c>
      <c r="B280" s="2" t="s">
        <v>839</v>
      </c>
      <c r="C280" s="2" t="s">
        <v>652</v>
      </c>
      <c r="D280" s="2">
        <f t="shared" si="7"/>
        <v>0</v>
      </c>
      <c r="E280" s="2" t="s">
        <v>38</v>
      </c>
      <c r="F280" s="2" t="s">
        <v>42</v>
      </c>
      <c r="G280" s="2"/>
      <c r="H280" s="2"/>
      <c r="I280" s="2"/>
      <c r="J280" s="2"/>
      <c r="K280" s="2" t="s">
        <v>840</v>
      </c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x14ac:dyDescent="0.25">
      <c r="A281" s="2" t="s">
        <v>842</v>
      </c>
      <c r="B281" s="2" t="s">
        <v>843</v>
      </c>
      <c r="C281" s="2" t="s">
        <v>660</v>
      </c>
      <c r="D281" s="2">
        <f t="shared" si="7"/>
        <v>1</v>
      </c>
      <c r="E281" s="2" t="s">
        <v>65</v>
      </c>
      <c r="F281" s="2" t="s">
        <v>48</v>
      </c>
      <c r="G281" s="2" t="s">
        <v>42</v>
      </c>
      <c r="H281" s="2" t="s">
        <v>648</v>
      </c>
      <c r="I281" s="2" t="s">
        <v>844</v>
      </c>
      <c r="J281" s="2"/>
      <c r="K281" s="2" t="s">
        <v>845</v>
      </c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x14ac:dyDescent="0.25">
      <c r="A282" s="2" t="s">
        <v>846</v>
      </c>
      <c r="B282" s="2" t="s">
        <v>847</v>
      </c>
      <c r="C282" s="2" t="s">
        <v>660</v>
      </c>
      <c r="D282" s="2">
        <f t="shared" si="7"/>
        <v>1</v>
      </c>
      <c r="E282" s="2" t="s">
        <v>65</v>
      </c>
      <c r="F282" s="2" t="s">
        <v>48</v>
      </c>
      <c r="G282" s="2" t="s">
        <v>42</v>
      </c>
      <c r="H282" s="2" t="s">
        <v>648</v>
      </c>
      <c r="I282" s="2" t="s">
        <v>844</v>
      </c>
      <c r="J282" s="2"/>
      <c r="K282" s="2" t="s">
        <v>848</v>
      </c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x14ac:dyDescent="0.25">
      <c r="A283" s="2" t="s">
        <v>849</v>
      </c>
      <c r="B283" s="2" t="s">
        <v>1</v>
      </c>
      <c r="C283" s="2" t="s">
        <v>656</v>
      </c>
      <c r="D283" s="2">
        <f t="shared" si="7"/>
        <v>0</v>
      </c>
      <c r="E283" s="2" t="s">
        <v>38</v>
      </c>
      <c r="F283" s="2" t="s">
        <v>48</v>
      </c>
      <c r="G283" s="2" t="s">
        <v>42</v>
      </c>
      <c r="H283" s="2" t="s">
        <v>648</v>
      </c>
      <c r="I283" s="2" t="s">
        <v>830</v>
      </c>
      <c r="J283" s="2"/>
      <c r="K283" s="2" t="s">
        <v>850</v>
      </c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x14ac:dyDescent="0.25">
      <c r="A284" s="2" t="s">
        <v>851</v>
      </c>
      <c r="B284" s="2" t="s">
        <v>1</v>
      </c>
      <c r="C284" s="2" t="s">
        <v>652</v>
      </c>
      <c r="D284" s="2">
        <f t="shared" si="7"/>
        <v>0</v>
      </c>
      <c r="E284" s="2" t="s">
        <v>38</v>
      </c>
      <c r="F284" s="2" t="s">
        <v>48</v>
      </c>
      <c r="G284" s="2" t="s">
        <v>42</v>
      </c>
      <c r="H284" s="2"/>
      <c r="I284" s="2"/>
      <c r="J284" s="2"/>
      <c r="K284" s="2" t="s">
        <v>852</v>
      </c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x14ac:dyDescent="0.25">
      <c r="A285" s="2" t="s">
        <v>853</v>
      </c>
      <c r="B285" s="2" t="s">
        <v>1</v>
      </c>
      <c r="C285" s="2" t="s">
        <v>647</v>
      </c>
      <c r="D285" s="2">
        <f t="shared" si="7"/>
        <v>0</v>
      </c>
      <c r="E285" s="2" t="s">
        <v>38</v>
      </c>
      <c r="F285" s="2" t="s">
        <v>48</v>
      </c>
      <c r="G285" s="2" t="s">
        <v>42</v>
      </c>
      <c r="H285" s="2" t="s">
        <v>648</v>
      </c>
      <c r="I285" s="2" t="s">
        <v>830</v>
      </c>
      <c r="J285" s="2"/>
      <c r="K285" s="2" t="s">
        <v>854</v>
      </c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x14ac:dyDescent="0.25">
      <c r="A286" s="2" t="s">
        <v>855</v>
      </c>
      <c r="B286" s="2" t="s">
        <v>856</v>
      </c>
      <c r="C286" s="2" t="s">
        <v>647</v>
      </c>
      <c r="D286" s="2">
        <f t="shared" si="7"/>
        <v>0</v>
      </c>
      <c r="E286" s="2" t="s">
        <v>50</v>
      </c>
      <c r="F286" s="2" t="s">
        <v>48</v>
      </c>
      <c r="G286" s="2" t="s">
        <v>42</v>
      </c>
      <c r="H286" s="2"/>
      <c r="I286" s="2" t="s">
        <v>857</v>
      </c>
      <c r="J286" s="2"/>
      <c r="K286" s="2" t="s">
        <v>858</v>
      </c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x14ac:dyDescent="0.25">
      <c r="A287" s="2" t="s">
        <v>859</v>
      </c>
      <c r="B287" s="2" t="s">
        <v>860</v>
      </c>
      <c r="C287" s="2" t="s">
        <v>647</v>
      </c>
      <c r="D287" s="2">
        <f t="shared" si="7"/>
        <v>0</v>
      </c>
      <c r="E287" s="2" t="s">
        <v>50</v>
      </c>
      <c r="F287" s="2" t="s">
        <v>48</v>
      </c>
      <c r="G287" s="2" t="s">
        <v>42</v>
      </c>
      <c r="H287" s="2"/>
      <c r="I287" s="2" t="s">
        <v>857</v>
      </c>
      <c r="J287" s="2"/>
      <c r="K287" s="2" t="s">
        <v>861</v>
      </c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x14ac:dyDescent="0.25">
      <c r="A288" s="2" t="s">
        <v>862</v>
      </c>
      <c r="B288" s="2" t="s">
        <v>863</v>
      </c>
      <c r="C288" s="2" t="s">
        <v>656</v>
      </c>
      <c r="D288" s="2">
        <f t="shared" si="7"/>
        <v>0</v>
      </c>
      <c r="E288" s="2" t="s">
        <v>38</v>
      </c>
      <c r="F288" s="2" t="s">
        <v>48</v>
      </c>
      <c r="G288" s="2" t="s">
        <v>42</v>
      </c>
      <c r="H288" s="2" t="s">
        <v>648</v>
      </c>
      <c r="I288" s="2" t="s">
        <v>830</v>
      </c>
      <c r="J288" s="2"/>
      <c r="K288" s="2" t="s">
        <v>864</v>
      </c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x14ac:dyDescent="0.25">
      <c r="A289" s="2" t="s">
        <v>865</v>
      </c>
      <c r="B289" s="2" t="s">
        <v>863</v>
      </c>
      <c r="C289" s="2" t="s">
        <v>647</v>
      </c>
      <c r="D289" s="2">
        <f t="shared" si="7"/>
        <v>1</v>
      </c>
      <c r="E289" s="2" t="s">
        <v>38</v>
      </c>
      <c r="F289" s="2" t="s">
        <v>48</v>
      </c>
      <c r="G289" s="2" t="s">
        <v>42</v>
      </c>
      <c r="H289" s="2" t="s">
        <v>648</v>
      </c>
      <c r="I289" s="2" t="s">
        <v>830</v>
      </c>
      <c r="J289" s="2"/>
      <c r="K289" s="2" t="s">
        <v>864</v>
      </c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x14ac:dyDescent="0.25">
      <c r="A290" s="2" t="s">
        <v>866</v>
      </c>
      <c r="B290" s="2" t="s">
        <v>867</v>
      </c>
      <c r="C290" s="2" t="s">
        <v>660</v>
      </c>
      <c r="D290" s="2">
        <f t="shared" si="7"/>
        <v>0</v>
      </c>
      <c r="E290" s="2" t="s">
        <v>261</v>
      </c>
      <c r="F290" s="2" t="s">
        <v>50</v>
      </c>
      <c r="G290" s="2" t="s">
        <v>42</v>
      </c>
      <c r="H290" s="2" t="s">
        <v>648</v>
      </c>
      <c r="I290" s="2" t="s">
        <v>868</v>
      </c>
      <c r="J290" s="2"/>
      <c r="K290" s="2" t="s">
        <v>869</v>
      </c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x14ac:dyDescent="0.25">
      <c r="A291" s="2" t="s">
        <v>870</v>
      </c>
      <c r="B291" s="2" t="s">
        <v>871</v>
      </c>
      <c r="C291" s="2" t="s">
        <v>656</v>
      </c>
      <c r="D291" s="2">
        <f t="shared" si="7"/>
        <v>0</v>
      </c>
      <c r="E291" s="2" t="s">
        <v>50</v>
      </c>
      <c r="F291" s="2" t="s">
        <v>687</v>
      </c>
      <c r="G291" s="2" t="s">
        <v>261</v>
      </c>
      <c r="H291" s="2" t="s">
        <v>42</v>
      </c>
      <c r="I291" s="2" t="s">
        <v>872</v>
      </c>
      <c r="J291" s="2"/>
      <c r="K291" s="2" t="s">
        <v>873</v>
      </c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x14ac:dyDescent="0.25">
      <c r="A292" s="2" t="s">
        <v>874</v>
      </c>
      <c r="B292" s="2" t="s">
        <v>871</v>
      </c>
      <c r="C292" s="2" t="s">
        <v>660</v>
      </c>
      <c r="D292" s="2">
        <f t="shared" si="7"/>
        <v>0</v>
      </c>
      <c r="E292" s="2" t="s">
        <v>50</v>
      </c>
      <c r="F292" s="2" t="s">
        <v>687</v>
      </c>
      <c r="G292" s="2" t="s">
        <v>261</v>
      </c>
      <c r="H292" s="2" t="s">
        <v>42</v>
      </c>
      <c r="I292" s="2" t="s">
        <v>872</v>
      </c>
      <c r="J292" s="2"/>
      <c r="K292" s="2" t="s">
        <v>873</v>
      </c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x14ac:dyDescent="0.25">
      <c r="A293" s="2" t="s">
        <v>875</v>
      </c>
      <c r="B293" s="2" t="s">
        <v>876</v>
      </c>
      <c r="C293" s="2" t="s">
        <v>660</v>
      </c>
      <c r="D293" s="2">
        <f t="shared" si="7"/>
        <v>0</v>
      </c>
      <c r="E293" s="2" t="s">
        <v>50</v>
      </c>
      <c r="F293" s="2" t="s">
        <v>42</v>
      </c>
      <c r="G293" s="2" t="s">
        <v>648</v>
      </c>
      <c r="H293" s="2" t="s">
        <v>648</v>
      </c>
      <c r="I293" s="2" t="s">
        <v>750</v>
      </c>
      <c r="J293" s="2"/>
      <c r="K293" s="2" t="s">
        <v>877</v>
      </c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x14ac:dyDescent="0.25">
      <c r="A294" s="2" t="s">
        <v>878</v>
      </c>
      <c r="B294" s="2" t="s">
        <v>879</v>
      </c>
      <c r="C294" s="2" t="s">
        <v>660</v>
      </c>
      <c r="D294" s="2">
        <f t="shared" si="7"/>
        <v>1</v>
      </c>
      <c r="E294" s="2" t="s">
        <v>42</v>
      </c>
      <c r="F294" s="2" t="s">
        <v>648</v>
      </c>
      <c r="G294" s="2" t="s">
        <v>648</v>
      </c>
      <c r="H294" s="2" t="s">
        <v>648</v>
      </c>
      <c r="I294" s="2" t="s">
        <v>663</v>
      </c>
      <c r="J294" s="2"/>
      <c r="K294" s="2" t="s">
        <v>880</v>
      </c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x14ac:dyDescent="0.25">
      <c r="A295" s="2" t="s">
        <v>881</v>
      </c>
      <c r="B295" s="2" t="s">
        <v>882</v>
      </c>
      <c r="C295" s="2" t="s">
        <v>660</v>
      </c>
      <c r="D295" s="2">
        <f t="shared" si="7"/>
        <v>1</v>
      </c>
      <c r="E295" s="2" t="s">
        <v>42</v>
      </c>
      <c r="F295" s="2" t="s">
        <v>648</v>
      </c>
      <c r="G295" s="2" t="s">
        <v>648</v>
      </c>
      <c r="H295" s="2" t="s">
        <v>648</v>
      </c>
      <c r="I295" s="2" t="s">
        <v>663</v>
      </c>
      <c r="J295" s="2"/>
      <c r="K295" s="2" t="s">
        <v>883</v>
      </c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x14ac:dyDescent="0.25">
      <c r="A296" s="2" t="s">
        <v>884</v>
      </c>
      <c r="B296" s="2" t="s">
        <v>885</v>
      </c>
      <c r="C296" s="2" t="s">
        <v>660</v>
      </c>
      <c r="D296" s="2">
        <f t="shared" si="7"/>
        <v>0</v>
      </c>
      <c r="E296" s="2" t="s">
        <v>50</v>
      </c>
      <c r="F296" s="2" t="s">
        <v>42</v>
      </c>
      <c r="G296" s="2"/>
      <c r="H296" s="2" t="s">
        <v>648</v>
      </c>
      <c r="I296" s="2" t="s">
        <v>750</v>
      </c>
      <c r="J296" s="2"/>
      <c r="K296" s="2" t="s">
        <v>886</v>
      </c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x14ac:dyDescent="0.25">
      <c r="A297" s="2" t="s">
        <v>887</v>
      </c>
      <c r="B297" s="2" t="s">
        <v>888</v>
      </c>
      <c r="C297" s="2" t="s">
        <v>660</v>
      </c>
      <c r="D297" s="2">
        <f t="shared" si="7"/>
        <v>0</v>
      </c>
      <c r="E297" s="2" t="s">
        <v>65</v>
      </c>
      <c r="F297" s="2" t="s">
        <v>167</v>
      </c>
      <c r="G297" s="2" t="s">
        <v>42</v>
      </c>
      <c r="H297" s="2" t="s">
        <v>648</v>
      </c>
      <c r="I297" s="2" t="s">
        <v>872</v>
      </c>
      <c r="J297" s="2"/>
      <c r="K297" s="2" t="s">
        <v>889</v>
      </c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x14ac:dyDescent="0.25">
      <c r="A298" s="2" t="s">
        <v>890</v>
      </c>
      <c r="B298" s="2" t="s">
        <v>891</v>
      </c>
      <c r="C298" s="2" t="s">
        <v>656</v>
      </c>
      <c r="D298" s="2">
        <f t="shared" si="7"/>
        <v>0</v>
      </c>
      <c r="E298" s="2" t="s">
        <v>65</v>
      </c>
      <c r="F298" s="2" t="s">
        <v>42</v>
      </c>
      <c r="G298" s="2" t="s">
        <v>648</v>
      </c>
      <c r="H298" s="2" t="s">
        <v>648</v>
      </c>
      <c r="I298" s="2" t="s">
        <v>892</v>
      </c>
      <c r="J298" s="2"/>
      <c r="K298" s="2" t="s">
        <v>893</v>
      </c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x14ac:dyDescent="0.25">
      <c r="A299" s="2" t="s">
        <v>894</v>
      </c>
      <c r="B299" s="2" t="s">
        <v>891</v>
      </c>
      <c r="C299" s="2" t="s">
        <v>660</v>
      </c>
      <c r="D299" s="2">
        <f t="shared" si="7"/>
        <v>1</v>
      </c>
      <c r="E299" s="2" t="s">
        <v>65</v>
      </c>
      <c r="F299" s="2" t="s">
        <v>42</v>
      </c>
      <c r="G299" s="2" t="s">
        <v>648</v>
      </c>
      <c r="H299" s="2" t="s">
        <v>648</v>
      </c>
      <c r="I299" s="2" t="s">
        <v>892</v>
      </c>
      <c r="J299" s="2"/>
      <c r="K299" s="2" t="s">
        <v>893</v>
      </c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x14ac:dyDescent="0.25">
      <c r="A300" s="2" t="s">
        <v>895</v>
      </c>
      <c r="B300" s="2" t="s">
        <v>896</v>
      </c>
      <c r="C300" s="2" t="s">
        <v>656</v>
      </c>
      <c r="D300" s="2">
        <f t="shared" si="7"/>
        <v>0</v>
      </c>
      <c r="E300" s="2" t="s">
        <v>50</v>
      </c>
      <c r="F300" s="2" t="s">
        <v>687</v>
      </c>
      <c r="G300" s="2" t="s">
        <v>261</v>
      </c>
      <c r="H300" s="2" t="s">
        <v>42</v>
      </c>
      <c r="I300" s="2" t="s">
        <v>872</v>
      </c>
      <c r="J300" s="2"/>
      <c r="K300" s="2" t="s">
        <v>897</v>
      </c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x14ac:dyDescent="0.25">
      <c r="A301" s="2" t="s">
        <v>898</v>
      </c>
      <c r="B301" s="2" t="s">
        <v>896</v>
      </c>
      <c r="C301" s="2" t="s">
        <v>660</v>
      </c>
      <c r="D301" s="2">
        <f t="shared" si="7"/>
        <v>1</v>
      </c>
      <c r="E301" s="2" t="s">
        <v>50</v>
      </c>
      <c r="F301" s="2" t="s">
        <v>687</v>
      </c>
      <c r="G301" s="2" t="s">
        <v>261</v>
      </c>
      <c r="H301" s="2" t="s">
        <v>42</v>
      </c>
      <c r="I301" s="2" t="s">
        <v>872</v>
      </c>
      <c r="J301" s="2"/>
      <c r="K301" s="2" t="s">
        <v>897</v>
      </c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x14ac:dyDescent="0.25">
      <c r="A302" s="2" t="s">
        <v>899</v>
      </c>
      <c r="B302" s="2" t="s">
        <v>264</v>
      </c>
      <c r="C302" s="2" t="s">
        <v>656</v>
      </c>
      <c r="D302" s="2">
        <f t="shared" si="7"/>
        <v>0</v>
      </c>
      <c r="E302" s="2" t="s">
        <v>50</v>
      </c>
      <c r="F302" s="2" t="s">
        <v>48</v>
      </c>
      <c r="G302" s="2" t="s">
        <v>265</v>
      </c>
      <c r="H302" s="2" t="s">
        <v>42</v>
      </c>
      <c r="I302" s="2" t="s">
        <v>900</v>
      </c>
      <c r="J302" s="2"/>
      <c r="K302" s="2" t="s">
        <v>901</v>
      </c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x14ac:dyDescent="0.25">
      <c r="A303" s="2" t="s">
        <v>902</v>
      </c>
      <c r="B303" s="2" t="s">
        <v>264</v>
      </c>
      <c r="C303" s="2" t="s">
        <v>660</v>
      </c>
      <c r="D303" s="2">
        <f t="shared" si="7"/>
        <v>1</v>
      </c>
      <c r="E303" s="2" t="s">
        <v>50</v>
      </c>
      <c r="F303" s="2" t="s">
        <v>48</v>
      </c>
      <c r="G303" s="2" t="s">
        <v>265</v>
      </c>
      <c r="H303" s="2" t="s">
        <v>42</v>
      </c>
      <c r="I303" s="2" t="s">
        <v>900</v>
      </c>
      <c r="J303" s="2"/>
      <c r="K303" s="2" t="s">
        <v>901</v>
      </c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x14ac:dyDescent="0.25">
      <c r="A304" s="2" t="s">
        <v>903</v>
      </c>
      <c r="B304" s="2" t="s">
        <v>904</v>
      </c>
      <c r="C304" s="2" t="s">
        <v>652</v>
      </c>
      <c r="D304" s="2">
        <f t="shared" si="7"/>
        <v>0</v>
      </c>
      <c r="E304" s="2" t="s">
        <v>38</v>
      </c>
      <c r="F304" s="2" t="s">
        <v>48</v>
      </c>
      <c r="G304" s="2" t="s">
        <v>42</v>
      </c>
      <c r="H304" s="2"/>
      <c r="I304" s="2"/>
      <c r="J304" s="2"/>
      <c r="K304" s="2" t="s">
        <v>905</v>
      </c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x14ac:dyDescent="0.25">
      <c r="A305" s="2" t="s">
        <v>906</v>
      </c>
      <c r="B305" s="2" t="s">
        <v>907</v>
      </c>
      <c r="C305" s="2" t="s">
        <v>656</v>
      </c>
      <c r="D305" s="2">
        <f t="shared" si="7"/>
        <v>0</v>
      </c>
      <c r="E305" s="2" t="s">
        <v>38</v>
      </c>
      <c r="F305" s="2" t="s">
        <v>42</v>
      </c>
      <c r="G305" s="2" t="s">
        <v>648</v>
      </c>
      <c r="H305" s="2" t="s">
        <v>648</v>
      </c>
      <c r="I305" s="2" t="s">
        <v>739</v>
      </c>
      <c r="J305" s="2"/>
      <c r="K305" s="2" t="s">
        <v>908</v>
      </c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x14ac:dyDescent="0.25">
      <c r="A306" s="2" t="s">
        <v>909</v>
      </c>
      <c r="B306" s="2" t="s">
        <v>907</v>
      </c>
      <c r="C306" s="2" t="s">
        <v>652</v>
      </c>
      <c r="D306" s="2">
        <f t="shared" si="7"/>
        <v>0</v>
      </c>
      <c r="E306" s="2" t="s">
        <v>38</v>
      </c>
      <c r="F306" s="2" t="s">
        <v>42</v>
      </c>
      <c r="G306" s="2" t="s">
        <v>648</v>
      </c>
      <c r="H306" s="2" t="s">
        <v>648</v>
      </c>
      <c r="I306" s="2" t="s">
        <v>739</v>
      </c>
      <c r="J306" s="2"/>
      <c r="K306" s="2" t="s">
        <v>908</v>
      </c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x14ac:dyDescent="0.25">
      <c r="A307" s="2" t="s">
        <v>910</v>
      </c>
      <c r="B307" s="2" t="s">
        <v>907</v>
      </c>
      <c r="C307" s="2" t="s">
        <v>647</v>
      </c>
      <c r="D307" s="2">
        <f t="shared" si="7"/>
        <v>0</v>
      </c>
      <c r="E307" s="2" t="s">
        <v>38</v>
      </c>
      <c r="F307" s="2" t="s">
        <v>42</v>
      </c>
      <c r="G307" s="2" t="s">
        <v>648</v>
      </c>
      <c r="H307" s="2" t="s">
        <v>648</v>
      </c>
      <c r="I307" s="2" t="s">
        <v>739</v>
      </c>
      <c r="J307" s="2"/>
      <c r="K307" s="2" t="s">
        <v>911</v>
      </c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x14ac:dyDescent="0.25">
      <c r="A308" s="2" t="s">
        <v>912</v>
      </c>
      <c r="B308" s="2" t="s">
        <v>913</v>
      </c>
      <c r="C308" s="2" t="s">
        <v>656</v>
      </c>
      <c r="D308" s="2">
        <f t="shared" si="7"/>
        <v>0</v>
      </c>
      <c r="E308" s="2" t="s">
        <v>65</v>
      </c>
      <c r="F308" s="2" t="s">
        <v>48</v>
      </c>
      <c r="G308" s="2" t="s">
        <v>42</v>
      </c>
      <c r="H308" s="2" t="s">
        <v>648</v>
      </c>
      <c r="I308" s="2" t="s">
        <v>844</v>
      </c>
      <c r="J308" s="2"/>
      <c r="K308" s="2" t="s">
        <v>914</v>
      </c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x14ac:dyDescent="0.25">
      <c r="A309" s="2" t="s">
        <v>915</v>
      </c>
      <c r="B309" s="2" t="s">
        <v>913</v>
      </c>
      <c r="C309" s="2" t="s">
        <v>647</v>
      </c>
      <c r="D309" s="2">
        <f t="shared" si="7"/>
        <v>1</v>
      </c>
      <c r="E309" s="2" t="s">
        <v>65</v>
      </c>
      <c r="F309" s="2" t="s">
        <v>48</v>
      </c>
      <c r="G309" s="2" t="s">
        <v>42</v>
      </c>
      <c r="H309" s="2" t="s">
        <v>648</v>
      </c>
      <c r="I309" s="2" t="s">
        <v>844</v>
      </c>
      <c r="J309" s="2"/>
      <c r="K309" s="2" t="s">
        <v>916</v>
      </c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x14ac:dyDescent="0.25">
      <c r="A310" s="2" t="s">
        <v>917</v>
      </c>
      <c r="B310" s="2" t="s">
        <v>918</v>
      </c>
      <c r="C310" s="2" t="s">
        <v>652</v>
      </c>
      <c r="D310" s="2">
        <f t="shared" si="7"/>
        <v>0</v>
      </c>
      <c r="E310" s="2" t="s">
        <v>38</v>
      </c>
      <c r="F310" s="2" t="s">
        <v>48</v>
      </c>
      <c r="G310" s="2" t="s">
        <v>42</v>
      </c>
      <c r="H310" s="2"/>
      <c r="I310" s="2"/>
      <c r="J310" s="2"/>
      <c r="K310" s="2" t="s">
        <v>919</v>
      </c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x14ac:dyDescent="0.25">
      <c r="A311" s="2" t="s">
        <v>920</v>
      </c>
      <c r="B311" s="2" t="s">
        <v>921</v>
      </c>
      <c r="C311" s="2" t="s">
        <v>656</v>
      </c>
      <c r="D311" s="2">
        <f t="shared" si="7"/>
        <v>0</v>
      </c>
      <c r="E311" s="2" t="s">
        <v>275</v>
      </c>
      <c r="F311" s="2" t="s">
        <v>42</v>
      </c>
      <c r="G311" s="2"/>
      <c r="H311" s="2"/>
      <c r="I311" s="2"/>
      <c r="J311" s="2"/>
      <c r="K311" s="2" t="s">
        <v>922</v>
      </c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x14ac:dyDescent="0.25">
      <c r="A312" s="2" t="s">
        <v>923</v>
      </c>
      <c r="B312" s="2" t="s">
        <v>921</v>
      </c>
      <c r="C312" s="2" t="s">
        <v>652</v>
      </c>
      <c r="D312" s="2">
        <f t="shared" si="7"/>
        <v>1</v>
      </c>
      <c r="E312" s="2" t="s">
        <v>275</v>
      </c>
      <c r="F312" s="2" t="s">
        <v>42</v>
      </c>
      <c r="G312" s="2"/>
      <c r="H312" s="2"/>
      <c r="I312" s="2"/>
      <c r="J312" s="2"/>
      <c r="K312" s="2" t="s">
        <v>922</v>
      </c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x14ac:dyDescent="0.25">
      <c r="A313" s="2" t="s">
        <v>924</v>
      </c>
      <c r="B313" s="2" t="s">
        <v>925</v>
      </c>
      <c r="C313" s="2" t="s">
        <v>652</v>
      </c>
      <c r="D313" s="2">
        <f t="shared" si="7"/>
        <v>0</v>
      </c>
      <c r="E313" s="2" t="s">
        <v>389</v>
      </c>
      <c r="F313" s="2" t="s">
        <v>42</v>
      </c>
      <c r="G313" s="2"/>
      <c r="H313" s="2"/>
      <c r="I313" s="2"/>
      <c r="J313" s="2"/>
      <c r="K313" s="2" t="s">
        <v>926</v>
      </c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x14ac:dyDescent="0.25">
      <c r="A314" s="2" t="s">
        <v>927</v>
      </c>
      <c r="B314" s="2" t="s">
        <v>928</v>
      </c>
      <c r="C314" s="2" t="s">
        <v>652</v>
      </c>
      <c r="D314" s="2">
        <f t="shared" si="7"/>
        <v>1</v>
      </c>
      <c r="E314" s="2" t="s">
        <v>929</v>
      </c>
      <c r="F314" s="2" t="s">
        <v>42</v>
      </c>
      <c r="G314" s="2" t="s">
        <v>648</v>
      </c>
      <c r="H314" s="2" t="s">
        <v>648</v>
      </c>
      <c r="I314" s="2" t="s">
        <v>772</v>
      </c>
      <c r="J314" s="2"/>
      <c r="K314" s="2" t="s">
        <v>930</v>
      </c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x14ac:dyDescent="0.25">
      <c r="A315" s="2" t="s">
        <v>931</v>
      </c>
      <c r="B315" s="2" t="s">
        <v>928</v>
      </c>
      <c r="C315" s="2" t="s">
        <v>656</v>
      </c>
      <c r="D315" s="2">
        <f t="shared" si="7"/>
        <v>0</v>
      </c>
      <c r="E315" s="2" t="s">
        <v>929</v>
      </c>
      <c r="F315" s="2" t="s">
        <v>42</v>
      </c>
      <c r="G315" s="2" t="s">
        <v>648</v>
      </c>
      <c r="H315" s="2" t="s">
        <v>648</v>
      </c>
      <c r="I315" s="2" t="s">
        <v>772</v>
      </c>
      <c r="J315" s="2"/>
      <c r="K315" s="2" t="s">
        <v>930</v>
      </c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x14ac:dyDescent="0.25">
      <c r="A316" s="2" t="s">
        <v>932</v>
      </c>
      <c r="B316" s="2" t="s">
        <v>933</v>
      </c>
      <c r="C316" s="2" t="s">
        <v>652</v>
      </c>
      <c r="D316" s="2">
        <f t="shared" si="7"/>
        <v>1</v>
      </c>
      <c r="E316" s="2" t="s">
        <v>275</v>
      </c>
      <c r="F316" s="2" t="s">
        <v>276</v>
      </c>
      <c r="G316" s="2" t="s">
        <v>42</v>
      </c>
      <c r="H316" s="2"/>
      <c r="I316" s="2"/>
      <c r="J316" s="2"/>
      <c r="K316" s="2" t="s">
        <v>934</v>
      </c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x14ac:dyDescent="0.25">
      <c r="A317" s="2" t="s">
        <v>935</v>
      </c>
      <c r="B317" s="2" t="s">
        <v>936</v>
      </c>
      <c r="C317" s="2" t="s">
        <v>647</v>
      </c>
      <c r="D317" s="2">
        <f t="shared" si="7"/>
        <v>0</v>
      </c>
      <c r="E317" s="2" t="s">
        <v>70</v>
      </c>
      <c r="F317" s="2" t="s">
        <v>42</v>
      </c>
      <c r="G317" s="2" t="s">
        <v>648</v>
      </c>
      <c r="H317" s="2" t="s">
        <v>648</v>
      </c>
      <c r="I317" s="2" t="s">
        <v>739</v>
      </c>
      <c r="J317" s="2"/>
      <c r="K317" s="2" t="s">
        <v>937</v>
      </c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x14ac:dyDescent="0.25">
      <c r="A318" s="2" t="s">
        <v>938</v>
      </c>
      <c r="B318" s="2" t="s">
        <v>936</v>
      </c>
      <c r="C318" s="2" t="s">
        <v>652</v>
      </c>
      <c r="D318" s="2">
        <f t="shared" si="7"/>
        <v>0</v>
      </c>
      <c r="E318" s="2" t="s">
        <v>70</v>
      </c>
      <c r="F318" s="2" t="s">
        <v>42</v>
      </c>
      <c r="G318" s="2" t="s">
        <v>648</v>
      </c>
      <c r="H318" s="2" t="s">
        <v>648</v>
      </c>
      <c r="I318" s="2" t="s">
        <v>739</v>
      </c>
      <c r="J318" s="2"/>
      <c r="K318" s="2" t="s">
        <v>937</v>
      </c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x14ac:dyDescent="0.25">
      <c r="A319" s="2" t="s">
        <v>939</v>
      </c>
      <c r="B319" s="2" t="s">
        <v>936</v>
      </c>
      <c r="C319" s="2" t="s">
        <v>656</v>
      </c>
      <c r="D319" s="2">
        <f t="shared" si="7"/>
        <v>0</v>
      </c>
      <c r="E319" s="2" t="s">
        <v>70</v>
      </c>
      <c r="F319" s="2" t="s">
        <v>42</v>
      </c>
      <c r="G319" s="2" t="s">
        <v>648</v>
      </c>
      <c r="H319" s="2" t="s">
        <v>648</v>
      </c>
      <c r="I319" s="2" t="s">
        <v>739</v>
      </c>
      <c r="J319" s="2"/>
      <c r="K319" s="2" t="s">
        <v>937</v>
      </c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x14ac:dyDescent="0.25">
      <c r="A320" s="2" t="s">
        <v>940</v>
      </c>
      <c r="B320" s="2" t="s">
        <v>941</v>
      </c>
      <c r="C320" s="2" t="s">
        <v>652</v>
      </c>
      <c r="D320" s="2">
        <f t="shared" si="7"/>
        <v>1</v>
      </c>
      <c r="E320" s="2" t="s">
        <v>42</v>
      </c>
      <c r="F320" s="2"/>
      <c r="G320" s="2"/>
      <c r="H320" s="2"/>
      <c r="I320" s="2"/>
      <c r="J320" s="2"/>
      <c r="K320" s="2" t="s">
        <v>942</v>
      </c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x14ac:dyDescent="0.25">
      <c r="A321" s="2" t="s">
        <v>943</v>
      </c>
      <c r="B321" s="2" t="s">
        <v>941</v>
      </c>
      <c r="C321" s="2" t="s">
        <v>647</v>
      </c>
      <c r="D321" s="2">
        <f t="shared" si="7"/>
        <v>0</v>
      </c>
      <c r="E321" s="2" t="s">
        <v>42</v>
      </c>
      <c r="F321" s="2" t="s">
        <v>648</v>
      </c>
      <c r="G321" s="2" t="s">
        <v>648</v>
      </c>
      <c r="H321" s="2" t="s">
        <v>648</v>
      </c>
      <c r="I321" s="2" t="s">
        <v>663</v>
      </c>
      <c r="J321" s="2"/>
      <c r="K321" s="2" t="s">
        <v>944</v>
      </c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x14ac:dyDescent="0.25">
      <c r="A322" s="2" t="s">
        <v>945</v>
      </c>
      <c r="B322" s="2" t="s">
        <v>946</v>
      </c>
      <c r="C322" s="2" t="s">
        <v>656</v>
      </c>
      <c r="D322" s="2">
        <f t="shared" si="7"/>
        <v>0</v>
      </c>
      <c r="E322" s="2" t="s">
        <v>65</v>
      </c>
      <c r="F322" s="2" t="s">
        <v>48</v>
      </c>
      <c r="G322" s="2" t="s">
        <v>42</v>
      </c>
      <c r="H322" s="2" t="s">
        <v>648</v>
      </c>
      <c r="I322" s="2" t="s">
        <v>844</v>
      </c>
      <c r="J322" s="2"/>
      <c r="K322" s="2" t="s">
        <v>947</v>
      </c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x14ac:dyDescent="0.25">
      <c r="A323" s="2" t="s">
        <v>948</v>
      </c>
      <c r="B323" s="2" t="s">
        <v>946</v>
      </c>
      <c r="C323" s="2" t="s">
        <v>647</v>
      </c>
      <c r="D323" s="2">
        <f t="shared" si="7"/>
        <v>1</v>
      </c>
      <c r="E323" s="2" t="s">
        <v>65</v>
      </c>
      <c r="F323" s="2" t="s">
        <v>48</v>
      </c>
      <c r="G323" s="2" t="s">
        <v>42</v>
      </c>
      <c r="H323" s="2" t="s">
        <v>648</v>
      </c>
      <c r="I323" s="2" t="s">
        <v>844</v>
      </c>
      <c r="J323" s="2"/>
      <c r="K323" s="2" t="s">
        <v>949</v>
      </c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x14ac:dyDescent="0.25">
      <c r="A324" s="2" t="s">
        <v>950</v>
      </c>
      <c r="B324" s="2" t="s">
        <v>951</v>
      </c>
      <c r="C324" s="2" t="s">
        <v>656</v>
      </c>
      <c r="D324" s="2">
        <f t="shared" si="7"/>
        <v>0</v>
      </c>
      <c r="E324" s="2" t="s">
        <v>38</v>
      </c>
      <c r="F324" s="2" t="s">
        <v>65</v>
      </c>
      <c r="G324" s="2" t="s">
        <v>66</v>
      </c>
      <c r="H324" s="2" t="s">
        <v>42</v>
      </c>
      <c r="I324" s="2" t="s">
        <v>952</v>
      </c>
      <c r="J324" s="2"/>
      <c r="K324" s="2" t="s">
        <v>953</v>
      </c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x14ac:dyDescent="0.25">
      <c r="A325" s="2" t="s">
        <v>954</v>
      </c>
      <c r="B325" s="2" t="s">
        <v>951</v>
      </c>
      <c r="C325" s="2" t="s">
        <v>660</v>
      </c>
      <c r="D325" s="2">
        <f t="shared" si="7"/>
        <v>0</v>
      </c>
      <c r="E325" s="2" t="s">
        <v>38</v>
      </c>
      <c r="F325" s="2" t="s">
        <v>65</v>
      </c>
      <c r="G325" s="2" t="s">
        <v>66</v>
      </c>
      <c r="H325" s="2" t="s">
        <v>42</v>
      </c>
      <c r="I325" s="2" t="s">
        <v>952</v>
      </c>
      <c r="J325" s="2"/>
      <c r="K325" s="2" t="s">
        <v>953</v>
      </c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x14ac:dyDescent="0.25">
      <c r="A326" s="2" t="s">
        <v>955</v>
      </c>
      <c r="B326" s="2" t="s">
        <v>956</v>
      </c>
      <c r="C326" s="2" t="s">
        <v>656</v>
      </c>
      <c r="D326" s="2">
        <f t="shared" si="7"/>
        <v>0</v>
      </c>
      <c r="E326" s="2" t="s">
        <v>65</v>
      </c>
      <c r="F326" s="2" t="s">
        <v>48</v>
      </c>
      <c r="G326" s="2" t="s">
        <v>42</v>
      </c>
      <c r="H326" s="2" t="s">
        <v>648</v>
      </c>
      <c r="I326" s="2" t="s">
        <v>844</v>
      </c>
      <c r="J326" s="2"/>
      <c r="K326" s="2" t="s">
        <v>957</v>
      </c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x14ac:dyDescent="0.25">
      <c r="A327" s="2" t="s">
        <v>958</v>
      </c>
      <c r="B327" s="2" t="s">
        <v>956</v>
      </c>
      <c r="C327" s="2" t="s">
        <v>660</v>
      </c>
      <c r="D327" s="2">
        <f t="shared" si="7"/>
        <v>0</v>
      </c>
      <c r="E327" s="2" t="s">
        <v>65</v>
      </c>
      <c r="F327" s="2" t="s">
        <v>48</v>
      </c>
      <c r="G327" s="2" t="s">
        <v>42</v>
      </c>
      <c r="H327" s="2" t="s">
        <v>648</v>
      </c>
      <c r="I327" s="2" t="s">
        <v>844</v>
      </c>
      <c r="J327" s="2"/>
      <c r="K327" s="2" t="s">
        <v>957</v>
      </c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x14ac:dyDescent="0.25">
      <c r="A328" s="2" t="s">
        <v>959</v>
      </c>
      <c r="B328" s="2" t="s">
        <v>960</v>
      </c>
      <c r="C328" s="2" t="s">
        <v>652</v>
      </c>
      <c r="D328" s="2">
        <f t="shared" si="7"/>
        <v>1</v>
      </c>
      <c r="E328" s="2" t="s">
        <v>374</v>
      </c>
      <c r="F328" s="2" t="s">
        <v>375</v>
      </c>
      <c r="G328" s="2" t="s">
        <v>65</v>
      </c>
      <c r="H328" s="2" t="s">
        <v>265</v>
      </c>
      <c r="I328" s="2" t="s">
        <v>42</v>
      </c>
      <c r="J328" s="2" t="s">
        <v>961</v>
      </c>
      <c r="K328" s="2" t="s">
        <v>962</v>
      </c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x14ac:dyDescent="0.25">
      <c r="A329" s="2" t="s">
        <v>963</v>
      </c>
      <c r="B329" s="2" t="s">
        <v>964</v>
      </c>
      <c r="C329" s="2" t="s">
        <v>660</v>
      </c>
      <c r="D329" s="2">
        <f t="shared" si="7"/>
        <v>0</v>
      </c>
      <c r="E329" s="2" t="s">
        <v>38</v>
      </c>
      <c r="F329" s="2" t="s">
        <v>48</v>
      </c>
      <c r="G329" s="2" t="s">
        <v>39</v>
      </c>
      <c r="H329" s="2" t="s">
        <v>40</v>
      </c>
      <c r="I329" s="2" t="s">
        <v>41</v>
      </c>
      <c r="J329" s="2" t="s">
        <v>682</v>
      </c>
      <c r="K329" s="2" t="s">
        <v>965</v>
      </c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x14ac:dyDescent="0.25">
      <c r="A330" s="2" t="s">
        <v>966</v>
      </c>
      <c r="B330" s="2" t="s">
        <v>967</v>
      </c>
      <c r="C330" s="2" t="s">
        <v>656</v>
      </c>
      <c r="D330" s="2">
        <f t="shared" si="7"/>
        <v>0</v>
      </c>
      <c r="E330" s="2" t="s">
        <v>38</v>
      </c>
      <c r="F330" s="2" t="s">
        <v>48</v>
      </c>
      <c r="G330" s="2"/>
      <c r="H330" s="2"/>
      <c r="I330" s="2"/>
      <c r="J330" s="2"/>
      <c r="K330" s="2" t="s">
        <v>968</v>
      </c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x14ac:dyDescent="0.25">
      <c r="A331" s="2" t="s">
        <v>969</v>
      </c>
      <c r="B331" s="2" t="s">
        <v>967</v>
      </c>
      <c r="C331" s="2" t="s">
        <v>660</v>
      </c>
      <c r="D331" s="2">
        <f t="shared" si="7"/>
        <v>1</v>
      </c>
      <c r="E331" s="2" t="s">
        <v>38</v>
      </c>
      <c r="F331" s="2" t="s">
        <v>48</v>
      </c>
      <c r="G331" s="2"/>
      <c r="H331" s="2"/>
      <c r="I331" s="2"/>
      <c r="J331" s="2"/>
      <c r="K331" s="2" t="s">
        <v>968</v>
      </c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x14ac:dyDescent="0.25">
      <c r="A332" s="2" t="s">
        <v>970</v>
      </c>
      <c r="B332" s="2" t="s">
        <v>971</v>
      </c>
      <c r="C332" s="2" t="s">
        <v>660</v>
      </c>
      <c r="D332" s="2">
        <f t="shared" ref="D332:D395" si="8">IF(ISERROR(MATCH($A332,needsol,0)),0,1)</f>
        <v>0</v>
      </c>
      <c r="E332" s="2" t="s">
        <v>38</v>
      </c>
      <c r="F332" s="2" t="s">
        <v>105</v>
      </c>
      <c r="G332" s="2" t="s">
        <v>42</v>
      </c>
      <c r="H332" s="2" t="s">
        <v>648</v>
      </c>
      <c r="I332" s="2" t="s">
        <v>892</v>
      </c>
      <c r="J332" s="2"/>
      <c r="K332" s="2" t="s">
        <v>972</v>
      </c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x14ac:dyDescent="0.25">
      <c r="A333" s="2" t="s">
        <v>973</v>
      </c>
      <c r="B333" s="2" t="s">
        <v>974</v>
      </c>
      <c r="C333" s="2" t="s">
        <v>652</v>
      </c>
      <c r="D333" s="2">
        <f t="shared" si="8"/>
        <v>0</v>
      </c>
      <c r="E333" s="2" t="s">
        <v>558</v>
      </c>
      <c r="F333" s="2" t="s">
        <v>39</v>
      </c>
      <c r="G333" s="2" t="s">
        <v>40</v>
      </c>
      <c r="H333" s="2" t="s">
        <v>41</v>
      </c>
      <c r="I333" s="2" t="s">
        <v>975</v>
      </c>
      <c r="J333" s="2"/>
      <c r="K333" s="2" t="s">
        <v>976</v>
      </c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x14ac:dyDescent="0.25">
      <c r="A334" s="2" t="s">
        <v>977</v>
      </c>
      <c r="B334" s="2" t="s">
        <v>978</v>
      </c>
      <c r="C334" s="2" t="s">
        <v>656</v>
      </c>
      <c r="D334" s="2">
        <f t="shared" si="8"/>
        <v>0</v>
      </c>
      <c r="E334" s="2" t="s">
        <v>38</v>
      </c>
      <c r="F334" s="2" t="s">
        <v>39</v>
      </c>
      <c r="G334" s="2" t="s">
        <v>40</v>
      </c>
      <c r="H334" s="2" t="s">
        <v>41</v>
      </c>
      <c r="I334" s="2" t="s">
        <v>657</v>
      </c>
      <c r="J334" s="2"/>
      <c r="K334" s="2" t="s">
        <v>979</v>
      </c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x14ac:dyDescent="0.25">
      <c r="A335" s="2" t="s">
        <v>980</v>
      </c>
      <c r="B335" s="2" t="s">
        <v>981</v>
      </c>
      <c r="C335" s="2" t="s">
        <v>656</v>
      </c>
      <c r="D335" s="2">
        <f t="shared" si="8"/>
        <v>0</v>
      </c>
      <c r="E335" s="2" t="s">
        <v>70</v>
      </c>
      <c r="F335" s="2" t="s">
        <v>39</v>
      </c>
      <c r="G335" s="2" t="s">
        <v>40</v>
      </c>
      <c r="H335" s="2" t="s">
        <v>41</v>
      </c>
      <c r="I335" s="2" t="s">
        <v>982</v>
      </c>
      <c r="J335" s="2"/>
      <c r="K335" s="2" t="s">
        <v>983</v>
      </c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x14ac:dyDescent="0.25">
      <c r="A336" s="2" t="s">
        <v>984</v>
      </c>
      <c r="B336" s="2" t="s">
        <v>978</v>
      </c>
      <c r="C336" s="2" t="s">
        <v>652</v>
      </c>
      <c r="D336" s="2">
        <f t="shared" si="8"/>
        <v>1</v>
      </c>
      <c r="E336" s="2" t="s">
        <v>38</v>
      </c>
      <c r="F336" s="2" t="s">
        <v>39</v>
      </c>
      <c r="G336" s="2" t="s">
        <v>40</v>
      </c>
      <c r="H336" s="2" t="s">
        <v>41</v>
      </c>
      <c r="I336" s="2" t="s">
        <v>657</v>
      </c>
      <c r="J336" s="2"/>
      <c r="K336" s="2" t="s">
        <v>979</v>
      </c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x14ac:dyDescent="0.25">
      <c r="A337" s="2" t="s">
        <v>985</v>
      </c>
      <c r="B337" s="2" t="s">
        <v>981</v>
      </c>
      <c r="C337" s="2" t="s">
        <v>652</v>
      </c>
      <c r="D337" s="2">
        <f t="shared" si="8"/>
        <v>0</v>
      </c>
      <c r="E337" s="2" t="s">
        <v>70</v>
      </c>
      <c r="F337" s="2" t="s">
        <v>39</v>
      </c>
      <c r="G337" s="2" t="s">
        <v>40</v>
      </c>
      <c r="H337" s="2" t="s">
        <v>41</v>
      </c>
      <c r="I337" s="2" t="s">
        <v>982</v>
      </c>
      <c r="J337" s="2"/>
      <c r="K337" s="2" t="s">
        <v>983</v>
      </c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x14ac:dyDescent="0.25">
      <c r="A338" s="2" t="s">
        <v>986</v>
      </c>
      <c r="B338" s="2" t="s">
        <v>987</v>
      </c>
      <c r="C338" s="2" t="s">
        <v>660</v>
      </c>
      <c r="D338" s="2">
        <f t="shared" si="8"/>
        <v>0</v>
      </c>
      <c r="E338" s="2" t="s">
        <v>38</v>
      </c>
      <c r="F338" s="2" t="s">
        <v>75</v>
      </c>
      <c r="G338" s="2" t="s">
        <v>40</v>
      </c>
      <c r="H338" s="2" t="s">
        <v>41</v>
      </c>
      <c r="I338" s="2" t="s">
        <v>988</v>
      </c>
      <c r="J338" s="2"/>
      <c r="K338" s="2" t="s">
        <v>989</v>
      </c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x14ac:dyDescent="0.25">
      <c r="A339" s="2" t="s">
        <v>990</v>
      </c>
      <c r="B339" s="2" t="s">
        <v>991</v>
      </c>
      <c r="C339" s="2" t="s">
        <v>660</v>
      </c>
      <c r="D339" s="2">
        <f t="shared" si="8"/>
        <v>0</v>
      </c>
      <c r="E339" s="2" t="s">
        <v>38</v>
      </c>
      <c r="F339" s="2" t="s">
        <v>75</v>
      </c>
      <c r="G339" s="2" t="s">
        <v>42</v>
      </c>
      <c r="H339" s="2" t="s">
        <v>648</v>
      </c>
      <c r="I339" s="2" t="s">
        <v>667</v>
      </c>
      <c r="J339" s="2"/>
      <c r="K339" s="2" t="s">
        <v>992</v>
      </c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x14ac:dyDescent="0.25">
      <c r="A340" s="2" t="s">
        <v>993</v>
      </c>
      <c r="B340" s="2" t="s">
        <v>994</v>
      </c>
      <c r="C340" s="2" t="s">
        <v>660</v>
      </c>
      <c r="D340" s="2">
        <f t="shared" si="8"/>
        <v>0</v>
      </c>
      <c r="E340" s="2" t="s">
        <v>75</v>
      </c>
      <c r="F340" s="2" t="s">
        <v>38</v>
      </c>
      <c r="G340" s="2" t="s">
        <v>42</v>
      </c>
      <c r="H340" s="2" t="s">
        <v>648</v>
      </c>
      <c r="I340" s="2" t="s">
        <v>667</v>
      </c>
      <c r="J340" s="2"/>
      <c r="K340" s="2" t="s">
        <v>995</v>
      </c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x14ac:dyDescent="0.25">
      <c r="A341" s="2" t="s">
        <v>996</v>
      </c>
      <c r="B341" s="2" t="s">
        <v>997</v>
      </c>
      <c r="C341" s="2" t="s">
        <v>656</v>
      </c>
      <c r="D341" s="2">
        <f t="shared" si="8"/>
        <v>0</v>
      </c>
      <c r="E341" s="2" t="s">
        <v>38</v>
      </c>
      <c r="F341" s="2" t="s">
        <v>48</v>
      </c>
      <c r="G341" s="2" t="s">
        <v>998</v>
      </c>
      <c r="H341" s="2" t="s">
        <v>42</v>
      </c>
      <c r="I341" s="2"/>
      <c r="J341" s="2"/>
      <c r="K341" s="2" t="s">
        <v>999</v>
      </c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x14ac:dyDescent="0.25">
      <c r="A342" s="2" t="s">
        <v>1000</v>
      </c>
      <c r="B342" s="2" t="s">
        <v>1001</v>
      </c>
      <c r="C342" s="2" t="s">
        <v>660</v>
      </c>
      <c r="D342" s="2">
        <f t="shared" si="8"/>
        <v>0</v>
      </c>
      <c r="E342" s="2" t="s">
        <v>79</v>
      </c>
      <c r="F342" s="2" t="s">
        <v>80</v>
      </c>
      <c r="G342" s="2" t="s">
        <v>648</v>
      </c>
      <c r="H342" s="2" t="s">
        <v>648</v>
      </c>
      <c r="I342" s="2" t="s">
        <v>788</v>
      </c>
      <c r="J342" s="2"/>
      <c r="K342" s="2" t="s">
        <v>1002</v>
      </c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x14ac:dyDescent="0.25">
      <c r="A343" s="2" t="s">
        <v>1003</v>
      </c>
      <c r="B343" s="2" t="s">
        <v>1004</v>
      </c>
      <c r="C343" s="2" t="s">
        <v>660</v>
      </c>
      <c r="D343" s="2">
        <f t="shared" si="8"/>
        <v>1</v>
      </c>
      <c r="E343" s="2" t="s">
        <v>38</v>
      </c>
      <c r="F343" s="2" t="s">
        <v>687</v>
      </c>
      <c r="G343" s="2" t="s">
        <v>42</v>
      </c>
      <c r="H343" s="2" t="s">
        <v>648</v>
      </c>
      <c r="I343" s="2" t="s">
        <v>830</v>
      </c>
      <c r="J343" s="2"/>
      <c r="K343" s="2" t="s">
        <v>1005</v>
      </c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x14ac:dyDescent="0.25">
      <c r="A344" s="2" t="s">
        <v>1006</v>
      </c>
      <c r="B344" s="2" t="s">
        <v>1004</v>
      </c>
      <c r="C344" s="2" t="s">
        <v>656</v>
      </c>
      <c r="D344" s="2">
        <f t="shared" si="8"/>
        <v>0</v>
      </c>
      <c r="E344" s="2" t="s">
        <v>38</v>
      </c>
      <c r="F344" s="2" t="s">
        <v>687</v>
      </c>
      <c r="G344" s="2" t="s">
        <v>42</v>
      </c>
      <c r="H344" s="2" t="s">
        <v>648</v>
      </c>
      <c r="I344" s="2" t="s">
        <v>830</v>
      </c>
      <c r="J344" s="2"/>
      <c r="K344" s="2" t="s">
        <v>1005</v>
      </c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x14ac:dyDescent="0.25">
      <c r="A345" s="2" t="s">
        <v>1007</v>
      </c>
      <c r="B345" s="2" t="s">
        <v>1008</v>
      </c>
      <c r="C345" s="2" t="s">
        <v>652</v>
      </c>
      <c r="D345" s="2">
        <f t="shared" si="8"/>
        <v>0</v>
      </c>
      <c r="E345" s="2" t="s">
        <v>38</v>
      </c>
      <c r="F345" s="2" t="s">
        <v>42</v>
      </c>
      <c r="G345" s="2" t="s">
        <v>648</v>
      </c>
      <c r="H345" s="2" t="s">
        <v>648</v>
      </c>
      <c r="I345" s="2" t="s">
        <v>739</v>
      </c>
      <c r="J345" s="2"/>
      <c r="K345" s="2" t="s">
        <v>1009</v>
      </c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x14ac:dyDescent="0.25">
      <c r="A346" s="2" t="s">
        <v>1010</v>
      </c>
      <c r="B346" s="2" t="s">
        <v>1011</v>
      </c>
      <c r="C346" s="2" t="s">
        <v>660</v>
      </c>
      <c r="D346" s="2">
        <f t="shared" si="8"/>
        <v>0</v>
      </c>
      <c r="E346" s="2" t="s">
        <v>38</v>
      </c>
      <c r="F346" s="2" t="s">
        <v>42</v>
      </c>
      <c r="G346" s="2" t="s">
        <v>648</v>
      </c>
      <c r="H346" s="2" t="s">
        <v>648</v>
      </c>
      <c r="I346" s="2" t="s">
        <v>739</v>
      </c>
      <c r="J346" s="2"/>
      <c r="K346" s="2" t="s">
        <v>1012</v>
      </c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x14ac:dyDescent="0.25">
      <c r="A347" s="2" t="s">
        <v>1013</v>
      </c>
      <c r="B347" s="2" t="s">
        <v>1014</v>
      </c>
      <c r="C347" s="2" t="s">
        <v>660</v>
      </c>
      <c r="D347" s="2">
        <f t="shared" si="8"/>
        <v>1</v>
      </c>
      <c r="E347" s="2" t="s">
        <v>38</v>
      </c>
      <c r="F347" s="2" t="s">
        <v>48</v>
      </c>
      <c r="G347" s="2" t="s">
        <v>42</v>
      </c>
      <c r="H347" s="2" t="s">
        <v>648</v>
      </c>
      <c r="I347" s="2" t="s">
        <v>830</v>
      </c>
      <c r="J347" s="2"/>
      <c r="K347" s="2" t="s">
        <v>1015</v>
      </c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x14ac:dyDescent="0.25">
      <c r="A348" s="2" t="s">
        <v>1016</v>
      </c>
      <c r="B348" s="2" t="s">
        <v>1017</v>
      </c>
      <c r="C348" s="2" t="s">
        <v>656</v>
      </c>
      <c r="D348" s="2">
        <f t="shared" si="8"/>
        <v>1</v>
      </c>
      <c r="E348" s="2" t="s">
        <v>38</v>
      </c>
      <c r="F348" s="2" t="s">
        <v>48</v>
      </c>
      <c r="G348" s="2" t="s">
        <v>51</v>
      </c>
      <c r="H348" s="2" t="s">
        <v>42</v>
      </c>
      <c r="I348" s="2" t="s">
        <v>844</v>
      </c>
      <c r="J348" s="2"/>
      <c r="K348" s="2" t="s">
        <v>1018</v>
      </c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x14ac:dyDescent="0.25">
      <c r="A349" s="2" t="s">
        <v>1019</v>
      </c>
      <c r="B349" s="2" t="s">
        <v>1017</v>
      </c>
      <c r="C349" s="2" t="s">
        <v>660</v>
      </c>
      <c r="D349" s="2">
        <f t="shared" si="8"/>
        <v>1</v>
      </c>
      <c r="E349" s="2" t="s">
        <v>38</v>
      </c>
      <c r="F349" s="2" t="s">
        <v>48</v>
      </c>
      <c r="G349" s="2" t="s">
        <v>51</v>
      </c>
      <c r="H349" s="2" t="s">
        <v>42</v>
      </c>
      <c r="I349" s="2" t="s">
        <v>844</v>
      </c>
      <c r="J349" s="2"/>
      <c r="K349" s="2" t="s">
        <v>1018</v>
      </c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x14ac:dyDescent="0.25">
      <c r="A350" s="2" t="s">
        <v>1020</v>
      </c>
      <c r="B350" s="2" t="s">
        <v>1021</v>
      </c>
      <c r="C350" s="2" t="s">
        <v>656</v>
      </c>
      <c r="D350" s="2">
        <f t="shared" si="8"/>
        <v>0</v>
      </c>
      <c r="E350" s="2" t="s">
        <v>929</v>
      </c>
      <c r="F350" s="2" t="s">
        <v>1022</v>
      </c>
      <c r="G350" s="2" t="s">
        <v>42</v>
      </c>
      <c r="H350" s="2" t="s">
        <v>648</v>
      </c>
      <c r="I350" s="2" t="s">
        <v>857</v>
      </c>
      <c r="J350" s="2"/>
      <c r="K350" s="2" t="s">
        <v>1023</v>
      </c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x14ac:dyDescent="0.25">
      <c r="A351" s="2" t="s">
        <v>1024</v>
      </c>
      <c r="B351" s="2" t="s">
        <v>1021</v>
      </c>
      <c r="C351" s="2" t="s">
        <v>660</v>
      </c>
      <c r="D351" s="2">
        <f t="shared" si="8"/>
        <v>0</v>
      </c>
      <c r="E351" s="2" t="s">
        <v>929</v>
      </c>
      <c r="F351" s="2" t="s">
        <v>1022</v>
      </c>
      <c r="G351" s="2" t="s">
        <v>42</v>
      </c>
      <c r="H351" s="2" t="s">
        <v>648</v>
      </c>
      <c r="I351" s="2" t="s">
        <v>857</v>
      </c>
      <c r="J351" s="2"/>
      <c r="K351" s="2" t="s">
        <v>1023</v>
      </c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x14ac:dyDescent="0.25">
      <c r="A352" s="2" t="s">
        <v>1025</v>
      </c>
      <c r="B352" s="2" t="s">
        <v>1026</v>
      </c>
      <c r="C352" s="2" t="s">
        <v>647</v>
      </c>
      <c r="D352" s="2">
        <f t="shared" si="8"/>
        <v>1</v>
      </c>
      <c r="E352" s="2" t="s">
        <v>1027</v>
      </c>
      <c r="F352" s="2" t="s">
        <v>42</v>
      </c>
      <c r="G352" s="2" t="s">
        <v>648</v>
      </c>
      <c r="H352" s="2" t="s">
        <v>648</v>
      </c>
      <c r="I352" s="2" t="s">
        <v>720</v>
      </c>
      <c r="J352" s="2"/>
      <c r="K352" s="2" t="s">
        <v>1028</v>
      </c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x14ac:dyDescent="0.25">
      <c r="A353" s="2" t="s">
        <v>1029</v>
      </c>
      <c r="B353" s="2" t="s">
        <v>1030</v>
      </c>
      <c r="C353" s="2" t="s">
        <v>660</v>
      </c>
      <c r="D353" s="2">
        <f t="shared" si="8"/>
        <v>1</v>
      </c>
      <c r="E353" s="2" t="s">
        <v>48</v>
      </c>
      <c r="F353" s="2" t="s">
        <v>42</v>
      </c>
      <c r="G353" s="2" t="s">
        <v>648</v>
      </c>
      <c r="H353" s="2" t="s">
        <v>648</v>
      </c>
      <c r="I353" s="2" t="s">
        <v>772</v>
      </c>
      <c r="J353" s="2"/>
      <c r="K353" s="2" t="s">
        <v>1031</v>
      </c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x14ac:dyDescent="0.25">
      <c r="A354" s="2" t="s">
        <v>1032</v>
      </c>
      <c r="B354" s="2" t="s">
        <v>1030</v>
      </c>
      <c r="C354" s="2" t="s">
        <v>647</v>
      </c>
      <c r="D354" s="2">
        <f t="shared" si="8"/>
        <v>1</v>
      </c>
      <c r="E354" s="2" t="s">
        <v>48</v>
      </c>
      <c r="F354" s="2" t="s">
        <v>42</v>
      </c>
      <c r="G354" s="2" t="s">
        <v>648</v>
      </c>
      <c r="H354" s="2" t="s">
        <v>648</v>
      </c>
      <c r="I354" s="2" t="s">
        <v>772</v>
      </c>
      <c r="J354" s="2"/>
      <c r="K354" s="2" t="s">
        <v>1033</v>
      </c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x14ac:dyDescent="0.25">
      <c r="A355" s="2" t="s">
        <v>1034</v>
      </c>
      <c r="B355" s="2" t="s">
        <v>1035</v>
      </c>
      <c r="C355" s="2" t="s">
        <v>656</v>
      </c>
      <c r="D355" s="2">
        <f t="shared" si="8"/>
        <v>0</v>
      </c>
      <c r="E355" s="2" t="s">
        <v>48</v>
      </c>
      <c r="F355" s="2"/>
      <c r="G355" s="2"/>
      <c r="H355" s="2"/>
      <c r="I355" s="2"/>
      <c r="J355" s="2"/>
      <c r="K355" s="2" t="s">
        <v>1036</v>
      </c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x14ac:dyDescent="0.25">
      <c r="A356" s="2" t="s">
        <v>1037</v>
      </c>
      <c r="B356" s="2" t="s">
        <v>1035</v>
      </c>
      <c r="C356" s="2" t="s">
        <v>660</v>
      </c>
      <c r="D356" s="2">
        <f t="shared" si="8"/>
        <v>1</v>
      </c>
      <c r="E356" s="2" t="s">
        <v>48</v>
      </c>
      <c r="F356" s="2"/>
      <c r="G356" s="2"/>
      <c r="H356" s="2"/>
      <c r="I356" s="2"/>
      <c r="J356" s="2"/>
      <c r="K356" s="2" t="s">
        <v>1036</v>
      </c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x14ac:dyDescent="0.25">
      <c r="A357" s="2" t="s">
        <v>1038</v>
      </c>
      <c r="B357" s="2" t="s">
        <v>1039</v>
      </c>
      <c r="C357" s="2" t="s">
        <v>660</v>
      </c>
      <c r="D357" s="2">
        <f t="shared" si="8"/>
        <v>1</v>
      </c>
      <c r="E357" s="2" t="s">
        <v>687</v>
      </c>
      <c r="F357" s="2" t="s">
        <v>1040</v>
      </c>
      <c r="G357" s="2" t="s">
        <v>51</v>
      </c>
      <c r="H357" s="2" t="s">
        <v>42</v>
      </c>
      <c r="I357" s="2" t="s">
        <v>844</v>
      </c>
      <c r="J357" s="2"/>
      <c r="K357" s="2" t="s">
        <v>1041</v>
      </c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x14ac:dyDescent="0.25">
      <c r="A358" s="2" t="s">
        <v>1042</v>
      </c>
      <c r="B358" s="2" t="s">
        <v>1039</v>
      </c>
      <c r="C358" s="2" t="s">
        <v>656</v>
      </c>
      <c r="D358" s="2">
        <f t="shared" si="8"/>
        <v>0</v>
      </c>
      <c r="E358" s="2" t="s">
        <v>687</v>
      </c>
      <c r="F358" s="2" t="s">
        <v>1040</v>
      </c>
      <c r="G358" s="2" t="s">
        <v>51</v>
      </c>
      <c r="H358" s="2" t="s">
        <v>42</v>
      </c>
      <c r="I358" s="2" t="s">
        <v>844</v>
      </c>
      <c r="J358" s="2"/>
      <c r="K358" s="2" t="s">
        <v>1041</v>
      </c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x14ac:dyDescent="0.25">
      <c r="A359" s="2" t="s">
        <v>1043</v>
      </c>
      <c r="B359" s="2" t="s">
        <v>1044</v>
      </c>
      <c r="C359" s="2" t="s">
        <v>660</v>
      </c>
      <c r="D359" s="2">
        <f t="shared" si="8"/>
        <v>0</v>
      </c>
      <c r="E359" s="2" t="s">
        <v>48</v>
      </c>
      <c r="F359" s="2" t="s">
        <v>51</v>
      </c>
      <c r="G359" s="2" t="s">
        <v>648</v>
      </c>
      <c r="H359" s="2" t="s">
        <v>648</v>
      </c>
      <c r="I359" s="2" t="s">
        <v>678</v>
      </c>
      <c r="J359" s="2"/>
      <c r="K359" s="2" t="s">
        <v>1045</v>
      </c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x14ac:dyDescent="0.25">
      <c r="A360" s="6" t="s">
        <v>1046</v>
      </c>
      <c r="B360" s="6" t="s">
        <v>1047</v>
      </c>
      <c r="C360" s="2" t="s">
        <v>652</v>
      </c>
      <c r="D360" s="2">
        <f t="shared" si="8"/>
        <v>0</v>
      </c>
      <c r="E360" s="6" t="s">
        <v>687</v>
      </c>
      <c r="F360" s="2" t="s">
        <v>648</v>
      </c>
      <c r="G360" s="2" t="s">
        <v>648</v>
      </c>
      <c r="H360" s="2" t="s">
        <v>648</v>
      </c>
      <c r="I360" s="2" t="s">
        <v>781</v>
      </c>
      <c r="J360" s="2"/>
      <c r="K360" s="2" t="s">
        <v>1048</v>
      </c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x14ac:dyDescent="0.25">
      <c r="A361" s="6" t="s">
        <v>1049</v>
      </c>
      <c r="B361" s="6" t="s">
        <v>1047</v>
      </c>
      <c r="C361" s="2" t="s">
        <v>660</v>
      </c>
      <c r="D361" s="2">
        <f t="shared" si="8"/>
        <v>0</v>
      </c>
      <c r="E361" s="6" t="s">
        <v>687</v>
      </c>
      <c r="F361" s="2" t="s">
        <v>648</v>
      </c>
      <c r="G361" s="2" t="s">
        <v>648</v>
      </c>
      <c r="H361" s="2" t="s">
        <v>648</v>
      </c>
      <c r="I361" s="2" t="s">
        <v>781</v>
      </c>
      <c r="J361" s="2"/>
      <c r="K361" s="2" t="s">
        <v>1048</v>
      </c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x14ac:dyDescent="0.25">
      <c r="A362" s="2" t="s">
        <v>1050</v>
      </c>
      <c r="B362" s="2" t="s">
        <v>1051</v>
      </c>
      <c r="C362" s="2" t="s">
        <v>660</v>
      </c>
      <c r="D362" s="2">
        <f t="shared" si="8"/>
        <v>0</v>
      </c>
      <c r="E362" s="2" t="s">
        <v>42</v>
      </c>
      <c r="F362" s="2" t="s">
        <v>648</v>
      </c>
      <c r="G362" s="2" t="s">
        <v>648</v>
      </c>
      <c r="H362" s="2" t="s">
        <v>648</v>
      </c>
      <c r="I362" s="2" t="s">
        <v>663</v>
      </c>
      <c r="J362" s="2"/>
      <c r="K362" s="2" t="s">
        <v>1052</v>
      </c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x14ac:dyDescent="0.25">
      <c r="A363" s="2" t="s">
        <v>1053</v>
      </c>
      <c r="B363" s="2" t="s">
        <v>1051</v>
      </c>
      <c r="C363" s="2" t="s">
        <v>647</v>
      </c>
      <c r="D363" s="2">
        <f t="shared" si="8"/>
        <v>0</v>
      </c>
      <c r="E363" s="2" t="s">
        <v>42</v>
      </c>
      <c r="F363" s="2" t="s">
        <v>648</v>
      </c>
      <c r="G363" s="2" t="s">
        <v>648</v>
      </c>
      <c r="H363" s="2" t="s">
        <v>648</v>
      </c>
      <c r="I363" s="2" t="s">
        <v>663</v>
      </c>
      <c r="J363" s="2"/>
      <c r="K363" s="2" t="s">
        <v>1054</v>
      </c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x14ac:dyDescent="0.25">
      <c r="A364" s="2" t="s">
        <v>1055</v>
      </c>
      <c r="B364" s="2" t="s">
        <v>1056</v>
      </c>
      <c r="C364" s="2" t="s">
        <v>660</v>
      </c>
      <c r="D364" s="2">
        <f t="shared" si="8"/>
        <v>1</v>
      </c>
      <c r="E364" s="2" t="s">
        <v>42</v>
      </c>
      <c r="F364" s="2" t="s">
        <v>648</v>
      </c>
      <c r="G364" s="2" t="s">
        <v>648</v>
      </c>
      <c r="H364" s="2" t="s">
        <v>648</v>
      </c>
      <c r="I364" s="2" t="s">
        <v>663</v>
      </c>
      <c r="J364" s="2"/>
      <c r="K364" s="2" t="s">
        <v>1057</v>
      </c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x14ac:dyDescent="0.25">
      <c r="A365" s="2" t="s">
        <v>1058</v>
      </c>
      <c r="B365" s="2" t="s">
        <v>1056</v>
      </c>
      <c r="C365" s="2" t="s">
        <v>647</v>
      </c>
      <c r="D365" s="2">
        <f t="shared" si="8"/>
        <v>0</v>
      </c>
      <c r="E365" s="2" t="s">
        <v>42</v>
      </c>
      <c r="F365" s="2" t="s">
        <v>648</v>
      </c>
      <c r="G365" s="2" t="s">
        <v>648</v>
      </c>
      <c r="H365" s="2" t="s">
        <v>648</v>
      </c>
      <c r="I365" s="2" t="s">
        <v>663</v>
      </c>
      <c r="J365" s="2"/>
      <c r="K365" s="2" t="s">
        <v>1059</v>
      </c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x14ac:dyDescent="0.25">
      <c r="A366" s="2" t="s">
        <v>1060</v>
      </c>
      <c r="B366" s="2" t="s">
        <v>1061</v>
      </c>
      <c r="C366" s="2" t="s">
        <v>647</v>
      </c>
      <c r="D366" s="2">
        <f t="shared" si="8"/>
        <v>0</v>
      </c>
      <c r="E366" s="2" t="s">
        <v>42</v>
      </c>
      <c r="F366" s="2" t="s">
        <v>648</v>
      </c>
      <c r="G366" s="2" t="s">
        <v>648</v>
      </c>
      <c r="H366" s="2" t="s">
        <v>648</v>
      </c>
      <c r="I366" s="2" t="s">
        <v>663</v>
      </c>
      <c r="J366" s="2"/>
      <c r="K366" s="2" t="s">
        <v>1062</v>
      </c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x14ac:dyDescent="0.25">
      <c r="A367" s="2" t="s">
        <v>1063</v>
      </c>
      <c r="B367" s="2" t="s">
        <v>1064</v>
      </c>
      <c r="C367" s="2" t="s">
        <v>656</v>
      </c>
      <c r="D367" s="2">
        <f t="shared" si="8"/>
        <v>0</v>
      </c>
      <c r="E367" s="2" t="s">
        <v>38</v>
      </c>
      <c r="F367" s="2" t="s">
        <v>42</v>
      </c>
      <c r="G367" s="2" t="s">
        <v>648</v>
      </c>
      <c r="H367" s="2" t="s">
        <v>648</v>
      </c>
      <c r="I367" s="2" t="s">
        <v>739</v>
      </c>
      <c r="J367" s="2"/>
      <c r="K367" s="2" t="s">
        <v>1065</v>
      </c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x14ac:dyDescent="0.25">
      <c r="A368" s="2" t="s">
        <v>1066</v>
      </c>
      <c r="B368" s="2" t="s">
        <v>1064</v>
      </c>
      <c r="C368" s="2" t="s">
        <v>660</v>
      </c>
      <c r="D368" s="2">
        <f t="shared" si="8"/>
        <v>1</v>
      </c>
      <c r="E368" s="2" t="s">
        <v>38</v>
      </c>
      <c r="F368" s="2" t="s">
        <v>42</v>
      </c>
      <c r="G368" s="2" t="s">
        <v>648</v>
      </c>
      <c r="H368" s="2" t="s">
        <v>648</v>
      </c>
      <c r="I368" s="2" t="s">
        <v>739</v>
      </c>
      <c r="J368" s="2"/>
      <c r="K368" s="2" t="s">
        <v>1065</v>
      </c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x14ac:dyDescent="0.25">
      <c r="A369" s="2" t="s">
        <v>1067</v>
      </c>
      <c r="B369" s="2" t="s">
        <v>1068</v>
      </c>
      <c r="C369" s="2" t="s">
        <v>656</v>
      </c>
      <c r="D369" s="2">
        <f t="shared" si="8"/>
        <v>0</v>
      </c>
      <c r="E369" s="2" t="s">
        <v>75</v>
      </c>
      <c r="F369" s="2" t="s">
        <v>39</v>
      </c>
      <c r="G369" s="2" t="s">
        <v>40</v>
      </c>
      <c r="H369" s="2" t="s">
        <v>41</v>
      </c>
      <c r="I369" s="2" t="s">
        <v>657</v>
      </c>
      <c r="J369" s="2"/>
      <c r="K369" s="2" t="s">
        <v>1069</v>
      </c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x14ac:dyDescent="0.25">
      <c r="A370" s="2" t="s">
        <v>1070</v>
      </c>
      <c r="B370" s="2" t="s">
        <v>1068</v>
      </c>
      <c r="C370" s="2" t="s">
        <v>660</v>
      </c>
      <c r="D370" s="2">
        <f t="shared" si="8"/>
        <v>0</v>
      </c>
      <c r="E370" s="2" t="s">
        <v>75</v>
      </c>
      <c r="F370" s="2" t="s">
        <v>39</v>
      </c>
      <c r="G370" s="2" t="s">
        <v>40</v>
      </c>
      <c r="H370" s="2" t="s">
        <v>41</v>
      </c>
      <c r="I370" s="2" t="s">
        <v>657</v>
      </c>
      <c r="J370" s="2"/>
      <c r="K370" s="2" t="s">
        <v>1069</v>
      </c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x14ac:dyDescent="0.25">
      <c r="A371" s="2" t="s">
        <v>1071</v>
      </c>
      <c r="B371" s="2" t="s">
        <v>1072</v>
      </c>
      <c r="C371" s="2" t="s">
        <v>660</v>
      </c>
      <c r="D371" s="2">
        <f t="shared" si="8"/>
        <v>0</v>
      </c>
      <c r="E371" s="2" t="s">
        <v>785</v>
      </c>
      <c r="F371" s="2" t="s">
        <v>42</v>
      </c>
      <c r="G371" s="2" t="s">
        <v>648</v>
      </c>
      <c r="H371" s="2" t="s">
        <v>648</v>
      </c>
      <c r="I371" s="2" t="s">
        <v>788</v>
      </c>
      <c r="J371" s="2"/>
      <c r="K371" s="2" t="s">
        <v>1073</v>
      </c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x14ac:dyDescent="0.25">
      <c r="A372" s="2" t="s">
        <v>1074</v>
      </c>
      <c r="B372" s="2" t="s">
        <v>1075</v>
      </c>
      <c r="C372" s="2" t="s">
        <v>656</v>
      </c>
      <c r="D372" s="2">
        <f t="shared" si="8"/>
        <v>0</v>
      </c>
      <c r="E372" s="2" t="s">
        <v>38</v>
      </c>
      <c r="F372" s="2" t="s">
        <v>687</v>
      </c>
      <c r="G372" s="2" t="s">
        <v>50</v>
      </c>
      <c r="H372" s="2" t="s">
        <v>1076</v>
      </c>
      <c r="I372" s="2"/>
      <c r="J372" s="2"/>
      <c r="K372" s="2" t="s">
        <v>1077</v>
      </c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x14ac:dyDescent="0.25">
      <c r="A373" s="2" t="s">
        <v>1078</v>
      </c>
      <c r="B373" s="2" t="s">
        <v>1075</v>
      </c>
      <c r="C373" s="2" t="s">
        <v>652</v>
      </c>
      <c r="D373" s="2">
        <f t="shared" si="8"/>
        <v>0</v>
      </c>
      <c r="E373" s="2" t="s">
        <v>38</v>
      </c>
      <c r="F373" s="2" t="s">
        <v>687</v>
      </c>
      <c r="G373" s="2" t="s">
        <v>50</v>
      </c>
      <c r="H373" s="2" t="s">
        <v>1076</v>
      </c>
      <c r="I373" s="2"/>
      <c r="J373" s="2"/>
      <c r="K373" s="2" t="s">
        <v>1077</v>
      </c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x14ac:dyDescent="0.25">
      <c r="A374" s="2" t="s">
        <v>1079</v>
      </c>
      <c r="B374" s="2" t="s">
        <v>1080</v>
      </c>
      <c r="C374" s="2" t="s">
        <v>647</v>
      </c>
      <c r="D374" s="2">
        <f t="shared" si="8"/>
        <v>1</v>
      </c>
      <c r="E374" s="2" t="s">
        <v>38</v>
      </c>
      <c r="F374" s="2" t="s">
        <v>39</v>
      </c>
      <c r="G374" s="2" t="s">
        <v>40</v>
      </c>
      <c r="H374" s="2" t="s">
        <v>41</v>
      </c>
      <c r="I374" s="2" t="s">
        <v>657</v>
      </c>
      <c r="J374" s="2"/>
      <c r="K374" s="2" t="s">
        <v>1081</v>
      </c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x14ac:dyDescent="0.25">
      <c r="A375" s="2" t="s">
        <v>1082</v>
      </c>
      <c r="B375" s="2" t="s">
        <v>1083</v>
      </c>
      <c r="C375" s="2" t="s">
        <v>660</v>
      </c>
      <c r="D375" s="2">
        <f t="shared" si="8"/>
        <v>1</v>
      </c>
      <c r="E375" s="2" t="s">
        <v>447</v>
      </c>
      <c r="F375" s="2" t="s">
        <v>42</v>
      </c>
      <c r="G375" s="2" t="s">
        <v>648</v>
      </c>
      <c r="H375" s="2" t="s">
        <v>648</v>
      </c>
      <c r="I375" s="2" t="s">
        <v>759</v>
      </c>
      <c r="J375" s="2"/>
      <c r="K375" s="2" t="s">
        <v>1084</v>
      </c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x14ac:dyDescent="0.25">
      <c r="A376" s="2" t="s">
        <v>1085</v>
      </c>
      <c r="B376" s="2" t="s">
        <v>1083</v>
      </c>
      <c r="C376" s="2" t="s">
        <v>656</v>
      </c>
      <c r="D376" s="2">
        <f t="shared" si="8"/>
        <v>0</v>
      </c>
      <c r="E376" s="2" t="s">
        <v>447</v>
      </c>
      <c r="F376" s="2" t="s">
        <v>42</v>
      </c>
      <c r="G376" s="2" t="s">
        <v>648</v>
      </c>
      <c r="H376" s="2" t="s">
        <v>648</v>
      </c>
      <c r="I376" s="2" t="s">
        <v>759</v>
      </c>
      <c r="J376" s="2"/>
      <c r="K376" s="2" t="s">
        <v>1086</v>
      </c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x14ac:dyDescent="0.25">
      <c r="A377" s="2" t="s">
        <v>1087</v>
      </c>
      <c r="B377" s="2" t="s">
        <v>1088</v>
      </c>
      <c r="C377" s="2" t="s">
        <v>660</v>
      </c>
      <c r="D377" s="2">
        <f t="shared" si="8"/>
        <v>0</v>
      </c>
      <c r="E377" s="2" t="s">
        <v>181</v>
      </c>
      <c r="F377" s="2" t="s">
        <v>48</v>
      </c>
      <c r="G377" s="2" t="s">
        <v>648</v>
      </c>
      <c r="H377" s="2" t="s">
        <v>648</v>
      </c>
      <c r="I377" s="2" t="s">
        <v>720</v>
      </c>
      <c r="J377" s="2"/>
      <c r="K377" s="2" t="s">
        <v>1089</v>
      </c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x14ac:dyDescent="0.25">
      <c r="A378" s="2" t="s">
        <v>1090</v>
      </c>
      <c r="B378" s="2" t="s">
        <v>1091</v>
      </c>
      <c r="C378" s="2" t="s">
        <v>660</v>
      </c>
      <c r="D378" s="2">
        <f t="shared" si="8"/>
        <v>0</v>
      </c>
      <c r="E378" s="2" t="s">
        <v>422</v>
      </c>
      <c r="F378" s="2"/>
      <c r="G378" s="2"/>
      <c r="H378" s="2"/>
      <c r="I378" s="2"/>
      <c r="J378" s="2"/>
      <c r="K378" s="2" t="s">
        <v>1092</v>
      </c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x14ac:dyDescent="0.25">
      <c r="A379" s="2" t="s">
        <v>1093</v>
      </c>
      <c r="B379" s="2" t="s">
        <v>1094</v>
      </c>
      <c r="C379" s="2" t="s">
        <v>656</v>
      </c>
      <c r="D379" s="2">
        <f t="shared" si="8"/>
        <v>0</v>
      </c>
      <c r="E379" s="2" t="s">
        <v>422</v>
      </c>
      <c r="F379" s="2" t="s">
        <v>42</v>
      </c>
      <c r="G379" s="2" t="s">
        <v>648</v>
      </c>
      <c r="H379" s="2" t="s">
        <v>648</v>
      </c>
      <c r="I379" s="2" t="s">
        <v>772</v>
      </c>
      <c r="J379" s="2"/>
      <c r="K379" s="2" t="s">
        <v>1095</v>
      </c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x14ac:dyDescent="0.25">
      <c r="A380" s="2" t="s">
        <v>1096</v>
      </c>
      <c r="B380" s="2" t="s">
        <v>1094</v>
      </c>
      <c r="C380" s="2" t="s">
        <v>660</v>
      </c>
      <c r="D380" s="2">
        <f t="shared" si="8"/>
        <v>0</v>
      </c>
      <c r="E380" s="2" t="s">
        <v>422</v>
      </c>
      <c r="F380" s="2" t="s">
        <v>42</v>
      </c>
      <c r="G380" s="2" t="s">
        <v>648</v>
      </c>
      <c r="H380" s="2" t="s">
        <v>648</v>
      </c>
      <c r="I380" s="2" t="s">
        <v>772</v>
      </c>
      <c r="J380" s="2"/>
      <c r="K380" s="2" t="s">
        <v>1095</v>
      </c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x14ac:dyDescent="0.25">
      <c r="A381" s="2" t="s">
        <v>1097</v>
      </c>
      <c r="B381" s="2" t="s">
        <v>1098</v>
      </c>
      <c r="C381" s="2" t="s">
        <v>656</v>
      </c>
      <c r="D381" s="2">
        <f t="shared" si="8"/>
        <v>0</v>
      </c>
      <c r="E381" s="2" t="s">
        <v>38</v>
      </c>
      <c r="F381" s="2" t="s">
        <v>39</v>
      </c>
      <c r="G381" s="2" t="s">
        <v>42</v>
      </c>
      <c r="H381" s="2" t="s">
        <v>648</v>
      </c>
      <c r="I381" s="2" t="s">
        <v>723</v>
      </c>
      <c r="J381" s="2"/>
      <c r="K381" s="2" t="s">
        <v>1099</v>
      </c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x14ac:dyDescent="0.25">
      <c r="A382" s="2" t="s">
        <v>1100</v>
      </c>
      <c r="B382" s="2" t="s">
        <v>1098</v>
      </c>
      <c r="C382" s="2" t="s">
        <v>660</v>
      </c>
      <c r="D382" s="2">
        <f t="shared" si="8"/>
        <v>0</v>
      </c>
      <c r="E382" s="2" t="s">
        <v>38</v>
      </c>
      <c r="F382" s="2" t="s">
        <v>39</v>
      </c>
      <c r="G382" s="2" t="s">
        <v>42</v>
      </c>
      <c r="H382" s="2" t="s">
        <v>648</v>
      </c>
      <c r="I382" s="2" t="s">
        <v>723</v>
      </c>
      <c r="J382" s="2"/>
      <c r="K382" s="2" t="s">
        <v>1099</v>
      </c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x14ac:dyDescent="0.25">
      <c r="A383" s="2" t="s">
        <v>1101</v>
      </c>
      <c r="B383" s="2" t="s">
        <v>1102</v>
      </c>
      <c r="C383" s="2" t="s">
        <v>656</v>
      </c>
      <c r="D383" s="2">
        <f t="shared" si="8"/>
        <v>0</v>
      </c>
      <c r="E383" s="2" t="s">
        <v>38</v>
      </c>
      <c r="F383" s="2" t="s">
        <v>39</v>
      </c>
      <c r="G383" s="2" t="s">
        <v>42</v>
      </c>
      <c r="H383" s="2" t="s">
        <v>648</v>
      </c>
      <c r="I383" s="2" t="s">
        <v>723</v>
      </c>
      <c r="J383" s="2"/>
      <c r="K383" s="2" t="s">
        <v>1103</v>
      </c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x14ac:dyDescent="0.25">
      <c r="A384" s="2" t="s">
        <v>1104</v>
      </c>
      <c r="B384" s="2" t="s">
        <v>1102</v>
      </c>
      <c r="C384" s="2" t="s">
        <v>660</v>
      </c>
      <c r="D384" s="2">
        <f t="shared" si="8"/>
        <v>0</v>
      </c>
      <c r="E384" s="2" t="s">
        <v>38</v>
      </c>
      <c r="F384" s="2" t="s">
        <v>39</v>
      </c>
      <c r="G384" s="2" t="s">
        <v>42</v>
      </c>
      <c r="H384" s="2" t="s">
        <v>648</v>
      </c>
      <c r="I384" s="2" t="s">
        <v>723</v>
      </c>
      <c r="J384" s="2"/>
      <c r="K384" s="2" t="s">
        <v>1103</v>
      </c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x14ac:dyDescent="0.25">
      <c r="A385" s="2" t="s">
        <v>1105</v>
      </c>
      <c r="B385" s="2" t="s">
        <v>1106</v>
      </c>
      <c r="C385" s="2" t="s">
        <v>647</v>
      </c>
      <c r="D385" s="2">
        <f t="shared" si="8"/>
        <v>1</v>
      </c>
      <c r="E385" s="2" t="s">
        <v>38</v>
      </c>
      <c r="F385" s="2" t="s">
        <v>42</v>
      </c>
      <c r="G385" s="2" t="s">
        <v>648</v>
      </c>
      <c r="H385" s="2" t="s">
        <v>648</v>
      </c>
      <c r="I385" s="2" t="s">
        <v>739</v>
      </c>
      <c r="J385" s="2"/>
      <c r="K385" s="2" t="s">
        <v>1107</v>
      </c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x14ac:dyDescent="0.25">
      <c r="A386" s="2" t="s">
        <v>1108</v>
      </c>
      <c r="B386" s="2" t="s">
        <v>1106</v>
      </c>
      <c r="C386" s="2" t="s">
        <v>656</v>
      </c>
      <c r="D386" s="2">
        <f t="shared" si="8"/>
        <v>0</v>
      </c>
      <c r="E386" s="2" t="s">
        <v>38</v>
      </c>
      <c r="F386" s="2" t="s">
        <v>42</v>
      </c>
      <c r="G386" s="2" t="s">
        <v>648</v>
      </c>
      <c r="H386" s="2" t="s">
        <v>648</v>
      </c>
      <c r="I386" s="2" t="s">
        <v>739</v>
      </c>
      <c r="J386" s="2"/>
      <c r="K386" s="2" t="s">
        <v>1107</v>
      </c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x14ac:dyDescent="0.25">
      <c r="A387" s="2" t="s">
        <v>1109</v>
      </c>
      <c r="B387" s="2" t="s">
        <v>1110</v>
      </c>
      <c r="C387" s="2" t="s">
        <v>652</v>
      </c>
      <c r="D387" s="2">
        <f t="shared" si="8"/>
        <v>0</v>
      </c>
      <c r="E387" s="2" t="s">
        <v>38</v>
      </c>
      <c r="F387" s="2" t="s">
        <v>48</v>
      </c>
      <c r="G387" s="2" t="s">
        <v>42</v>
      </c>
      <c r="H387" s="2" t="s">
        <v>648</v>
      </c>
      <c r="I387" s="2" t="s">
        <v>830</v>
      </c>
      <c r="J387" s="2"/>
      <c r="K387" s="2" t="s">
        <v>1111</v>
      </c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x14ac:dyDescent="0.25">
      <c r="A388" s="2" t="s">
        <v>1112</v>
      </c>
      <c r="B388" s="2" t="s">
        <v>1113</v>
      </c>
      <c r="C388" s="2" t="s">
        <v>652</v>
      </c>
      <c r="D388" s="2">
        <f t="shared" si="8"/>
        <v>0</v>
      </c>
      <c r="E388" s="2" t="s">
        <v>38</v>
      </c>
      <c r="F388" s="2" t="s">
        <v>48</v>
      </c>
      <c r="G388" s="2" t="s">
        <v>42</v>
      </c>
      <c r="H388" s="2" t="s">
        <v>648</v>
      </c>
      <c r="I388" s="2" t="s">
        <v>830</v>
      </c>
      <c r="J388" s="2"/>
      <c r="K388" s="2" t="s">
        <v>1114</v>
      </c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x14ac:dyDescent="0.25">
      <c r="A389" s="2" t="s">
        <v>1115</v>
      </c>
      <c r="B389" s="2" t="s">
        <v>1116</v>
      </c>
      <c r="C389" s="2" t="s">
        <v>656</v>
      </c>
      <c r="D389" s="2">
        <f t="shared" si="8"/>
        <v>0</v>
      </c>
      <c r="E389" s="2" t="s">
        <v>38</v>
      </c>
      <c r="F389" s="2" t="s">
        <v>648</v>
      </c>
      <c r="G389" s="2" t="s">
        <v>648</v>
      </c>
      <c r="H389" s="2" t="s">
        <v>648</v>
      </c>
      <c r="I389" s="2" t="s">
        <v>732</v>
      </c>
      <c r="J389" s="2"/>
      <c r="K389" s="2" t="s">
        <v>1117</v>
      </c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x14ac:dyDescent="0.25">
      <c r="A390" s="2" t="s">
        <v>1118</v>
      </c>
      <c r="B390" s="2" t="s">
        <v>1116</v>
      </c>
      <c r="C390" s="2" t="s">
        <v>652</v>
      </c>
      <c r="D390" s="2">
        <f t="shared" si="8"/>
        <v>0</v>
      </c>
      <c r="E390" s="2" t="s">
        <v>38</v>
      </c>
      <c r="F390" s="2" t="s">
        <v>648</v>
      </c>
      <c r="G390" s="2" t="s">
        <v>648</v>
      </c>
      <c r="H390" s="2" t="s">
        <v>648</v>
      </c>
      <c r="I390" s="2" t="s">
        <v>732</v>
      </c>
      <c r="J390" s="2"/>
      <c r="K390" s="2" t="s">
        <v>1117</v>
      </c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x14ac:dyDescent="0.25">
      <c r="A391" s="2" t="s">
        <v>1119</v>
      </c>
      <c r="B391" s="2" t="s">
        <v>1120</v>
      </c>
      <c r="C391" s="2" t="s">
        <v>656</v>
      </c>
      <c r="D391" s="2">
        <f t="shared" si="8"/>
        <v>0</v>
      </c>
      <c r="E391" s="2" t="s">
        <v>38</v>
      </c>
      <c r="F391" s="2" t="s">
        <v>39</v>
      </c>
      <c r="G391" s="2" t="s">
        <v>40</v>
      </c>
      <c r="H391" s="2" t="s">
        <v>41</v>
      </c>
      <c r="I391" s="2" t="s">
        <v>657</v>
      </c>
      <c r="J391" s="2"/>
      <c r="K391" s="2" t="s">
        <v>1121</v>
      </c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x14ac:dyDescent="0.25">
      <c r="A392" s="2" t="s">
        <v>1122</v>
      </c>
      <c r="B392" s="2" t="s">
        <v>1120</v>
      </c>
      <c r="C392" s="2" t="s">
        <v>652</v>
      </c>
      <c r="D392" s="2">
        <f t="shared" si="8"/>
        <v>1</v>
      </c>
      <c r="E392" s="2" t="s">
        <v>38</v>
      </c>
      <c r="F392" s="2" t="s">
        <v>39</v>
      </c>
      <c r="G392" s="2" t="s">
        <v>40</v>
      </c>
      <c r="H392" s="2" t="s">
        <v>41</v>
      </c>
      <c r="I392" s="2" t="s">
        <v>657</v>
      </c>
      <c r="J392" s="2"/>
      <c r="K392" s="2" t="s">
        <v>1121</v>
      </c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x14ac:dyDescent="0.25">
      <c r="A393" s="2" t="s">
        <v>1123</v>
      </c>
      <c r="B393" s="2" t="s">
        <v>1124</v>
      </c>
      <c r="C393" s="2" t="s">
        <v>647</v>
      </c>
      <c r="D393" s="2">
        <f t="shared" si="8"/>
        <v>1</v>
      </c>
      <c r="E393" s="2" t="s">
        <v>42</v>
      </c>
      <c r="F393" s="2" t="s">
        <v>648</v>
      </c>
      <c r="G393" s="2" t="s">
        <v>648</v>
      </c>
      <c r="H393" s="2" t="s">
        <v>648</v>
      </c>
      <c r="I393" s="2" t="s">
        <v>663</v>
      </c>
      <c r="J393" s="2"/>
      <c r="K393" s="2" t="s">
        <v>1125</v>
      </c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x14ac:dyDescent="0.25">
      <c r="A394" s="2" t="s">
        <v>1126</v>
      </c>
      <c r="B394" s="2" t="s">
        <v>1127</v>
      </c>
      <c r="C394" s="2" t="s">
        <v>656</v>
      </c>
      <c r="D394" s="2">
        <f t="shared" si="8"/>
        <v>0</v>
      </c>
      <c r="E394" s="2" t="s">
        <v>554</v>
      </c>
      <c r="F394" s="2" t="s">
        <v>42</v>
      </c>
      <c r="G394" s="2"/>
      <c r="H394" s="2"/>
      <c r="I394" s="2"/>
      <c r="J394" s="2"/>
      <c r="K394" s="2" t="s">
        <v>1128</v>
      </c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x14ac:dyDescent="0.25">
      <c r="A395" s="2" t="s">
        <v>1129</v>
      </c>
      <c r="B395" s="2" t="s">
        <v>1127</v>
      </c>
      <c r="C395" s="2" t="s">
        <v>652</v>
      </c>
      <c r="D395" s="2">
        <f t="shared" si="8"/>
        <v>1</v>
      </c>
      <c r="E395" s="2" t="s">
        <v>554</v>
      </c>
      <c r="F395" s="2" t="s">
        <v>42</v>
      </c>
      <c r="G395" s="2" t="s">
        <v>648</v>
      </c>
      <c r="H395" s="2" t="s">
        <v>648</v>
      </c>
      <c r="I395" s="2" t="s">
        <v>723</v>
      </c>
      <c r="J395" s="2"/>
      <c r="K395" s="2" t="s">
        <v>1128</v>
      </c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x14ac:dyDescent="0.25">
      <c r="A396" s="2" t="s">
        <v>1130</v>
      </c>
      <c r="B396" s="2" t="s">
        <v>1127</v>
      </c>
      <c r="C396" s="2" t="s">
        <v>647</v>
      </c>
      <c r="D396" s="2">
        <f t="shared" ref="D396:D418" si="9">IF(ISERROR(MATCH($A396,needsol,0)),0,1)</f>
        <v>1</v>
      </c>
      <c r="E396" s="2" t="s">
        <v>554</v>
      </c>
      <c r="F396" s="2" t="s">
        <v>42</v>
      </c>
      <c r="G396" s="2" t="s">
        <v>648</v>
      </c>
      <c r="H396" s="2" t="s">
        <v>648</v>
      </c>
      <c r="I396" s="2" t="s">
        <v>723</v>
      </c>
      <c r="J396" s="2"/>
      <c r="K396" s="2" t="s">
        <v>1131</v>
      </c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x14ac:dyDescent="0.25">
      <c r="A397" s="2" t="s">
        <v>1132</v>
      </c>
      <c r="B397" s="2" t="s">
        <v>1133</v>
      </c>
      <c r="C397" s="2" t="s">
        <v>660</v>
      </c>
      <c r="D397" s="2">
        <f t="shared" si="9"/>
        <v>0</v>
      </c>
      <c r="E397" s="2" t="s">
        <v>554</v>
      </c>
      <c r="F397" s="2" t="s">
        <v>42</v>
      </c>
      <c r="G397" s="2"/>
      <c r="H397" s="2"/>
      <c r="I397" s="2"/>
      <c r="J397" s="2"/>
      <c r="K397" s="2" t="s">
        <v>1134</v>
      </c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x14ac:dyDescent="0.25">
      <c r="A398" s="2" t="s">
        <v>1135</v>
      </c>
      <c r="B398" s="2" t="s">
        <v>1136</v>
      </c>
      <c r="C398" s="2" t="s">
        <v>660</v>
      </c>
      <c r="D398" s="2">
        <f t="shared" si="9"/>
        <v>1</v>
      </c>
      <c r="E398" s="2" t="s">
        <v>374</v>
      </c>
      <c r="F398" s="2" t="s">
        <v>375</v>
      </c>
      <c r="G398" s="2" t="s">
        <v>42</v>
      </c>
      <c r="H398" s="2" t="s">
        <v>648</v>
      </c>
      <c r="I398" s="2" t="s">
        <v>857</v>
      </c>
      <c r="J398" s="2"/>
      <c r="K398" s="2" t="s">
        <v>1137</v>
      </c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x14ac:dyDescent="0.25">
      <c r="A399" s="2" t="s">
        <v>1138</v>
      </c>
      <c r="B399" s="2" t="s">
        <v>1139</v>
      </c>
      <c r="C399" s="2" t="s">
        <v>647</v>
      </c>
      <c r="D399" s="2">
        <f t="shared" si="9"/>
        <v>1</v>
      </c>
      <c r="E399" s="2" t="s">
        <v>38</v>
      </c>
      <c r="F399" s="2" t="s">
        <v>42</v>
      </c>
      <c r="G399" s="2" t="s">
        <v>648</v>
      </c>
      <c r="H399" s="2" t="s">
        <v>648</v>
      </c>
      <c r="I399" s="2" t="s">
        <v>739</v>
      </c>
      <c r="J399" s="2"/>
      <c r="K399" s="2" t="s">
        <v>1140</v>
      </c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x14ac:dyDescent="0.25">
      <c r="A400" s="2" t="s">
        <v>1141</v>
      </c>
      <c r="B400" s="2" t="s">
        <v>1139</v>
      </c>
      <c r="C400" s="2" t="s">
        <v>656</v>
      </c>
      <c r="D400" s="2">
        <f t="shared" si="9"/>
        <v>0</v>
      </c>
      <c r="E400" s="2" t="s">
        <v>38</v>
      </c>
      <c r="F400" s="2" t="s">
        <v>42</v>
      </c>
      <c r="G400" s="2" t="s">
        <v>648</v>
      </c>
      <c r="H400" s="2" t="s">
        <v>648</v>
      </c>
      <c r="I400" s="2" t="s">
        <v>739</v>
      </c>
      <c r="J400" s="2"/>
      <c r="K400" s="2" t="s">
        <v>1140</v>
      </c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x14ac:dyDescent="0.25">
      <c r="A401" s="2" t="s">
        <v>1142</v>
      </c>
      <c r="B401" s="2" t="s">
        <v>1143</v>
      </c>
      <c r="C401" s="2" t="s">
        <v>656</v>
      </c>
      <c r="D401" s="2">
        <f t="shared" si="9"/>
        <v>0</v>
      </c>
      <c r="E401" s="2" t="s">
        <v>38</v>
      </c>
      <c r="F401" s="2" t="s">
        <v>42</v>
      </c>
      <c r="G401" s="2" t="s">
        <v>648</v>
      </c>
      <c r="H401" s="2" t="s">
        <v>648</v>
      </c>
      <c r="I401" s="2" t="s">
        <v>739</v>
      </c>
      <c r="J401" s="2"/>
      <c r="K401" s="2" t="s">
        <v>1144</v>
      </c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x14ac:dyDescent="0.25">
      <c r="A402" s="2" t="s">
        <v>1145</v>
      </c>
      <c r="B402" s="2" t="s">
        <v>1143</v>
      </c>
      <c r="C402" s="2" t="s">
        <v>647</v>
      </c>
      <c r="D402" s="2">
        <f t="shared" si="9"/>
        <v>0</v>
      </c>
      <c r="E402" s="2" t="s">
        <v>38</v>
      </c>
      <c r="F402" s="2" t="s">
        <v>42</v>
      </c>
      <c r="G402" s="2" t="s">
        <v>648</v>
      </c>
      <c r="H402" s="2" t="s">
        <v>648</v>
      </c>
      <c r="I402" s="2" t="s">
        <v>739</v>
      </c>
      <c r="J402" s="2"/>
      <c r="K402" s="2" t="s">
        <v>1144</v>
      </c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x14ac:dyDescent="0.25">
      <c r="A403" s="2" t="s">
        <v>1146</v>
      </c>
      <c r="B403" s="2" t="s">
        <v>571</v>
      </c>
      <c r="C403" s="2" t="s">
        <v>656</v>
      </c>
      <c r="D403" s="2">
        <f t="shared" si="9"/>
        <v>0</v>
      </c>
      <c r="E403" s="2" t="s">
        <v>375</v>
      </c>
      <c r="F403" s="2" t="s">
        <v>65</v>
      </c>
      <c r="G403" s="2" t="s">
        <v>265</v>
      </c>
      <c r="H403" s="2" t="s">
        <v>42</v>
      </c>
      <c r="I403" s="2" t="s">
        <v>1147</v>
      </c>
      <c r="J403" s="2"/>
      <c r="K403" s="2" t="s">
        <v>1148</v>
      </c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x14ac:dyDescent="0.25">
      <c r="A404" s="2" t="s">
        <v>1149</v>
      </c>
      <c r="B404" s="2" t="s">
        <v>571</v>
      </c>
      <c r="C404" s="2" t="s">
        <v>660</v>
      </c>
      <c r="D404" s="2">
        <f t="shared" si="9"/>
        <v>0</v>
      </c>
      <c r="E404" s="2" t="s">
        <v>375</v>
      </c>
      <c r="F404" s="2" t="s">
        <v>65</v>
      </c>
      <c r="G404" s="2" t="s">
        <v>265</v>
      </c>
      <c r="H404" s="2" t="s">
        <v>42</v>
      </c>
      <c r="I404" s="2" t="s">
        <v>1147</v>
      </c>
      <c r="J404" s="2"/>
      <c r="K404" s="2" t="s">
        <v>1148</v>
      </c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x14ac:dyDescent="0.25">
      <c r="A405" s="2" t="s">
        <v>1150</v>
      </c>
      <c r="B405" s="2" t="s">
        <v>1151</v>
      </c>
      <c r="C405" s="2" t="s">
        <v>660</v>
      </c>
      <c r="D405" s="2">
        <f t="shared" si="9"/>
        <v>1</v>
      </c>
      <c r="E405" s="2" t="s">
        <v>374</v>
      </c>
      <c r="F405" s="2" t="s">
        <v>375</v>
      </c>
      <c r="G405" s="2" t="s">
        <v>42</v>
      </c>
      <c r="H405" s="2" t="s">
        <v>648</v>
      </c>
      <c r="I405" s="2" t="s">
        <v>857</v>
      </c>
      <c r="J405" s="2"/>
      <c r="K405" s="2" t="s">
        <v>1152</v>
      </c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x14ac:dyDescent="0.25">
      <c r="A406" s="2" t="s">
        <v>1153</v>
      </c>
      <c r="B406" s="2" t="s">
        <v>1154</v>
      </c>
      <c r="C406" s="2" t="s">
        <v>656</v>
      </c>
      <c r="D406" s="2">
        <f t="shared" si="9"/>
        <v>0</v>
      </c>
      <c r="E406" s="2" t="s">
        <v>38</v>
      </c>
      <c r="F406" s="2" t="s">
        <v>39</v>
      </c>
      <c r="G406" s="2" t="s">
        <v>40</v>
      </c>
      <c r="H406" s="2" t="s">
        <v>41</v>
      </c>
      <c r="I406" s="2" t="s">
        <v>657</v>
      </c>
      <c r="J406" s="2"/>
      <c r="K406" s="2" t="s">
        <v>1155</v>
      </c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x14ac:dyDescent="0.25">
      <c r="A407" s="2" t="s">
        <v>1156</v>
      </c>
      <c r="B407" s="2" t="s">
        <v>1154</v>
      </c>
      <c r="C407" s="2" t="s">
        <v>660</v>
      </c>
      <c r="D407" s="2">
        <f t="shared" si="9"/>
        <v>0</v>
      </c>
      <c r="E407" s="2" t="s">
        <v>38</v>
      </c>
      <c r="F407" s="2" t="s">
        <v>39</v>
      </c>
      <c r="G407" s="2" t="s">
        <v>40</v>
      </c>
      <c r="H407" s="2" t="s">
        <v>41</v>
      </c>
      <c r="I407" s="2" t="s">
        <v>657</v>
      </c>
      <c r="J407" s="2"/>
      <c r="K407" s="2" t="s">
        <v>1155</v>
      </c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x14ac:dyDescent="0.25">
      <c r="A408" s="2" t="s">
        <v>1157</v>
      </c>
      <c r="B408" s="2" t="s">
        <v>1158</v>
      </c>
      <c r="C408" s="2" t="s">
        <v>656</v>
      </c>
      <c r="D408" s="2">
        <f t="shared" si="9"/>
        <v>0</v>
      </c>
      <c r="E408" s="2" t="s">
        <v>422</v>
      </c>
      <c r="F408" s="2" t="s">
        <v>648</v>
      </c>
      <c r="G408" s="2" t="s">
        <v>648</v>
      </c>
      <c r="H408" s="2" t="s">
        <v>648</v>
      </c>
      <c r="I408" s="2" t="s">
        <v>781</v>
      </c>
      <c r="J408" s="2"/>
      <c r="K408" s="2" t="s">
        <v>1159</v>
      </c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x14ac:dyDescent="0.25">
      <c r="A409" s="2" t="s">
        <v>1160</v>
      </c>
      <c r="B409" s="2" t="s">
        <v>1158</v>
      </c>
      <c r="C409" s="2" t="s">
        <v>660</v>
      </c>
      <c r="D409" s="2">
        <f t="shared" si="9"/>
        <v>0</v>
      </c>
      <c r="E409" s="2" t="s">
        <v>422</v>
      </c>
      <c r="F409" s="2" t="s">
        <v>648</v>
      </c>
      <c r="G409" s="2" t="s">
        <v>648</v>
      </c>
      <c r="H409" s="2" t="s">
        <v>648</v>
      </c>
      <c r="I409" s="2" t="s">
        <v>781</v>
      </c>
      <c r="J409" s="2"/>
      <c r="K409" s="2" t="s">
        <v>1159</v>
      </c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x14ac:dyDescent="0.25">
      <c r="A410" s="2" t="s">
        <v>1161</v>
      </c>
      <c r="B410" s="2" t="s">
        <v>1162</v>
      </c>
      <c r="C410" s="2" t="s">
        <v>656</v>
      </c>
      <c r="D410" s="2">
        <f t="shared" si="9"/>
        <v>0</v>
      </c>
      <c r="E410" s="2" t="s">
        <v>422</v>
      </c>
      <c r="F410" s="2" t="s">
        <v>648</v>
      </c>
      <c r="G410" s="2" t="s">
        <v>648</v>
      </c>
      <c r="H410" s="2" t="s">
        <v>648</v>
      </c>
      <c r="I410" s="2" t="s">
        <v>781</v>
      </c>
      <c r="J410" s="2"/>
      <c r="K410" s="2" t="s">
        <v>1163</v>
      </c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x14ac:dyDescent="0.25">
      <c r="A411" s="2" t="s">
        <v>1164</v>
      </c>
      <c r="B411" s="2" t="s">
        <v>1162</v>
      </c>
      <c r="C411" s="2" t="s">
        <v>660</v>
      </c>
      <c r="D411" s="2">
        <f t="shared" si="9"/>
        <v>0</v>
      </c>
      <c r="E411" s="2" t="s">
        <v>422</v>
      </c>
      <c r="F411" s="2" t="s">
        <v>648</v>
      </c>
      <c r="G411" s="2" t="s">
        <v>648</v>
      </c>
      <c r="H411" s="2" t="s">
        <v>648</v>
      </c>
      <c r="I411" s="2" t="s">
        <v>781</v>
      </c>
      <c r="J411" s="2"/>
      <c r="K411" s="2" t="s">
        <v>1163</v>
      </c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x14ac:dyDescent="0.25">
      <c r="A412" s="2" t="s">
        <v>1165</v>
      </c>
      <c r="B412" s="2" t="s">
        <v>1166</v>
      </c>
      <c r="C412" s="2" t="s">
        <v>656</v>
      </c>
      <c r="D412" s="2">
        <f t="shared" si="9"/>
        <v>0</v>
      </c>
      <c r="E412" s="2" t="s">
        <v>422</v>
      </c>
      <c r="F412" s="2" t="s">
        <v>648</v>
      </c>
      <c r="G412" s="2" t="s">
        <v>648</v>
      </c>
      <c r="H412" s="2" t="s">
        <v>648</v>
      </c>
      <c r="I412" s="2" t="s">
        <v>781</v>
      </c>
      <c r="J412" s="2"/>
      <c r="K412" s="2" t="s">
        <v>1167</v>
      </c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x14ac:dyDescent="0.25">
      <c r="A413" s="2" t="s">
        <v>1168</v>
      </c>
      <c r="B413" s="2" t="s">
        <v>1166</v>
      </c>
      <c r="C413" s="2" t="s">
        <v>660</v>
      </c>
      <c r="D413" s="2">
        <f t="shared" si="9"/>
        <v>0</v>
      </c>
      <c r="E413" s="2" t="s">
        <v>422</v>
      </c>
      <c r="F413" s="2" t="s">
        <v>648</v>
      </c>
      <c r="G413" s="2" t="s">
        <v>648</v>
      </c>
      <c r="H413" s="2" t="s">
        <v>648</v>
      </c>
      <c r="I413" s="2" t="s">
        <v>781</v>
      </c>
      <c r="J413" s="2"/>
      <c r="K413" s="2" t="s">
        <v>1167</v>
      </c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x14ac:dyDescent="0.25">
      <c r="A414" s="2" t="s">
        <v>1169</v>
      </c>
      <c r="B414" s="2" t="s">
        <v>1170</v>
      </c>
      <c r="C414" s="2" t="s">
        <v>656</v>
      </c>
      <c r="D414" s="2">
        <f t="shared" si="9"/>
        <v>1</v>
      </c>
      <c r="E414" s="2" t="s">
        <v>439</v>
      </c>
      <c r="F414" s="2" t="s">
        <v>42</v>
      </c>
      <c r="G414" s="2" t="s">
        <v>648</v>
      </c>
      <c r="H414" s="2" t="s">
        <v>648</v>
      </c>
      <c r="I414" s="2" t="s">
        <v>720</v>
      </c>
      <c r="J414" s="2"/>
      <c r="K414" s="2" t="s">
        <v>1171</v>
      </c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x14ac:dyDescent="0.25">
      <c r="A415" s="2" t="s">
        <v>1172</v>
      </c>
      <c r="B415" s="2" t="s">
        <v>1170</v>
      </c>
      <c r="C415" s="2" t="s">
        <v>652</v>
      </c>
      <c r="D415" s="2">
        <f t="shared" si="9"/>
        <v>1</v>
      </c>
      <c r="E415" s="2" t="s">
        <v>439</v>
      </c>
      <c r="F415" s="2" t="s">
        <v>42</v>
      </c>
      <c r="G415" s="2" t="s">
        <v>648</v>
      </c>
      <c r="H415" s="2" t="s">
        <v>648</v>
      </c>
      <c r="I415" s="2" t="s">
        <v>720</v>
      </c>
      <c r="J415" s="2"/>
      <c r="K415" s="2" t="s">
        <v>1173</v>
      </c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x14ac:dyDescent="0.25">
      <c r="A416" s="2" t="s">
        <v>1174</v>
      </c>
      <c r="B416" s="2" t="s">
        <v>1175</v>
      </c>
      <c r="C416" s="2" t="s">
        <v>656</v>
      </c>
      <c r="D416" s="2">
        <f t="shared" si="9"/>
        <v>1</v>
      </c>
      <c r="E416" s="2" t="s">
        <v>427</v>
      </c>
      <c r="F416" s="2" t="s">
        <v>42</v>
      </c>
      <c r="G416" s="2" t="s">
        <v>648</v>
      </c>
      <c r="H416" s="2" t="s">
        <v>648</v>
      </c>
      <c r="I416" s="2" t="s">
        <v>720</v>
      </c>
      <c r="J416" s="2"/>
      <c r="K416" s="2" t="s">
        <v>1176</v>
      </c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x14ac:dyDescent="0.25">
      <c r="A417" s="2" t="s">
        <v>1177</v>
      </c>
      <c r="B417" s="2" t="s">
        <v>1178</v>
      </c>
      <c r="C417" s="2" t="s">
        <v>652</v>
      </c>
      <c r="D417" s="2">
        <f t="shared" si="9"/>
        <v>1</v>
      </c>
      <c r="E417" s="2" t="s">
        <v>427</v>
      </c>
      <c r="F417" s="2" t="s">
        <v>42</v>
      </c>
      <c r="G417" s="2" t="s">
        <v>648</v>
      </c>
      <c r="H417" s="2" t="s">
        <v>648</v>
      </c>
      <c r="I417" s="2" t="s">
        <v>720</v>
      </c>
      <c r="J417" s="2"/>
      <c r="K417" s="2" t="s">
        <v>1179</v>
      </c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x14ac:dyDescent="0.25">
      <c r="A418" s="2" t="s">
        <v>1180</v>
      </c>
      <c r="B418" s="2" t="s">
        <v>1180</v>
      </c>
      <c r="C418" s="2" t="s">
        <v>660</v>
      </c>
      <c r="D418" s="2">
        <f t="shared" si="9"/>
        <v>0</v>
      </c>
      <c r="E418" s="2" t="s">
        <v>648</v>
      </c>
      <c r="F418" s="2" t="s">
        <v>648</v>
      </c>
      <c r="G418" s="2" t="s">
        <v>648</v>
      </c>
      <c r="H418" s="2" t="s">
        <v>648</v>
      </c>
      <c r="I418" s="2" t="s">
        <v>649</v>
      </c>
      <c r="J418" s="2"/>
      <c r="K418" s="2" t="s">
        <v>1181</v>
      </c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x14ac:dyDescent="0.25">
      <c r="A419" t="s">
        <v>1182</v>
      </c>
      <c r="B419" t="s">
        <v>1182</v>
      </c>
      <c r="C419" t="s">
        <v>1182</v>
      </c>
      <c r="E419" t="s">
        <v>1182</v>
      </c>
      <c r="F419" t="s">
        <v>1182</v>
      </c>
      <c r="G419" t="s">
        <v>1182</v>
      </c>
      <c r="H419" t="s">
        <v>1182</v>
      </c>
      <c r="I419" t="s">
        <v>1182</v>
      </c>
      <c r="J419" t="s">
        <v>1182</v>
      </c>
      <c r="K419" t="s">
        <v>1182</v>
      </c>
    </row>
    <row r="420" spans="1:27" x14ac:dyDescent="0.25">
      <c r="D420">
        <f>SUMIF(RNEEDSOL,"&gt;0")</f>
        <v>53</v>
      </c>
    </row>
    <row r="421" spans="1:27" x14ac:dyDescent="0.25">
      <c r="D421">
        <f>D199+D420</f>
        <v>104</v>
      </c>
    </row>
  </sheetData>
  <pageMargins left="0.7" right="0.7" top="0.75" bottom="0.75" header="0.3" footer="0.3"/>
  <pageSetup orientation="portrait" verticalDpi="59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topLeftCell="A64" workbookViewId="0">
      <selection activeCell="B5" sqref="B5"/>
    </sheetView>
  </sheetViews>
  <sheetFormatPr defaultRowHeight="15" x14ac:dyDescent="0.25"/>
  <cols>
    <col min="1" max="1" width="13.7109375" customWidth="1"/>
  </cols>
  <sheetData>
    <row r="1" spans="1:8" ht="63" customHeight="1" x14ac:dyDescent="0.25">
      <c r="A1" s="12" t="s">
        <v>1183</v>
      </c>
      <c r="B1" s="12"/>
      <c r="C1" s="12"/>
      <c r="D1" s="12"/>
      <c r="E1" s="12"/>
      <c r="F1" s="12"/>
      <c r="G1" s="12"/>
      <c r="H1" s="12"/>
    </row>
    <row r="2" spans="1:8" x14ac:dyDescent="0.25">
      <c r="A2" t="s">
        <v>1184</v>
      </c>
      <c r="B2" s="1" t="s">
        <v>1185</v>
      </c>
    </row>
    <row r="3" spans="1:8" x14ac:dyDescent="0.25">
      <c r="A3" t="s">
        <v>1186</v>
      </c>
      <c r="B3" t="str">
        <f>TRIM(A3)</f>
        <v>rEUCARle</v>
      </c>
    </row>
    <row r="4" spans="1:8" x14ac:dyDescent="0.25">
      <c r="A4" t="s">
        <v>1187</v>
      </c>
      <c r="B4" t="str">
        <f t="shared" ref="B4:B72" si="0">TRIM(A4)</f>
        <v>rEUCARn</v>
      </c>
    </row>
    <row r="5" spans="1:8" x14ac:dyDescent="0.25">
      <c r="A5" t="s">
        <v>5280</v>
      </c>
      <c r="B5" t="str">
        <f t="shared" ref="B5" si="1">TRIM(A5)</f>
        <v>rEUCARXXn</v>
      </c>
    </row>
    <row r="6" spans="1:8" x14ac:dyDescent="0.25">
      <c r="A6" t="s">
        <v>5281</v>
      </c>
      <c r="B6" t="str">
        <f t="shared" ref="B6" si="2">TRIM(A6)</f>
        <v>rEUCARXXle</v>
      </c>
    </row>
    <row r="7" spans="1:8" x14ac:dyDescent="0.25">
      <c r="A7" t="s">
        <v>1188</v>
      </c>
      <c r="B7" t="str">
        <f t="shared" si="0"/>
        <v>rEUHGXXle</v>
      </c>
    </row>
    <row r="8" spans="1:8" x14ac:dyDescent="0.25">
      <c r="A8" t="s">
        <v>1189</v>
      </c>
      <c r="B8" t="str">
        <f t="shared" si="0"/>
        <v>rEUNOXle</v>
      </c>
    </row>
    <row r="9" spans="1:8" x14ac:dyDescent="0.25">
      <c r="A9" t="s">
        <v>5207</v>
      </c>
      <c r="B9" t="str">
        <f t="shared" si="0"/>
        <v>rEUNOXn</v>
      </c>
    </row>
    <row r="10" spans="1:8" x14ac:dyDescent="0.25">
      <c r="A10" t="s">
        <v>1190</v>
      </c>
      <c r="B10" t="str">
        <f t="shared" si="0"/>
        <v>rEUSO2Xle</v>
      </c>
    </row>
    <row r="11" spans="1:8" x14ac:dyDescent="0.25">
      <c r="A11" t="s">
        <v>1191</v>
      </c>
      <c r="B11" t="str">
        <f t="shared" si="0"/>
        <v>rEUSO2Xn</v>
      </c>
    </row>
    <row r="12" spans="1:8" x14ac:dyDescent="0.25">
      <c r="A12" t="s">
        <v>1192</v>
      </c>
      <c r="B12" t="str">
        <f t="shared" si="0"/>
        <v>rEUSO2le</v>
      </c>
    </row>
    <row r="13" spans="1:8" x14ac:dyDescent="0.25">
      <c r="A13" t="s">
        <v>1193</v>
      </c>
      <c r="B13" t="str">
        <f t="shared" si="0"/>
        <v>rFCAPn</v>
      </c>
    </row>
    <row r="14" spans="1:8" x14ac:dyDescent="0.25">
      <c r="A14" t="s">
        <v>1194</v>
      </c>
      <c r="B14" t="str">
        <f t="shared" si="0"/>
        <v>rFDVLle</v>
      </c>
    </row>
    <row r="15" spans="1:8" x14ac:dyDescent="0.25">
      <c r="A15" t="s">
        <v>1195</v>
      </c>
      <c r="B15" t="str">
        <f t="shared" si="0"/>
        <v>rFDVSle</v>
      </c>
    </row>
    <row r="16" spans="1:8" x14ac:dyDescent="0.25">
      <c r="A16" t="s">
        <v>1196</v>
      </c>
      <c r="B16" t="str">
        <f t="shared" si="0"/>
        <v>rFGWDn</v>
      </c>
    </row>
    <row r="17" spans="1:2" x14ac:dyDescent="0.25">
      <c r="A17" t="s">
        <v>1197</v>
      </c>
      <c r="B17" t="str">
        <f t="shared" si="0"/>
        <v>rFUELNGXle</v>
      </c>
    </row>
    <row r="18" spans="1:2" x14ac:dyDescent="0.25">
      <c r="A18" t="s">
        <v>1198</v>
      </c>
      <c r="B18" t="str">
        <f t="shared" si="0"/>
        <v>rFUELOLXle</v>
      </c>
    </row>
    <row r="19" spans="1:2" x14ac:dyDescent="0.25">
      <c r="A19" t="s">
        <v>1199</v>
      </c>
      <c r="B19" t="str">
        <f t="shared" si="0"/>
        <v>rFWDXXXle</v>
      </c>
    </row>
    <row r="20" spans="1:2" x14ac:dyDescent="0.25">
      <c r="A20" t="s">
        <v>1200</v>
      </c>
      <c r="B20" t="str">
        <f t="shared" si="0"/>
        <v>rFXXSle</v>
      </c>
    </row>
    <row r="21" spans="1:2" x14ac:dyDescent="0.25">
      <c r="A21" t="s">
        <v>1201</v>
      </c>
      <c r="B21" t="str">
        <f t="shared" si="0"/>
        <v>rFXXle</v>
      </c>
    </row>
    <row r="22" spans="1:2" x14ac:dyDescent="0.25">
      <c r="A22" t="s">
        <v>1202</v>
      </c>
      <c r="B22" t="str">
        <f t="shared" si="0"/>
        <v>rGCLXn</v>
      </c>
    </row>
    <row r="23" spans="1:2" x14ac:dyDescent="0.25">
      <c r="A23" t="s">
        <v>5208</v>
      </c>
      <c r="B23" t="str">
        <f t="shared" si="0"/>
        <v>rGNNUCge</v>
      </c>
    </row>
    <row r="24" spans="1:2" x14ac:dyDescent="0.25">
      <c r="A24" t="s">
        <v>1203</v>
      </c>
      <c r="B24" t="str">
        <f t="shared" si="0"/>
        <v>rGRNWXXge</v>
      </c>
    </row>
    <row r="25" spans="1:2" x14ac:dyDescent="0.25">
      <c r="A25" t="s">
        <v>5209</v>
      </c>
      <c r="B25" t="str">
        <f t="shared" si="0"/>
        <v>rGRPSge</v>
      </c>
    </row>
    <row r="26" spans="1:2" x14ac:dyDescent="0.25">
      <c r="A26" t="s">
        <v>5210</v>
      </c>
      <c r="B26" t="str">
        <f t="shared" si="0"/>
        <v>rGURNWXXge</v>
      </c>
    </row>
    <row r="27" spans="1:2" x14ac:dyDescent="0.25">
      <c r="A27" t="s">
        <v>1204</v>
      </c>
      <c r="B27" t="str">
        <f t="shared" si="0"/>
        <v>rGWDXn</v>
      </c>
    </row>
    <row r="28" spans="1:2" x14ac:dyDescent="0.25">
      <c r="A28" t="s">
        <v>1205</v>
      </c>
      <c r="B28" t="str">
        <f t="shared" si="0"/>
        <v>rKge</v>
      </c>
    </row>
    <row r="29" spans="1:2" x14ac:dyDescent="0.25">
      <c r="A29" t="s">
        <v>5211</v>
      </c>
      <c r="B29" t="str">
        <f t="shared" si="0"/>
        <v>rLBLDXle</v>
      </c>
    </row>
    <row r="30" spans="1:2" x14ac:dyDescent="0.25">
      <c r="A30" t="s">
        <v>1206</v>
      </c>
      <c r="B30" t="str">
        <f t="shared" si="0"/>
        <v>rLEL2ge</v>
      </c>
    </row>
    <row r="31" spans="1:2" x14ac:dyDescent="0.25">
      <c r="A31" t="s">
        <v>1207</v>
      </c>
      <c r="B31" t="str">
        <f t="shared" si="0"/>
        <v>rLINTle</v>
      </c>
    </row>
    <row r="32" spans="1:2" x14ac:dyDescent="0.25">
      <c r="A32" t="s">
        <v>1208</v>
      </c>
      <c r="B32" t="str">
        <f t="shared" si="0"/>
        <v>rLRENle</v>
      </c>
    </row>
    <row r="33" spans="1:2" x14ac:dyDescent="0.25">
      <c r="A33" t="s">
        <v>5212</v>
      </c>
      <c r="B33" t="str">
        <f t="shared" si="0"/>
        <v>rLRNeq</v>
      </c>
    </row>
    <row r="34" spans="1:2" x14ac:dyDescent="0.25">
      <c r="A34" t="s">
        <v>1209</v>
      </c>
      <c r="B34" t="str">
        <f t="shared" si="0"/>
        <v>rLRNle</v>
      </c>
    </row>
    <row r="35" spans="1:2" x14ac:dyDescent="0.25">
      <c r="A35" t="s">
        <v>5236</v>
      </c>
      <c r="B35" t="str">
        <f t="shared" ref="B35" si="3">TRIM(A35)</f>
        <v>rLUANNle</v>
      </c>
    </row>
    <row r="36" spans="1:2" x14ac:dyDescent="0.25">
      <c r="A36" t="s">
        <v>1210</v>
      </c>
      <c r="B36" t="str">
        <f t="shared" si="0"/>
        <v>rLUANNn</v>
      </c>
    </row>
    <row r="37" spans="1:2" x14ac:dyDescent="0.25">
      <c r="A37" t="s">
        <v>1211</v>
      </c>
      <c r="B37" t="str">
        <f t="shared" si="0"/>
        <v>rLUANn</v>
      </c>
    </row>
    <row r="38" spans="1:2" x14ac:dyDescent="0.25">
      <c r="A38" t="s">
        <v>5213</v>
      </c>
      <c r="B38" t="str">
        <f t="shared" si="0"/>
        <v>rLUBLDXle</v>
      </c>
    </row>
    <row r="39" spans="1:2" x14ac:dyDescent="0.25">
      <c r="A39" t="s">
        <v>1212</v>
      </c>
      <c r="B39" t="str">
        <f t="shared" si="0"/>
        <v>rLUXXCOFle</v>
      </c>
    </row>
    <row r="40" spans="1:2" x14ac:dyDescent="0.25">
      <c r="A40" t="s">
        <v>1213</v>
      </c>
      <c r="B40" t="str">
        <f t="shared" si="0"/>
        <v>rLUle</v>
      </c>
    </row>
    <row r="41" spans="1:2" x14ac:dyDescent="0.25">
      <c r="A41" t="s">
        <v>1214</v>
      </c>
      <c r="B41" t="str">
        <f t="shared" si="0"/>
        <v>rLXXINTle</v>
      </c>
    </row>
    <row r="42" spans="1:2" x14ac:dyDescent="0.25">
      <c r="A42" t="s">
        <v>1215</v>
      </c>
      <c r="B42" t="str">
        <f t="shared" si="0"/>
        <v>rNSRn</v>
      </c>
    </row>
    <row r="43" spans="1:2" x14ac:dyDescent="0.25">
      <c r="A43" t="s">
        <v>1216</v>
      </c>
      <c r="B43" t="str">
        <f t="shared" si="0"/>
        <v>rNUCle</v>
      </c>
    </row>
    <row r="44" spans="1:2" x14ac:dyDescent="0.25">
      <c r="A44" t="s">
        <v>1217</v>
      </c>
      <c r="B44" t="str">
        <f t="shared" si="0"/>
        <v>rPXXXXXn</v>
      </c>
    </row>
    <row r="45" spans="1:2" x14ac:dyDescent="0.25">
      <c r="A45" t="s">
        <v>1218</v>
      </c>
      <c r="B45" t="str">
        <f t="shared" si="0"/>
        <v>rRSRge</v>
      </c>
    </row>
    <row r="46" spans="1:2" x14ac:dyDescent="0.25">
      <c r="A46" t="s">
        <v>1219</v>
      </c>
      <c r="B46" t="str">
        <f t="shared" si="0"/>
        <v>rRUYYYYYn</v>
      </c>
    </row>
    <row r="47" spans="1:2" x14ac:dyDescent="0.25">
      <c r="A47" t="s">
        <v>1220</v>
      </c>
      <c r="B47" t="str">
        <f t="shared" si="0"/>
        <v>rRXXXXXge</v>
      </c>
    </row>
    <row r="48" spans="1:2" x14ac:dyDescent="0.25">
      <c r="A48" t="s">
        <v>1221</v>
      </c>
      <c r="B48" t="str">
        <f t="shared" si="0"/>
        <v>rRXXXXXn</v>
      </c>
    </row>
    <row r="49" spans="1:2" x14ac:dyDescent="0.25">
      <c r="A49" t="s">
        <v>1222</v>
      </c>
      <c r="B49" t="str">
        <f t="shared" si="0"/>
        <v>rSCXle</v>
      </c>
    </row>
    <row r="50" spans="1:2" x14ac:dyDescent="0.25">
      <c r="A50" t="s">
        <v>1223</v>
      </c>
      <c r="B50" t="str">
        <f t="shared" si="0"/>
        <v>rTOTBLDn</v>
      </c>
    </row>
    <row r="51" spans="1:2" x14ac:dyDescent="0.25">
      <c r="A51" t="s">
        <v>1224</v>
      </c>
      <c r="B51" t="str">
        <f t="shared" si="0"/>
        <v>rXCXle</v>
      </c>
    </row>
    <row r="52" spans="1:2" x14ac:dyDescent="0.25">
      <c r="A52" t="s">
        <v>1225</v>
      </c>
      <c r="B52" t="str">
        <f t="shared" si="0"/>
        <v>rZFLRGeq</v>
      </c>
    </row>
    <row r="53" spans="1:2" x14ac:dyDescent="0.25">
      <c r="A53" t="s">
        <v>5214</v>
      </c>
      <c r="B53" t="str">
        <f t="shared" si="0"/>
        <v>rZFLRGge</v>
      </c>
    </row>
    <row r="54" spans="1:2" x14ac:dyDescent="0.25">
      <c r="A54" t="s">
        <v>1226</v>
      </c>
      <c r="B54" t="str">
        <f t="shared" si="0"/>
        <v>rZOGSMeq</v>
      </c>
    </row>
    <row r="55" spans="1:2" x14ac:dyDescent="0.25">
      <c r="A55" t="s">
        <v>1227</v>
      </c>
      <c r="B55" t="str">
        <f t="shared" si="0"/>
        <v>rZOTHRge</v>
      </c>
    </row>
    <row r="56" spans="1:2" x14ac:dyDescent="0.25">
      <c r="A56" t="s">
        <v>5215</v>
      </c>
      <c r="B56" t="str">
        <f t="shared" si="0"/>
        <v>cBBIO</v>
      </c>
    </row>
    <row r="57" spans="1:2" x14ac:dyDescent="0.25">
      <c r="A57" t="s">
        <v>5245</v>
      </c>
      <c r="B57" t="str">
        <f t="shared" si="0"/>
        <v>cBBIOSUB</v>
      </c>
    </row>
    <row r="58" spans="1:2" x14ac:dyDescent="0.25">
      <c r="A58" t="s">
        <v>1228</v>
      </c>
      <c r="B58" t="str">
        <f t="shared" si="0"/>
        <v>cBCOF</v>
      </c>
    </row>
    <row r="59" spans="1:2" x14ac:dyDescent="0.25">
      <c r="A59" t="s">
        <v>5216</v>
      </c>
      <c r="B59" t="str">
        <f t="shared" si="0"/>
        <v>cBDSPSUB</v>
      </c>
    </row>
    <row r="60" spans="1:2" x14ac:dyDescent="0.25">
      <c r="A60" t="s">
        <v>1229</v>
      </c>
      <c r="B60" t="str">
        <f t="shared" si="0"/>
        <v>cBELXX</v>
      </c>
    </row>
    <row r="61" spans="1:2" x14ac:dyDescent="0.25">
      <c r="A61" t="s">
        <v>5217</v>
      </c>
      <c r="B61" t="str">
        <f t="shared" si="0"/>
        <v>cBNKRPSC</v>
      </c>
    </row>
    <row r="62" spans="1:2" x14ac:dyDescent="0.25">
      <c r="A62" t="s">
        <v>5218</v>
      </c>
      <c r="B62" t="str">
        <f t="shared" si="0"/>
        <v>cBNKRPSU</v>
      </c>
    </row>
    <row r="63" spans="1:2" x14ac:dyDescent="0.25">
      <c r="A63" t="s">
        <v>1230</v>
      </c>
      <c r="B63" t="str">
        <f t="shared" si="0"/>
        <v>cBNKSO2</v>
      </c>
    </row>
    <row r="64" spans="1:2" x14ac:dyDescent="0.25">
      <c r="A64" t="s">
        <v>1231</v>
      </c>
      <c r="B64" t="str">
        <f t="shared" si="0"/>
        <v>cBNK_HG</v>
      </c>
    </row>
    <row r="65" spans="1:2" x14ac:dyDescent="0.25">
      <c r="A65" t="s">
        <v>5219</v>
      </c>
      <c r="B65" t="str">
        <f t="shared" si="0"/>
        <v>cBSDGN</v>
      </c>
    </row>
    <row r="66" spans="1:2" x14ac:dyDescent="0.25">
      <c r="A66" t="s">
        <v>5220</v>
      </c>
      <c r="B66" t="str">
        <f t="shared" si="0"/>
        <v>cBXRNW</v>
      </c>
    </row>
    <row r="67" spans="1:2" x14ac:dyDescent="0.25">
      <c r="A67" t="s">
        <v>5246</v>
      </c>
      <c r="B67" t="str">
        <f t="shared" ref="B67" si="4">TRIM(A67)</f>
        <v>cBSRNW</v>
      </c>
    </row>
    <row r="68" spans="1:2" x14ac:dyDescent="0.25">
      <c r="A68" t="s">
        <v>5221</v>
      </c>
      <c r="B68" t="str">
        <f t="shared" si="0"/>
        <v>cBX_DGN</v>
      </c>
    </row>
    <row r="69" spans="1:2" x14ac:dyDescent="0.25">
      <c r="A69" t="s">
        <v>5222</v>
      </c>
      <c r="B69" t="str">
        <f t="shared" si="0"/>
        <v>cB_DSP</v>
      </c>
    </row>
    <row r="70" spans="1:2" x14ac:dyDescent="0.25">
      <c r="A70" t="s">
        <v>1232</v>
      </c>
      <c r="B70" t="str">
        <f t="shared" si="0"/>
        <v>cCARBK</v>
      </c>
    </row>
    <row r="71" spans="1:2" x14ac:dyDescent="0.25">
      <c r="A71" t="s">
        <v>1233</v>
      </c>
      <c r="B71" t="str">
        <f t="shared" si="0"/>
        <v>cCARES</v>
      </c>
    </row>
    <row r="72" spans="1:2" x14ac:dyDescent="0.25">
      <c r="A72" t="s">
        <v>1234</v>
      </c>
      <c r="B72" t="str">
        <f t="shared" si="0"/>
        <v>cCARLM</v>
      </c>
    </row>
    <row r="73" spans="1:2" x14ac:dyDescent="0.25">
      <c r="A73" t="s">
        <v>1235</v>
      </c>
      <c r="B73" t="str">
        <f t="shared" ref="B73:B106" si="5">TRIM(A73)</f>
        <v>cCAROF</v>
      </c>
    </row>
    <row r="74" spans="1:2" x14ac:dyDescent="0.25">
      <c r="A74" t="s">
        <v>1236</v>
      </c>
      <c r="B74" t="str">
        <f t="shared" si="5"/>
        <v>cCARRS</v>
      </c>
    </row>
    <row r="75" spans="1:2" x14ac:dyDescent="0.25">
      <c r="A75" t="s">
        <v>1237</v>
      </c>
      <c r="B75" t="str">
        <f t="shared" si="5"/>
        <v>cE</v>
      </c>
    </row>
    <row r="76" spans="1:2" x14ac:dyDescent="0.25">
      <c r="A76" t="s">
        <v>5223</v>
      </c>
      <c r="B76" t="str">
        <f t="shared" si="5"/>
        <v>cEXX0_DSP</v>
      </c>
    </row>
    <row r="77" spans="1:2" x14ac:dyDescent="0.25">
      <c r="A77" t="s">
        <v>5224</v>
      </c>
      <c r="B77" t="str">
        <f t="shared" si="5"/>
        <v>cEXX0_INT</v>
      </c>
    </row>
    <row r="78" spans="1:2" x14ac:dyDescent="0.25">
      <c r="A78" t="s">
        <v>5225</v>
      </c>
      <c r="B78" t="str">
        <f t="shared" si="5"/>
        <v>cEXX0_RNW</v>
      </c>
    </row>
    <row r="79" spans="1:2" x14ac:dyDescent="0.25">
      <c r="A79" t="s">
        <v>5226</v>
      </c>
      <c r="B79" t="str">
        <f t="shared" si="5"/>
        <v>cEXXX_DSP</v>
      </c>
    </row>
    <row r="80" spans="1:2" x14ac:dyDescent="0.25">
      <c r="A80" t="s">
        <v>1238</v>
      </c>
      <c r="B80" t="str">
        <f t="shared" si="5"/>
        <v>cF</v>
      </c>
    </row>
    <row r="81" spans="1:2" x14ac:dyDescent="0.25">
      <c r="A81" t="s">
        <v>1239</v>
      </c>
      <c r="B81" t="str">
        <f t="shared" si="5"/>
        <v>cFXX</v>
      </c>
    </row>
    <row r="82" spans="1:2" x14ac:dyDescent="0.25">
      <c r="A82" t="s">
        <v>5227</v>
      </c>
      <c r="B82" t="str">
        <f t="shared" si="5"/>
        <v>cG</v>
      </c>
    </row>
    <row r="83" spans="1:2" x14ac:dyDescent="0.25">
      <c r="A83" t="s">
        <v>5228</v>
      </c>
      <c r="B83" t="str">
        <f t="shared" si="5"/>
        <v>cGCAP</v>
      </c>
    </row>
    <row r="84" spans="1:2" x14ac:dyDescent="0.25">
      <c r="A84" t="s">
        <v>1240</v>
      </c>
      <c r="B84" t="str">
        <f t="shared" si="5"/>
        <v>cGTRPS</v>
      </c>
    </row>
    <row r="85" spans="1:2" x14ac:dyDescent="0.25">
      <c r="A85" t="s">
        <v>5229</v>
      </c>
      <c r="B85" t="str">
        <f t="shared" si="5"/>
        <v>cGXCOF</v>
      </c>
    </row>
    <row r="86" spans="1:2" x14ac:dyDescent="0.25">
      <c r="A86" t="s">
        <v>5230</v>
      </c>
      <c r="B86" t="str">
        <f t="shared" si="5"/>
        <v>cHGEN</v>
      </c>
    </row>
    <row r="87" spans="1:2" x14ac:dyDescent="0.25">
      <c r="A87" t="s">
        <v>1241</v>
      </c>
      <c r="B87" t="str">
        <f t="shared" si="5"/>
        <v>cIS</v>
      </c>
    </row>
    <row r="88" spans="1:2" x14ac:dyDescent="0.25">
      <c r="A88" t="s">
        <v>1242</v>
      </c>
      <c r="B88" t="str">
        <f t="shared" si="5"/>
        <v>cIX</v>
      </c>
    </row>
    <row r="89" spans="1:2" x14ac:dyDescent="0.25">
      <c r="A89" t="s">
        <v>5231</v>
      </c>
      <c r="B89" t="str">
        <f t="shared" si="5"/>
        <v>cI_IMP</v>
      </c>
    </row>
    <row r="90" spans="1:2" x14ac:dyDescent="0.25">
      <c r="A90" t="s">
        <v>5232</v>
      </c>
      <c r="B90" t="str">
        <f t="shared" si="5"/>
        <v>cI_SUBIMP</v>
      </c>
    </row>
    <row r="91" spans="1:2" x14ac:dyDescent="0.25">
      <c r="A91" t="s">
        <v>1243</v>
      </c>
      <c r="B91" t="str">
        <f t="shared" si="5"/>
        <v>cMV</v>
      </c>
    </row>
    <row r="92" spans="1:2" x14ac:dyDescent="0.25">
      <c r="A92" t="s">
        <v>1244</v>
      </c>
      <c r="B92" t="str">
        <f t="shared" si="5"/>
        <v>cMVUP6</v>
      </c>
    </row>
    <row r="93" spans="1:2" x14ac:dyDescent="0.25">
      <c r="A93" t="s">
        <v>5233</v>
      </c>
      <c r="B93" t="str">
        <f t="shared" si="5"/>
        <v>cNN</v>
      </c>
    </row>
    <row r="94" spans="1:2" x14ac:dyDescent="0.25">
      <c r="A94" t="s">
        <v>1245</v>
      </c>
      <c r="B94" t="str">
        <f t="shared" si="5"/>
        <v>cNNG</v>
      </c>
    </row>
    <row r="95" spans="1:2" x14ac:dyDescent="0.25">
      <c r="A95" t="s">
        <v>1246</v>
      </c>
      <c r="B95" t="str">
        <f t="shared" si="5"/>
        <v>cNOT</v>
      </c>
    </row>
    <row r="96" spans="1:2" x14ac:dyDescent="0.25">
      <c r="A96" t="s">
        <v>1247</v>
      </c>
      <c r="B96" t="str">
        <f t="shared" si="5"/>
        <v>cNOTSF</v>
      </c>
    </row>
    <row r="97" spans="1:2" x14ac:dyDescent="0.25">
      <c r="A97" t="s">
        <v>1248</v>
      </c>
      <c r="B97" t="str">
        <f t="shared" si="5"/>
        <v>cNTO</v>
      </c>
    </row>
    <row r="98" spans="1:2" x14ac:dyDescent="0.25">
      <c r="A98" t="s">
        <v>1249</v>
      </c>
      <c r="B98" t="str">
        <f t="shared" si="5"/>
        <v>cNTR</v>
      </c>
    </row>
    <row r="99" spans="1:2" x14ac:dyDescent="0.25">
      <c r="A99" t="s">
        <v>1250</v>
      </c>
      <c r="B99" t="str">
        <f t="shared" si="5"/>
        <v>cNUC</v>
      </c>
    </row>
    <row r="100" spans="1:2" x14ac:dyDescent="0.25">
      <c r="A100" t="s">
        <v>1251</v>
      </c>
      <c r="B100" t="str">
        <f t="shared" si="5"/>
        <v>cNUCSR</v>
      </c>
    </row>
    <row r="101" spans="1:2" x14ac:dyDescent="0.25">
      <c r="A101" t="s">
        <v>1252</v>
      </c>
      <c r="B101" t="str">
        <f t="shared" si="5"/>
        <v>cRETRO</v>
      </c>
    </row>
    <row r="102" spans="1:2" x14ac:dyDescent="0.25">
      <c r="A102" t="s">
        <v>1253</v>
      </c>
      <c r="B102" t="str">
        <f t="shared" si="5"/>
        <v>cRETROHTRT</v>
      </c>
    </row>
    <row r="103" spans="1:2" x14ac:dyDescent="0.25">
      <c r="A103" t="s">
        <v>1254</v>
      </c>
      <c r="B103" t="str">
        <f t="shared" si="5"/>
        <v>cSR</v>
      </c>
    </row>
    <row r="104" spans="1:2" x14ac:dyDescent="0.25">
      <c r="A104" t="s">
        <v>1255</v>
      </c>
      <c r="B104" t="str">
        <f t="shared" si="5"/>
        <v>cSUNGX</v>
      </c>
    </row>
    <row r="105" spans="1:2" x14ac:dyDescent="0.25">
      <c r="A105" t="s">
        <v>1256</v>
      </c>
      <c r="B105" t="str">
        <f t="shared" si="5"/>
        <v>cSUOLX</v>
      </c>
    </row>
    <row r="106" spans="1:2" x14ac:dyDescent="0.25">
      <c r="A106" t="s">
        <v>1257</v>
      </c>
      <c r="B106" t="str">
        <f t="shared" si="5"/>
        <v>cT</v>
      </c>
    </row>
  </sheetData>
  <mergeCells count="1">
    <mergeCell ref="A1:H1"/>
  </mergeCells>
  <pageMargins left="0.7" right="0.7" top="0.75" bottom="0.75" header="0.3" footer="0.3"/>
  <pageSetup orientation="portrait" verticalDpi="599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97"/>
  <sheetViews>
    <sheetView topLeftCell="A142" workbookViewId="0">
      <selection activeCell="A33" sqref="A33"/>
    </sheetView>
  </sheetViews>
  <sheetFormatPr defaultRowHeight="15" x14ac:dyDescent="0.25"/>
  <cols>
    <col min="1" max="1" width="30.85546875" bestFit="1" customWidth="1"/>
    <col min="2" max="2" width="27.42578125" bestFit="1" customWidth="1"/>
    <col min="3" max="3" width="24.85546875" bestFit="1" customWidth="1"/>
    <col min="4" max="4" width="27.42578125" bestFit="1" customWidth="1"/>
    <col min="5" max="5" width="24.85546875" bestFit="1" customWidth="1"/>
    <col min="6" max="7" width="22" bestFit="1" customWidth="1"/>
    <col min="8" max="8" width="18.7109375" bestFit="1" customWidth="1"/>
    <col min="9" max="10" width="18.5703125" bestFit="1" customWidth="1"/>
    <col min="11" max="11" width="18.28515625" bestFit="1" customWidth="1"/>
    <col min="12" max="12" width="14.140625" bestFit="1" customWidth="1"/>
  </cols>
  <sheetData>
    <row r="1" spans="1:1" x14ac:dyDescent="0.25">
      <c r="A1" t="s">
        <v>1258</v>
      </c>
    </row>
    <row r="2" spans="1:1" x14ac:dyDescent="0.25">
      <c r="A2" t="s">
        <v>1259</v>
      </c>
    </row>
    <row r="3" spans="1:1" x14ac:dyDescent="0.25">
      <c r="A3" t="s">
        <v>1260</v>
      </c>
    </row>
    <row r="4" spans="1:1" x14ac:dyDescent="0.25">
      <c r="A4" t="s">
        <v>1261</v>
      </c>
    </row>
    <row r="5" spans="1:1" x14ac:dyDescent="0.25">
      <c r="A5" t="s">
        <v>1262</v>
      </c>
    </row>
    <row r="7" spans="1:1" x14ac:dyDescent="0.25">
      <c r="A7" t="s">
        <v>1263</v>
      </c>
    </row>
    <row r="8" spans="1:1" x14ac:dyDescent="0.25">
      <c r="A8" t="s">
        <v>1264</v>
      </c>
    </row>
    <row r="9" spans="1:1" x14ac:dyDescent="0.25">
      <c r="A9" t="s">
        <v>1265</v>
      </c>
    </row>
    <row r="10" spans="1:1" x14ac:dyDescent="0.25">
      <c r="A10" t="s">
        <v>1266</v>
      </c>
    </row>
    <row r="11" spans="1:1" x14ac:dyDescent="0.25">
      <c r="A11" t="s">
        <v>1267</v>
      </c>
    </row>
    <row r="12" spans="1:1" x14ac:dyDescent="0.25">
      <c r="A12" t="s">
        <v>1268</v>
      </c>
    </row>
    <row r="13" spans="1:1" x14ac:dyDescent="0.25">
      <c r="A13" t="s">
        <v>1269</v>
      </c>
    </row>
    <row r="15" spans="1:1" x14ac:dyDescent="0.25">
      <c r="A15" t="s">
        <v>1270</v>
      </c>
    </row>
    <row r="16" spans="1:1" x14ac:dyDescent="0.25">
      <c r="A16" t="s">
        <v>1271</v>
      </c>
    </row>
    <row r="18" spans="1:1" x14ac:dyDescent="0.25">
      <c r="A18" t="s">
        <v>1272</v>
      </c>
    </row>
    <row r="19" spans="1:1" x14ac:dyDescent="0.25">
      <c r="A19" t="s">
        <v>1273</v>
      </c>
    </row>
    <row r="20" spans="1:1" x14ac:dyDescent="0.25">
      <c r="A20" t="s">
        <v>1274</v>
      </c>
    </row>
    <row r="22" spans="1:1" x14ac:dyDescent="0.25">
      <c r="A22" t="s">
        <v>1275</v>
      </c>
    </row>
    <row r="23" spans="1:1" x14ac:dyDescent="0.25">
      <c r="A23" t="s">
        <v>1276</v>
      </c>
    </row>
    <row r="24" spans="1:1" x14ac:dyDescent="0.25">
      <c r="A24" t="s">
        <v>1277</v>
      </c>
    </row>
    <row r="25" spans="1:1" x14ac:dyDescent="0.25">
      <c r="A25" t="s">
        <v>1278</v>
      </c>
    </row>
    <row r="26" spans="1:1" x14ac:dyDescent="0.25">
      <c r="A26" t="s">
        <v>1279</v>
      </c>
    </row>
    <row r="28" spans="1:1" x14ac:dyDescent="0.25">
      <c r="A28" t="s">
        <v>1280</v>
      </c>
    </row>
    <row r="30" spans="1:1" x14ac:dyDescent="0.25">
      <c r="A30" t="s">
        <v>1281</v>
      </c>
    </row>
    <row r="31" spans="1:1" x14ac:dyDescent="0.25">
      <c r="A31" t="s">
        <v>1282</v>
      </c>
    </row>
    <row r="32" spans="1:1" x14ac:dyDescent="0.25">
      <c r="A32" t="s">
        <v>1283</v>
      </c>
    </row>
    <row r="34" spans="1:12" x14ac:dyDescent="0.25">
      <c r="A34" s="1" t="s">
        <v>1284</v>
      </c>
      <c r="B34" s="1">
        <f>COUNTA(PARAMNAME)</f>
        <v>1162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x14ac:dyDescent="0.25">
      <c r="A35" s="1" t="s">
        <v>1285</v>
      </c>
      <c r="B35" s="1" t="s">
        <v>1286</v>
      </c>
      <c r="C35" s="1" t="s">
        <v>1287</v>
      </c>
      <c r="D35" s="1" t="s">
        <v>1288</v>
      </c>
      <c r="E35" s="1" t="s">
        <v>1289</v>
      </c>
      <c r="F35" s="1" t="s">
        <v>1290</v>
      </c>
      <c r="G35" s="1" t="s">
        <v>1291</v>
      </c>
      <c r="H35" s="1" t="s">
        <v>1292</v>
      </c>
      <c r="I35" s="1" t="s">
        <v>1293</v>
      </c>
      <c r="J35" s="1" t="s">
        <v>1294</v>
      </c>
      <c r="K35" s="1" t="s">
        <v>1295</v>
      </c>
      <c r="L35" s="1" t="s">
        <v>1296</v>
      </c>
    </row>
    <row r="36" spans="1:12" x14ac:dyDescent="0.25">
      <c r="A36" t="s">
        <v>1297</v>
      </c>
      <c r="B36" t="s">
        <v>38</v>
      </c>
      <c r="C36" t="s">
        <v>39</v>
      </c>
      <c r="D36" t="s">
        <v>40</v>
      </c>
      <c r="E36" t="s">
        <v>41</v>
      </c>
      <c r="F36" t="s">
        <v>42</v>
      </c>
    </row>
    <row r="37" spans="1:12" x14ac:dyDescent="0.25">
      <c r="A37" t="s">
        <v>1298</v>
      </c>
      <c r="B37" t="s">
        <v>38</v>
      </c>
      <c r="C37" t="s">
        <v>39</v>
      </c>
      <c r="D37" t="s">
        <v>40</v>
      </c>
      <c r="E37" t="s">
        <v>41</v>
      </c>
      <c r="F37" t="s">
        <v>42</v>
      </c>
    </row>
    <row r="38" spans="1:12" x14ac:dyDescent="0.25">
      <c r="A38" t="s">
        <v>1299</v>
      </c>
      <c r="B38" t="s">
        <v>38</v>
      </c>
      <c r="C38" t="s">
        <v>39</v>
      </c>
      <c r="D38" t="s">
        <v>42</v>
      </c>
      <c r="E38" t="s">
        <v>40</v>
      </c>
      <c r="F38" t="s">
        <v>41</v>
      </c>
    </row>
    <row r="39" spans="1:12" x14ac:dyDescent="0.25">
      <c r="A39" t="s">
        <v>1300</v>
      </c>
      <c r="B39" t="s">
        <v>46</v>
      </c>
      <c r="C39" t="s">
        <v>42</v>
      </c>
    </row>
    <row r="40" spans="1:12" x14ac:dyDescent="0.25">
      <c r="A40" t="s">
        <v>1301</v>
      </c>
      <c r="B40" t="s">
        <v>42</v>
      </c>
      <c r="C40" t="s">
        <v>46</v>
      </c>
    </row>
    <row r="41" spans="1:12" x14ac:dyDescent="0.25">
      <c r="A41" t="s">
        <v>2398</v>
      </c>
      <c r="B41" t="s">
        <v>38</v>
      </c>
      <c r="C41" t="s">
        <v>48</v>
      </c>
      <c r="D41" t="s">
        <v>49</v>
      </c>
      <c r="E41" t="s">
        <v>50</v>
      </c>
      <c r="F41" t="s">
        <v>51</v>
      </c>
      <c r="G41" t="s">
        <v>52</v>
      </c>
    </row>
    <row r="42" spans="1:12" x14ac:dyDescent="0.25">
      <c r="A42" t="s">
        <v>2399</v>
      </c>
      <c r="B42" t="s">
        <v>38</v>
      </c>
      <c r="C42" t="s">
        <v>687</v>
      </c>
      <c r="D42" t="s">
        <v>50</v>
      </c>
      <c r="E42" t="s">
        <v>394</v>
      </c>
      <c r="F42" t="s">
        <v>42</v>
      </c>
      <c r="G42" t="s">
        <v>48</v>
      </c>
      <c r="H42" t="s">
        <v>49</v>
      </c>
      <c r="I42" t="s">
        <v>51</v>
      </c>
      <c r="J42" t="s">
        <v>52</v>
      </c>
    </row>
    <row r="43" spans="1:12" x14ac:dyDescent="0.25">
      <c r="A43" t="s">
        <v>2400</v>
      </c>
      <c r="B43" t="s">
        <v>38</v>
      </c>
      <c r="C43" t="s">
        <v>687</v>
      </c>
      <c r="D43" t="s">
        <v>42</v>
      </c>
      <c r="E43" t="s">
        <v>48</v>
      </c>
      <c r="F43" t="s">
        <v>49</v>
      </c>
      <c r="G43" t="s">
        <v>50</v>
      </c>
      <c r="H43" t="s">
        <v>51</v>
      </c>
      <c r="I43" t="s">
        <v>52</v>
      </c>
    </row>
    <row r="44" spans="1:12" x14ac:dyDescent="0.25">
      <c r="A44" t="s">
        <v>2401</v>
      </c>
      <c r="B44" t="s">
        <v>65</v>
      </c>
      <c r="C44" t="s">
        <v>48</v>
      </c>
      <c r="D44" t="s">
        <v>42</v>
      </c>
      <c r="E44" t="s">
        <v>38</v>
      </c>
      <c r="F44" t="s">
        <v>49</v>
      </c>
      <c r="G44" t="s">
        <v>50</v>
      </c>
      <c r="H44" t="s">
        <v>51</v>
      </c>
      <c r="I44" t="s">
        <v>52</v>
      </c>
    </row>
    <row r="45" spans="1:12" x14ac:dyDescent="0.25">
      <c r="A45" t="s">
        <v>2402</v>
      </c>
      <c r="B45" t="s">
        <v>65</v>
      </c>
      <c r="C45" t="s">
        <v>48</v>
      </c>
      <c r="D45" t="s">
        <v>42</v>
      </c>
      <c r="E45" t="s">
        <v>38</v>
      </c>
      <c r="F45" t="s">
        <v>49</v>
      </c>
      <c r="G45" t="s">
        <v>50</v>
      </c>
      <c r="H45" t="s">
        <v>51</v>
      </c>
      <c r="I45" t="s">
        <v>52</v>
      </c>
    </row>
    <row r="46" spans="1:12" x14ac:dyDescent="0.25">
      <c r="A46" t="s">
        <v>2403</v>
      </c>
      <c r="B46" t="s">
        <v>48</v>
      </c>
      <c r="C46" t="s">
        <v>42</v>
      </c>
      <c r="D46" t="s">
        <v>38</v>
      </c>
      <c r="E46" t="s">
        <v>49</v>
      </c>
      <c r="F46" t="s">
        <v>50</v>
      </c>
      <c r="G46" t="s">
        <v>51</v>
      </c>
      <c r="H46" t="s">
        <v>52</v>
      </c>
    </row>
    <row r="47" spans="1:12" x14ac:dyDescent="0.25">
      <c r="A47" t="s">
        <v>2404</v>
      </c>
      <c r="B47" t="s">
        <v>687</v>
      </c>
      <c r="C47" t="s">
        <v>1040</v>
      </c>
      <c r="D47" t="s">
        <v>51</v>
      </c>
      <c r="E47" t="s">
        <v>42</v>
      </c>
      <c r="F47" t="s">
        <v>38</v>
      </c>
      <c r="G47" t="s">
        <v>48</v>
      </c>
      <c r="H47" t="s">
        <v>49</v>
      </c>
      <c r="I47" t="s">
        <v>50</v>
      </c>
      <c r="J47" t="s">
        <v>52</v>
      </c>
    </row>
    <row r="48" spans="1:12" x14ac:dyDescent="0.25">
      <c r="A48" t="s">
        <v>2405</v>
      </c>
      <c r="B48" t="s">
        <v>38</v>
      </c>
      <c r="C48" t="s">
        <v>687</v>
      </c>
      <c r="D48" t="s">
        <v>50</v>
      </c>
      <c r="E48" t="s">
        <v>42</v>
      </c>
      <c r="F48" t="s">
        <v>48</v>
      </c>
      <c r="G48" t="s">
        <v>49</v>
      </c>
      <c r="H48" t="s">
        <v>51</v>
      </c>
      <c r="I48" t="s">
        <v>52</v>
      </c>
    </row>
    <row r="49" spans="1:10" x14ac:dyDescent="0.25">
      <c r="A49" t="s">
        <v>2406</v>
      </c>
      <c r="B49" t="s">
        <v>38</v>
      </c>
      <c r="C49" t="s">
        <v>42</v>
      </c>
      <c r="D49" t="s">
        <v>48</v>
      </c>
      <c r="E49" t="s">
        <v>49</v>
      </c>
      <c r="F49" t="s">
        <v>50</v>
      </c>
      <c r="G49" t="s">
        <v>51</v>
      </c>
      <c r="H49" t="s">
        <v>52</v>
      </c>
    </row>
    <row r="50" spans="1:10" x14ac:dyDescent="0.25">
      <c r="A50" t="s">
        <v>2407</v>
      </c>
      <c r="B50" t="s">
        <v>42</v>
      </c>
      <c r="C50" t="s">
        <v>38</v>
      </c>
      <c r="D50" t="s">
        <v>48</v>
      </c>
      <c r="E50" t="s">
        <v>49</v>
      </c>
      <c r="F50" t="s">
        <v>50</v>
      </c>
      <c r="G50" t="s">
        <v>51</v>
      </c>
      <c r="H50" t="s">
        <v>52</v>
      </c>
    </row>
    <row r="51" spans="1:10" x14ac:dyDescent="0.25">
      <c r="A51" t="s">
        <v>2408</v>
      </c>
      <c r="B51" t="s">
        <v>554</v>
      </c>
      <c r="C51" t="s">
        <v>42</v>
      </c>
      <c r="D51" t="s">
        <v>38</v>
      </c>
      <c r="E51" t="s">
        <v>48</v>
      </c>
      <c r="F51" t="s">
        <v>49</v>
      </c>
      <c r="G51" t="s">
        <v>50</v>
      </c>
      <c r="H51" t="s">
        <v>51</v>
      </c>
      <c r="I51" t="s">
        <v>52</v>
      </c>
    </row>
    <row r="52" spans="1:10" x14ac:dyDescent="0.25">
      <c r="A52" t="s">
        <v>2409</v>
      </c>
      <c r="B52" t="s">
        <v>38</v>
      </c>
      <c r="C52" t="s">
        <v>42</v>
      </c>
      <c r="D52" t="s">
        <v>48</v>
      </c>
      <c r="E52" t="s">
        <v>49</v>
      </c>
      <c r="F52" t="s">
        <v>50</v>
      </c>
      <c r="G52" t="s">
        <v>51</v>
      </c>
      <c r="H52" t="s">
        <v>52</v>
      </c>
    </row>
    <row r="53" spans="1:10" x14ac:dyDescent="0.25">
      <c r="A53" t="s">
        <v>2328</v>
      </c>
      <c r="B53" t="s">
        <v>38</v>
      </c>
      <c r="C53" t="s">
        <v>48</v>
      </c>
      <c r="D53" t="s">
        <v>49</v>
      </c>
      <c r="E53" t="s">
        <v>50</v>
      </c>
      <c r="F53" t="s">
        <v>51</v>
      </c>
      <c r="G53" t="s">
        <v>52</v>
      </c>
    </row>
    <row r="54" spans="1:10" x14ac:dyDescent="0.25">
      <c r="A54" t="s">
        <v>2329</v>
      </c>
      <c r="B54" t="s">
        <v>38</v>
      </c>
      <c r="C54" t="s">
        <v>48</v>
      </c>
      <c r="D54" t="s">
        <v>50</v>
      </c>
      <c r="E54" t="s">
        <v>39</v>
      </c>
      <c r="F54" t="s">
        <v>42</v>
      </c>
      <c r="G54" t="s">
        <v>49</v>
      </c>
      <c r="H54" t="s">
        <v>51</v>
      </c>
      <c r="I54" t="s">
        <v>52</v>
      </c>
    </row>
    <row r="55" spans="1:10" x14ac:dyDescent="0.25">
      <c r="A55" t="s">
        <v>2330</v>
      </c>
      <c r="B55" t="s">
        <v>38</v>
      </c>
      <c r="C55" t="s">
        <v>48</v>
      </c>
      <c r="D55" t="s">
        <v>50</v>
      </c>
      <c r="E55" t="s">
        <v>42</v>
      </c>
      <c r="F55" t="s">
        <v>49</v>
      </c>
      <c r="G55" t="s">
        <v>51</v>
      </c>
      <c r="H55" t="s">
        <v>52</v>
      </c>
    </row>
    <row r="56" spans="1:10" x14ac:dyDescent="0.25">
      <c r="A56" t="s">
        <v>2331</v>
      </c>
      <c r="B56" t="s">
        <v>38</v>
      </c>
      <c r="C56" t="s">
        <v>48</v>
      </c>
      <c r="D56" t="s">
        <v>42</v>
      </c>
      <c r="E56" t="s">
        <v>49</v>
      </c>
      <c r="F56" t="s">
        <v>50</v>
      </c>
      <c r="G56" t="s">
        <v>51</v>
      </c>
      <c r="H56" t="s">
        <v>52</v>
      </c>
    </row>
    <row r="57" spans="1:10" x14ac:dyDescent="0.25">
      <c r="A57" t="s">
        <v>2332</v>
      </c>
      <c r="B57" t="s">
        <v>48</v>
      </c>
      <c r="C57" t="s">
        <v>42</v>
      </c>
      <c r="D57" t="s">
        <v>38</v>
      </c>
      <c r="E57" t="s">
        <v>49</v>
      </c>
      <c r="F57" t="s">
        <v>50</v>
      </c>
      <c r="G57" t="s">
        <v>51</v>
      </c>
      <c r="H57" t="s">
        <v>52</v>
      </c>
    </row>
    <row r="58" spans="1:10" x14ac:dyDescent="0.25">
      <c r="A58" t="s">
        <v>2333</v>
      </c>
      <c r="B58" t="s">
        <v>687</v>
      </c>
      <c r="C58" t="s">
        <v>1040</v>
      </c>
      <c r="D58" t="s">
        <v>51</v>
      </c>
      <c r="E58" t="s">
        <v>42</v>
      </c>
      <c r="F58" t="s">
        <v>38</v>
      </c>
      <c r="G58" t="s">
        <v>48</v>
      </c>
      <c r="H58" t="s">
        <v>49</v>
      </c>
      <c r="I58" t="s">
        <v>50</v>
      </c>
      <c r="J58" t="s">
        <v>52</v>
      </c>
    </row>
    <row r="59" spans="1:10" x14ac:dyDescent="0.25">
      <c r="A59" t="s">
        <v>2334</v>
      </c>
      <c r="B59" t="s">
        <v>38</v>
      </c>
      <c r="C59" t="s">
        <v>42</v>
      </c>
      <c r="D59" t="s">
        <v>48</v>
      </c>
      <c r="E59" t="s">
        <v>49</v>
      </c>
      <c r="F59" t="s">
        <v>50</v>
      </c>
      <c r="G59" t="s">
        <v>51</v>
      </c>
      <c r="H59" t="s">
        <v>52</v>
      </c>
    </row>
    <row r="60" spans="1:10" x14ac:dyDescent="0.25">
      <c r="A60" t="s">
        <v>2335</v>
      </c>
      <c r="B60" t="s">
        <v>42</v>
      </c>
      <c r="C60" t="s">
        <v>38</v>
      </c>
      <c r="D60" t="s">
        <v>48</v>
      </c>
      <c r="E60" t="s">
        <v>49</v>
      </c>
      <c r="F60" t="s">
        <v>50</v>
      </c>
      <c r="G60" t="s">
        <v>51</v>
      </c>
      <c r="H60" t="s">
        <v>52</v>
      </c>
    </row>
    <row r="61" spans="1:10" x14ac:dyDescent="0.25">
      <c r="A61" t="s">
        <v>2336</v>
      </c>
      <c r="B61" t="s">
        <v>554</v>
      </c>
      <c r="C61" t="s">
        <v>42</v>
      </c>
      <c r="D61" t="s">
        <v>38</v>
      </c>
      <c r="E61" t="s">
        <v>48</v>
      </c>
      <c r="F61" t="s">
        <v>49</v>
      </c>
      <c r="G61" t="s">
        <v>50</v>
      </c>
      <c r="H61" t="s">
        <v>51</v>
      </c>
      <c r="I61" t="s">
        <v>52</v>
      </c>
    </row>
    <row r="62" spans="1:10" x14ac:dyDescent="0.25">
      <c r="A62" t="s">
        <v>2337</v>
      </c>
      <c r="B62" t="s">
        <v>38</v>
      </c>
      <c r="C62" t="s">
        <v>42</v>
      </c>
      <c r="D62" t="s">
        <v>48</v>
      </c>
      <c r="E62" t="s">
        <v>49</v>
      </c>
      <c r="F62" t="s">
        <v>50</v>
      </c>
      <c r="G62" t="s">
        <v>51</v>
      </c>
      <c r="H62" t="s">
        <v>52</v>
      </c>
    </row>
    <row r="63" spans="1:10" x14ac:dyDescent="0.25">
      <c r="A63" t="s">
        <v>5247</v>
      </c>
      <c r="B63" t="s">
        <v>38</v>
      </c>
      <c r="C63" t="s">
        <v>48</v>
      </c>
      <c r="D63" t="s">
        <v>49</v>
      </c>
      <c r="E63" t="s">
        <v>50</v>
      </c>
      <c r="F63" t="s">
        <v>51</v>
      </c>
      <c r="G63" t="s">
        <v>52</v>
      </c>
    </row>
    <row r="64" spans="1:10" x14ac:dyDescent="0.25">
      <c r="A64" t="s">
        <v>5248</v>
      </c>
      <c r="B64" t="s">
        <v>38</v>
      </c>
      <c r="C64" t="s">
        <v>48</v>
      </c>
      <c r="D64" t="s">
        <v>50</v>
      </c>
      <c r="E64" t="s">
        <v>39</v>
      </c>
      <c r="F64" t="s">
        <v>42</v>
      </c>
      <c r="G64" t="s">
        <v>49</v>
      </c>
      <c r="H64" t="s">
        <v>51</v>
      </c>
      <c r="I64" t="s">
        <v>52</v>
      </c>
    </row>
    <row r="65" spans="1:10" x14ac:dyDescent="0.25">
      <c r="A65" t="s">
        <v>5249</v>
      </c>
      <c r="B65" t="s">
        <v>38</v>
      </c>
      <c r="C65" t="s">
        <v>48</v>
      </c>
      <c r="D65" t="s">
        <v>50</v>
      </c>
      <c r="E65" t="s">
        <v>42</v>
      </c>
      <c r="F65" t="s">
        <v>49</v>
      </c>
      <c r="G65" t="s">
        <v>51</v>
      </c>
      <c r="H65" t="s">
        <v>52</v>
      </c>
    </row>
    <row r="66" spans="1:10" x14ac:dyDescent="0.25">
      <c r="A66" t="s">
        <v>5250</v>
      </c>
      <c r="B66" t="s">
        <v>38</v>
      </c>
      <c r="C66" t="s">
        <v>48</v>
      </c>
      <c r="D66" t="s">
        <v>42</v>
      </c>
      <c r="E66" t="s">
        <v>49</v>
      </c>
      <c r="F66" t="s">
        <v>50</v>
      </c>
      <c r="G66" t="s">
        <v>51</v>
      </c>
      <c r="H66" t="s">
        <v>52</v>
      </c>
    </row>
    <row r="67" spans="1:10" x14ac:dyDescent="0.25">
      <c r="A67" t="s">
        <v>5251</v>
      </c>
      <c r="B67" t="s">
        <v>48</v>
      </c>
      <c r="C67" t="s">
        <v>42</v>
      </c>
      <c r="D67" t="s">
        <v>38</v>
      </c>
      <c r="E67" t="s">
        <v>49</v>
      </c>
      <c r="F67" t="s">
        <v>50</v>
      </c>
      <c r="G67" t="s">
        <v>51</v>
      </c>
      <c r="H67" t="s">
        <v>52</v>
      </c>
    </row>
    <row r="68" spans="1:10" x14ac:dyDescent="0.25">
      <c r="A68" t="s">
        <v>5252</v>
      </c>
      <c r="B68" t="s">
        <v>687</v>
      </c>
      <c r="C68" t="s">
        <v>1040</v>
      </c>
      <c r="D68" t="s">
        <v>51</v>
      </c>
      <c r="E68" t="s">
        <v>42</v>
      </c>
      <c r="F68" t="s">
        <v>38</v>
      </c>
      <c r="G68" t="s">
        <v>48</v>
      </c>
      <c r="H68" t="s">
        <v>49</v>
      </c>
      <c r="I68" t="s">
        <v>50</v>
      </c>
      <c r="J68" t="s">
        <v>52</v>
      </c>
    </row>
    <row r="69" spans="1:10" x14ac:dyDescent="0.25">
      <c r="A69" t="s">
        <v>5253</v>
      </c>
      <c r="B69" t="s">
        <v>38</v>
      </c>
      <c r="C69" t="s">
        <v>42</v>
      </c>
      <c r="D69" t="s">
        <v>48</v>
      </c>
      <c r="E69" t="s">
        <v>49</v>
      </c>
      <c r="F69" t="s">
        <v>50</v>
      </c>
      <c r="G69" t="s">
        <v>51</v>
      </c>
      <c r="H69" t="s">
        <v>52</v>
      </c>
    </row>
    <row r="70" spans="1:10" x14ac:dyDescent="0.25">
      <c r="A70" t="s">
        <v>5254</v>
      </c>
      <c r="B70" t="s">
        <v>42</v>
      </c>
      <c r="C70" t="s">
        <v>38</v>
      </c>
      <c r="D70" t="s">
        <v>48</v>
      </c>
      <c r="E70" t="s">
        <v>49</v>
      </c>
      <c r="F70" t="s">
        <v>50</v>
      </c>
      <c r="G70" t="s">
        <v>51</v>
      </c>
      <c r="H70" t="s">
        <v>52</v>
      </c>
    </row>
    <row r="71" spans="1:10" x14ac:dyDescent="0.25">
      <c r="A71" t="s">
        <v>5255</v>
      </c>
      <c r="B71" t="s">
        <v>554</v>
      </c>
      <c r="C71" t="s">
        <v>42</v>
      </c>
      <c r="D71" t="s">
        <v>38</v>
      </c>
      <c r="E71" t="s">
        <v>48</v>
      </c>
      <c r="F71" t="s">
        <v>49</v>
      </c>
      <c r="G71" t="s">
        <v>50</v>
      </c>
      <c r="H71" t="s">
        <v>51</v>
      </c>
      <c r="I71" t="s">
        <v>52</v>
      </c>
    </row>
    <row r="72" spans="1:10" x14ac:dyDescent="0.25">
      <c r="A72" t="s">
        <v>5256</v>
      </c>
      <c r="B72" t="s">
        <v>38</v>
      </c>
      <c r="C72" t="s">
        <v>42</v>
      </c>
      <c r="D72" t="s">
        <v>48</v>
      </c>
      <c r="E72" t="s">
        <v>49</v>
      </c>
      <c r="F72" t="s">
        <v>50</v>
      </c>
      <c r="G72" t="s">
        <v>51</v>
      </c>
      <c r="H72" t="s">
        <v>52</v>
      </c>
    </row>
    <row r="73" spans="1:10" x14ac:dyDescent="0.25">
      <c r="A73" t="s">
        <v>1317</v>
      </c>
      <c r="B73" t="s">
        <v>38</v>
      </c>
      <c r="C73" t="s">
        <v>65</v>
      </c>
      <c r="D73" t="s">
        <v>66</v>
      </c>
      <c r="E73" t="s">
        <v>52</v>
      </c>
    </row>
    <row r="74" spans="1:10" x14ac:dyDescent="0.25">
      <c r="A74" t="s">
        <v>1318</v>
      </c>
      <c r="B74" t="s">
        <v>38</v>
      </c>
      <c r="C74" t="s">
        <v>50</v>
      </c>
      <c r="D74" t="s">
        <v>66</v>
      </c>
      <c r="E74" t="s">
        <v>65</v>
      </c>
      <c r="F74" t="s">
        <v>52</v>
      </c>
    </row>
    <row r="75" spans="1:10" x14ac:dyDescent="0.25">
      <c r="A75" t="s">
        <v>1319</v>
      </c>
      <c r="B75" t="s">
        <v>38</v>
      </c>
      <c r="C75" t="s">
        <v>65</v>
      </c>
      <c r="D75" t="s">
        <v>66</v>
      </c>
      <c r="E75" t="s">
        <v>42</v>
      </c>
      <c r="F75" t="s">
        <v>52</v>
      </c>
    </row>
    <row r="76" spans="1:10" x14ac:dyDescent="0.25">
      <c r="A76" t="s">
        <v>1320</v>
      </c>
      <c r="B76" t="s">
        <v>38</v>
      </c>
      <c r="C76" t="s">
        <v>65</v>
      </c>
      <c r="D76" t="s">
        <v>66</v>
      </c>
      <c r="E76" t="s">
        <v>42</v>
      </c>
      <c r="F76" t="s">
        <v>52</v>
      </c>
    </row>
    <row r="77" spans="1:10" x14ac:dyDescent="0.25">
      <c r="A77" t="s">
        <v>1321</v>
      </c>
      <c r="B77" t="s">
        <v>42</v>
      </c>
      <c r="C77" t="s">
        <v>38</v>
      </c>
      <c r="D77" t="s">
        <v>65</v>
      </c>
      <c r="E77" t="s">
        <v>66</v>
      </c>
      <c r="F77" t="s">
        <v>52</v>
      </c>
    </row>
    <row r="78" spans="1:10" x14ac:dyDescent="0.25">
      <c r="A78" t="s">
        <v>1322</v>
      </c>
      <c r="B78" t="s">
        <v>42</v>
      </c>
      <c r="C78" t="s">
        <v>38</v>
      </c>
      <c r="D78" t="s">
        <v>65</v>
      </c>
      <c r="E78" t="s">
        <v>66</v>
      </c>
      <c r="F78" t="s">
        <v>52</v>
      </c>
    </row>
    <row r="79" spans="1:10" x14ac:dyDescent="0.25">
      <c r="A79" t="s">
        <v>1323</v>
      </c>
      <c r="B79" t="s">
        <v>38</v>
      </c>
      <c r="C79" t="s">
        <v>65</v>
      </c>
      <c r="D79" t="s">
        <v>66</v>
      </c>
      <c r="E79" t="s">
        <v>52</v>
      </c>
    </row>
    <row r="80" spans="1:10" x14ac:dyDescent="0.25">
      <c r="A80" t="s">
        <v>1353</v>
      </c>
      <c r="B80" t="s">
        <v>38</v>
      </c>
      <c r="C80" t="s">
        <v>48</v>
      </c>
      <c r="D80" t="s">
        <v>49</v>
      </c>
      <c r="E80" t="s">
        <v>50</v>
      </c>
      <c r="F80" t="s">
        <v>61</v>
      </c>
      <c r="G80" t="s">
        <v>52</v>
      </c>
    </row>
    <row r="81" spans="1:11" x14ac:dyDescent="0.25">
      <c r="A81" t="s">
        <v>1354</v>
      </c>
      <c r="B81" t="s">
        <v>38</v>
      </c>
      <c r="C81" t="s">
        <v>687</v>
      </c>
      <c r="D81" t="s">
        <v>50</v>
      </c>
      <c r="E81" t="s">
        <v>394</v>
      </c>
      <c r="F81" t="s">
        <v>42</v>
      </c>
      <c r="G81" t="s">
        <v>48</v>
      </c>
      <c r="H81" t="s">
        <v>49</v>
      </c>
      <c r="I81" t="s">
        <v>61</v>
      </c>
      <c r="J81" t="s">
        <v>52</v>
      </c>
    </row>
    <row r="82" spans="1:11" x14ac:dyDescent="0.25">
      <c r="A82" t="s">
        <v>1355</v>
      </c>
      <c r="B82" t="s">
        <v>38</v>
      </c>
      <c r="C82" t="s">
        <v>687</v>
      </c>
      <c r="D82" t="s">
        <v>42</v>
      </c>
      <c r="E82" t="s">
        <v>48</v>
      </c>
      <c r="F82" t="s">
        <v>49</v>
      </c>
      <c r="G82" t="s">
        <v>50</v>
      </c>
      <c r="H82" t="s">
        <v>61</v>
      </c>
      <c r="I82" t="s">
        <v>52</v>
      </c>
    </row>
    <row r="83" spans="1:11" x14ac:dyDescent="0.25">
      <c r="A83" t="s">
        <v>1356</v>
      </c>
      <c r="B83" t="s">
        <v>65</v>
      </c>
      <c r="C83" t="s">
        <v>48</v>
      </c>
      <c r="D83" t="s">
        <v>42</v>
      </c>
      <c r="E83" t="s">
        <v>38</v>
      </c>
      <c r="F83" t="s">
        <v>49</v>
      </c>
      <c r="G83" t="s">
        <v>50</v>
      </c>
      <c r="H83" t="s">
        <v>61</v>
      </c>
      <c r="I83" t="s">
        <v>52</v>
      </c>
    </row>
    <row r="84" spans="1:11" x14ac:dyDescent="0.25">
      <c r="A84" t="s">
        <v>1357</v>
      </c>
      <c r="B84" t="s">
        <v>65</v>
      </c>
      <c r="C84" t="s">
        <v>48</v>
      </c>
      <c r="D84" t="s">
        <v>42</v>
      </c>
      <c r="E84" t="s">
        <v>38</v>
      </c>
      <c r="F84" t="s">
        <v>49</v>
      </c>
      <c r="G84" t="s">
        <v>50</v>
      </c>
      <c r="H84" t="s">
        <v>61</v>
      </c>
      <c r="I84" t="s">
        <v>52</v>
      </c>
    </row>
    <row r="85" spans="1:11" x14ac:dyDescent="0.25">
      <c r="A85" t="s">
        <v>1358</v>
      </c>
      <c r="B85" t="s">
        <v>48</v>
      </c>
      <c r="C85" t="s">
        <v>42</v>
      </c>
      <c r="D85" t="s">
        <v>38</v>
      </c>
      <c r="E85" t="s">
        <v>49</v>
      </c>
      <c r="F85" t="s">
        <v>50</v>
      </c>
      <c r="G85" t="s">
        <v>61</v>
      </c>
      <c r="H85" t="s">
        <v>52</v>
      </c>
    </row>
    <row r="86" spans="1:11" x14ac:dyDescent="0.25">
      <c r="A86" t="s">
        <v>1359</v>
      </c>
      <c r="B86" t="s">
        <v>687</v>
      </c>
      <c r="C86" t="s">
        <v>1040</v>
      </c>
      <c r="D86" t="s">
        <v>51</v>
      </c>
      <c r="E86" t="s">
        <v>42</v>
      </c>
      <c r="F86" t="s">
        <v>38</v>
      </c>
      <c r="G86" t="s">
        <v>48</v>
      </c>
      <c r="H86" t="s">
        <v>49</v>
      </c>
      <c r="I86" t="s">
        <v>50</v>
      </c>
      <c r="J86" t="s">
        <v>61</v>
      </c>
      <c r="K86" t="s">
        <v>52</v>
      </c>
    </row>
    <row r="87" spans="1:11" x14ac:dyDescent="0.25">
      <c r="A87" t="s">
        <v>1360</v>
      </c>
      <c r="B87" t="s">
        <v>687</v>
      </c>
      <c r="C87" t="s">
        <v>38</v>
      </c>
      <c r="D87" t="s">
        <v>48</v>
      </c>
      <c r="E87" t="s">
        <v>49</v>
      </c>
      <c r="F87" t="s">
        <v>50</v>
      </c>
      <c r="G87" t="s">
        <v>61</v>
      </c>
      <c r="H87" t="s">
        <v>52</v>
      </c>
    </row>
    <row r="88" spans="1:11" x14ac:dyDescent="0.25">
      <c r="A88" t="s">
        <v>1361</v>
      </c>
      <c r="B88" t="s">
        <v>38</v>
      </c>
      <c r="C88" t="s">
        <v>687</v>
      </c>
      <c r="D88" t="s">
        <v>50</v>
      </c>
      <c r="E88" t="s">
        <v>42</v>
      </c>
      <c r="F88" t="s">
        <v>48</v>
      </c>
      <c r="G88" t="s">
        <v>49</v>
      </c>
      <c r="H88" t="s">
        <v>61</v>
      </c>
      <c r="I88" t="s">
        <v>52</v>
      </c>
    </row>
    <row r="89" spans="1:11" x14ac:dyDescent="0.25">
      <c r="A89" t="s">
        <v>1362</v>
      </c>
      <c r="B89" t="s">
        <v>38</v>
      </c>
      <c r="C89" t="s">
        <v>42</v>
      </c>
      <c r="D89" t="s">
        <v>48</v>
      </c>
      <c r="E89" t="s">
        <v>49</v>
      </c>
      <c r="F89" t="s">
        <v>50</v>
      </c>
      <c r="G89" t="s">
        <v>61</v>
      </c>
      <c r="H89" t="s">
        <v>52</v>
      </c>
    </row>
    <row r="90" spans="1:11" x14ac:dyDescent="0.25">
      <c r="A90" t="s">
        <v>1363</v>
      </c>
      <c r="B90" t="s">
        <v>42</v>
      </c>
      <c r="C90" t="s">
        <v>38</v>
      </c>
      <c r="D90" t="s">
        <v>48</v>
      </c>
      <c r="E90" t="s">
        <v>49</v>
      </c>
      <c r="F90" t="s">
        <v>50</v>
      </c>
      <c r="G90" t="s">
        <v>61</v>
      </c>
      <c r="H90" t="s">
        <v>52</v>
      </c>
    </row>
    <row r="91" spans="1:11" x14ac:dyDescent="0.25">
      <c r="A91" t="s">
        <v>1364</v>
      </c>
      <c r="B91" t="s">
        <v>554</v>
      </c>
      <c r="C91" t="s">
        <v>42</v>
      </c>
      <c r="D91" t="s">
        <v>38</v>
      </c>
      <c r="E91" t="s">
        <v>48</v>
      </c>
      <c r="F91" t="s">
        <v>49</v>
      </c>
      <c r="G91" t="s">
        <v>50</v>
      </c>
      <c r="H91" t="s">
        <v>61</v>
      </c>
      <c r="I91" t="s">
        <v>52</v>
      </c>
    </row>
    <row r="92" spans="1:11" x14ac:dyDescent="0.25">
      <c r="A92" t="s">
        <v>1365</v>
      </c>
      <c r="B92" t="s">
        <v>38</v>
      </c>
      <c r="C92" t="s">
        <v>42</v>
      </c>
      <c r="D92" t="s">
        <v>48</v>
      </c>
      <c r="E92" t="s">
        <v>49</v>
      </c>
      <c r="F92" t="s">
        <v>50</v>
      </c>
      <c r="G92" t="s">
        <v>61</v>
      </c>
      <c r="H92" t="s">
        <v>52</v>
      </c>
    </row>
    <row r="93" spans="1:11" x14ac:dyDescent="0.25">
      <c r="A93" t="s">
        <v>1324</v>
      </c>
      <c r="B93" t="s">
        <v>70</v>
      </c>
      <c r="C93" t="s">
        <v>71</v>
      </c>
      <c r="D93" t="s">
        <v>52</v>
      </c>
    </row>
    <row r="94" spans="1:11" x14ac:dyDescent="0.25">
      <c r="A94" t="s">
        <v>1325</v>
      </c>
      <c r="B94" t="s">
        <v>75</v>
      </c>
      <c r="C94" t="s">
        <v>38</v>
      </c>
      <c r="D94" t="s">
        <v>42</v>
      </c>
      <c r="E94" t="s">
        <v>70</v>
      </c>
      <c r="F94" t="s">
        <v>71</v>
      </c>
      <c r="G94" t="s">
        <v>52</v>
      </c>
    </row>
    <row r="95" spans="1:11" x14ac:dyDescent="0.25">
      <c r="A95" t="s">
        <v>1326</v>
      </c>
      <c r="B95" t="s">
        <v>38</v>
      </c>
      <c r="C95" t="s">
        <v>75</v>
      </c>
      <c r="D95" t="s">
        <v>42</v>
      </c>
      <c r="E95" t="s">
        <v>70</v>
      </c>
      <c r="F95" t="s">
        <v>71</v>
      </c>
      <c r="G95" t="s">
        <v>52</v>
      </c>
    </row>
    <row r="96" spans="1:11" x14ac:dyDescent="0.25">
      <c r="A96" t="s">
        <v>1327</v>
      </c>
      <c r="B96" t="s">
        <v>554</v>
      </c>
      <c r="C96" t="s">
        <v>42</v>
      </c>
      <c r="D96" t="s">
        <v>70</v>
      </c>
      <c r="E96" t="s">
        <v>71</v>
      </c>
      <c r="F96" t="s">
        <v>52</v>
      </c>
    </row>
    <row r="97" spans="1:7" x14ac:dyDescent="0.25">
      <c r="A97" t="s">
        <v>1328</v>
      </c>
      <c r="B97" t="s">
        <v>38</v>
      </c>
      <c r="C97" t="s">
        <v>75</v>
      </c>
      <c r="D97" t="s">
        <v>42</v>
      </c>
    </row>
    <row r="98" spans="1:7" x14ac:dyDescent="0.25">
      <c r="A98" t="s">
        <v>1329</v>
      </c>
      <c r="B98" t="s">
        <v>38</v>
      </c>
      <c r="C98" t="s">
        <v>75</v>
      </c>
      <c r="D98" t="s">
        <v>40</v>
      </c>
      <c r="E98" t="s">
        <v>41</v>
      </c>
      <c r="F98" t="s">
        <v>42</v>
      </c>
    </row>
    <row r="99" spans="1:7" x14ac:dyDescent="0.25">
      <c r="A99" t="s">
        <v>1330</v>
      </c>
      <c r="B99" t="s">
        <v>38</v>
      </c>
      <c r="C99" t="s">
        <v>75</v>
      </c>
      <c r="D99" t="s">
        <v>42</v>
      </c>
    </row>
    <row r="100" spans="1:7" x14ac:dyDescent="0.25">
      <c r="A100" t="s">
        <v>1331</v>
      </c>
      <c r="B100" t="s">
        <v>75</v>
      </c>
      <c r="C100" t="s">
        <v>39</v>
      </c>
      <c r="D100" t="s">
        <v>40</v>
      </c>
      <c r="E100" t="s">
        <v>41</v>
      </c>
      <c r="F100" t="s">
        <v>42</v>
      </c>
      <c r="G100" t="s">
        <v>38</v>
      </c>
    </row>
    <row r="101" spans="1:7" x14ac:dyDescent="0.25">
      <c r="A101" t="s">
        <v>1332</v>
      </c>
      <c r="B101" t="s">
        <v>38</v>
      </c>
      <c r="C101" t="s">
        <v>39</v>
      </c>
      <c r="D101" t="s">
        <v>40</v>
      </c>
      <c r="E101" t="s">
        <v>41</v>
      </c>
      <c r="F101" t="s">
        <v>42</v>
      </c>
      <c r="G101" t="s">
        <v>75</v>
      </c>
    </row>
    <row r="102" spans="1:7" x14ac:dyDescent="0.25">
      <c r="A102" t="s">
        <v>1333</v>
      </c>
      <c r="B102" t="s">
        <v>84</v>
      </c>
      <c r="C102" t="s">
        <v>52</v>
      </c>
    </row>
    <row r="103" spans="1:7" x14ac:dyDescent="0.25">
      <c r="A103" t="s">
        <v>1334</v>
      </c>
      <c r="B103" t="s">
        <v>84</v>
      </c>
      <c r="C103" t="s">
        <v>42</v>
      </c>
      <c r="D103" t="s">
        <v>52</v>
      </c>
    </row>
    <row r="104" spans="1:7" x14ac:dyDescent="0.25">
      <c r="A104" t="s">
        <v>1335</v>
      </c>
      <c r="B104" t="s">
        <v>84</v>
      </c>
      <c r="C104" t="s">
        <v>52</v>
      </c>
    </row>
    <row r="105" spans="1:7" x14ac:dyDescent="0.25">
      <c r="A105" t="s">
        <v>1336</v>
      </c>
      <c r="B105" t="s">
        <v>88</v>
      </c>
    </row>
    <row r="106" spans="1:7" x14ac:dyDescent="0.25">
      <c r="A106" t="s">
        <v>1337</v>
      </c>
      <c r="B106" t="s">
        <v>88</v>
      </c>
    </row>
    <row r="107" spans="1:7" x14ac:dyDescent="0.25">
      <c r="A107" t="s">
        <v>1338</v>
      </c>
      <c r="B107" t="s">
        <v>52</v>
      </c>
    </row>
    <row r="108" spans="1:7" x14ac:dyDescent="0.25">
      <c r="A108" t="s">
        <v>1339</v>
      </c>
      <c r="B108" t="s">
        <v>42</v>
      </c>
      <c r="C108" t="s">
        <v>52</v>
      </c>
    </row>
    <row r="109" spans="1:7" x14ac:dyDescent="0.25">
      <c r="A109" t="s">
        <v>1340</v>
      </c>
      <c r="B109" t="s">
        <v>52</v>
      </c>
    </row>
    <row r="110" spans="1:7" x14ac:dyDescent="0.25">
      <c r="A110" t="s">
        <v>1341</v>
      </c>
      <c r="B110" t="s">
        <v>52</v>
      </c>
    </row>
    <row r="111" spans="1:7" x14ac:dyDescent="0.25">
      <c r="A111" t="s">
        <v>1342</v>
      </c>
      <c r="B111" t="s">
        <v>42</v>
      </c>
      <c r="C111" t="s">
        <v>52</v>
      </c>
    </row>
    <row r="112" spans="1:7" x14ac:dyDescent="0.25">
      <c r="A112" t="s">
        <v>1343</v>
      </c>
      <c r="B112" t="s">
        <v>52</v>
      </c>
    </row>
    <row r="113" spans="1:8" x14ac:dyDescent="0.25">
      <c r="A113" t="s">
        <v>1344</v>
      </c>
      <c r="B113" t="s">
        <v>88</v>
      </c>
      <c r="C113" t="s">
        <v>52</v>
      </c>
    </row>
    <row r="114" spans="1:8" x14ac:dyDescent="0.25">
      <c r="A114" t="s">
        <v>1345</v>
      </c>
      <c r="B114" t="s">
        <v>88</v>
      </c>
      <c r="C114" t="s">
        <v>42</v>
      </c>
      <c r="D114" t="s">
        <v>52</v>
      </c>
    </row>
    <row r="115" spans="1:8" x14ac:dyDescent="0.25">
      <c r="A115" t="s">
        <v>1346</v>
      </c>
      <c r="B115" t="s">
        <v>88</v>
      </c>
      <c r="C115" t="s">
        <v>42</v>
      </c>
      <c r="D115" t="s">
        <v>52</v>
      </c>
    </row>
    <row r="116" spans="1:8" x14ac:dyDescent="0.25">
      <c r="A116" t="s">
        <v>1347</v>
      </c>
      <c r="B116" t="s">
        <v>88</v>
      </c>
      <c r="C116" t="s">
        <v>52</v>
      </c>
    </row>
    <row r="117" spans="1:8" x14ac:dyDescent="0.25">
      <c r="A117" t="s">
        <v>1348</v>
      </c>
      <c r="B117" t="s">
        <v>88</v>
      </c>
      <c r="C117" t="s">
        <v>42</v>
      </c>
      <c r="D117" t="s">
        <v>52</v>
      </c>
    </row>
    <row r="118" spans="1:8" x14ac:dyDescent="0.25">
      <c r="A118" t="s">
        <v>1349</v>
      </c>
      <c r="B118" t="s">
        <v>88</v>
      </c>
      <c r="C118" t="s">
        <v>42</v>
      </c>
      <c r="D118" t="s">
        <v>52</v>
      </c>
    </row>
    <row r="119" spans="1:8" x14ac:dyDescent="0.25">
      <c r="A119" t="s">
        <v>1350</v>
      </c>
      <c r="B119" t="s">
        <v>88</v>
      </c>
      <c r="C119" t="s">
        <v>52</v>
      </c>
    </row>
    <row r="120" spans="1:8" x14ac:dyDescent="0.25">
      <c r="A120" t="s">
        <v>1351</v>
      </c>
      <c r="B120" t="s">
        <v>88</v>
      </c>
      <c r="C120" t="s">
        <v>52</v>
      </c>
    </row>
    <row r="121" spans="1:8" x14ac:dyDescent="0.25">
      <c r="A121" t="s">
        <v>2381</v>
      </c>
      <c r="B121" t="s">
        <v>38</v>
      </c>
      <c r="C121" t="s">
        <v>48</v>
      </c>
      <c r="D121" t="s">
        <v>49</v>
      </c>
      <c r="E121" t="s">
        <v>105</v>
      </c>
      <c r="F121" t="s">
        <v>52</v>
      </c>
    </row>
    <row r="122" spans="1:8" x14ac:dyDescent="0.25">
      <c r="A122" t="s">
        <v>2394</v>
      </c>
      <c r="B122" t="s">
        <v>127</v>
      </c>
      <c r="C122" t="s">
        <v>42</v>
      </c>
      <c r="D122" t="s">
        <v>38</v>
      </c>
      <c r="E122" t="s">
        <v>48</v>
      </c>
      <c r="F122" t="s">
        <v>49</v>
      </c>
      <c r="G122" t="s">
        <v>105</v>
      </c>
      <c r="H122" t="s">
        <v>52</v>
      </c>
    </row>
    <row r="123" spans="1:8" x14ac:dyDescent="0.25">
      <c r="A123" t="s">
        <v>2395</v>
      </c>
      <c r="B123" t="s">
        <v>127</v>
      </c>
      <c r="C123" t="s">
        <v>42</v>
      </c>
      <c r="D123" t="s">
        <v>38</v>
      </c>
      <c r="E123" t="s">
        <v>48</v>
      </c>
      <c r="F123" t="s">
        <v>49</v>
      </c>
      <c r="G123" t="s">
        <v>105</v>
      </c>
      <c r="H123" t="s">
        <v>52</v>
      </c>
    </row>
    <row r="124" spans="1:8" x14ac:dyDescent="0.25">
      <c r="A124" t="s">
        <v>5295</v>
      </c>
      <c r="B124" t="s">
        <v>42</v>
      </c>
      <c r="C124" t="s">
        <v>38</v>
      </c>
      <c r="D124" t="s">
        <v>48</v>
      </c>
      <c r="E124" t="s">
        <v>49</v>
      </c>
      <c r="F124" t="s">
        <v>105</v>
      </c>
      <c r="G124" t="s">
        <v>52</v>
      </c>
    </row>
    <row r="125" spans="1:8" x14ac:dyDescent="0.25">
      <c r="A125" t="s">
        <v>2393</v>
      </c>
      <c r="B125" t="s">
        <v>42</v>
      </c>
      <c r="C125" t="s">
        <v>38</v>
      </c>
      <c r="D125" t="s">
        <v>48</v>
      </c>
      <c r="E125" t="s">
        <v>49</v>
      </c>
      <c r="F125" t="s">
        <v>105</v>
      </c>
      <c r="G125" t="s">
        <v>52</v>
      </c>
    </row>
    <row r="126" spans="1:8" x14ac:dyDescent="0.25">
      <c r="A126" t="s">
        <v>2382</v>
      </c>
      <c r="B126" t="s">
        <v>38</v>
      </c>
      <c r="C126" t="s">
        <v>48</v>
      </c>
      <c r="D126" t="s">
        <v>42</v>
      </c>
      <c r="E126" t="s">
        <v>49</v>
      </c>
      <c r="F126" t="s">
        <v>105</v>
      </c>
      <c r="G126" t="s">
        <v>52</v>
      </c>
    </row>
    <row r="127" spans="1:8" x14ac:dyDescent="0.25">
      <c r="A127" t="s">
        <v>2396</v>
      </c>
      <c r="B127" t="s">
        <v>42</v>
      </c>
      <c r="C127" t="s">
        <v>38</v>
      </c>
      <c r="D127" t="s">
        <v>48</v>
      </c>
      <c r="E127" t="s">
        <v>49</v>
      </c>
      <c r="F127" t="s">
        <v>105</v>
      </c>
      <c r="G127" t="s">
        <v>52</v>
      </c>
    </row>
    <row r="128" spans="1:8" x14ac:dyDescent="0.25">
      <c r="A128" t="s">
        <v>2383</v>
      </c>
      <c r="B128" t="s">
        <v>929</v>
      </c>
      <c r="C128" t="s">
        <v>42</v>
      </c>
      <c r="D128" t="s">
        <v>38</v>
      </c>
      <c r="E128" t="s">
        <v>48</v>
      </c>
      <c r="F128" t="s">
        <v>49</v>
      </c>
      <c r="G128" t="s">
        <v>105</v>
      </c>
      <c r="H128" t="s">
        <v>52</v>
      </c>
    </row>
    <row r="129" spans="1:10" x14ac:dyDescent="0.25">
      <c r="A129" t="s">
        <v>2384</v>
      </c>
      <c r="B129" t="s">
        <v>70</v>
      </c>
      <c r="C129" t="s">
        <v>42</v>
      </c>
      <c r="D129" t="s">
        <v>38</v>
      </c>
      <c r="E129" t="s">
        <v>48</v>
      </c>
      <c r="F129" t="s">
        <v>49</v>
      </c>
      <c r="G129" t="s">
        <v>105</v>
      </c>
      <c r="H129" t="s">
        <v>52</v>
      </c>
    </row>
    <row r="130" spans="1:10" x14ac:dyDescent="0.25">
      <c r="A130" t="s">
        <v>2385</v>
      </c>
      <c r="B130" t="s">
        <v>38</v>
      </c>
      <c r="C130" t="s">
        <v>48</v>
      </c>
      <c r="D130" t="s">
        <v>49</v>
      </c>
      <c r="E130" t="s">
        <v>105</v>
      </c>
      <c r="F130" t="s">
        <v>52</v>
      </c>
    </row>
    <row r="131" spans="1:10" x14ac:dyDescent="0.25">
      <c r="A131" t="s">
        <v>2397</v>
      </c>
      <c r="B131" t="s">
        <v>38</v>
      </c>
      <c r="C131" t="s">
        <v>105</v>
      </c>
      <c r="D131" t="s">
        <v>42</v>
      </c>
      <c r="E131" t="s">
        <v>48</v>
      </c>
      <c r="F131" t="s">
        <v>49</v>
      </c>
      <c r="G131" t="s">
        <v>52</v>
      </c>
    </row>
    <row r="132" spans="1:10" x14ac:dyDescent="0.25">
      <c r="A132" t="s">
        <v>2386</v>
      </c>
      <c r="B132" t="s">
        <v>38</v>
      </c>
      <c r="C132" t="s">
        <v>39</v>
      </c>
      <c r="D132" t="s">
        <v>40</v>
      </c>
      <c r="E132" t="s">
        <v>41</v>
      </c>
      <c r="F132" t="s">
        <v>42</v>
      </c>
      <c r="G132" t="s">
        <v>48</v>
      </c>
      <c r="H132" t="s">
        <v>49</v>
      </c>
      <c r="I132" t="s">
        <v>105</v>
      </c>
      <c r="J132" t="s">
        <v>52</v>
      </c>
    </row>
    <row r="133" spans="1:10" x14ac:dyDescent="0.25">
      <c r="A133" t="s">
        <v>2387</v>
      </c>
      <c r="B133" t="s">
        <v>48</v>
      </c>
      <c r="C133" t="s">
        <v>38</v>
      </c>
      <c r="D133" t="s">
        <v>49</v>
      </c>
      <c r="E133" t="s">
        <v>105</v>
      </c>
      <c r="F133" t="s">
        <v>52</v>
      </c>
    </row>
    <row r="134" spans="1:10" x14ac:dyDescent="0.25">
      <c r="A134" t="s">
        <v>2388</v>
      </c>
      <c r="B134" t="s">
        <v>687</v>
      </c>
      <c r="C134" t="s">
        <v>38</v>
      </c>
      <c r="D134" t="s">
        <v>48</v>
      </c>
      <c r="E134" t="s">
        <v>49</v>
      </c>
      <c r="F134" t="s">
        <v>105</v>
      </c>
      <c r="G134" t="s">
        <v>52</v>
      </c>
    </row>
    <row r="135" spans="1:10" x14ac:dyDescent="0.25">
      <c r="A135" t="s">
        <v>2389</v>
      </c>
      <c r="B135" t="s">
        <v>38</v>
      </c>
      <c r="C135" t="s">
        <v>39</v>
      </c>
      <c r="D135" t="s">
        <v>40</v>
      </c>
      <c r="E135" t="s">
        <v>41</v>
      </c>
      <c r="F135" t="s">
        <v>42</v>
      </c>
      <c r="G135" t="s">
        <v>48</v>
      </c>
      <c r="H135" t="s">
        <v>49</v>
      </c>
      <c r="I135" t="s">
        <v>105</v>
      </c>
      <c r="J135" t="s">
        <v>52</v>
      </c>
    </row>
    <row r="136" spans="1:10" x14ac:dyDescent="0.25">
      <c r="A136" t="s">
        <v>2390</v>
      </c>
      <c r="B136" t="s">
        <v>42</v>
      </c>
      <c r="C136" t="s">
        <v>38</v>
      </c>
      <c r="D136" t="s">
        <v>48</v>
      </c>
      <c r="E136" t="s">
        <v>49</v>
      </c>
      <c r="F136" t="s">
        <v>105</v>
      </c>
      <c r="G136" t="s">
        <v>52</v>
      </c>
    </row>
    <row r="137" spans="1:10" x14ac:dyDescent="0.25">
      <c r="A137" t="s">
        <v>2391</v>
      </c>
      <c r="B137" t="s">
        <v>554</v>
      </c>
      <c r="C137" t="s">
        <v>42</v>
      </c>
      <c r="D137" t="s">
        <v>38</v>
      </c>
      <c r="E137" t="s">
        <v>48</v>
      </c>
      <c r="F137" t="s">
        <v>49</v>
      </c>
      <c r="G137" t="s">
        <v>105</v>
      </c>
      <c r="H137" t="s">
        <v>52</v>
      </c>
    </row>
    <row r="138" spans="1:10" x14ac:dyDescent="0.25">
      <c r="A138" t="s">
        <v>2392</v>
      </c>
      <c r="B138" t="s">
        <v>38</v>
      </c>
      <c r="C138" t="s">
        <v>42</v>
      </c>
      <c r="D138" t="s">
        <v>48</v>
      </c>
      <c r="E138" t="s">
        <v>49</v>
      </c>
      <c r="F138" t="s">
        <v>105</v>
      </c>
      <c r="G138" t="s">
        <v>52</v>
      </c>
    </row>
    <row r="139" spans="1:10" x14ac:dyDescent="0.25">
      <c r="A139" t="s">
        <v>2338</v>
      </c>
      <c r="B139" t="s">
        <v>38</v>
      </c>
      <c r="C139" t="s">
        <v>48</v>
      </c>
      <c r="D139" t="s">
        <v>49</v>
      </c>
      <c r="E139" t="s">
        <v>51</v>
      </c>
      <c r="F139" t="s">
        <v>52</v>
      </c>
    </row>
    <row r="140" spans="1:10" x14ac:dyDescent="0.25">
      <c r="A140" t="s">
        <v>2339</v>
      </c>
      <c r="B140" t="s">
        <v>38</v>
      </c>
      <c r="C140" t="s">
        <v>687</v>
      </c>
      <c r="D140" t="s">
        <v>42</v>
      </c>
      <c r="E140" t="s">
        <v>48</v>
      </c>
      <c r="F140" t="s">
        <v>49</v>
      </c>
      <c r="G140" t="s">
        <v>51</v>
      </c>
      <c r="H140" t="s">
        <v>52</v>
      </c>
    </row>
    <row r="141" spans="1:10" x14ac:dyDescent="0.25">
      <c r="A141" t="s">
        <v>2340</v>
      </c>
      <c r="B141" t="s">
        <v>38</v>
      </c>
      <c r="C141" t="s">
        <v>48</v>
      </c>
      <c r="D141" t="s">
        <v>42</v>
      </c>
      <c r="E141" t="s">
        <v>49</v>
      </c>
      <c r="F141" t="s">
        <v>51</v>
      </c>
      <c r="G141" t="s">
        <v>52</v>
      </c>
    </row>
    <row r="142" spans="1:10" x14ac:dyDescent="0.25">
      <c r="A142" t="s">
        <v>2341</v>
      </c>
      <c r="B142" t="s">
        <v>389</v>
      </c>
      <c r="C142" t="s">
        <v>42</v>
      </c>
      <c r="D142" t="s">
        <v>38</v>
      </c>
      <c r="E142" t="s">
        <v>48</v>
      </c>
      <c r="F142" t="s">
        <v>49</v>
      </c>
      <c r="G142" t="s">
        <v>51</v>
      </c>
      <c r="H142" t="s">
        <v>52</v>
      </c>
    </row>
    <row r="143" spans="1:10" x14ac:dyDescent="0.25">
      <c r="A143" t="s">
        <v>2342</v>
      </c>
      <c r="B143" t="s">
        <v>929</v>
      </c>
      <c r="C143" t="s">
        <v>42</v>
      </c>
      <c r="D143" t="s">
        <v>38</v>
      </c>
      <c r="E143" t="s">
        <v>48</v>
      </c>
      <c r="F143" t="s">
        <v>49</v>
      </c>
      <c r="G143" t="s">
        <v>51</v>
      </c>
      <c r="H143" t="s">
        <v>52</v>
      </c>
    </row>
    <row r="144" spans="1:10" x14ac:dyDescent="0.25">
      <c r="A144" t="s">
        <v>2343</v>
      </c>
      <c r="B144" t="s">
        <v>70</v>
      </c>
      <c r="C144" t="s">
        <v>42</v>
      </c>
      <c r="D144" t="s">
        <v>38</v>
      </c>
      <c r="E144" t="s">
        <v>48</v>
      </c>
      <c r="F144" t="s">
        <v>49</v>
      </c>
      <c r="G144" t="s">
        <v>51</v>
      </c>
      <c r="H144" t="s">
        <v>52</v>
      </c>
    </row>
    <row r="145" spans="1:10" x14ac:dyDescent="0.25">
      <c r="A145" t="s">
        <v>2344</v>
      </c>
      <c r="B145" t="s">
        <v>38</v>
      </c>
      <c r="C145" t="s">
        <v>39</v>
      </c>
      <c r="D145" t="s">
        <v>40</v>
      </c>
      <c r="E145" t="s">
        <v>41</v>
      </c>
      <c r="F145" t="s">
        <v>42</v>
      </c>
      <c r="G145" t="s">
        <v>48</v>
      </c>
      <c r="H145" t="s">
        <v>49</v>
      </c>
      <c r="I145" t="s">
        <v>51</v>
      </c>
      <c r="J145" t="s">
        <v>52</v>
      </c>
    </row>
    <row r="146" spans="1:10" x14ac:dyDescent="0.25">
      <c r="A146" t="s">
        <v>2345</v>
      </c>
      <c r="B146" t="s">
        <v>48</v>
      </c>
      <c r="C146" t="s">
        <v>42</v>
      </c>
      <c r="D146" t="s">
        <v>38</v>
      </c>
      <c r="E146" t="s">
        <v>49</v>
      </c>
      <c r="F146" t="s">
        <v>51</v>
      </c>
      <c r="G146" t="s">
        <v>52</v>
      </c>
    </row>
    <row r="147" spans="1:10" x14ac:dyDescent="0.25">
      <c r="A147" t="s">
        <v>2347</v>
      </c>
      <c r="B147" t="s">
        <v>687</v>
      </c>
      <c r="C147" t="s">
        <v>1040</v>
      </c>
      <c r="D147" t="s">
        <v>51</v>
      </c>
      <c r="E147" t="s">
        <v>42</v>
      </c>
      <c r="F147" t="s">
        <v>38</v>
      </c>
      <c r="G147" t="s">
        <v>48</v>
      </c>
      <c r="H147" t="s">
        <v>49</v>
      </c>
      <c r="I147" t="s">
        <v>52</v>
      </c>
    </row>
    <row r="148" spans="1:10" x14ac:dyDescent="0.25">
      <c r="A148" t="s">
        <v>2346</v>
      </c>
      <c r="B148" t="s">
        <v>687</v>
      </c>
      <c r="C148" t="s">
        <v>38</v>
      </c>
      <c r="D148" t="s">
        <v>48</v>
      </c>
      <c r="E148" t="s">
        <v>49</v>
      </c>
      <c r="F148" t="s">
        <v>51</v>
      </c>
      <c r="G148" t="s">
        <v>52</v>
      </c>
    </row>
    <row r="149" spans="1:10" x14ac:dyDescent="0.25">
      <c r="A149" t="s">
        <v>2348</v>
      </c>
      <c r="B149" t="s">
        <v>38</v>
      </c>
      <c r="C149" t="s">
        <v>39</v>
      </c>
      <c r="D149" t="s">
        <v>40</v>
      </c>
      <c r="E149" t="s">
        <v>41</v>
      </c>
      <c r="F149" t="s">
        <v>42</v>
      </c>
      <c r="G149" t="s">
        <v>48</v>
      </c>
      <c r="H149" t="s">
        <v>49</v>
      </c>
      <c r="I149" t="s">
        <v>51</v>
      </c>
      <c r="J149" t="s">
        <v>52</v>
      </c>
    </row>
    <row r="150" spans="1:10" x14ac:dyDescent="0.25">
      <c r="A150" t="s">
        <v>2349</v>
      </c>
      <c r="B150" t="s">
        <v>42</v>
      </c>
      <c r="C150" t="s">
        <v>38</v>
      </c>
      <c r="D150" t="s">
        <v>48</v>
      </c>
      <c r="E150" t="s">
        <v>49</v>
      </c>
      <c r="F150" t="s">
        <v>51</v>
      </c>
      <c r="G150" t="s">
        <v>52</v>
      </c>
    </row>
    <row r="151" spans="1:10" x14ac:dyDescent="0.25">
      <c r="A151" t="s">
        <v>2350</v>
      </c>
      <c r="B151" t="s">
        <v>554</v>
      </c>
      <c r="C151" t="s">
        <v>42</v>
      </c>
      <c r="D151" t="s">
        <v>38</v>
      </c>
      <c r="E151" t="s">
        <v>48</v>
      </c>
      <c r="F151" t="s">
        <v>49</v>
      </c>
      <c r="G151" t="s">
        <v>51</v>
      </c>
      <c r="H151" t="s">
        <v>52</v>
      </c>
    </row>
    <row r="152" spans="1:10" x14ac:dyDescent="0.25">
      <c r="A152" t="s">
        <v>2351</v>
      </c>
      <c r="B152" t="s">
        <v>38</v>
      </c>
      <c r="C152" t="s">
        <v>42</v>
      </c>
      <c r="D152" t="s">
        <v>48</v>
      </c>
      <c r="E152" t="s">
        <v>49</v>
      </c>
      <c r="F152" t="s">
        <v>51</v>
      </c>
      <c r="G152" t="s">
        <v>52</v>
      </c>
    </row>
    <row r="153" spans="1:10" x14ac:dyDescent="0.25">
      <c r="A153" t="s">
        <v>5257</v>
      </c>
      <c r="B153" t="s">
        <v>38</v>
      </c>
      <c r="C153" t="s">
        <v>48</v>
      </c>
      <c r="D153" t="s">
        <v>49</v>
      </c>
      <c r="E153" t="s">
        <v>51</v>
      </c>
      <c r="F153" t="s">
        <v>52</v>
      </c>
    </row>
    <row r="154" spans="1:10" x14ac:dyDescent="0.25">
      <c r="A154" t="s">
        <v>5258</v>
      </c>
      <c r="B154" t="s">
        <v>38</v>
      </c>
      <c r="C154" t="s">
        <v>48</v>
      </c>
      <c r="D154" t="s">
        <v>39</v>
      </c>
      <c r="E154" t="s">
        <v>42</v>
      </c>
      <c r="F154" t="s">
        <v>49</v>
      </c>
      <c r="G154" t="s">
        <v>51</v>
      </c>
      <c r="H154" t="s">
        <v>52</v>
      </c>
    </row>
    <row r="155" spans="1:10" x14ac:dyDescent="0.25">
      <c r="A155" t="s">
        <v>5259</v>
      </c>
      <c r="B155" t="s">
        <v>38</v>
      </c>
      <c r="C155" t="s">
        <v>48</v>
      </c>
      <c r="D155" t="s">
        <v>42</v>
      </c>
      <c r="E155" t="s">
        <v>49</v>
      </c>
      <c r="F155" t="s">
        <v>51</v>
      </c>
      <c r="G155" t="s">
        <v>52</v>
      </c>
    </row>
    <row r="156" spans="1:10" x14ac:dyDescent="0.25">
      <c r="A156" t="s">
        <v>5260</v>
      </c>
      <c r="B156" t="s">
        <v>38</v>
      </c>
      <c r="C156" t="s">
        <v>48</v>
      </c>
      <c r="D156" t="s">
        <v>42</v>
      </c>
      <c r="E156" t="s">
        <v>49</v>
      </c>
      <c r="F156" t="s">
        <v>51</v>
      </c>
      <c r="G156" t="s">
        <v>52</v>
      </c>
    </row>
    <row r="157" spans="1:10" x14ac:dyDescent="0.25">
      <c r="A157" t="s">
        <v>5261</v>
      </c>
      <c r="B157" t="s">
        <v>389</v>
      </c>
      <c r="C157" t="s">
        <v>42</v>
      </c>
      <c r="D157" t="s">
        <v>38</v>
      </c>
      <c r="E157" t="s">
        <v>48</v>
      </c>
      <c r="F157" t="s">
        <v>49</v>
      </c>
      <c r="G157" t="s">
        <v>51</v>
      </c>
      <c r="H157" t="s">
        <v>52</v>
      </c>
    </row>
    <row r="158" spans="1:10" x14ac:dyDescent="0.25">
      <c r="A158" t="s">
        <v>5262</v>
      </c>
      <c r="B158" t="s">
        <v>929</v>
      </c>
      <c r="C158" t="s">
        <v>42</v>
      </c>
      <c r="D158" t="s">
        <v>38</v>
      </c>
      <c r="E158" t="s">
        <v>48</v>
      </c>
      <c r="F158" t="s">
        <v>49</v>
      </c>
      <c r="G158" t="s">
        <v>51</v>
      </c>
      <c r="H158" t="s">
        <v>52</v>
      </c>
    </row>
    <row r="159" spans="1:10" x14ac:dyDescent="0.25">
      <c r="A159" t="s">
        <v>5263</v>
      </c>
      <c r="B159" t="s">
        <v>70</v>
      </c>
      <c r="C159" t="s">
        <v>42</v>
      </c>
      <c r="D159" t="s">
        <v>38</v>
      </c>
      <c r="E159" t="s">
        <v>48</v>
      </c>
      <c r="F159" t="s">
        <v>49</v>
      </c>
      <c r="G159" t="s">
        <v>51</v>
      </c>
      <c r="H159" t="s">
        <v>52</v>
      </c>
    </row>
    <row r="160" spans="1:10" x14ac:dyDescent="0.25">
      <c r="A160" t="s">
        <v>5264</v>
      </c>
      <c r="B160" t="s">
        <v>38</v>
      </c>
      <c r="C160" t="s">
        <v>39</v>
      </c>
      <c r="D160" t="s">
        <v>40</v>
      </c>
      <c r="E160" t="s">
        <v>41</v>
      </c>
      <c r="F160" t="s">
        <v>42</v>
      </c>
      <c r="G160" t="s">
        <v>48</v>
      </c>
      <c r="H160" t="s">
        <v>49</v>
      </c>
      <c r="I160" t="s">
        <v>51</v>
      </c>
      <c r="J160" t="s">
        <v>52</v>
      </c>
    </row>
    <row r="161" spans="1:10" x14ac:dyDescent="0.25">
      <c r="A161" t="s">
        <v>5265</v>
      </c>
      <c r="B161" t="s">
        <v>38</v>
      </c>
      <c r="C161" t="s">
        <v>48</v>
      </c>
      <c r="D161" t="s">
        <v>51</v>
      </c>
      <c r="E161" t="s">
        <v>42</v>
      </c>
      <c r="F161" t="s">
        <v>49</v>
      </c>
      <c r="G161" t="s">
        <v>52</v>
      </c>
    </row>
    <row r="162" spans="1:10" x14ac:dyDescent="0.25">
      <c r="A162" t="s">
        <v>5266</v>
      </c>
      <c r="B162" t="s">
        <v>38</v>
      </c>
      <c r="C162" t="s">
        <v>48</v>
      </c>
      <c r="D162" t="s">
        <v>51</v>
      </c>
      <c r="E162" t="s">
        <v>42</v>
      </c>
      <c r="F162" t="s">
        <v>49</v>
      </c>
      <c r="G162" t="s">
        <v>52</v>
      </c>
    </row>
    <row r="163" spans="1:10" x14ac:dyDescent="0.25">
      <c r="A163" t="s">
        <v>5267</v>
      </c>
      <c r="B163" t="s">
        <v>48</v>
      </c>
      <c r="C163" t="s">
        <v>42</v>
      </c>
      <c r="D163" t="s">
        <v>38</v>
      </c>
      <c r="E163" t="s">
        <v>49</v>
      </c>
      <c r="F163" t="s">
        <v>51</v>
      </c>
      <c r="G163" t="s">
        <v>52</v>
      </c>
    </row>
    <row r="164" spans="1:10" x14ac:dyDescent="0.25">
      <c r="A164" t="s">
        <v>5268</v>
      </c>
      <c r="B164" t="s">
        <v>48</v>
      </c>
      <c r="C164" t="s">
        <v>42</v>
      </c>
      <c r="D164" t="s">
        <v>38</v>
      </c>
      <c r="E164" t="s">
        <v>49</v>
      </c>
      <c r="F164" t="s">
        <v>51</v>
      </c>
      <c r="G164" t="s">
        <v>52</v>
      </c>
    </row>
    <row r="165" spans="1:10" x14ac:dyDescent="0.25">
      <c r="A165" t="s">
        <v>5269</v>
      </c>
      <c r="B165" t="s">
        <v>38</v>
      </c>
      <c r="C165" t="s">
        <v>42</v>
      </c>
      <c r="D165" t="s">
        <v>48</v>
      </c>
      <c r="E165" t="s">
        <v>49</v>
      </c>
      <c r="F165" t="s">
        <v>51</v>
      </c>
      <c r="G165" t="s">
        <v>52</v>
      </c>
    </row>
    <row r="166" spans="1:10" x14ac:dyDescent="0.25">
      <c r="A166" t="s">
        <v>5270</v>
      </c>
      <c r="B166" t="s">
        <v>38</v>
      </c>
      <c r="C166" t="s">
        <v>39</v>
      </c>
      <c r="D166" t="s">
        <v>40</v>
      </c>
      <c r="E166" t="s">
        <v>41</v>
      </c>
      <c r="F166" t="s">
        <v>42</v>
      </c>
      <c r="G166" t="s">
        <v>48</v>
      </c>
      <c r="H166" t="s">
        <v>49</v>
      </c>
      <c r="I166" t="s">
        <v>51</v>
      </c>
      <c r="J166" t="s">
        <v>52</v>
      </c>
    </row>
    <row r="167" spans="1:10" x14ac:dyDescent="0.25">
      <c r="A167" t="s">
        <v>5271</v>
      </c>
      <c r="B167" t="s">
        <v>42</v>
      </c>
      <c r="C167" t="s">
        <v>38</v>
      </c>
      <c r="D167" t="s">
        <v>48</v>
      </c>
      <c r="E167" t="s">
        <v>49</v>
      </c>
      <c r="F167" t="s">
        <v>51</v>
      </c>
      <c r="G167" t="s">
        <v>52</v>
      </c>
    </row>
    <row r="168" spans="1:10" x14ac:dyDescent="0.25">
      <c r="A168" t="s">
        <v>5272</v>
      </c>
      <c r="B168" t="s">
        <v>554</v>
      </c>
      <c r="C168" t="s">
        <v>42</v>
      </c>
      <c r="D168" t="s">
        <v>38</v>
      </c>
      <c r="E168" t="s">
        <v>48</v>
      </c>
      <c r="F168" t="s">
        <v>49</v>
      </c>
      <c r="G168" t="s">
        <v>51</v>
      </c>
      <c r="H168" t="s">
        <v>52</v>
      </c>
    </row>
    <row r="169" spans="1:10" x14ac:dyDescent="0.25">
      <c r="A169" t="s">
        <v>5273</v>
      </c>
      <c r="B169" t="s">
        <v>38</v>
      </c>
      <c r="C169" t="s">
        <v>42</v>
      </c>
      <c r="D169" t="s">
        <v>48</v>
      </c>
      <c r="E169" t="s">
        <v>49</v>
      </c>
      <c r="F169" t="s">
        <v>51</v>
      </c>
      <c r="G169" t="s">
        <v>52</v>
      </c>
    </row>
    <row r="170" spans="1:10" x14ac:dyDescent="0.25">
      <c r="A170" t="s">
        <v>2285</v>
      </c>
      <c r="B170" t="s">
        <v>38</v>
      </c>
      <c r="C170" t="s">
        <v>48</v>
      </c>
      <c r="D170" t="s">
        <v>49</v>
      </c>
      <c r="E170" t="s">
        <v>105</v>
      </c>
      <c r="F170" t="s">
        <v>52</v>
      </c>
    </row>
    <row r="171" spans="1:10" x14ac:dyDescent="0.25">
      <c r="A171" t="s">
        <v>2287</v>
      </c>
      <c r="B171" t="s">
        <v>127</v>
      </c>
      <c r="C171" t="s">
        <v>42</v>
      </c>
      <c r="D171" t="s">
        <v>38</v>
      </c>
      <c r="E171" t="s">
        <v>48</v>
      </c>
      <c r="F171" t="s">
        <v>49</v>
      </c>
      <c r="G171" t="s">
        <v>105</v>
      </c>
      <c r="H171" t="s">
        <v>52</v>
      </c>
    </row>
    <row r="172" spans="1:10" x14ac:dyDescent="0.25">
      <c r="A172" t="s">
        <v>2288</v>
      </c>
      <c r="B172" t="s">
        <v>127</v>
      </c>
      <c r="C172" t="s">
        <v>42</v>
      </c>
      <c r="D172" t="s">
        <v>38</v>
      </c>
      <c r="E172" t="s">
        <v>48</v>
      </c>
      <c r="F172" t="s">
        <v>49</v>
      </c>
      <c r="G172" t="s">
        <v>105</v>
      </c>
      <c r="H172" t="s">
        <v>52</v>
      </c>
    </row>
    <row r="173" spans="1:10" x14ac:dyDescent="0.25">
      <c r="A173" t="s">
        <v>5285</v>
      </c>
      <c r="B173" t="s">
        <v>42</v>
      </c>
      <c r="C173" t="s">
        <v>38</v>
      </c>
      <c r="D173" t="s">
        <v>48</v>
      </c>
      <c r="E173" t="s">
        <v>49</v>
      </c>
      <c r="F173" t="s">
        <v>105</v>
      </c>
      <c r="G173" t="s">
        <v>52</v>
      </c>
    </row>
    <row r="174" spans="1:10" x14ac:dyDescent="0.25">
      <c r="A174" t="s">
        <v>2286</v>
      </c>
      <c r="B174" t="s">
        <v>42</v>
      </c>
      <c r="C174" t="s">
        <v>38</v>
      </c>
      <c r="D174" t="s">
        <v>48</v>
      </c>
      <c r="E174" t="s">
        <v>49</v>
      </c>
      <c r="F174" t="s">
        <v>105</v>
      </c>
      <c r="G174" t="s">
        <v>52</v>
      </c>
    </row>
    <row r="175" spans="1:10" x14ac:dyDescent="0.25">
      <c r="A175" t="s">
        <v>5375</v>
      </c>
      <c r="B175" t="s">
        <v>48</v>
      </c>
      <c r="C175" t="s">
        <v>222</v>
      </c>
      <c r="D175" t="s">
        <v>42</v>
      </c>
      <c r="E175" t="s">
        <v>38</v>
      </c>
      <c r="F175" t="s">
        <v>49</v>
      </c>
      <c r="G175" t="s">
        <v>105</v>
      </c>
      <c r="H175" t="s">
        <v>52</v>
      </c>
    </row>
    <row r="176" spans="1:10" x14ac:dyDescent="0.25">
      <c r="A176" t="s">
        <v>2289</v>
      </c>
      <c r="B176" t="s">
        <v>38</v>
      </c>
      <c r="C176" t="s">
        <v>48</v>
      </c>
      <c r="D176" t="s">
        <v>42</v>
      </c>
      <c r="E176" t="s">
        <v>49</v>
      </c>
      <c r="F176" t="s">
        <v>105</v>
      </c>
      <c r="G176" t="s">
        <v>52</v>
      </c>
    </row>
    <row r="177" spans="1:10" x14ac:dyDescent="0.25">
      <c r="A177" t="s">
        <v>2290</v>
      </c>
      <c r="B177" t="s">
        <v>42</v>
      </c>
      <c r="C177" t="s">
        <v>38</v>
      </c>
      <c r="D177" t="s">
        <v>48</v>
      </c>
      <c r="E177" t="s">
        <v>49</v>
      </c>
      <c r="F177" t="s">
        <v>105</v>
      </c>
      <c r="G177" t="s">
        <v>52</v>
      </c>
    </row>
    <row r="178" spans="1:10" x14ac:dyDescent="0.25">
      <c r="A178" t="s">
        <v>5201</v>
      </c>
      <c r="B178" t="s">
        <v>929</v>
      </c>
      <c r="C178" t="s">
        <v>42</v>
      </c>
      <c r="D178" t="s">
        <v>38</v>
      </c>
      <c r="E178" t="s">
        <v>48</v>
      </c>
      <c r="F178" t="s">
        <v>49</v>
      </c>
      <c r="G178" t="s">
        <v>105</v>
      </c>
      <c r="H178" t="s">
        <v>52</v>
      </c>
    </row>
    <row r="179" spans="1:10" x14ac:dyDescent="0.25">
      <c r="A179" t="s">
        <v>5202</v>
      </c>
      <c r="B179" t="s">
        <v>70</v>
      </c>
      <c r="C179" t="s">
        <v>42</v>
      </c>
      <c r="D179" t="s">
        <v>38</v>
      </c>
      <c r="E179" t="s">
        <v>48</v>
      </c>
      <c r="F179" t="s">
        <v>49</v>
      </c>
      <c r="G179" t="s">
        <v>105</v>
      </c>
      <c r="H179" t="s">
        <v>52</v>
      </c>
    </row>
    <row r="180" spans="1:10" x14ac:dyDescent="0.25">
      <c r="A180" t="s">
        <v>5203</v>
      </c>
      <c r="B180" t="s">
        <v>38</v>
      </c>
      <c r="C180" t="s">
        <v>48</v>
      </c>
      <c r="D180" t="s">
        <v>49</v>
      </c>
      <c r="E180" t="s">
        <v>105</v>
      </c>
      <c r="F180" t="s">
        <v>52</v>
      </c>
    </row>
    <row r="181" spans="1:10" x14ac:dyDescent="0.25">
      <c r="A181" t="s">
        <v>2291</v>
      </c>
      <c r="B181" t="s">
        <v>38</v>
      </c>
      <c r="C181" t="s">
        <v>105</v>
      </c>
      <c r="D181" t="s">
        <v>42</v>
      </c>
      <c r="E181" t="s">
        <v>48</v>
      </c>
      <c r="F181" t="s">
        <v>49</v>
      </c>
      <c r="G181" t="s">
        <v>52</v>
      </c>
    </row>
    <row r="182" spans="1:10" x14ac:dyDescent="0.25">
      <c r="A182" t="s">
        <v>2292</v>
      </c>
      <c r="B182" t="s">
        <v>38</v>
      </c>
      <c r="C182" t="s">
        <v>39</v>
      </c>
      <c r="D182" t="s">
        <v>40</v>
      </c>
      <c r="E182" t="s">
        <v>41</v>
      </c>
      <c r="F182" t="s">
        <v>42</v>
      </c>
      <c r="G182" t="s">
        <v>48</v>
      </c>
      <c r="H182" t="s">
        <v>49</v>
      </c>
      <c r="I182" t="s">
        <v>105</v>
      </c>
      <c r="J182" t="s">
        <v>52</v>
      </c>
    </row>
    <row r="183" spans="1:10" x14ac:dyDescent="0.25">
      <c r="A183" t="s">
        <v>5204</v>
      </c>
      <c r="B183" t="s">
        <v>48</v>
      </c>
      <c r="C183" t="s">
        <v>38</v>
      </c>
      <c r="D183" t="s">
        <v>49</v>
      </c>
      <c r="E183" t="s">
        <v>105</v>
      </c>
      <c r="F183" t="s">
        <v>52</v>
      </c>
    </row>
    <row r="184" spans="1:10" x14ac:dyDescent="0.25">
      <c r="A184" t="s">
        <v>5205</v>
      </c>
      <c r="B184" t="s">
        <v>38</v>
      </c>
      <c r="C184" t="s">
        <v>39</v>
      </c>
      <c r="D184" t="s">
        <v>40</v>
      </c>
      <c r="E184" t="s">
        <v>41</v>
      </c>
      <c r="F184" t="s">
        <v>42</v>
      </c>
      <c r="G184" t="s">
        <v>48</v>
      </c>
      <c r="H184" t="s">
        <v>49</v>
      </c>
      <c r="I184" t="s">
        <v>105</v>
      </c>
      <c r="J184" t="s">
        <v>52</v>
      </c>
    </row>
    <row r="185" spans="1:10" x14ac:dyDescent="0.25">
      <c r="A185" t="s">
        <v>2293</v>
      </c>
      <c r="B185" t="s">
        <v>42</v>
      </c>
      <c r="C185" t="s">
        <v>38</v>
      </c>
      <c r="D185" t="s">
        <v>48</v>
      </c>
      <c r="E185" t="s">
        <v>49</v>
      </c>
      <c r="F185" t="s">
        <v>105</v>
      </c>
      <c r="G185" t="s">
        <v>52</v>
      </c>
    </row>
    <row r="186" spans="1:10" x14ac:dyDescent="0.25">
      <c r="A186" t="s">
        <v>2294</v>
      </c>
      <c r="B186" t="s">
        <v>554</v>
      </c>
      <c r="C186" t="s">
        <v>42</v>
      </c>
      <c r="D186" t="s">
        <v>38</v>
      </c>
      <c r="E186" t="s">
        <v>48</v>
      </c>
      <c r="F186" t="s">
        <v>49</v>
      </c>
      <c r="G186" t="s">
        <v>105</v>
      </c>
      <c r="H186" t="s">
        <v>52</v>
      </c>
    </row>
    <row r="187" spans="1:10" x14ac:dyDescent="0.25">
      <c r="A187" t="s">
        <v>2295</v>
      </c>
      <c r="B187" t="s">
        <v>38</v>
      </c>
      <c r="C187" t="s">
        <v>42</v>
      </c>
      <c r="D187" t="s">
        <v>48</v>
      </c>
      <c r="E187" t="s">
        <v>49</v>
      </c>
      <c r="F187" t="s">
        <v>105</v>
      </c>
      <c r="G187" t="s">
        <v>52</v>
      </c>
    </row>
    <row r="188" spans="1:10" x14ac:dyDescent="0.25">
      <c r="A188" t="s">
        <v>2352</v>
      </c>
      <c r="B188" t="s">
        <v>38</v>
      </c>
      <c r="C188" t="s">
        <v>48</v>
      </c>
      <c r="D188" t="s">
        <v>49</v>
      </c>
      <c r="E188" t="s">
        <v>51</v>
      </c>
      <c r="F188" t="s">
        <v>52</v>
      </c>
    </row>
    <row r="189" spans="1:10" x14ac:dyDescent="0.25">
      <c r="A189" t="s">
        <v>2353</v>
      </c>
      <c r="B189" t="s">
        <v>38</v>
      </c>
      <c r="C189" t="s">
        <v>687</v>
      </c>
      <c r="D189" t="s">
        <v>42</v>
      </c>
      <c r="E189" t="s">
        <v>48</v>
      </c>
      <c r="F189" t="s">
        <v>49</v>
      </c>
      <c r="G189" t="s">
        <v>51</v>
      </c>
      <c r="H189" t="s">
        <v>52</v>
      </c>
    </row>
    <row r="190" spans="1:10" x14ac:dyDescent="0.25">
      <c r="A190" t="s">
        <v>2354</v>
      </c>
      <c r="B190" t="s">
        <v>38</v>
      </c>
      <c r="C190" t="s">
        <v>48</v>
      </c>
      <c r="D190" t="s">
        <v>42</v>
      </c>
      <c r="E190" t="s">
        <v>49</v>
      </c>
      <c r="F190" t="s">
        <v>51</v>
      </c>
      <c r="G190" t="s">
        <v>52</v>
      </c>
    </row>
    <row r="191" spans="1:10" x14ac:dyDescent="0.25">
      <c r="A191" t="s">
        <v>2355</v>
      </c>
      <c r="B191" t="s">
        <v>389</v>
      </c>
      <c r="C191" t="s">
        <v>42</v>
      </c>
      <c r="D191" t="s">
        <v>38</v>
      </c>
      <c r="E191" t="s">
        <v>48</v>
      </c>
      <c r="F191" t="s">
        <v>49</v>
      </c>
      <c r="G191" t="s">
        <v>51</v>
      </c>
      <c r="H191" t="s">
        <v>52</v>
      </c>
    </row>
    <row r="192" spans="1:10" x14ac:dyDescent="0.25">
      <c r="A192" t="s">
        <v>2356</v>
      </c>
      <c r="B192" t="s">
        <v>929</v>
      </c>
      <c r="C192" t="s">
        <v>42</v>
      </c>
      <c r="D192" t="s">
        <v>38</v>
      </c>
      <c r="E192" t="s">
        <v>48</v>
      </c>
      <c r="F192" t="s">
        <v>49</v>
      </c>
      <c r="G192" t="s">
        <v>51</v>
      </c>
      <c r="H192" t="s">
        <v>52</v>
      </c>
    </row>
    <row r="193" spans="1:10" x14ac:dyDescent="0.25">
      <c r="A193" t="s">
        <v>2357</v>
      </c>
      <c r="B193" t="s">
        <v>70</v>
      </c>
      <c r="C193" t="s">
        <v>42</v>
      </c>
      <c r="D193" t="s">
        <v>38</v>
      </c>
      <c r="E193" t="s">
        <v>48</v>
      </c>
      <c r="F193" t="s">
        <v>49</v>
      </c>
      <c r="G193" t="s">
        <v>51</v>
      </c>
      <c r="H193" t="s">
        <v>52</v>
      </c>
    </row>
    <row r="194" spans="1:10" x14ac:dyDescent="0.25">
      <c r="A194" t="s">
        <v>2358</v>
      </c>
      <c r="B194" t="s">
        <v>38</v>
      </c>
      <c r="C194" t="s">
        <v>39</v>
      </c>
      <c r="D194" t="s">
        <v>40</v>
      </c>
      <c r="E194" t="s">
        <v>41</v>
      </c>
      <c r="F194" t="s">
        <v>42</v>
      </c>
      <c r="G194" t="s">
        <v>48</v>
      </c>
      <c r="H194" t="s">
        <v>49</v>
      </c>
      <c r="I194" t="s">
        <v>51</v>
      </c>
      <c r="J194" t="s">
        <v>52</v>
      </c>
    </row>
    <row r="195" spans="1:10" x14ac:dyDescent="0.25">
      <c r="A195" t="s">
        <v>2359</v>
      </c>
      <c r="B195" t="s">
        <v>48</v>
      </c>
      <c r="C195" t="s">
        <v>42</v>
      </c>
      <c r="D195" t="s">
        <v>38</v>
      </c>
      <c r="E195" t="s">
        <v>49</v>
      </c>
      <c r="F195" t="s">
        <v>51</v>
      </c>
      <c r="G195" t="s">
        <v>52</v>
      </c>
    </row>
    <row r="196" spans="1:10" x14ac:dyDescent="0.25">
      <c r="A196" t="s">
        <v>2360</v>
      </c>
      <c r="B196" t="s">
        <v>687</v>
      </c>
      <c r="C196" t="s">
        <v>1040</v>
      </c>
      <c r="D196" t="s">
        <v>51</v>
      </c>
      <c r="E196" t="s">
        <v>42</v>
      </c>
      <c r="F196" t="s">
        <v>38</v>
      </c>
      <c r="G196" t="s">
        <v>48</v>
      </c>
      <c r="H196" t="s">
        <v>49</v>
      </c>
      <c r="I196" t="s">
        <v>52</v>
      </c>
    </row>
    <row r="197" spans="1:10" x14ac:dyDescent="0.25">
      <c r="A197" t="s">
        <v>2361</v>
      </c>
      <c r="B197" t="s">
        <v>38</v>
      </c>
      <c r="C197" t="s">
        <v>39</v>
      </c>
      <c r="D197" t="s">
        <v>40</v>
      </c>
      <c r="E197" t="s">
        <v>41</v>
      </c>
      <c r="F197" t="s">
        <v>42</v>
      </c>
      <c r="G197" t="s">
        <v>48</v>
      </c>
      <c r="H197" t="s">
        <v>49</v>
      </c>
      <c r="I197" t="s">
        <v>51</v>
      </c>
      <c r="J197" t="s">
        <v>52</v>
      </c>
    </row>
    <row r="198" spans="1:10" x14ac:dyDescent="0.25">
      <c r="A198" t="s">
        <v>2362</v>
      </c>
      <c r="B198" t="s">
        <v>42</v>
      </c>
      <c r="C198" t="s">
        <v>38</v>
      </c>
      <c r="D198" t="s">
        <v>48</v>
      </c>
      <c r="E198" t="s">
        <v>49</v>
      </c>
      <c r="F198" t="s">
        <v>51</v>
      </c>
      <c r="G198" t="s">
        <v>52</v>
      </c>
    </row>
    <row r="199" spans="1:10" x14ac:dyDescent="0.25">
      <c r="A199" t="s">
        <v>2363</v>
      </c>
      <c r="B199" t="s">
        <v>554</v>
      </c>
      <c r="C199" t="s">
        <v>42</v>
      </c>
      <c r="D199" t="s">
        <v>38</v>
      </c>
      <c r="E199" t="s">
        <v>48</v>
      </c>
      <c r="F199" t="s">
        <v>49</v>
      </c>
      <c r="G199" t="s">
        <v>51</v>
      </c>
      <c r="H199" t="s">
        <v>52</v>
      </c>
    </row>
    <row r="200" spans="1:10" x14ac:dyDescent="0.25">
      <c r="A200" t="s">
        <v>2364</v>
      </c>
      <c r="B200" t="s">
        <v>38</v>
      </c>
      <c r="C200" t="s">
        <v>42</v>
      </c>
      <c r="D200" t="s">
        <v>48</v>
      </c>
      <c r="E200" t="s">
        <v>49</v>
      </c>
      <c r="F200" t="s">
        <v>51</v>
      </c>
      <c r="G200" t="s">
        <v>52</v>
      </c>
    </row>
    <row r="201" spans="1:10" x14ac:dyDescent="0.25">
      <c r="A201" t="s">
        <v>2365</v>
      </c>
      <c r="B201" t="s">
        <v>38</v>
      </c>
      <c r="C201" t="s">
        <v>48</v>
      </c>
      <c r="D201" t="s">
        <v>49</v>
      </c>
      <c r="E201" t="s">
        <v>51</v>
      </c>
      <c r="F201" t="s">
        <v>52</v>
      </c>
    </row>
    <row r="202" spans="1:10" x14ac:dyDescent="0.25">
      <c r="A202" t="s">
        <v>2366</v>
      </c>
      <c r="B202" t="s">
        <v>38</v>
      </c>
      <c r="C202" t="s">
        <v>48</v>
      </c>
      <c r="D202" t="s">
        <v>39</v>
      </c>
      <c r="E202" t="s">
        <v>42</v>
      </c>
      <c r="F202" t="s">
        <v>49</v>
      </c>
      <c r="G202" t="s">
        <v>51</v>
      </c>
      <c r="H202" t="s">
        <v>52</v>
      </c>
    </row>
    <row r="203" spans="1:10" x14ac:dyDescent="0.25">
      <c r="A203" t="s">
        <v>2367</v>
      </c>
      <c r="B203" t="s">
        <v>38</v>
      </c>
      <c r="C203" t="s">
        <v>48</v>
      </c>
      <c r="D203" t="s">
        <v>42</v>
      </c>
      <c r="E203" t="s">
        <v>49</v>
      </c>
      <c r="F203" t="s">
        <v>51</v>
      </c>
      <c r="G203" t="s">
        <v>52</v>
      </c>
    </row>
    <row r="204" spans="1:10" x14ac:dyDescent="0.25">
      <c r="A204" t="s">
        <v>2368</v>
      </c>
      <c r="B204" t="s">
        <v>38</v>
      </c>
      <c r="C204" t="s">
        <v>48</v>
      </c>
      <c r="D204" t="s">
        <v>42</v>
      </c>
      <c r="E204" t="s">
        <v>49</v>
      </c>
      <c r="F204" t="s">
        <v>51</v>
      </c>
      <c r="G204" t="s">
        <v>52</v>
      </c>
    </row>
    <row r="205" spans="1:10" x14ac:dyDescent="0.25">
      <c r="A205" t="s">
        <v>2369</v>
      </c>
      <c r="B205" t="s">
        <v>389</v>
      </c>
      <c r="C205" t="s">
        <v>42</v>
      </c>
      <c r="D205" t="s">
        <v>38</v>
      </c>
      <c r="E205" t="s">
        <v>48</v>
      </c>
      <c r="F205" t="s">
        <v>49</v>
      </c>
      <c r="G205" t="s">
        <v>51</v>
      </c>
      <c r="H205" t="s">
        <v>52</v>
      </c>
    </row>
    <row r="206" spans="1:10" x14ac:dyDescent="0.25">
      <c r="A206" t="s">
        <v>2370</v>
      </c>
      <c r="B206" t="s">
        <v>929</v>
      </c>
      <c r="C206" t="s">
        <v>42</v>
      </c>
      <c r="D206" t="s">
        <v>38</v>
      </c>
      <c r="E206" t="s">
        <v>48</v>
      </c>
      <c r="F206" t="s">
        <v>49</v>
      </c>
      <c r="G206" t="s">
        <v>51</v>
      </c>
      <c r="H206" t="s">
        <v>52</v>
      </c>
    </row>
    <row r="207" spans="1:10" x14ac:dyDescent="0.25">
      <c r="A207" t="s">
        <v>2371</v>
      </c>
      <c r="B207" t="s">
        <v>70</v>
      </c>
      <c r="C207" t="s">
        <v>42</v>
      </c>
      <c r="D207" t="s">
        <v>38</v>
      </c>
      <c r="E207" t="s">
        <v>48</v>
      </c>
      <c r="F207" t="s">
        <v>49</v>
      </c>
      <c r="G207" t="s">
        <v>51</v>
      </c>
      <c r="H207" t="s">
        <v>52</v>
      </c>
    </row>
    <row r="208" spans="1:10" x14ac:dyDescent="0.25">
      <c r="A208" t="s">
        <v>2372</v>
      </c>
      <c r="B208" t="s">
        <v>38</v>
      </c>
      <c r="C208" t="s">
        <v>39</v>
      </c>
      <c r="D208" t="s">
        <v>40</v>
      </c>
      <c r="E208" t="s">
        <v>41</v>
      </c>
      <c r="F208" t="s">
        <v>42</v>
      </c>
      <c r="G208" t="s">
        <v>48</v>
      </c>
      <c r="H208" t="s">
        <v>49</v>
      </c>
      <c r="I208" t="s">
        <v>51</v>
      </c>
      <c r="J208" t="s">
        <v>52</v>
      </c>
    </row>
    <row r="209" spans="1:10" x14ac:dyDescent="0.25">
      <c r="A209" t="s">
        <v>2373</v>
      </c>
      <c r="B209" t="s">
        <v>38</v>
      </c>
      <c r="C209" t="s">
        <v>48</v>
      </c>
      <c r="D209" t="s">
        <v>51</v>
      </c>
      <c r="E209" t="s">
        <v>42</v>
      </c>
      <c r="F209" t="s">
        <v>49</v>
      </c>
      <c r="G209" t="s">
        <v>52</v>
      </c>
    </row>
    <row r="210" spans="1:10" x14ac:dyDescent="0.25">
      <c r="A210" t="s">
        <v>2374</v>
      </c>
      <c r="B210" t="s">
        <v>38</v>
      </c>
      <c r="C210" t="s">
        <v>48</v>
      </c>
      <c r="D210" t="s">
        <v>51</v>
      </c>
      <c r="E210" t="s">
        <v>42</v>
      </c>
      <c r="F210" t="s">
        <v>49</v>
      </c>
      <c r="G210" t="s">
        <v>52</v>
      </c>
    </row>
    <row r="211" spans="1:10" x14ac:dyDescent="0.25">
      <c r="A211" t="s">
        <v>5235</v>
      </c>
      <c r="B211" t="s">
        <v>48</v>
      </c>
      <c r="C211" t="s">
        <v>42</v>
      </c>
      <c r="D211" t="s">
        <v>38</v>
      </c>
      <c r="E211" t="s">
        <v>49</v>
      </c>
      <c r="F211" t="s">
        <v>51</v>
      </c>
      <c r="G211" t="s">
        <v>52</v>
      </c>
    </row>
    <row r="212" spans="1:10" x14ac:dyDescent="0.25">
      <c r="A212" t="s">
        <v>2375</v>
      </c>
      <c r="B212" t="s">
        <v>48</v>
      </c>
      <c r="C212" t="s">
        <v>42</v>
      </c>
      <c r="D212" t="s">
        <v>38</v>
      </c>
      <c r="E212" t="s">
        <v>49</v>
      </c>
      <c r="F212" t="s">
        <v>51</v>
      </c>
      <c r="G212" t="s">
        <v>52</v>
      </c>
    </row>
    <row r="213" spans="1:10" x14ac:dyDescent="0.25">
      <c r="A213" t="s">
        <v>2376</v>
      </c>
      <c r="B213" t="s">
        <v>38</v>
      </c>
      <c r="C213" t="s">
        <v>42</v>
      </c>
      <c r="D213" t="s">
        <v>48</v>
      </c>
      <c r="E213" t="s">
        <v>49</v>
      </c>
      <c r="F213" t="s">
        <v>51</v>
      </c>
      <c r="G213" t="s">
        <v>52</v>
      </c>
    </row>
    <row r="214" spans="1:10" x14ac:dyDescent="0.25">
      <c r="A214" t="s">
        <v>2377</v>
      </c>
      <c r="B214" t="s">
        <v>38</v>
      </c>
      <c r="C214" t="s">
        <v>39</v>
      </c>
      <c r="D214" t="s">
        <v>40</v>
      </c>
      <c r="E214" t="s">
        <v>41</v>
      </c>
      <c r="F214" t="s">
        <v>42</v>
      </c>
      <c r="G214" t="s">
        <v>48</v>
      </c>
      <c r="H214" t="s">
        <v>49</v>
      </c>
      <c r="I214" t="s">
        <v>51</v>
      </c>
      <c r="J214" t="s">
        <v>52</v>
      </c>
    </row>
    <row r="215" spans="1:10" x14ac:dyDescent="0.25">
      <c r="A215" t="s">
        <v>2378</v>
      </c>
      <c r="B215" t="s">
        <v>42</v>
      </c>
      <c r="C215" t="s">
        <v>38</v>
      </c>
      <c r="D215" t="s">
        <v>48</v>
      </c>
      <c r="E215" t="s">
        <v>49</v>
      </c>
      <c r="F215" t="s">
        <v>51</v>
      </c>
      <c r="G215" t="s">
        <v>52</v>
      </c>
    </row>
    <row r="216" spans="1:10" x14ac:dyDescent="0.25">
      <c r="A216" t="s">
        <v>2379</v>
      </c>
      <c r="B216" t="s">
        <v>554</v>
      </c>
      <c r="C216" t="s">
        <v>42</v>
      </c>
      <c r="D216" t="s">
        <v>38</v>
      </c>
      <c r="E216" t="s">
        <v>48</v>
      </c>
      <c r="F216" t="s">
        <v>49</v>
      </c>
      <c r="G216" t="s">
        <v>51</v>
      </c>
      <c r="H216" t="s">
        <v>52</v>
      </c>
    </row>
    <row r="217" spans="1:10" x14ac:dyDescent="0.25">
      <c r="A217" t="s">
        <v>2380</v>
      </c>
      <c r="B217" t="s">
        <v>38</v>
      </c>
      <c r="C217" t="s">
        <v>42</v>
      </c>
      <c r="D217" t="s">
        <v>48</v>
      </c>
      <c r="E217" t="s">
        <v>49</v>
      </c>
      <c r="F217" t="s">
        <v>51</v>
      </c>
      <c r="G217" t="s">
        <v>52</v>
      </c>
    </row>
    <row r="218" spans="1:10" x14ac:dyDescent="0.25">
      <c r="A218" t="s">
        <v>1387</v>
      </c>
      <c r="B218" t="s">
        <v>127</v>
      </c>
      <c r="C218" t="s">
        <v>42</v>
      </c>
    </row>
    <row r="219" spans="1:10" x14ac:dyDescent="0.25">
      <c r="A219" t="s">
        <v>1388</v>
      </c>
      <c r="B219" t="s">
        <v>127</v>
      </c>
      <c r="C219" t="s">
        <v>42</v>
      </c>
    </row>
    <row r="220" spans="1:10" x14ac:dyDescent="0.25">
      <c r="A220" t="s">
        <v>1389</v>
      </c>
      <c r="B220" t="s">
        <v>127</v>
      </c>
      <c r="C220" t="s">
        <v>42</v>
      </c>
    </row>
    <row r="221" spans="1:10" x14ac:dyDescent="0.25">
      <c r="A221" t="s">
        <v>5286</v>
      </c>
      <c r="B221" t="s">
        <v>42</v>
      </c>
    </row>
    <row r="222" spans="1:10" x14ac:dyDescent="0.25">
      <c r="A222" t="s">
        <v>5287</v>
      </c>
      <c r="B222" t="s">
        <v>42</v>
      </c>
    </row>
    <row r="223" spans="1:10" x14ac:dyDescent="0.25">
      <c r="A223" t="s">
        <v>5288</v>
      </c>
      <c r="B223" t="s">
        <v>42</v>
      </c>
    </row>
    <row r="224" spans="1:10" x14ac:dyDescent="0.25">
      <c r="A224" t="s">
        <v>1390</v>
      </c>
      <c r="B224" t="s">
        <v>38</v>
      </c>
      <c r="C224" t="s">
        <v>127</v>
      </c>
      <c r="D224" t="s">
        <v>42</v>
      </c>
    </row>
    <row r="225" spans="1:4" x14ac:dyDescent="0.25">
      <c r="A225" t="s">
        <v>1391</v>
      </c>
      <c r="B225" t="s">
        <v>127</v>
      </c>
      <c r="C225" t="s">
        <v>42</v>
      </c>
      <c r="D225" t="s">
        <v>38</v>
      </c>
    </row>
    <row r="226" spans="1:4" x14ac:dyDescent="0.25">
      <c r="A226" t="s">
        <v>1392</v>
      </c>
      <c r="B226" t="s">
        <v>38</v>
      </c>
      <c r="C226" t="s">
        <v>127</v>
      </c>
      <c r="D226" t="s">
        <v>42</v>
      </c>
    </row>
    <row r="227" spans="1:4" x14ac:dyDescent="0.25">
      <c r="A227" t="s">
        <v>1393</v>
      </c>
      <c r="B227" t="s">
        <v>127</v>
      </c>
      <c r="C227" t="s">
        <v>42</v>
      </c>
    </row>
    <row r="228" spans="1:4" x14ac:dyDescent="0.25">
      <c r="A228" t="s">
        <v>1394</v>
      </c>
      <c r="B228" t="s">
        <v>127</v>
      </c>
      <c r="C228" t="s">
        <v>42</v>
      </c>
    </row>
    <row r="229" spans="1:4" x14ac:dyDescent="0.25">
      <c r="A229" t="s">
        <v>1395</v>
      </c>
      <c r="B229" t="s">
        <v>127</v>
      </c>
      <c r="C229" t="s">
        <v>42</v>
      </c>
    </row>
    <row r="230" spans="1:4" x14ac:dyDescent="0.25">
      <c r="A230" t="s">
        <v>1396</v>
      </c>
      <c r="B230" t="s">
        <v>127</v>
      </c>
      <c r="C230" t="s">
        <v>42</v>
      </c>
    </row>
    <row r="231" spans="1:4" x14ac:dyDescent="0.25">
      <c r="A231" t="s">
        <v>1397</v>
      </c>
      <c r="B231" t="s">
        <v>127</v>
      </c>
      <c r="C231" t="s">
        <v>42</v>
      </c>
    </row>
    <row r="232" spans="1:4" x14ac:dyDescent="0.25">
      <c r="A232" t="s">
        <v>1398</v>
      </c>
      <c r="B232" t="s">
        <v>127</v>
      </c>
      <c r="C232" t="s">
        <v>42</v>
      </c>
    </row>
    <row r="233" spans="1:4" x14ac:dyDescent="0.25">
      <c r="A233" t="s">
        <v>1399</v>
      </c>
      <c r="B233" t="s">
        <v>127</v>
      </c>
      <c r="C233" t="s">
        <v>42</v>
      </c>
    </row>
    <row r="234" spans="1:4" x14ac:dyDescent="0.25">
      <c r="A234" t="s">
        <v>1400</v>
      </c>
      <c r="B234" t="s">
        <v>127</v>
      </c>
      <c r="C234" t="s">
        <v>42</v>
      </c>
    </row>
    <row r="235" spans="1:4" x14ac:dyDescent="0.25">
      <c r="A235" t="s">
        <v>1401</v>
      </c>
      <c r="B235" t="s">
        <v>38</v>
      </c>
      <c r="C235" t="s">
        <v>127</v>
      </c>
      <c r="D235" t="s">
        <v>42</v>
      </c>
    </row>
    <row r="236" spans="1:4" x14ac:dyDescent="0.25">
      <c r="A236" t="s">
        <v>1402</v>
      </c>
      <c r="B236" t="s">
        <v>127</v>
      </c>
      <c r="C236" t="s">
        <v>42</v>
      </c>
      <c r="D236" t="s">
        <v>38</v>
      </c>
    </row>
    <row r="237" spans="1:4" x14ac:dyDescent="0.25">
      <c r="A237" t="s">
        <v>1403</v>
      </c>
      <c r="B237" t="s">
        <v>38</v>
      </c>
      <c r="C237" t="s">
        <v>127</v>
      </c>
      <c r="D237" t="s">
        <v>42</v>
      </c>
    </row>
    <row r="238" spans="1:4" x14ac:dyDescent="0.25">
      <c r="A238" t="s">
        <v>1404</v>
      </c>
      <c r="B238" t="s">
        <v>127</v>
      </c>
      <c r="C238" t="s">
        <v>42</v>
      </c>
    </row>
    <row r="239" spans="1:4" x14ac:dyDescent="0.25">
      <c r="A239" t="s">
        <v>1405</v>
      </c>
      <c r="B239" t="s">
        <v>127</v>
      </c>
      <c r="C239" t="s">
        <v>42</v>
      </c>
    </row>
    <row r="240" spans="1:4" x14ac:dyDescent="0.25">
      <c r="A240" t="s">
        <v>1406</v>
      </c>
      <c r="B240" t="s">
        <v>127</v>
      </c>
      <c r="C240" t="s">
        <v>42</v>
      </c>
    </row>
    <row r="241" spans="1:3" x14ac:dyDescent="0.25">
      <c r="A241" t="s">
        <v>1407</v>
      </c>
      <c r="B241" t="s">
        <v>127</v>
      </c>
      <c r="C241" t="s">
        <v>42</v>
      </c>
    </row>
    <row r="242" spans="1:3" x14ac:dyDescent="0.25">
      <c r="A242" t="s">
        <v>1408</v>
      </c>
      <c r="B242" t="s">
        <v>127</v>
      </c>
      <c r="C242" t="s">
        <v>42</v>
      </c>
    </row>
    <row r="243" spans="1:3" x14ac:dyDescent="0.25">
      <c r="A243" t="s">
        <v>1409</v>
      </c>
      <c r="B243" t="s">
        <v>127</v>
      </c>
      <c r="C243" t="s">
        <v>42</v>
      </c>
    </row>
    <row r="244" spans="1:3" x14ac:dyDescent="0.25">
      <c r="A244" t="s">
        <v>1410</v>
      </c>
      <c r="B244" t="s">
        <v>127</v>
      </c>
      <c r="C244" t="s">
        <v>42</v>
      </c>
    </row>
    <row r="245" spans="1:3" x14ac:dyDescent="0.25">
      <c r="A245" t="s">
        <v>1411</v>
      </c>
      <c r="B245" t="s">
        <v>127</v>
      </c>
      <c r="C245" t="s">
        <v>42</v>
      </c>
    </row>
    <row r="246" spans="1:3" x14ac:dyDescent="0.25">
      <c r="A246" t="s">
        <v>1412</v>
      </c>
      <c r="B246" t="s">
        <v>127</v>
      </c>
      <c r="C246" t="s">
        <v>42</v>
      </c>
    </row>
    <row r="247" spans="1:3" x14ac:dyDescent="0.25">
      <c r="A247" t="s">
        <v>1413</v>
      </c>
      <c r="B247" t="s">
        <v>127</v>
      </c>
      <c r="C247" t="s">
        <v>42</v>
      </c>
    </row>
    <row r="248" spans="1:3" x14ac:dyDescent="0.25">
      <c r="A248" t="s">
        <v>1414</v>
      </c>
      <c r="B248" t="s">
        <v>127</v>
      </c>
      <c r="C248" t="s">
        <v>42</v>
      </c>
    </row>
    <row r="249" spans="1:3" x14ac:dyDescent="0.25">
      <c r="A249" t="s">
        <v>1415</v>
      </c>
      <c r="B249" t="s">
        <v>127</v>
      </c>
      <c r="C249" t="s">
        <v>42</v>
      </c>
    </row>
    <row r="250" spans="1:3" x14ac:dyDescent="0.25">
      <c r="A250" t="s">
        <v>1416</v>
      </c>
      <c r="B250" t="s">
        <v>42</v>
      </c>
    </row>
    <row r="251" spans="1:3" x14ac:dyDescent="0.25">
      <c r="A251" t="s">
        <v>1417</v>
      </c>
      <c r="B251" t="s">
        <v>42</v>
      </c>
    </row>
    <row r="252" spans="1:3" x14ac:dyDescent="0.25">
      <c r="A252" t="s">
        <v>5289</v>
      </c>
      <c r="B252" t="s">
        <v>42</v>
      </c>
    </row>
    <row r="253" spans="1:3" x14ac:dyDescent="0.25">
      <c r="A253" t="s">
        <v>1418</v>
      </c>
      <c r="B253" t="s">
        <v>42</v>
      </c>
    </row>
    <row r="254" spans="1:3" x14ac:dyDescent="0.25">
      <c r="A254" t="s">
        <v>1419</v>
      </c>
      <c r="B254" t="s">
        <v>42</v>
      </c>
    </row>
    <row r="255" spans="1:3" x14ac:dyDescent="0.25">
      <c r="A255" t="s">
        <v>1420</v>
      </c>
      <c r="B255" t="s">
        <v>127</v>
      </c>
      <c r="C255" t="s">
        <v>42</v>
      </c>
    </row>
    <row r="256" spans="1:3" x14ac:dyDescent="0.25">
      <c r="A256" t="s">
        <v>1421</v>
      </c>
      <c r="B256" t="s">
        <v>127</v>
      </c>
      <c r="C256" t="s">
        <v>42</v>
      </c>
    </row>
    <row r="257" spans="1:4" x14ac:dyDescent="0.25">
      <c r="A257" t="s">
        <v>1422</v>
      </c>
      <c r="B257" t="s">
        <v>127</v>
      </c>
      <c r="C257" t="s">
        <v>42</v>
      </c>
    </row>
    <row r="258" spans="1:4" x14ac:dyDescent="0.25">
      <c r="A258" t="s">
        <v>1423</v>
      </c>
      <c r="B258" t="s">
        <v>127</v>
      </c>
      <c r="C258" t="s">
        <v>42</v>
      </c>
    </row>
    <row r="259" spans="1:4" x14ac:dyDescent="0.25">
      <c r="A259" t="s">
        <v>1424</v>
      </c>
      <c r="B259" t="s">
        <v>127</v>
      </c>
      <c r="C259" t="s">
        <v>42</v>
      </c>
    </row>
    <row r="260" spans="1:4" x14ac:dyDescent="0.25">
      <c r="A260" t="s">
        <v>1425</v>
      </c>
      <c r="B260" t="s">
        <v>127</v>
      </c>
      <c r="C260" t="s">
        <v>42</v>
      </c>
    </row>
    <row r="261" spans="1:4" x14ac:dyDescent="0.25">
      <c r="A261" t="s">
        <v>1426</v>
      </c>
      <c r="B261" t="s">
        <v>127</v>
      </c>
      <c r="C261" t="s">
        <v>42</v>
      </c>
    </row>
    <row r="262" spans="1:4" x14ac:dyDescent="0.25">
      <c r="A262" t="s">
        <v>1433</v>
      </c>
      <c r="B262" t="s">
        <v>65</v>
      </c>
      <c r="C262" t="s">
        <v>167</v>
      </c>
      <c r="D262" t="s">
        <v>42</v>
      </c>
    </row>
    <row r="263" spans="1:4" x14ac:dyDescent="0.25">
      <c r="A263" t="s">
        <v>1434</v>
      </c>
      <c r="B263" t="s">
        <v>65</v>
      </c>
      <c r="C263" t="s">
        <v>167</v>
      </c>
      <c r="D263" t="s">
        <v>42</v>
      </c>
    </row>
    <row r="264" spans="1:4" x14ac:dyDescent="0.25">
      <c r="A264" t="s">
        <v>1435</v>
      </c>
      <c r="B264" t="s">
        <v>65</v>
      </c>
      <c r="C264" t="s">
        <v>167</v>
      </c>
      <c r="D264" t="s">
        <v>42</v>
      </c>
    </row>
    <row r="265" spans="1:4" x14ac:dyDescent="0.25">
      <c r="A265" t="s">
        <v>1436</v>
      </c>
      <c r="B265" t="s">
        <v>65</v>
      </c>
      <c r="C265" t="s">
        <v>167</v>
      </c>
      <c r="D265" t="s">
        <v>42</v>
      </c>
    </row>
    <row r="266" spans="1:4" x14ac:dyDescent="0.25">
      <c r="A266" t="s">
        <v>1437</v>
      </c>
      <c r="B266" t="s">
        <v>65</v>
      </c>
      <c r="C266" t="s">
        <v>167</v>
      </c>
      <c r="D266" t="s">
        <v>42</v>
      </c>
    </row>
    <row r="267" spans="1:4" x14ac:dyDescent="0.25">
      <c r="A267" t="s">
        <v>1438</v>
      </c>
      <c r="B267" t="s">
        <v>65</v>
      </c>
      <c r="C267" t="s">
        <v>167</v>
      </c>
      <c r="D267" t="s">
        <v>42</v>
      </c>
    </row>
    <row r="268" spans="1:4" x14ac:dyDescent="0.25">
      <c r="A268" t="s">
        <v>1439</v>
      </c>
      <c r="B268" t="s">
        <v>65</v>
      </c>
      <c r="C268" t="s">
        <v>167</v>
      </c>
      <c r="D268" t="s">
        <v>42</v>
      </c>
    </row>
    <row r="269" spans="1:4" x14ac:dyDescent="0.25">
      <c r="A269" t="s">
        <v>1440</v>
      </c>
      <c r="B269" t="s">
        <v>65</v>
      </c>
      <c r="C269" t="s">
        <v>167</v>
      </c>
      <c r="D269" t="s">
        <v>42</v>
      </c>
    </row>
    <row r="270" spans="1:4" x14ac:dyDescent="0.25">
      <c r="A270" t="s">
        <v>1441</v>
      </c>
      <c r="B270" t="s">
        <v>177</v>
      </c>
      <c r="C270" t="s">
        <v>42</v>
      </c>
    </row>
    <row r="271" spans="1:4" x14ac:dyDescent="0.25">
      <c r="A271" t="s">
        <v>1442</v>
      </c>
      <c r="B271" t="s">
        <v>389</v>
      </c>
      <c r="C271" t="s">
        <v>42</v>
      </c>
      <c r="D271" t="s">
        <v>177</v>
      </c>
    </row>
    <row r="272" spans="1:4" x14ac:dyDescent="0.25">
      <c r="A272" t="s">
        <v>1443</v>
      </c>
      <c r="B272" t="s">
        <v>177</v>
      </c>
      <c r="C272" t="s">
        <v>42</v>
      </c>
    </row>
    <row r="273" spans="1:9" x14ac:dyDescent="0.25">
      <c r="A273" t="s">
        <v>1444</v>
      </c>
      <c r="B273" t="s">
        <v>181</v>
      </c>
      <c r="C273" t="s">
        <v>48</v>
      </c>
      <c r="D273" t="s">
        <v>182</v>
      </c>
    </row>
    <row r="274" spans="1:9" x14ac:dyDescent="0.25">
      <c r="A274" t="s">
        <v>1445</v>
      </c>
      <c r="B274" t="s">
        <v>181</v>
      </c>
      <c r="C274" t="s">
        <v>48</v>
      </c>
      <c r="D274" t="s">
        <v>182</v>
      </c>
    </row>
    <row r="275" spans="1:9" x14ac:dyDescent="0.25">
      <c r="A275" t="s">
        <v>1446</v>
      </c>
      <c r="B275" t="s">
        <v>38</v>
      </c>
      <c r="C275" t="s">
        <v>48</v>
      </c>
      <c r="D275" t="s">
        <v>42</v>
      </c>
    </row>
    <row r="276" spans="1:9" x14ac:dyDescent="0.25">
      <c r="A276" t="s">
        <v>1447</v>
      </c>
      <c r="B276" t="s">
        <v>38</v>
      </c>
      <c r="C276" t="s">
        <v>48</v>
      </c>
      <c r="D276" t="s">
        <v>42</v>
      </c>
    </row>
    <row r="277" spans="1:9" x14ac:dyDescent="0.25">
      <c r="A277" t="s">
        <v>1448</v>
      </c>
      <c r="B277" t="s">
        <v>38</v>
      </c>
      <c r="C277" t="s">
        <v>687</v>
      </c>
      <c r="D277" t="s">
        <v>50</v>
      </c>
      <c r="E277" t="s">
        <v>394</v>
      </c>
      <c r="F277" t="s">
        <v>42</v>
      </c>
      <c r="G277" t="s">
        <v>48</v>
      </c>
    </row>
    <row r="278" spans="1:9" x14ac:dyDescent="0.25">
      <c r="A278" t="s">
        <v>1449</v>
      </c>
      <c r="B278" t="s">
        <v>38</v>
      </c>
      <c r="C278" t="s">
        <v>687</v>
      </c>
      <c r="D278" t="s">
        <v>42</v>
      </c>
      <c r="E278" t="s">
        <v>48</v>
      </c>
    </row>
    <row r="279" spans="1:9" x14ac:dyDescent="0.25">
      <c r="A279" t="s">
        <v>1450</v>
      </c>
      <c r="B279" t="s">
        <v>38</v>
      </c>
      <c r="C279" t="s">
        <v>687</v>
      </c>
      <c r="D279" t="s">
        <v>50</v>
      </c>
      <c r="E279" t="s">
        <v>42</v>
      </c>
      <c r="F279" t="s">
        <v>48</v>
      </c>
    </row>
    <row r="280" spans="1:9" x14ac:dyDescent="0.25">
      <c r="A280" t="s">
        <v>1451</v>
      </c>
      <c r="B280" t="s">
        <v>38</v>
      </c>
      <c r="C280" t="s">
        <v>48</v>
      </c>
      <c r="D280" t="s">
        <v>42</v>
      </c>
    </row>
    <row r="281" spans="1:9" x14ac:dyDescent="0.25">
      <c r="A281" t="s">
        <v>1452</v>
      </c>
      <c r="B281" t="s">
        <v>554</v>
      </c>
      <c r="C281" t="s">
        <v>42</v>
      </c>
      <c r="D281" t="s">
        <v>38</v>
      </c>
      <c r="E281" t="s">
        <v>48</v>
      </c>
    </row>
    <row r="282" spans="1:9" x14ac:dyDescent="0.25">
      <c r="A282" t="s">
        <v>1453</v>
      </c>
      <c r="B282" t="s">
        <v>554</v>
      </c>
      <c r="C282" t="s">
        <v>42</v>
      </c>
      <c r="D282" t="s">
        <v>38</v>
      </c>
      <c r="E282" t="s">
        <v>48</v>
      </c>
    </row>
    <row r="283" spans="1:9" x14ac:dyDescent="0.25">
      <c r="A283" t="s">
        <v>1454</v>
      </c>
      <c r="B283" t="s">
        <v>38</v>
      </c>
      <c r="C283" t="s">
        <v>42</v>
      </c>
      <c r="D283" t="s">
        <v>48</v>
      </c>
    </row>
    <row r="284" spans="1:9" x14ac:dyDescent="0.25">
      <c r="A284" t="s">
        <v>1455</v>
      </c>
      <c r="B284" t="s">
        <v>38</v>
      </c>
      <c r="C284" t="s">
        <v>48</v>
      </c>
      <c r="D284" t="s">
        <v>42</v>
      </c>
    </row>
    <row r="285" spans="1:9" x14ac:dyDescent="0.25">
      <c r="A285" t="s">
        <v>1456</v>
      </c>
      <c r="B285" t="s">
        <v>38</v>
      </c>
      <c r="C285" t="s">
        <v>687</v>
      </c>
      <c r="D285" t="s">
        <v>50</v>
      </c>
      <c r="E285" t="s">
        <v>394</v>
      </c>
      <c r="F285" t="s">
        <v>42</v>
      </c>
      <c r="G285" t="s">
        <v>181</v>
      </c>
      <c r="H285" t="s">
        <v>48</v>
      </c>
      <c r="I285" t="s">
        <v>182</v>
      </c>
    </row>
    <row r="286" spans="1:9" x14ac:dyDescent="0.25">
      <c r="A286" t="s">
        <v>1457</v>
      </c>
      <c r="B286" t="s">
        <v>38</v>
      </c>
      <c r="C286" t="s">
        <v>687</v>
      </c>
      <c r="D286" t="s">
        <v>50</v>
      </c>
      <c r="E286" t="s">
        <v>394</v>
      </c>
      <c r="F286" t="s">
        <v>42</v>
      </c>
      <c r="G286" t="s">
        <v>181</v>
      </c>
      <c r="H286" t="s">
        <v>48</v>
      </c>
      <c r="I286" t="s">
        <v>182</v>
      </c>
    </row>
    <row r="287" spans="1:9" x14ac:dyDescent="0.25">
      <c r="A287" t="s">
        <v>1458</v>
      </c>
      <c r="B287" t="s">
        <v>177</v>
      </c>
      <c r="C287" t="s">
        <v>42</v>
      </c>
      <c r="D287" t="s">
        <v>181</v>
      </c>
      <c r="E287" t="s">
        <v>48</v>
      </c>
      <c r="F287" t="s">
        <v>182</v>
      </c>
    </row>
    <row r="288" spans="1:9" x14ac:dyDescent="0.25">
      <c r="A288" t="s">
        <v>1459</v>
      </c>
      <c r="B288" t="s">
        <v>38</v>
      </c>
      <c r="C288" t="s">
        <v>687</v>
      </c>
      <c r="D288" t="s">
        <v>42</v>
      </c>
      <c r="E288" t="s">
        <v>181</v>
      </c>
      <c r="F288" t="s">
        <v>48</v>
      </c>
      <c r="G288" t="s">
        <v>182</v>
      </c>
    </row>
    <row r="289" spans="1:8" x14ac:dyDescent="0.25">
      <c r="A289" t="s">
        <v>1460</v>
      </c>
      <c r="B289" t="s">
        <v>50</v>
      </c>
      <c r="C289" t="s">
        <v>687</v>
      </c>
      <c r="D289" t="s">
        <v>261</v>
      </c>
      <c r="E289" t="s">
        <v>42</v>
      </c>
      <c r="F289" t="s">
        <v>181</v>
      </c>
      <c r="G289" t="s">
        <v>48</v>
      </c>
      <c r="H289" t="s">
        <v>182</v>
      </c>
    </row>
    <row r="290" spans="1:8" x14ac:dyDescent="0.25">
      <c r="A290" t="s">
        <v>1461</v>
      </c>
      <c r="B290" t="s">
        <v>50</v>
      </c>
      <c r="C290" t="s">
        <v>687</v>
      </c>
      <c r="D290" t="s">
        <v>261</v>
      </c>
      <c r="E290" t="s">
        <v>42</v>
      </c>
      <c r="F290" t="s">
        <v>181</v>
      </c>
      <c r="G290" t="s">
        <v>48</v>
      </c>
      <c r="H290" t="s">
        <v>182</v>
      </c>
    </row>
    <row r="291" spans="1:8" x14ac:dyDescent="0.25">
      <c r="A291" t="s">
        <v>1462</v>
      </c>
      <c r="B291" t="s">
        <v>50</v>
      </c>
      <c r="C291" t="s">
        <v>687</v>
      </c>
      <c r="D291" t="s">
        <v>261</v>
      </c>
      <c r="E291" t="s">
        <v>42</v>
      </c>
      <c r="F291" t="s">
        <v>181</v>
      </c>
      <c r="G291" t="s">
        <v>48</v>
      </c>
      <c r="H291" t="s">
        <v>182</v>
      </c>
    </row>
    <row r="292" spans="1:8" x14ac:dyDescent="0.25">
      <c r="A292" t="s">
        <v>1463</v>
      </c>
      <c r="B292" t="s">
        <v>38</v>
      </c>
      <c r="C292" t="s">
        <v>687</v>
      </c>
      <c r="D292" t="s">
        <v>50</v>
      </c>
      <c r="E292" t="s">
        <v>42</v>
      </c>
      <c r="F292" t="s">
        <v>181</v>
      </c>
      <c r="G292" t="s">
        <v>48</v>
      </c>
      <c r="H292" t="s">
        <v>182</v>
      </c>
    </row>
    <row r="293" spans="1:8" x14ac:dyDescent="0.25">
      <c r="A293" t="s">
        <v>1464</v>
      </c>
      <c r="B293" t="s">
        <v>38</v>
      </c>
      <c r="C293" t="s">
        <v>687</v>
      </c>
      <c r="D293" t="s">
        <v>50</v>
      </c>
      <c r="E293" t="s">
        <v>42</v>
      </c>
      <c r="F293" t="s">
        <v>181</v>
      </c>
      <c r="G293" t="s">
        <v>48</v>
      </c>
      <c r="H293" t="s">
        <v>182</v>
      </c>
    </row>
    <row r="294" spans="1:8" x14ac:dyDescent="0.25">
      <c r="A294" t="s">
        <v>1465</v>
      </c>
      <c r="B294" t="s">
        <v>181</v>
      </c>
      <c r="C294" t="s">
        <v>48</v>
      </c>
      <c r="D294" t="s">
        <v>182</v>
      </c>
    </row>
    <row r="295" spans="1:8" x14ac:dyDescent="0.25">
      <c r="A295" t="s">
        <v>1466</v>
      </c>
      <c r="B295" t="s">
        <v>38</v>
      </c>
      <c r="C295" t="s">
        <v>181</v>
      </c>
      <c r="D295" t="s">
        <v>48</v>
      </c>
      <c r="E295" t="s">
        <v>182</v>
      </c>
    </row>
    <row r="296" spans="1:8" x14ac:dyDescent="0.25">
      <c r="A296" t="s">
        <v>1467</v>
      </c>
      <c r="B296" t="s">
        <v>554</v>
      </c>
      <c r="C296" t="s">
        <v>42</v>
      </c>
      <c r="D296" t="s">
        <v>181</v>
      </c>
      <c r="E296" t="s">
        <v>48</v>
      </c>
      <c r="F296" t="s">
        <v>182</v>
      </c>
    </row>
    <row r="297" spans="1:8" x14ac:dyDescent="0.25">
      <c r="A297" t="s">
        <v>1468</v>
      </c>
      <c r="B297" t="s">
        <v>554</v>
      </c>
      <c r="C297" t="s">
        <v>42</v>
      </c>
      <c r="D297" t="s">
        <v>181</v>
      </c>
      <c r="E297" t="s">
        <v>48</v>
      </c>
      <c r="F297" t="s">
        <v>182</v>
      </c>
    </row>
    <row r="298" spans="1:8" x14ac:dyDescent="0.25">
      <c r="A298" t="s">
        <v>1469</v>
      </c>
      <c r="B298" t="s">
        <v>38</v>
      </c>
      <c r="C298" t="s">
        <v>42</v>
      </c>
      <c r="D298" t="s">
        <v>181</v>
      </c>
      <c r="E298" t="s">
        <v>48</v>
      </c>
      <c r="F298" t="s">
        <v>182</v>
      </c>
    </row>
    <row r="299" spans="1:8" x14ac:dyDescent="0.25">
      <c r="A299" t="s">
        <v>1470</v>
      </c>
      <c r="B299" t="s">
        <v>181</v>
      </c>
      <c r="C299" t="s">
        <v>48</v>
      </c>
      <c r="D299" t="s">
        <v>182</v>
      </c>
    </row>
    <row r="300" spans="1:8" x14ac:dyDescent="0.25">
      <c r="A300" t="s">
        <v>1471</v>
      </c>
      <c r="B300" t="s">
        <v>38</v>
      </c>
      <c r="C300" t="s">
        <v>48</v>
      </c>
      <c r="D300" t="s">
        <v>42</v>
      </c>
    </row>
    <row r="301" spans="1:8" x14ac:dyDescent="0.25">
      <c r="A301" t="s">
        <v>1472</v>
      </c>
      <c r="B301" t="s">
        <v>38</v>
      </c>
      <c r="C301" t="s">
        <v>48</v>
      </c>
      <c r="D301" t="s">
        <v>42</v>
      </c>
    </row>
    <row r="302" spans="1:8" x14ac:dyDescent="0.25">
      <c r="A302" t="s">
        <v>1473</v>
      </c>
      <c r="B302" t="s">
        <v>42</v>
      </c>
      <c r="C302" t="s">
        <v>38</v>
      </c>
      <c r="D302" t="s">
        <v>48</v>
      </c>
    </row>
    <row r="303" spans="1:8" x14ac:dyDescent="0.25">
      <c r="A303" t="s">
        <v>1474</v>
      </c>
      <c r="B303" t="s">
        <v>38</v>
      </c>
      <c r="C303" t="s">
        <v>48</v>
      </c>
      <c r="D303" t="s">
        <v>42</v>
      </c>
    </row>
    <row r="304" spans="1:8" x14ac:dyDescent="0.25">
      <c r="A304" t="s">
        <v>1475</v>
      </c>
      <c r="B304" t="s">
        <v>38</v>
      </c>
      <c r="C304" t="s">
        <v>65</v>
      </c>
      <c r="D304" t="s">
        <v>66</v>
      </c>
      <c r="E304" t="s">
        <v>42</v>
      </c>
    </row>
    <row r="305" spans="1:6" x14ac:dyDescent="0.25">
      <c r="A305" t="s">
        <v>1476</v>
      </c>
      <c r="B305" t="s">
        <v>38</v>
      </c>
      <c r="C305" t="s">
        <v>65</v>
      </c>
      <c r="D305" t="s">
        <v>66</v>
      </c>
      <c r="E305" t="s">
        <v>42</v>
      </c>
    </row>
    <row r="306" spans="1:6" x14ac:dyDescent="0.25">
      <c r="A306" t="s">
        <v>1477</v>
      </c>
      <c r="B306" t="s">
        <v>38</v>
      </c>
      <c r="C306" t="s">
        <v>65</v>
      </c>
      <c r="D306" t="s">
        <v>66</v>
      </c>
      <c r="E306" t="s">
        <v>42</v>
      </c>
    </row>
    <row r="307" spans="1:6" x14ac:dyDescent="0.25">
      <c r="A307" t="s">
        <v>1478</v>
      </c>
      <c r="B307" t="s">
        <v>38</v>
      </c>
      <c r="C307" t="s">
        <v>65</v>
      </c>
      <c r="D307" t="s">
        <v>66</v>
      </c>
      <c r="E307" t="s">
        <v>42</v>
      </c>
    </row>
    <row r="308" spans="1:6" x14ac:dyDescent="0.25">
      <c r="A308" t="s">
        <v>1479</v>
      </c>
      <c r="B308" t="s">
        <v>38</v>
      </c>
      <c r="C308" t="s">
        <v>48</v>
      </c>
      <c r="D308" t="s">
        <v>42</v>
      </c>
    </row>
    <row r="309" spans="1:6" x14ac:dyDescent="0.25">
      <c r="A309" t="s">
        <v>1480</v>
      </c>
      <c r="B309" t="s">
        <v>38</v>
      </c>
      <c r="C309" t="s">
        <v>48</v>
      </c>
      <c r="D309" t="s">
        <v>42</v>
      </c>
    </row>
    <row r="310" spans="1:6" x14ac:dyDescent="0.25">
      <c r="A310" t="s">
        <v>1481</v>
      </c>
      <c r="B310" t="s">
        <v>38</v>
      </c>
      <c r="C310" t="s">
        <v>48</v>
      </c>
      <c r="D310" t="s">
        <v>42</v>
      </c>
    </row>
    <row r="311" spans="1:6" x14ac:dyDescent="0.25">
      <c r="A311" t="s">
        <v>1482</v>
      </c>
      <c r="B311" t="s">
        <v>38</v>
      </c>
      <c r="C311" t="s">
        <v>48</v>
      </c>
      <c r="D311" t="s">
        <v>42</v>
      </c>
    </row>
    <row r="312" spans="1:6" x14ac:dyDescent="0.25">
      <c r="A312" t="s">
        <v>1483</v>
      </c>
      <c r="B312" t="s">
        <v>79</v>
      </c>
      <c r="C312" t="s">
        <v>80</v>
      </c>
      <c r="D312" t="s">
        <v>42</v>
      </c>
    </row>
    <row r="313" spans="1:6" x14ac:dyDescent="0.25">
      <c r="A313" t="s">
        <v>1484</v>
      </c>
      <c r="B313" t="s">
        <v>79</v>
      </c>
      <c r="C313" t="s">
        <v>80</v>
      </c>
      <c r="D313" t="s">
        <v>42</v>
      </c>
    </row>
    <row r="314" spans="1:6" x14ac:dyDescent="0.25">
      <c r="A314" t="s">
        <v>1485</v>
      </c>
      <c r="B314" t="s">
        <v>79</v>
      </c>
      <c r="C314" t="s">
        <v>42</v>
      </c>
      <c r="D314" t="s">
        <v>80</v>
      </c>
    </row>
    <row r="315" spans="1:6" x14ac:dyDescent="0.25">
      <c r="A315" t="s">
        <v>1486</v>
      </c>
      <c r="B315" t="s">
        <v>79</v>
      </c>
      <c r="C315" t="s">
        <v>80</v>
      </c>
      <c r="D315" t="s">
        <v>42</v>
      </c>
    </row>
    <row r="316" spans="1:6" x14ac:dyDescent="0.25">
      <c r="A316" t="s">
        <v>2498</v>
      </c>
      <c r="B316" t="s">
        <v>38</v>
      </c>
      <c r="C316" t="s">
        <v>48</v>
      </c>
      <c r="D316" t="s">
        <v>42</v>
      </c>
    </row>
    <row r="317" spans="1:6" x14ac:dyDescent="0.25">
      <c r="A317" t="s">
        <v>2499</v>
      </c>
      <c r="B317" t="s">
        <v>38</v>
      </c>
      <c r="C317" t="s">
        <v>48</v>
      </c>
      <c r="D317" t="s">
        <v>42</v>
      </c>
    </row>
    <row r="318" spans="1:6" x14ac:dyDescent="0.25">
      <c r="A318" t="s">
        <v>2502</v>
      </c>
      <c r="B318" t="s">
        <v>38</v>
      </c>
      <c r="C318" t="s">
        <v>48</v>
      </c>
      <c r="D318" t="s">
        <v>50</v>
      </c>
      <c r="E318" t="s">
        <v>39</v>
      </c>
      <c r="F318" t="s">
        <v>42</v>
      </c>
    </row>
    <row r="319" spans="1:6" x14ac:dyDescent="0.25">
      <c r="A319" t="s">
        <v>2501</v>
      </c>
      <c r="B319" t="s">
        <v>38</v>
      </c>
      <c r="C319" t="s">
        <v>48</v>
      </c>
      <c r="D319" t="s">
        <v>39</v>
      </c>
      <c r="E319" t="s">
        <v>42</v>
      </c>
    </row>
    <row r="320" spans="1:6" x14ac:dyDescent="0.25">
      <c r="A320" t="s">
        <v>2503</v>
      </c>
      <c r="B320" t="s">
        <v>38</v>
      </c>
      <c r="C320" t="s">
        <v>48</v>
      </c>
      <c r="D320" t="s">
        <v>42</v>
      </c>
    </row>
    <row r="321" spans="1:5" x14ac:dyDescent="0.25">
      <c r="A321" t="s">
        <v>2504</v>
      </c>
      <c r="B321" t="s">
        <v>929</v>
      </c>
      <c r="C321" t="s">
        <v>42</v>
      </c>
      <c r="D321" t="s">
        <v>38</v>
      </c>
      <c r="E321" t="s">
        <v>48</v>
      </c>
    </row>
    <row r="322" spans="1:5" x14ac:dyDescent="0.25">
      <c r="A322" t="s">
        <v>2505</v>
      </c>
      <c r="B322" t="s">
        <v>70</v>
      </c>
      <c r="C322" t="s">
        <v>42</v>
      </c>
      <c r="D322" t="s">
        <v>38</v>
      </c>
      <c r="E322" t="s">
        <v>48</v>
      </c>
    </row>
    <row r="323" spans="1:5" x14ac:dyDescent="0.25">
      <c r="A323" t="s">
        <v>2506</v>
      </c>
      <c r="B323" t="s">
        <v>38</v>
      </c>
      <c r="C323" t="s">
        <v>48</v>
      </c>
      <c r="D323" t="s">
        <v>42</v>
      </c>
    </row>
    <row r="324" spans="1:5" x14ac:dyDescent="0.25">
      <c r="A324" t="s">
        <v>2510</v>
      </c>
      <c r="B324" t="s">
        <v>38</v>
      </c>
      <c r="C324" t="s">
        <v>48</v>
      </c>
      <c r="D324" t="s">
        <v>42</v>
      </c>
    </row>
    <row r="325" spans="1:5" x14ac:dyDescent="0.25">
      <c r="A325" t="s">
        <v>2507</v>
      </c>
      <c r="B325" t="s">
        <v>554</v>
      </c>
      <c r="C325" t="s">
        <v>42</v>
      </c>
      <c r="D325" t="s">
        <v>38</v>
      </c>
      <c r="E325" t="s">
        <v>48</v>
      </c>
    </row>
    <row r="326" spans="1:5" x14ac:dyDescent="0.25">
      <c r="A326" t="s">
        <v>2508</v>
      </c>
      <c r="B326" t="s">
        <v>554</v>
      </c>
      <c r="C326" t="s">
        <v>42</v>
      </c>
      <c r="D326" t="s">
        <v>38</v>
      </c>
      <c r="E326" t="s">
        <v>48</v>
      </c>
    </row>
    <row r="327" spans="1:5" x14ac:dyDescent="0.25">
      <c r="A327" t="s">
        <v>2509</v>
      </c>
      <c r="B327" t="s">
        <v>38</v>
      </c>
      <c r="C327" t="s">
        <v>42</v>
      </c>
      <c r="D327" t="s">
        <v>48</v>
      </c>
    </row>
    <row r="328" spans="1:5" x14ac:dyDescent="0.25">
      <c r="A328" t="s">
        <v>2500</v>
      </c>
      <c r="B328" t="s">
        <v>38</v>
      </c>
      <c r="C328" t="s">
        <v>48</v>
      </c>
      <c r="D328" t="s">
        <v>42</v>
      </c>
    </row>
    <row r="329" spans="1:5" x14ac:dyDescent="0.25">
      <c r="A329" t="s">
        <v>1499</v>
      </c>
      <c r="B329" t="s">
        <v>38</v>
      </c>
    </row>
    <row r="330" spans="1:5" x14ac:dyDescent="0.25">
      <c r="A330" t="s">
        <v>1500</v>
      </c>
      <c r="B330" t="s">
        <v>38</v>
      </c>
    </row>
    <row r="331" spans="1:5" x14ac:dyDescent="0.25">
      <c r="A331" t="s">
        <v>1501</v>
      </c>
      <c r="B331" t="s">
        <v>48</v>
      </c>
      <c r="C331" t="s">
        <v>84</v>
      </c>
      <c r="D331" t="s">
        <v>42</v>
      </c>
    </row>
    <row r="332" spans="1:5" x14ac:dyDescent="0.25">
      <c r="A332" t="s">
        <v>1502</v>
      </c>
      <c r="B332" t="s">
        <v>48</v>
      </c>
      <c r="C332" t="s">
        <v>84</v>
      </c>
      <c r="D332" t="s">
        <v>42</v>
      </c>
    </row>
    <row r="333" spans="1:5" x14ac:dyDescent="0.25">
      <c r="A333" t="s">
        <v>1503</v>
      </c>
      <c r="B333" t="s">
        <v>84</v>
      </c>
      <c r="C333" t="s">
        <v>42</v>
      </c>
      <c r="D333" t="s">
        <v>48</v>
      </c>
    </row>
    <row r="334" spans="1:5" x14ac:dyDescent="0.25">
      <c r="A334" t="s">
        <v>1504</v>
      </c>
      <c r="B334" t="s">
        <v>42</v>
      </c>
    </row>
    <row r="335" spans="1:5" x14ac:dyDescent="0.25">
      <c r="A335" t="s">
        <v>1505</v>
      </c>
      <c r="B335" t="s">
        <v>84</v>
      </c>
      <c r="C335" t="s">
        <v>42</v>
      </c>
    </row>
    <row r="336" spans="1:5" x14ac:dyDescent="0.25">
      <c r="A336" t="s">
        <v>1506</v>
      </c>
      <c r="B336" t="s">
        <v>84</v>
      </c>
      <c r="C336" t="s">
        <v>42</v>
      </c>
    </row>
    <row r="337" spans="1:4" x14ac:dyDescent="0.25">
      <c r="A337" t="s">
        <v>1507</v>
      </c>
      <c r="B337" t="s">
        <v>84</v>
      </c>
      <c r="C337" t="s">
        <v>42</v>
      </c>
    </row>
    <row r="338" spans="1:4" x14ac:dyDescent="0.25">
      <c r="A338" t="s">
        <v>1508</v>
      </c>
      <c r="B338" t="s">
        <v>84</v>
      </c>
      <c r="C338" t="s">
        <v>42</v>
      </c>
    </row>
    <row r="339" spans="1:4" x14ac:dyDescent="0.25">
      <c r="A339" t="s">
        <v>1509</v>
      </c>
      <c r="B339" t="s">
        <v>48</v>
      </c>
      <c r="C339" t="s">
        <v>222</v>
      </c>
      <c r="D339" t="s">
        <v>42</v>
      </c>
    </row>
    <row r="340" spans="1:4" x14ac:dyDescent="0.25">
      <c r="A340" t="s">
        <v>1510</v>
      </c>
      <c r="B340" t="s">
        <v>48</v>
      </c>
      <c r="C340" t="s">
        <v>222</v>
      </c>
      <c r="D340" t="s">
        <v>42</v>
      </c>
    </row>
    <row r="341" spans="1:4" x14ac:dyDescent="0.25">
      <c r="A341" t="s">
        <v>1511</v>
      </c>
      <c r="B341" t="s">
        <v>222</v>
      </c>
      <c r="C341" t="s">
        <v>42</v>
      </c>
      <c r="D341" t="s">
        <v>48</v>
      </c>
    </row>
    <row r="342" spans="1:4" x14ac:dyDescent="0.25">
      <c r="A342" t="s">
        <v>1512</v>
      </c>
      <c r="B342" t="s">
        <v>222</v>
      </c>
      <c r="C342" t="s">
        <v>42</v>
      </c>
      <c r="D342" t="s">
        <v>48</v>
      </c>
    </row>
    <row r="343" spans="1:4" x14ac:dyDescent="0.25">
      <c r="A343" t="s">
        <v>1513</v>
      </c>
      <c r="B343" t="s">
        <v>48</v>
      </c>
      <c r="C343" t="s">
        <v>88</v>
      </c>
      <c r="D343" t="s">
        <v>42</v>
      </c>
    </row>
    <row r="344" spans="1:4" x14ac:dyDescent="0.25">
      <c r="A344" t="s">
        <v>1514</v>
      </c>
      <c r="B344" t="s">
        <v>88</v>
      </c>
      <c r="C344" t="s">
        <v>42</v>
      </c>
      <c r="D344" t="s">
        <v>48</v>
      </c>
    </row>
    <row r="345" spans="1:4" x14ac:dyDescent="0.25">
      <c r="A345" t="s">
        <v>1515</v>
      </c>
      <c r="B345" t="s">
        <v>88</v>
      </c>
      <c r="C345" t="s">
        <v>42</v>
      </c>
      <c r="D345" t="s">
        <v>48</v>
      </c>
    </row>
    <row r="346" spans="1:4" x14ac:dyDescent="0.25">
      <c r="A346" t="s">
        <v>1516</v>
      </c>
      <c r="B346" t="s">
        <v>48</v>
      </c>
      <c r="C346" t="s">
        <v>88</v>
      </c>
      <c r="D346" t="s">
        <v>42</v>
      </c>
    </row>
    <row r="347" spans="1:4" x14ac:dyDescent="0.25">
      <c r="A347" t="s">
        <v>1517</v>
      </c>
      <c r="B347" t="s">
        <v>88</v>
      </c>
      <c r="C347" t="s">
        <v>42</v>
      </c>
    </row>
    <row r="348" spans="1:4" x14ac:dyDescent="0.25">
      <c r="A348" t="s">
        <v>1518</v>
      </c>
      <c r="B348" t="s">
        <v>88</v>
      </c>
      <c r="C348" t="s">
        <v>42</v>
      </c>
    </row>
    <row r="349" spans="1:4" x14ac:dyDescent="0.25">
      <c r="A349" t="s">
        <v>1519</v>
      </c>
      <c r="B349" t="s">
        <v>88</v>
      </c>
      <c r="C349" t="s">
        <v>42</v>
      </c>
    </row>
    <row r="350" spans="1:4" x14ac:dyDescent="0.25">
      <c r="A350" t="s">
        <v>1520</v>
      </c>
      <c r="B350" t="s">
        <v>88</v>
      </c>
      <c r="C350" t="s">
        <v>42</v>
      </c>
    </row>
    <row r="351" spans="1:4" x14ac:dyDescent="0.25">
      <c r="A351" t="s">
        <v>1521</v>
      </c>
      <c r="B351" t="s">
        <v>88</v>
      </c>
      <c r="C351" t="s">
        <v>42</v>
      </c>
    </row>
    <row r="352" spans="1:4" x14ac:dyDescent="0.25">
      <c r="A352" t="s">
        <v>1522</v>
      </c>
      <c r="B352" t="s">
        <v>88</v>
      </c>
      <c r="C352" t="s">
        <v>42</v>
      </c>
    </row>
    <row r="353" spans="1:8" x14ac:dyDescent="0.25">
      <c r="A353" t="s">
        <v>1523</v>
      </c>
      <c r="B353" t="s">
        <v>222</v>
      </c>
      <c r="C353" t="s">
        <v>42</v>
      </c>
      <c r="D353" t="s">
        <v>48</v>
      </c>
    </row>
    <row r="354" spans="1:8" x14ac:dyDescent="0.25">
      <c r="A354" t="s">
        <v>1524</v>
      </c>
      <c r="B354" t="s">
        <v>222</v>
      </c>
      <c r="C354" t="s">
        <v>42</v>
      </c>
      <c r="D354" t="s">
        <v>48</v>
      </c>
    </row>
    <row r="355" spans="1:8" x14ac:dyDescent="0.25">
      <c r="A355" t="s">
        <v>1525</v>
      </c>
      <c r="B355" t="s">
        <v>48</v>
      </c>
      <c r="C355" t="s">
        <v>222</v>
      </c>
      <c r="D355" t="s">
        <v>42</v>
      </c>
    </row>
    <row r="356" spans="1:8" x14ac:dyDescent="0.25">
      <c r="A356" t="s">
        <v>2410</v>
      </c>
      <c r="B356" t="s">
        <v>38</v>
      </c>
      <c r="C356" t="s">
        <v>48</v>
      </c>
      <c r="D356" t="s">
        <v>238</v>
      </c>
    </row>
    <row r="357" spans="1:8" x14ac:dyDescent="0.25">
      <c r="A357" t="s">
        <v>2412</v>
      </c>
      <c r="B357" t="s">
        <v>38</v>
      </c>
      <c r="C357" t="s">
        <v>48</v>
      </c>
      <c r="D357" t="s">
        <v>50</v>
      </c>
      <c r="E357" t="s">
        <v>394</v>
      </c>
      <c r="F357" t="s">
        <v>42</v>
      </c>
      <c r="G357" t="s">
        <v>238</v>
      </c>
    </row>
    <row r="358" spans="1:8" x14ac:dyDescent="0.25">
      <c r="A358" t="s">
        <v>2413</v>
      </c>
      <c r="B358" t="s">
        <v>38</v>
      </c>
      <c r="C358" t="s">
        <v>687</v>
      </c>
      <c r="D358" t="s">
        <v>50</v>
      </c>
      <c r="E358" t="s">
        <v>394</v>
      </c>
      <c r="F358" t="s">
        <v>42</v>
      </c>
      <c r="G358" t="s">
        <v>48</v>
      </c>
      <c r="H358" t="s">
        <v>238</v>
      </c>
    </row>
    <row r="359" spans="1:8" x14ac:dyDescent="0.25">
      <c r="A359" t="s">
        <v>2414</v>
      </c>
      <c r="B359" t="s">
        <v>38</v>
      </c>
      <c r="C359" t="s">
        <v>687</v>
      </c>
      <c r="D359" t="s">
        <v>42</v>
      </c>
      <c r="E359" t="s">
        <v>48</v>
      </c>
      <c r="F359" t="s">
        <v>238</v>
      </c>
    </row>
    <row r="360" spans="1:8" x14ac:dyDescent="0.25">
      <c r="A360" t="s">
        <v>2415</v>
      </c>
      <c r="B360" t="s">
        <v>38</v>
      </c>
      <c r="C360" t="s">
        <v>687</v>
      </c>
      <c r="D360" t="s">
        <v>50</v>
      </c>
      <c r="E360" t="s">
        <v>42</v>
      </c>
      <c r="F360" t="s">
        <v>48</v>
      </c>
      <c r="G360" t="s">
        <v>238</v>
      </c>
    </row>
    <row r="361" spans="1:8" x14ac:dyDescent="0.25">
      <c r="A361" t="s">
        <v>2416</v>
      </c>
      <c r="B361" t="s">
        <v>38</v>
      </c>
      <c r="C361" t="s">
        <v>48</v>
      </c>
      <c r="D361" t="s">
        <v>238</v>
      </c>
    </row>
    <row r="362" spans="1:8" x14ac:dyDescent="0.25">
      <c r="A362" t="s">
        <v>2417</v>
      </c>
      <c r="B362" t="s">
        <v>554</v>
      </c>
      <c r="C362" t="s">
        <v>42</v>
      </c>
      <c r="D362" t="s">
        <v>38</v>
      </c>
      <c r="E362" t="s">
        <v>48</v>
      </c>
      <c r="F362" t="s">
        <v>238</v>
      </c>
    </row>
    <row r="363" spans="1:8" x14ac:dyDescent="0.25">
      <c r="A363" t="s">
        <v>2418</v>
      </c>
      <c r="B363" t="s">
        <v>38</v>
      </c>
      <c r="C363" t="s">
        <v>42</v>
      </c>
      <c r="D363" t="s">
        <v>48</v>
      </c>
      <c r="E363" t="s">
        <v>238</v>
      </c>
    </row>
    <row r="364" spans="1:8" x14ac:dyDescent="0.25">
      <c r="A364" t="s">
        <v>2411</v>
      </c>
      <c r="B364" t="s">
        <v>38</v>
      </c>
      <c r="C364" t="s">
        <v>48</v>
      </c>
      <c r="D364" t="s">
        <v>238</v>
      </c>
    </row>
    <row r="365" spans="1:8" x14ac:dyDescent="0.25">
      <c r="A365" t="s">
        <v>2419</v>
      </c>
      <c r="B365" t="s">
        <v>38</v>
      </c>
      <c r="C365" t="s">
        <v>48</v>
      </c>
      <c r="D365" t="s">
        <v>238</v>
      </c>
    </row>
    <row r="366" spans="1:8" x14ac:dyDescent="0.25">
      <c r="A366" t="s">
        <v>2421</v>
      </c>
      <c r="B366" t="s">
        <v>38</v>
      </c>
      <c r="C366" t="s">
        <v>48</v>
      </c>
      <c r="D366" t="s">
        <v>42</v>
      </c>
      <c r="E366" t="s">
        <v>238</v>
      </c>
    </row>
    <row r="367" spans="1:8" x14ac:dyDescent="0.25">
      <c r="A367" t="s">
        <v>2422</v>
      </c>
      <c r="B367" t="s">
        <v>389</v>
      </c>
      <c r="C367" t="s">
        <v>42</v>
      </c>
      <c r="D367" t="s">
        <v>38</v>
      </c>
      <c r="E367" t="s">
        <v>48</v>
      </c>
      <c r="F367" t="s">
        <v>238</v>
      </c>
    </row>
    <row r="368" spans="1:8" x14ac:dyDescent="0.25">
      <c r="A368" t="s">
        <v>2423</v>
      </c>
      <c r="B368" t="s">
        <v>929</v>
      </c>
      <c r="C368" t="s">
        <v>42</v>
      </c>
      <c r="D368" t="s">
        <v>38</v>
      </c>
      <c r="E368" t="s">
        <v>48</v>
      </c>
      <c r="F368" t="s">
        <v>238</v>
      </c>
    </row>
    <row r="369" spans="1:8" x14ac:dyDescent="0.25">
      <c r="A369" t="s">
        <v>2424</v>
      </c>
      <c r="B369" t="s">
        <v>70</v>
      </c>
      <c r="C369" t="s">
        <v>42</v>
      </c>
      <c r="D369" t="s">
        <v>38</v>
      </c>
      <c r="E369" t="s">
        <v>48</v>
      </c>
      <c r="F369" t="s">
        <v>238</v>
      </c>
    </row>
    <row r="370" spans="1:8" x14ac:dyDescent="0.25">
      <c r="A370" t="s">
        <v>2425</v>
      </c>
      <c r="B370" t="s">
        <v>38</v>
      </c>
      <c r="C370" t="s">
        <v>39</v>
      </c>
      <c r="D370" t="s">
        <v>40</v>
      </c>
      <c r="E370" t="s">
        <v>41</v>
      </c>
      <c r="F370" t="s">
        <v>42</v>
      </c>
      <c r="G370" t="s">
        <v>48</v>
      </c>
      <c r="H370" t="s">
        <v>238</v>
      </c>
    </row>
    <row r="371" spans="1:8" x14ac:dyDescent="0.25">
      <c r="A371" t="s">
        <v>2426</v>
      </c>
      <c r="B371" t="s">
        <v>38</v>
      </c>
      <c r="C371" t="s">
        <v>42</v>
      </c>
      <c r="D371" t="s">
        <v>48</v>
      </c>
      <c r="E371" t="s">
        <v>238</v>
      </c>
    </row>
    <row r="372" spans="1:8" x14ac:dyDescent="0.25">
      <c r="A372" t="s">
        <v>2428</v>
      </c>
      <c r="B372" t="s">
        <v>38</v>
      </c>
      <c r="C372" t="s">
        <v>48</v>
      </c>
      <c r="D372" t="s">
        <v>238</v>
      </c>
    </row>
    <row r="373" spans="1:8" x14ac:dyDescent="0.25">
      <c r="A373" t="s">
        <v>2427</v>
      </c>
      <c r="B373" t="s">
        <v>38</v>
      </c>
      <c r="C373" t="s">
        <v>39</v>
      </c>
      <c r="D373" t="s">
        <v>40</v>
      </c>
      <c r="E373" t="s">
        <v>41</v>
      </c>
      <c r="F373" t="s">
        <v>42</v>
      </c>
      <c r="G373" t="s">
        <v>48</v>
      </c>
      <c r="H373" t="s">
        <v>238</v>
      </c>
    </row>
    <row r="374" spans="1:8" x14ac:dyDescent="0.25">
      <c r="A374" t="s">
        <v>2429</v>
      </c>
      <c r="B374" t="s">
        <v>554</v>
      </c>
      <c r="C374" t="s">
        <v>42</v>
      </c>
      <c r="D374" t="s">
        <v>38</v>
      </c>
      <c r="E374" t="s">
        <v>48</v>
      </c>
      <c r="F374" t="s">
        <v>238</v>
      </c>
    </row>
    <row r="375" spans="1:8" x14ac:dyDescent="0.25">
      <c r="A375" t="s">
        <v>2420</v>
      </c>
      <c r="B375" t="s">
        <v>38</v>
      </c>
      <c r="C375" t="s">
        <v>48</v>
      </c>
      <c r="D375" t="s">
        <v>238</v>
      </c>
    </row>
    <row r="376" spans="1:8" x14ac:dyDescent="0.25">
      <c r="A376" t="s">
        <v>2431</v>
      </c>
      <c r="B376" t="s">
        <v>38</v>
      </c>
      <c r="C376" t="s">
        <v>39</v>
      </c>
      <c r="D376" t="s">
        <v>40</v>
      </c>
      <c r="E376" t="s">
        <v>41</v>
      </c>
      <c r="F376" t="s">
        <v>42</v>
      </c>
      <c r="G376" t="s">
        <v>48</v>
      </c>
      <c r="H376" t="s">
        <v>238</v>
      </c>
    </row>
    <row r="377" spans="1:8" x14ac:dyDescent="0.25">
      <c r="A377" t="s">
        <v>2434</v>
      </c>
      <c r="B377" t="s">
        <v>38</v>
      </c>
      <c r="C377" t="s">
        <v>48</v>
      </c>
      <c r="D377" t="s">
        <v>39</v>
      </c>
      <c r="E377" t="s">
        <v>40</v>
      </c>
      <c r="F377" t="s">
        <v>41</v>
      </c>
      <c r="G377" t="s">
        <v>42</v>
      </c>
      <c r="H377" t="s">
        <v>238</v>
      </c>
    </row>
    <row r="378" spans="1:8" x14ac:dyDescent="0.25">
      <c r="A378" t="s">
        <v>2433</v>
      </c>
      <c r="B378" t="s">
        <v>38</v>
      </c>
      <c r="C378" t="s">
        <v>48</v>
      </c>
      <c r="D378" t="s">
        <v>50</v>
      </c>
      <c r="E378" t="s">
        <v>39</v>
      </c>
      <c r="F378" t="s">
        <v>42</v>
      </c>
      <c r="G378" t="s">
        <v>238</v>
      </c>
    </row>
    <row r="379" spans="1:8" x14ac:dyDescent="0.25">
      <c r="A379" t="s">
        <v>2432</v>
      </c>
      <c r="B379" t="s">
        <v>38</v>
      </c>
      <c r="C379" t="s">
        <v>48</v>
      </c>
      <c r="D379" t="s">
        <v>39</v>
      </c>
      <c r="E379" t="s">
        <v>42</v>
      </c>
      <c r="F379" t="s">
        <v>238</v>
      </c>
    </row>
    <row r="380" spans="1:8" x14ac:dyDescent="0.25">
      <c r="A380" t="s">
        <v>2435</v>
      </c>
      <c r="B380" t="s">
        <v>38</v>
      </c>
      <c r="C380" t="s">
        <v>48</v>
      </c>
      <c r="D380" t="s">
        <v>39</v>
      </c>
      <c r="E380" t="s">
        <v>42</v>
      </c>
      <c r="F380" t="s">
        <v>238</v>
      </c>
    </row>
    <row r="381" spans="1:8" x14ac:dyDescent="0.25">
      <c r="A381" t="s">
        <v>2436</v>
      </c>
      <c r="B381" t="s">
        <v>38</v>
      </c>
      <c r="C381" t="s">
        <v>48</v>
      </c>
      <c r="D381" t="s">
        <v>42</v>
      </c>
      <c r="E381" t="s">
        <v>238</v>
      </c>
    </row>
    <row r="382" spans="1:8" x14ac:dyDescent="0.25">
      <c r="A382" t="s">
        <v>2437</v>
      </c>
      <c r="B382" t="s">
        <v>389</v>
      </c>
      <c r="C382" t="s">
        <v>42</v>
      </c>
      <c r="D382" t="s">
        <v>38</v>
      </c>
      <c r="E382" t="s">
        <v>48</v>
      </c>
      <c r="F382" t="s">
        <v>238</v>
      </c>
    </row>
    <row r="383" spans="1:8" x14ac:dyDescent="0.25">
      <c r="A383" t="s">
        <v>2438</v>
      </c>
      <c r="B383" t="s">
        <v>929</v>
      </c>
      <c r="C383" t="s">
        <v>42</v>
      </c>
      <c r="D383" t="s">
        <v>38</v>
      </c>
      <c r="E383" t="s">
        <v>48</v>
      </c>
      <c r="F383" t="s">
        <v>238</v>
      </c>
    </row>
    <row r="384" spans="1:8" x14ac:dyDescent="0.25">
      <c r="A384" t="s">
        <v>2439</v>
      </c>
      <c r="B384" t="s">
        <v>70</v>
      </c>
      <c r="C384" t="s">
        <v>42</v>
      </c>
      <c r="D384" t="s">
        <v>38</v>
      </c>
      <c r="E384" t="s">
        <v>48</v>
      </c>
      <c r="F384" t="s">
        <v>238</v>
      </c>
    </row>
    <row r="385" spans="1:8" x14ac:dyDescent="0.25">
      <c r="A385" t="s">
        <v>2440</v>
      </c>
      <c r="B385" t="s">
        <v>38</v>
      </c>
      <c r="C385" t="s">
        <v>42</v>
      </c>
      <c r="D385" t="s">
        <v>48</v>
      </c>
      <c r="E385" t="s">
        <v>238</v>
      </c>
    </row>
    <row r="386" spans="1:8" x14ac:dyDescent="0.25">
      <c r="A386" t="s">
        <v>2441</v>
      </c>
      <c r="B386" t="s">
        <v>38</v>
      </c>
      <c r="C386" t="s">
        <v>48</v>
      </c>
      <c r="D386" t="s">
        <v>238</v>
      </c>
    </row>
    <row r="387" spans="1:8" x14ac:dyDescent="0.25">
      <c r="A387" t="s">
        <v>2442</v>
      </c>
      <c r="B387" t="s">
        <v>554</v>
      </c>
      <c r="C387" t="s">
        <v>42</v>
      </c>
      <c r="D387" t="s">
        <v>38</v>
      </c>
      <c r="E387" t="s">
        <v>48</v>
      </c>
      <c r="F387" t="s">
        <v>238</v>
      </c>
    </row>
    <row r="388" spans="1:8" x14ac:dyDescent="0.25">
      <c r="A388" t="s">
        <v>2443</v>
      </c>
      <c r="B388" t="s">
        <v>38</v>
      </c>
      <c r="C388" t="s">
        <v>42</v>
      </c>
      <c r="D388" t="s">
        <v>48</v>
      </c>
      <c r="E388" t="s">
        <v>238</v>
      </c>
    </row>
    <row r="389" spans="1:8" x14ac:dyDescent="0.25">
      <c r="A389" t="s">
        <v>2430</v>
      </c>
      <c r="B389" t="s">
        <v>38</v>
      </c>
      <c r="C389" t="s">
        <v>48</v>
      </c>
      <c r="D389" t="s">
        <v>238</v>
      </c>
    </row>
    <row r="390" spans="1:8" x14ac:dyDescent="0.25">
      <c r="A390" t="s">
        <v>2444</v>
      </c>
      <c r="B390" t="s">
        <v>38</v>
      </c>
      <c r="C390" t="s">
        <v>48</v>
      </c>
      <c r="D390" t="s">
        <v>52</v>
      </c>
    </row>
    <row r="391" spans="1:8" x14ac:dyDescent="0.25">
      <c r="A391" t="s">
        <v>2445</v>
      </c>
      <c r="B391" t="s">
        <v>38</v>
      </c>
      <c r="C391" t="s">
        <v>48</v>
      </c>
      <c r="D391" t="s">
        <v>52</v>
      </c>
    </row>
    <row r="392" spans="1:8" x14ac:dyDescent="0.25">
      <c r="A392" t="s">
        <v>2448</v>
      </c>
      <c r="B392" t="s">
        <v>127</v>
      </c>
      <c r="C392" t="s">
        <v>42</v>
      </c>
      <c r="D392" t="s">
        <v>38</v>
      </c>
      <c r="E392" t="s">
        <v>48</v>
      </c>
      <c r="F392" t="s">
        <v>52</v>
      </c>
    </row>
    <row r="393" spans="1:8" x14ac:dyDescent="0.25">
      <c r="A393" t="s">
        <v>2449</v>
      </c>
      <c r="B393" t="s">
        <v>127</v>
      </c>
      <c r="C393" t="s">
        <v>42</v>
      </c>
      <c r="D393" t="s">
        <v>38</v>
      </c>
      <c r="E393" t="s">
        <v>48</v>
      </c>
      <c r="F393" t="s">
        <v>52</v>
      </c>
    </row>
    <row r="394" spans="1:8" x14ac:dyDescent="0.25">
      <c r="A394" t="s">
        <v>5290</v>
      </c>
      <c r="B394" t="s">
        <v>42</v>
      </c>
      <c r="C394" t="s">
        <v>38</v>
      </c>
      <c r="D394" t="s">
        <v>48</v>
      </c>
      <c r="E394" t="s">
        <v>52</v>
      </c>
    </row>
    <row r="395" spans="1:8" x14ac:dyDescent="0.25">
      <c r="A395" t="s">
        <v>2447</v>
      </c>
      <c r="B395" t="s">
        <v>42</v>
      </c>
      <c r="C395" t="s">
        <v>38</v>
      </c>
      <c r="D395" t="s">
        <v>48</v>
      </c>
      <c r="E395" t="s">
        <v>52</v>
      </c>
    </row>
    <row r="396" spans="1:8" x14ac:dyDescent="0.25">
      <c r="A396" t="s">
        <v>2450</v>
      </c>
      <c r="B396" t="s">
        <v>38</v>
      </c>
      <c r="C396" t="s">
        <v>48</v>
      </c>
      <c r="D396" t="s">
        <v>42</v>
      </c>
      <c r="E396" t="s">
        <v>52</v>
      </c>
    </row>
    <row r="397" spans="1:8" x14ac:dyDescent="0.25">
      <c r="A397" t="s">
        <v>5195</v>
      </c>
      <c r="B397" t="s">
        <v>42</v>
      </c>
      <c r="C397" t="s">
        <v>38</v>
      </c>
      <c r="D397" t="s">
        <v>48</v>
      </c>
      <c r="E397" t="s">
        <v>52</v>
      </c>
    </row>
    <row r="398" spans="1:8" x14ac:dyDescent="0.25">
      <c r="A398" t="s">
        <v>5196</v>
      </c>
      <c r="B398" t="s">
        <v>42</v>
      </c>
      <c r="C398" t="s">
        <v>38</v>
      </c>
      <c r="D398" t="s">
        <v>48</v>
      </c>
      <c r="E398" t="s">
        <v>52</v>
      </c>
    </row>
    <row r="399" spans="1:8" x14ac:dyDescent="0.25">
      <c r="A399" t="s">
        <v>2451</v>
      </c>
      <c r="B399" t="s">
        <v>38</v>
      </c>
      <c r="C399" t="s">
        <v>39</v>
      </c>
      <c r="D399" t="s">
        <v>40</v>
      </c>
      <c r="E399" t="s">
        <v>41</v>
      </c>
      <c r="F399" t="s">
        <v>42</v>
      </c>
      <c r="G399" t="s">
        <v>48</v>
      </c>
      <c r="H399" t="s">
        <v>52</v>
      </c>
    </row>
    <row r="400" spans="1:8" x14ac:dyDescent="0.25">
      <c r="A400" t="s">
        <v>5206</v>
      </c>
      <c r="B400" t="s">
        <v>38</v>
      </c>
      <c r="C400" t="s">
        <v>39</v>
      </c>
      <c r="D400" t="s">
        <v>40</v>
      </c>
      <c r="E400" t="s">
        <v>41</v>
      </c>
      <c r="F400" t="s">
        <v>42</v>
      </c>
      <c r="G400" t="s">
        <v>48</v>
      </c>
      <c r="H400" t="s">
        <v>52</v>
      </c>
    </row>
    <row r="401" spans="1:8" x14ac:dyDescent="0.25">
      <c r="A401" t="s">
        <v>2452</v>
      </c>
      <c r="B401" t="s">
        <v>554</v>
      </c>
      <c r="C401" t="s">
        <v>42</v>
      </c>
      <c r="D401" t="s">
        <v>38</v>
      </c>
      <c r="E401" t="s">
        <v>48</v>
      </c>
      <c r="F401" t="s">
        <v>52</v>
      </c>
    </row>
    <row r="402" spans="1:8" x14ac:dyDescent="0.25">
      <c r="A402" t="s">
        <v>2453</v>
      </c>
      <c r="B402" t="s">
        <v>554</v>
      </c>
      <c r="C402" t="s">
        <v>42</v>
      </c>
      <c r="D402" t="s">
        <v>38</v>
      </c>
      <c r="E402" t="s">
        <v>48</v>
      </c>
      <c r="F402" t="s">
        <v>52</v>
      </c>
    </row>
    <row r="403" spans="1:8" x14ac:dyDescent="0.25">
      <c r="A403" t="s">
        <v>2454</v>
      </c>
      <c r="B403" t="s">
        <v>38</v>
      </c>
      <c r="C403" t="s">
        <v>42</v>
      </c>
      <c r="D403" t="s">
        <v>48</v>
      </c>
      <c r="E403" t="s">
        <v>52</v>
      </c>
    </row>
    <row r="404" spans="1:8" x14ac:dyDescent="0.25">
      <c r="A404" t="s">
        <v>2446</v>
      </c>
      <c r="B404" t="s">
        <v>38</v>
      </c>
      <c r="C404" t="s">
        <v>48</v>
      </c>
      <c r="D404" t="s">
        <v>52</v>
      </c>
    </row>
    <row r="405" spans="1:8" x14ac:dyDescent="0.25">
      <c r="A405" t="s">
        <v>2455</v>
      </c>
      <c r="B405" t="s">
        <v>38</v>
      </c>
      <c r="C405" t="s">
        <v>48</v>
      </c>
      <c r="D405" t="s">
        <v>52</v>
      </c>
    </row>
    <row r="406" spans="1:8" x14ac:dyDescent="0.25">
      <c r="A406" t="s">
        <v>2456</v>
      </c>
      <c r="B406" t="s">
        <v>38</v>
      </c>
      <c r="C406" t="s">
        <v>48</v>
      </c>
      <c r="D406" t="s">
        <v>52</v>
      </c>
    </row>
    <row r="407" spans="1:8" x14ac:dyDescent="0.25">
      <c r="A407" t="s">
        <v>2458</v>
      </c>
      <c r="B407" t="s">
        <v>38</v>
      </c>
      <c r="C407" t="s">
        <v>687</v>
      </c>
      <c r="D407" t="s">
        <v>50</v>
      </c>
      <c r="E407" t="s">
        <v>394</v>
      </c>
      <c r="F407" t="s">
        <v>42</v>
      </c>
      <c r="G407" t="s">
        <v>48</v>
      </c>
      <c r="H407" t="s">
        <v>52</v>
      </c>
    </row>
    <row r="408" spans="1:8" x14ac:dyDescent="0.25">
      <c r="A408" t="s">
        <v>2459</v>
      </c>
      <c r="B408" t="s">
        <v>38</v>
      </c>
      <c r="C408" t="s">
        <v>687</v>
      </c>
      <c r="D408" t="s">
        <v>42</v>
      </c>
      <c r="E408" t="s">
        <v>48</v>
      </c>
      <c r="F408" t="s">
        <v>52</v>
      </c>
    </row>
    <row r="409" spans="1:8" x14ac:dyDescent="0.25">
      <c r="A409" t="s">
        <v>2460</v>
      </c>
      <c r="B409" t="s">
        <v>65</v>
      </c>
      <c r="C409" t="s">
        <v>48</v>
      </c>
      <c r="D409" t="s">
        <v>42</v>
      </c>
      <c r="E409" t="s">
        <v>38</v>
      </c>
      <c r="F409" t="s">
        <v>52</v>
      </c>
    </row>
    <row r="410" spans="1:8" x14ac:dyDescent="0.25">
      <c r="A410" t="s">
        <v>2461</v>
      </c>
      <c r="B410" t="s">
        <v>65</v>
      </c>
      <c r="C410" t="s">
        <v>48</v>
      </c>
      <c r="D410" t="s">
        <v>42</v>
      </c>
      <c r="E410" t="s">
        <v>38</v>
      </c>
      <c r="F410" t="s">
        <v>52</v>
      </c>
    </row>
    <row r="411" spans="1:8" x14ac:dyDescent="0.25">
      <c r="A411" t="s">
        <v>2511</v>
      </c>
      <c r="B411" t="s">
        <v>38</v>
      </c>
      <c r="C411" t="s">
        <v>39</v>
      </c>
      <c r="D411" t="s">
        <v>40</v>
      </c>
      <c r="E411" t="s">
        <v>41</v>
      </c>
      <c r="F411" t="s">
        <v>42</v>
      </c>
      <c r="G411" t="s">
        <v>48</v>
      </c>
      <c r="H411" t="s">
        <v>52</v>
      </c>
    </row>
    <row r="412" spans="1:8" x14ac:dyDescent="0.25">
      <c r="A412" t="s">
        <v>2462</v>
      </c>
      <c r="B412" t="s">
        <v>38</v>
      </c>
      <c r="C412" t="s">
        <v>687</v>
      </c>
      <c r="D412" t="s">
        <v>50</v>
      </c>
      <c r="E412" t="s">
        <v>42</v>
      </c>
      <c r="F412" t="s">
        <v>48</v>
      </c>
      <c r="G412" t="s">
        <v>52</v>
      </c>
    </row>
    <row r="413" spans="1:8" x14ac:dyDescent="0.25">
      <c r="A413" t="s">
        <v>2463</v>
      </c>
      <c r="B413" t="s">
        <v>38</v>
      </c>
      <c r="C413" t="s">
        <v>48</v>
      </c>
      <c r="D413" t="s">
        <v>52</v>
      </c>
    </row>
    <row r="414" spans="1:8" x14ac:dyDescent="0.25">
      <c r="A414" t="s">
        <v>5372</v>
      </c>
      <c r="B414" t="s">
        <v>38</v>
      </c>
      <c r="C414" t="s">
        <v>39</v>
      </c>
      <c r="D414" t="s">
        <v>40</v>
      </c>
      <c r="E414" t="s">
        <v>41</v>
      </c>
      <c r="F414" t="s">
        <v>42</v>
      </c>
      <c r="G414" t="s">
        <v>48</v>
      </c>
      <c r="H414" t="s">
        <v>52</v>
      </c>
    </row>
    <row r="415" spans="1:8" x14ac:dyDescent="0.25">
      <c r="A415" t="s">
        <v>2464</v>
      </c>
      <c r="B415" t="s">
        <v>554</v>
      </c>
      <c r="C415" t="s">
        <v>42</v>
      </c>
      <c r="D415" t="s">
        <v>38</v>
      </c>
      <c r="E415" t="s">
        <v>48</v>
      </c>
      <c r="F415" t="s">
        <v>52</v>
      </c>
    </row>
    <row r="416" spans="1:8" x14ac:dyDescent="0.25">
      <c r="A416" t="s">
        <v>2465</v>
      </c>
      <c r="B416" t="s">
        <v>554</v>
      </c>
      <c r="C416" t="s">
        <v>42</v>
      </c>
      <c r="D416" t="s">
        <v>38</v>
      </c>
      <c r="E416" t="s">
        <v>48</v>
      </c>
      <c r="F416" t="s">
        <v>52</v>
      </c>
    </row>
    <row r="417" spans="1:8" x14ac:dyDescent="0.25">
      <c r="A417" t="s">
        <v>2466</v>
      </c>
      <c r="B417" t="s">
        <v>38</v>
      </c>
      <c r="C417" t="s">
        <v>42</v>
      </c>
      <c r="D417" t="s">
        <v>48</v>
      </c>
      <c r="E417" t="s">
        <v>52</v>
      </c>
    </row>
    <row r="418" spans="1:8" x14ac:dyDescent="0.25">
      <c r="A418" t="s">
        <v>2457</v>
      </c>
      <c r="B418" t="s">
        <v>38</v>
      </c>
      <c r="C418" t="s">
        <v>48</v>
      </c>
      <c r="D418" t="s">
        <v>52</v>
      </c>
    </row>
    <row r="419" spans="1:8" x14ac:dyDescent="0.25">
      <c r="A419" t="s">
        <v>2467</v>
      </c>
      <c r="B419" t="s">
        <v>38</v>
      </c>
      <c r="C419" t="s">
        <v>48</v>
      </c>
      <c r="D419" t="s">
        <v>52</v>
      </c>
    </row>
    <row r="420" spans="1:8" x14ac:dyDescent="0.25">
      <c r="A420" t="s">
        <v>2469</v>
      </c>
      <c r="B420" t="s">
        <v>38</v>
      </c>
      <c r="C420" t="s">
        <v>48</v>
      </c>
      <c r="D420" t="s">
        <v>42</v>
      </c>
      <c r="E420" t="s">
        <v>52</v>
      </c>
    </row>
    <row r="421" spans="1:8" x14ac:dyDescent="0.25">
      <c r="A421" t="s">
        <v>2470</v>
      </c>
      <c r="B421" t="s">
        <v>389</v>
      </c>
      <c r="C421" t="s">
        <v>42</v>
      </c>
      <c r="D421" t="s">
        <v>38</v>
      </c>
      <c r="E421" t="s">
        <v>48</v>
      </c>
      <c r="F421" t="s">
        <v>52</v>
      </c>
    </row>
    <row r="422" spans="1:8" x14ac:dyDescent="0.25">
      <c r="A422" t="s">
        <v>2471</v>
      </c>
      <c r="B422" t="s">
        <v>929</v>
      </c>
      <c r="C422" t="s">
        <v>42</v>
      </c>
      <c r="D422" t="s">
        <v>38</v>
      </c>
      <c r="E422" t="s">
        <v>48</v>
      </c>
      <c r="F422" t="s">
        <v>52</v>
      </c>
    </row>
    <row r="423" spans="1:8" x14ac:dyDescent="0.25">
      <c r="A423" t="s">
        <v>2472</v>
      </c>
      <c r="B423" t="s">
        <v>70</v>
      </c>
      <c r="C423" t="s">
        <v>42</v>
      </c>
      <c r="D423" t="s">
        <v>38</v>
      </c>
      <c r="E423" t="s">
        <v>48</v>
      </c>
      <c r="F423" t="s">
        <v>52</v>
      </c>
    </row>
    <row r="424" spans="1:8" x14ac:dyDescent="0.25">
      <c r="A424" t="s">
        <v>2473</v>
      </c>
      <c r="B424" t="s">
        <v>38</v>
      </c>
      <c r="C424" t="s">
        <v>39</v>
      </c>
      <c r="D424" t="s">
        <v>40</v>
      </c>
      <c r="E424" t="s">
        <v>41</v>
      </c>
      <c r="F424" t="s">
        <v>42</v>
      </c>
      <c r="G424" t="s">
        <v>48</v>
      </c>
      <c r="H424" t="s">
        <v>52</v>
      </c>
    </row>
    <row r="425" spans="1:8" x14ac:dyDescent="0.25">
      <c r="A425" t="s">
        <v>2474</v>
      </c>
      <c r="B425" t="s">
        <v>38</v>
      </c>
      <c r="C425" t="s">
        <v>42</v>
      </c>
      <c r="D425" t="s">
        <v>48</v>
      </c>
      <c r="E425" t="s">
        <v>52</v>
      </c>
    </row>
    <row r="426" spans="1:8" x14ac:dyDescent="0.25">
      <c r="A426" t="s">
        <v>2476</v>
      </c>
      <c r="B426" t="s">
        <v>38</v>
      </c>
      <c r="C426" t="s">
        <v>48</v>
      </c>
      <c r="D426" t="s">
        <v>52</v>
      </c>
    </row>
    <row r="427" spans="1:8" x14ac:dyDescent="0.25">
      <c r="A427" t="s">
        <v>2475</v>
      </c>
      <c r="B427" t="s">
        <v>38</v>
      </c>
      <c r="C427" t="s">
        <v>39</v>
      </c>
      <c r="D427" t="s">
        <v>40</v>
      </c>
      <c r="E427" t="s">
        <v>41</v>
      </c>
      <c r="F427" t="s">
        <v>42</v>
      </c>
      <c r="G427" t="s">
        <v>48</v>
      </c>
      <c r="H427" t="s">
        <v>52</v>
      </c>
    </row>
    <row r="428" spans="1:8" x14ac:dyDescent="0.25">
      <c r="A428" t="s">
        <v>2477</v>
      </c>
      <c r="B428" t="s">
        <v>554</v>
      </c>
      <c r="C428" t="s">
        <v>42</v>
      </c>
      <c r="D428" t="s">
        <v>38</v>
      </c>
      <c r="E428" t="s">
        <v>48</v>
      </c>
      <c r="F428" t="s">
        <v>52</v>
      </c>
    </row>
    <row r="429" spans="1:8" x14ac:dyDescent="0.25">
      <c r="A429" t="s">
        <v>2478</v>
      </c>
      <c r="B429" t="s">
        <v>554</v>
      </c>
      <c r="C429" t="s">
        <v>42</v>
      </c>
      <c r="D429" t="s">
        <v>38</v>
      </c>
      <c r="E429" t="s">
        <v>48</v>
      </c>
      <c r="F429" t="s">
        <v>52</v>
      </c>
    </row>
    <row r="430" spans="1:8" x14ac:dyDescent="0.25">
      <c r="A430" t="s">
        <v>2468</v>
      </c>
      <c r="B430" t="s">
        <v>38</v>
      </c>
      <c r="C430" t="s">
        <v>48</v>
      </c>
      <c r="D430" t="s">
        <v>52</v>
      </c>
    </row>
    <row r="431" spans="1:8" x14ac:dyDescent="0.25">
      <c r="A431" t="s">
        <v>2479</v>
      </c>
      <c r="B431" t="s">
        <v>38</v>
      </c>
      <c r="C431" t="s">
        <v>48</v>
      </c>
      <c r="D431" t="s">
        <v>52</v>
      </c>
    </row>
    <row r="432" spans="1:8" x14ac:dyDescent="0.25">
      <c r="A432" t="s">
        <v>2480</v>
      </c>
      <c r="B432" t="s">
        <v>38</v>
      </c>
      <c r="C432" t="s">
        <v>48</v>
      </c>
      <c r="D432" t="s">
        <v>52</v>
      </c>
    </row>
    <row r="433" spans="1:8" x14ac:dyDescent="0.25">
      <c r="A433" t="s">
        <v>2482</v>
      </c>
      <c r="B433" t="s">
        <v>38</v>
      </c>
      <c r="C433" t="s">
        <v>39</v>
      </c>
      <c r="D433" t="s">
        <v>40</v>
      </c>
      <c r="E433" t="s">
        <v>41</v>
      </c>
      <c r="F433" t="s">
        <v>42</v>
      </c>
      <c r="G433" t="s">
        <v>48</v>
      </c>
      <c r="H433" t="s">
        <v>52</v>
      </c>
    </row>
    <row r="434" spans="1:8" x14ac:dyDescent="0.25">
      <c r="A434" t="s">
        <v>2485</v>
      </c>
      <c r="B434" t="s">
        <v>38</v>
      </c>
      <c r="C434" t="s">
        <v>48</v>
      </c>
      <c r="D434" t="s">
        <v>39</v>
      </c>
      <c r="E434" t="s">
        <v>40</v>
      </c>
      <c r="F434" t="s">
        <v>41</v>
      </c>
      <c r="G434" t="s">
        <v>42</v>
      </c>
      <c r="H434" t="s">
        <v>52</v>
      </c>
    </row>
    <row r="435" spans="1:8" x14ac:dyDescent="0.25">
      <c r="A435" t="s">
        <v>2484</v>
      </c>
      <c r="B435" t="s">
        <v>38</v>
      </c>
      <c r="C435" t="s">
        <v>48</v>
      </c>
      <c r="D435" t="s">
        <v>50</v>
      </c>
      <c r="E435" t="s">
        <v>39</v>
      </c>
      <c r="F435" t="s">
        <v>42</v>
      </c>
      <c r="G435" t="s">
        <v>52</v>
      </c>
    </row>
    <row r="436" spans="1:8" x14ac:dyDescent="0.25">
      <c r="A436" t="s">
        <v>2483</v>
      </c>
      <c r="B436" t="s">
        <v>38</v>
      </c>
      <c r="C436" t="s">
        <v>48</v>
      </c>
      <c r="D436" t="s">
        <v>39</v>
      </c>
      <c r="E436" t="s">
        <v>42</v>
      </c>
      <c r="F436" t="s">
        <v>52</v>
      </c>
    </row>
    <row r="437" spans="1:8" x14ac:dyDescent="0.25">
      <c r="A437" t="s">
        <v>2488</v>
      </c>
      <c r="B437" t="s">
        <v>38</v>
      </c>
      <c r="C437" t="s">
        <v>48</v>
      </c>
      <c r="D437" t="s">
        <v>50</v>
      </c>
      <c r="E437" t="s">
        <v>42</v>
      </c>
      <c r="F437" t="s">
        <v>52</v>
      </c>
    </row>
    <row r="438" spans="1:8" x14ac:dyDescent="0.25">
      <c r="A438" t="s">
        <v>2487</v>
      </c>
      <c r="B438" t="s">
        <v>38</v>
      </c>
      <c r="C438" t="s">
        <v>48</v>
      </c>
      <c r="D438" t="s">
        <v>39</v>
      </c>
      <c r="E438" t="s">
        <v>42</v>
      </c>
      <c r="F438" t="s">
        <v>52</v>
      </c>
    </row>
    <row r="439" spans="1:8" x14ac:dyDescent="0.25">
      <c r="A439" t="s">
        <v>2486</v>
      </c>
      <c r="B439" t="s">
        <v>38</v>
      </c>
      <c r="C439" t="s">
        <v>48</v>
      </c>
      <c r="D439" t="s">
        <v>42</v>
      </c>
      <c r="E439" t="s">
        <v>52</v>
      </c>
    </row>
    <row r="440" spans="1:8" x14ac:dyDescent="0.25">
      <c r="A440" t="s">
        <v>2489</v>
      </c>
      <c r="B440" t="s">
        <v>38</v>
      </c>
      <c r="C440" t="s">
        <v>48</v>
      </c>
      <c r="D440" t="s">
        <v>42</v>
      </c>
      <c r="E440" t="s">
        <v>52</v>
      </c>
    </row>
    <row r="441" spans="1:8" x14ac:dyDescent="0.25">
      <c r="A441" t="s">
        <v>2490</v>
      </c>
      <c r="B441" t="s">
        <v>389</v>
      </c>
      <c r="C441" t="s">
        <v>42</v>
      </c>
      <c r="D441" t="s">
        <v>38</v>
      </c>
      <c r="E441" t="s">
        <v>48</v>
      </c>
      <c r="F441" t="s">
        <v>52</v>
      </c>
    </row>
    <row r="442" spans="1:8" x14ac:dyDescent="0.25">
      <c r="A442" t="s">
        <v>2491</v>
      </c>
      <c r="B442" t="s">
        <v>929</v>
      </c>
      <c r="C442" t="s">
        <v>42</v>
      </c>
      <c r="D442" t="s">
        <v>38</v>
      </c>
      <c r="E442" t="s">
        <v>48</v>
      </c>
      <c r="F442" t="s">
        <v>52</v>
      </c>
    </row>
    <row r="443" spans="1:8" x14ac:dyDescent="0.25">
      <c r="A443" t="s">
        <v>2492</v>
      </c>
      <c r="B443" t="s">
        <v>70</v>
      </c>
      <c r="C443" t="s">
        <v>42</v>
      </c>
      <c r="D443" t="s">
        <v>38</v>
      </c>
      <c r="E443" t="s">
        <v>48</v>
      </c>
      <c r="F443" t="s">
        <v>52</v>
      </c>
    </row>
    <row r="444" spans="1:8" x14ac:dyDescent="0.25">
      <c r="A444" t="s">
        <v>2493</v>
      </c>
      <c r="B444" t="s">
        <v>38</v>
      </c>
      <c r="C444" t="s">
        <v>42</v>
      </c>
      <c r="D444" t="s">
        <v>48</v>
      </c>
      <c r="E444" t="s">
        <v>52</v>
      </c>
    </row>
    <row r="445" spans="1:8" x14ac:dyDescent="0.25">
      <c r="A445" t="s">
        <v>2494</v>
      </c>
      <c r="B445" t="s">
        <v>38</v>
      </c>
      <c r="C445" t="s">
        <v>48</v>
      </c>
      <c r="D445" t="s">
        <v>52</v>
      </c>
    </row>
    <row r="446" spans="1:8" x14ac:dyDescent="0.25">
      <c r="A446" t="s">
        <v>2495</v>
      </c>
      <c r="B446" t="s">
        <v>554</v>
      </c>
      <c r="C446" t="s">
        <v>42</v>
      </c>
      <c r="D446" t="s">
        <v>38</v>
      </c>
      <c r="E446" t="s">
        <v>48</v>
      </c>
      <c r="F446" t="s">
        <v>52</v>
      </c>
    </row>
    <row r="447" spans="1:8" x14ac:dyDescent="0.25">
      <c r="A447" t="s">
        <v>2496</v>
      </c>
      <c r="B447" t="s">
        <v>554</v>
      </c>
      <c r="C447" t="s">
        <v>42</v>
      </c>
      <c r="D447" t="s">
        <v>38</v>
      </c>
      <c r="E447" t="s">
        <v>48</v>
      </c>
      <c r="F447" t="s">
        <v>52</v>
      </c>
    </row>
    <row r="448" spans="1:8" x14ac:dyDescent="0.25">
      <c r="A448" t="s">
        <v>2497</v>
      </c>
      <c r="B448" t="s">
        <v>38</v>
      </c>
      <c r="C448" t="s">
        <v>42</v>
      </c>
      <c r="D448" t="s">
        <v>48</v>
      </c>
      <c r="E448" t="s">
        <v>52</v>
      </c>
    </row>
    <row r="449" spans="1:8" x14ac:dyDescent="0.25">
      <c r="A449" t="s">
        <v>2481</v>
      </c>
      <c r="B449" t="s">
        <v>38</v>
      </c>
      <c r="C449" t="s">
        <v>48</v>
      </c>
      <c r="D449" t="s">
        <v>52</v>
      </c>
    </row>
    <row r="450" spans="1:8" x14ac:dyDescent="0.25">
      <c r="A450" t="s">
        <v>1526</v>
      </c>
      <c r="B450" t="s">
        <v>275</v>
      </c>
      <c r="C450" t="s">
        <v>42</v>
      </c>
      <c r="D450" t="s">
        <v>50</v>
      </c>
      <c r="E450" t="s">
        <v>48</v>
      </c>
      <c r="F450" t="s">
        <v>260</v>
      </c>
      <c r="G450" t="s">
        <v>261</v>
      </c>
    </row>
    <row r="451" spans="1:8" x14ac:dyDescent="0.25">
      <c r="A451" t="s">
        <v>1527</v>
      </c>
      <c r="B451" t="s">
        <v>42</v>
      </c>
      <c r="C451" t="s">
        <v>50</v>
      </c>
      <c r="D451" t="s">
        <v>48</v>
      </c>
      <c r="E451" t="s">
        <v>260</v>
      </c>
      <c r="F451" t="s">
        <v>261</v>
      </c>
    </row>
    <row r="452" spans="1:8" x14ac:dyDescent="0.25">
      <c r="A452" t="s">
        <v>1528</v>
      </c>
      <c r="B452" t="s">
        <v>127</v>
      </c>
      <c r="C452" t="s">
        <v>42</v>
      </c>
      <c r="D452" t="s">
        <v>50</v>
      </c>
      <c r="E452" t="s">
        <v>48</v>
      </c>
      <c r="F452" t="s">
        <v>260</v>
      </c>
      <c r="G452" t="s">
        <v>261</v>
      </c>
    </row>
    <row r="453" spans="1:8" x14ac:dyDescent="0.25">
      <c r="A453" t="s">
        <v>1529</v>
      </c>
      <c r="B453" t="s">
        <v>127</v>
      </c>
      <c r="C453" t="s">
        <v>42</v>
      </c>
      <c r="D453" t="s">
        <v>50</v>
      </c>
      <c r="E453" t="s">
        <v>48</v>
      </c>
      <c r="F453" t="s">
        <v>260</v>
      </c>
      <c r="G453" t="s">
        <v>261</v>
      </c>
    </row>
    <row r="454" spans="1:8" x14ac:dyDescent="0.25">
      <c r="A454" t="s">
        <v>5291</v>
      </c>
      <c r="B454" t="s">
        <v>42</v>
      </c>
      <c r="C454" t="s">
        <v>50</v>
      </c>
      <c r="D454" t="s">
        <v>48</v>
      </c>
      <c r="E454" t="s">
        <v>260</v>
      </c>
      <c r="F454" t="s">
        <v>261</v>
      </c>
    </row>
    <row r="455" spans="1:8" x14ac:dyDescent="0.25">
      <c r="A455" t="s">
        <v>1530</v>
      </c>
      <c r="B455" t="s">
        <v>42</v>
      </c>
      <c r="C455" t="s">
        <v>50</v>
      </c>
      <c r="D455" t="s">
        <v>48</v>
      </c>
      <c r="E455" t="s">
        <v>260</v>
      </c>
      <c r="F455" t="s">
        <v>261</v>
      </c>
    </row>
    <row r="456" spans="1:8" x14ac:dyDescent="0.25">
      <c r="A456" t="s">
        <v>1531</v>
      </c>
      <c r="B456" t="s">
        <v>261</v>
      </c>
      <c r="C456" t="s">
        <v>50</v>
      </c>
      <c r="D456" t="s">
        <v>42</v>
      </c>
      <c r="E456" t="s">
        <v>48</v>
      </c>
      <c r="F456" t="s">
        <v>260</v>
      </c>
    </row>
    <row r="457" spans="1:8" x14ac:dyDescent="0.25">
      <c r="A457" t="s">
        <v>1532</v>
      </c>
      <c r="B457" t="s">
        <v>50</v>
      </c>
      <c r="C457" t="s">
        <v>42</v>
      </c>
      <c r="D457" t="s">
        <v>48</v>
      </c>
      <c r="E457" t="s">
        <v>260</v>
      </c>
      <c r="F457" t="s">
        <v>261</v>
      </c>
    </row>
    <row r="458" spans="1:8" x14ac:dyDescent="0.25">
      <c r="A458" t="s">
        <v>1533</v>
      </c>
      <c r="B458" t="s">
        <v>50</v>
      </c>
      <c r="C458" t="s">
        <v>42</v>
      </c>
      <c r="D458" t="s">
        <v>48</v>
      </c>
      <c r="E458" t="s">
        <v>260</v>
      </c>
      <c r="F458" t="s">
        <v>261</v>
      </c>
    </row>
    <row r="459" spans="1:8" x14ac:dyDescent="0.25">
      <c r="A459" t="s">
        <v>1534</v>
      </c>
      <c r="B459" t="s">
        <v>50</v>
      </c>
      <c r="C459" t="s">
        <v>687</v>
      </c>
      <c r="D459" t="s">
        <v>261</v>
      </c>
      <c r="E459" t="s">
        <v>42</v>
      </c>
      <c r="F459" t="s">
        <v>48</v>
      </c>
      <c r="G459" t="s">
        <v>260</v>
      </c>
    </row>
    <row r="460" spans="1:8" x14ac:dyDescent="0.25">
      <c r="A460" t="s">
        <v>1535</v>
      </c>
      <c r="B460" t="s">
        <v>50</v>
      </c>
      <c r="C460" t="s">
        <v>48</v>
      </c>
      <c r="D460" t="s">
        <v>265</v>
      </c>
      <c r="E460" t="s">
        <v>42</v>
      </c>
    </row>
    <row r="461" spans="1:8" x14ac:dyDescent="0.25">
      <c r="A461" t="s">
        <v>1536</v>
      </c>
      <c r="B461" t="s">
        <v>50</v>
      </c>
      <c r="C461" t="s">
        <v>48</v>
      </c>
      <c r="D461" t="s">
        <v>265</v>
      </c>
      <c r="E461" t="s">
        <v>42</v>
      </c>
    </row>
    <row r="462" spans="1:8" x14ac:dyDescent="0.25">
      <c r="A462" t="s">
        <v>1537</v>
      </c>
      <c r="B462" t="s">
        <v>38</v>
      </c>
      <c r="C462" t="s">
        <v>48</v>
      </c>
      <c r="D462" t="s">
        <v>42</v>
      </c>
      <c r="E462" t="s">
        <v>269</v>
      </c>
      <c r="F462" t="s">
        <v>270</v>
      </c>
      <c r="G462" t="s">
        <v>271</v>
      </c>
    </row>
    <row r="463" spans="1:8" x14ac:dyDescent="0.25">
      <c r="A463" t="s">
        <v>1538</v>
      </c>
      <c r="B463" t="s">
        <v>275</v>
      </c>
      <c r="C463" t="s">
        <v>276</v>
      </c>
      <c r="D463" t="s">
        <v>42</v>
      </c>
      <c r="E463" t="s">
        <v>269</v>
      </c>
      <c r="F463" t="s">
        <v>48</v>
      </c>
      <c r="G463" t="s">
        <v>270</v>
      </c>
      <c r="H463" t="s">
        <v>271</v>
      </c>
    </row>
    <row r="464" spans="1:8" x14ac:dyDescent="0.25">
      <c r="A464" t="s">
        <v>1539</v>
      </c>
      <c r="B464" t="s">
        <v>929</v>
      </c>
      <c r="C464" t="s">
        <v>1022</v>
      </c>
      <c r="D464" t="s">
        <v>42</v>
      </c>
      <c r="E464" t="s">
        <v>269</v>
      </c>
      <c r="F464" t="s">
        <v>48</v>
      </c>
      <c r="G464" t="s">
        <v>270</v>
      </c>
      <c r="H464" t="s">
        <v>271</v>
      </c>
    </row>
    <row r="465" spans="1:5" x14ac:dyDescent="0.25">
      <c r="A465" t="s">
        <v>1540</v>
      </c>
      <c r="B465" t="s">
        <v>275</v>
      </c>
      <c r="C465" t="s">
        <v>276</v>
      </c>
      <c r="D465" t="s">
        <v>42</v>
      </c>
    </row>
    <row r="466" spans="1:5" x14ac:dyDescent="0.25">
      <c r="A466" t="s">
        <v>1541</v>
      </c>
      <c r="B466" t="s">
        <v>275</v>
      </c>
      <c r="C466" t="s">
        <v>276</v>
      </c>
      <c r="D466" t="s">
        <v>42</v>
      </c>
    </row>
    <row r="467" spans="1:5" x14ac:dyDescent="0.25">
      <c r="A467" t="s">
        <v>1542</v>
      </c>
      <c r="B467" t="s">
        <v>38</v>
      </c>
      <c r="C467" t="s">
        <v>42</v>
      </c>
    </row>
    <row r="468" spans="1:5" x14ac:dyDescent="0.25">
      <c r="A468" t="s">
        <v>1543</v>
      </c>
      <c r="B468" t="s">
        <v>38</v>
      </c>
      <c r="C468" t="s">
        <v>42</v>
      </c>
    </row>
    <row r="469" spans="1:5" x14ac:dyDescent="0.25">
      <c r="A469" t="s">
        <v>1544</v>
      </c>
      <c r="B469" t="s">
        <v>929</v>
      </c>
      <c r="C469" t="s">
        <v>42</v>
      </c>
      <c r="D469" t="s">
        <v>38</v>
      </c>
    </row>
    <row r="470" spans="1:5" x14ac:dyDescent="0.25">
      <c r="A470" t="s">
        <v>1545</v>
      </c>
      <c r="B470" t="s">
        <v>38</v>
      </c>
      <c r="C470" t="s">
        <v>42</v>
      </c>
    </row>
    <row r="471" spans="1:5" x14ac:dyDescent="0.25">
      <c r="A471" t="s">
        <v>1546</v>
      </c>
      <c r="B471" t="s">
        <v>38</v>
      </c>
      <c r="C471" t="s">
        <v>42</v>
      </c>
    </row>
    <row r="472" spans="1:5" x14ac:dyDescent="0.25">
      <c r="A472" t="s">
        <v>1547</v>
      </c>
      <c r="B472" t="s">
        <v>929</v>
      </c>
      <c r="C472" t="s">
        <v>42</v>
      </c>
      <c r="D472" t="s">
        <v>38</v>
      </c>
    </row>
    <row r="473" spans="1:5" x14ac:dyDescent="0.25">
      <c r="A473" t="s">
        <v>1548</v>
      </c>
      <c r="B473" t="s">
        <v>42</v>
      </c>
      <c r="C473" t="s">
        <v>38</v>
      </c>
    </row>
    <row r="474" spans="1:5" x14ac:dyDescent="0.25">
      <c r="A474" t="s">
        <v>1549</v>
      </c>
      <c r="B474" t="s">
        <v>270</v>
      </c>
      <c r="C474" t="s">
        <v>42</v>
      </c>
    </row>
    <row r="475" spans="1:5" x14ac:dyDescent="0.25">
      <c r="A475" t="s">
        <v>1550</v>
      </c>
      <c r="B475" t="s">
        <v>38</v>
      </c>
      <c r="C475" t="s">
        <v>48</v>
      </c>
      <c r="D475" t="s">
        <v>42</v>
      </c>
      <c r="E475" t="s">
        <v>270</v>
      </c>
    </row>
    <row r="476" spans="1:5" x14ac:dyDescent="0.25">
      <c r="A476" t="s">
        <v>1551</v>
      </c>
      <c r="B476" t="s">
        <v>270</v>
      </c>
      <c r="C476" t="s">
        <v>42</v>
      </c>
    </row>
    <row r="477" spans="1:5" x14ac:dyDescent="0.25">
      <c r="A477" t="s">
        <v>1552</v>
      </c>
      <c r="B477" t="s">
        <v>38</v>
      </c>
      <c r="C477" t="s">
        <v>42</v>
      </c>
    </row>
    <row r="478" spans="1:5" x14ac:dyDescent="0.25">
      <c r="A478" t="s">
        <v>1553</v>
      </c>
      <c r="B478" t="s">
        <v>38</v>
      </c>
      <c r="C478" t="s">
        <v>42</v>
      </c>
    </row>
    <row r="479" spans="1:5" x14ac:dyDescent="0.25">
      <c r="A479" t="s">
        <v>1554</v>
      </c>
      <c r="B479" t="s">
        <v>42</v>
      </c>
      <c r="C479" t="s">
        <v>38</v>
      </c>
    </row>
    <row r="480" spans="1:5" x14ac:dyDescent="0.25">
      <c r="A480" t="s">
        <v>1555</v>
      </c>
      <c r="B480" t="s">
        <v>42</v>
      </c>
      <c r="C480" t="s">
        <v>38</v>
      </c>
    </row>
    <row r="481" spans="1:6" x14ac:dyDescent="0.25">
      <c r="A481" t="s">
        <v>1556</v>
      </c>
      <c r="B481" t="s">
        <v>38</v>
      </c>
      <c r="C481" t="s">
        <v>42</v>
      </c>
    </row>
    <row r="482" spans="1:6" x14ac:dyDescent="0.25">
      <c r="A482" t="s">
        <v>1557</v>
      </c>
      <c r="B482" t="s">
        <v>38</v>
      </c>
      <c r="C482" t="s">
        <v>42</v>
      </c>
    </row>
    <row r="483" spans="1:6" x14ac:dyDescent="0.25">
      <c r="A483" t="s">
        <v>1558</v>
      </c>
      <c r="B483" t="s">
        <v>50</v>
      </c>
      <c r="C483" t="s">
        <v>42</v>
      </c>
    </row>
    <row r="484" spans="1:6" x14ac:dyDescent="0.25">
      <c r="A484" t="s">
        <v>1559</v>
      </c>
      <c r="B484" t="s">
        <v>177</v>
      </c>
      <c r="C484" t="s">
        <v>42</v>
      </c>
      <c r="D484" t="s">
        <v>50</v>
      </c>
    </row>
    <row r="485" spans="1:6" x14ac:dyDescent="0.25">
      <c r="A485" t="s">
        <v>1560</v>
      </c>
      <c r="B485" t="s">
        <v>50</v>
      </c>
      <c r="C485" t="s">
        <v>42</v>
      </c>
    </row>
    <row r="486" spans="1:6" x14ac:dyDescent="0.25">
      <c r="A486" t="s">
        <v>1561</v>
      </c>
      <c r="B486" t="s">
        <v>38</v>
      </c>
      <c r="C486" t="s">
        <v>42</v>
      </c>
    </row>
    <row r="487" spans="1:6" x14ac:dyDescent="0.25">
      <c r="A487" t="s">
        <v>1562</v>
      </c>
      <c r="B487" t="s">
        <v>929</v>
      </c>
      <c r="C487" t="s">
        <v>42</v>
      </c>
      <c r="D487" t="s">
        <v>38</v>
      </c>
    </row>
    <row r="488" spans="1:6" x14ac:dyDescent="0.25">
      <c r="A488" t="s">
        <v>1563</v>
      </c>
      <c r="B488" t="s">
        <v>38</v>
      </c>
      <c r="C488" t="s">
        <v>42</v>
      </c>
    </row>
    <row r="489" spans="1:6" x14ac:dyDescent="0.25">
      <c r="A489" t="s">
        <v>1564</v>
      </c>
      <c r="B489" t="s">
        <v>270</v>
      </c>
      <c r="C489" t="s">
        <v>42</v>
      </c>
    </row>
    <row r="490" spans="1:6" x14ac:dyDescent="0.25">
      <c r="A490" t="s">
        <v>1565</v>
      </c>
      <c r="B490" t="s">
        <v>275</v>
      </c>
      <c r="C490" t="s">
        <v>276</v>
      </c>
      <c r="D490" t="s">
        <v>42</v>
      </c>
      <c r="E490" t="s">
        <v>270</v>
      </c>
    </row>
    <row r="491" spans="1:6" x14ac:dyDescent="0.25">
      <c r="A491" t="s">
        <v>1566</v>
      </c>
      <c r="B491" t="s">
        <v>270</v>
      </c>
      <c r="C491" t="s">
        <v>42</v>
      </c>
    </row>
    <row r="492" spans="1:6" x14ac:dyDescent="0.25">
      <c r="A492" t="s">
        <v>1567</v>
      </c>
      <c r="B492" t="s">
        <v>270</v>
      </c>
      <c r="C492" t="s">
        <v>310</v>
      </c>
      <c r="D492" t="s">
        <v>42</v>
      </c>
    </row>
    <row r="493" spans="1:6" x14ac:dyDescent="0.25">
      <c r="A493" t="s">
        <v>1568</v>
      </c>
      <c r="B493" t="s">
        <v>275</v>
      </c>
      <c r="C493" t="s">
        <v>276</v>
      </c>
      <c r="D493" t="s">
        <v>42</v>
      </c>
      <c r="E493" t="s">
        <v>270</v>
      </c>
      <c r="F493" t="s">
        <v>310</v>
      </c>
    </row>
    <row r="494" spans="1:6" x14ac:dyDescent="0.25">
      <c r="A494" t="s">
        <v>1569</v>
      </c>
      <c r="B494" t="s">
        <v>270</v>
      </c>
      <c r="C494" t="s">
        <v>310</v>
      </c>
      <c r="D494" t="s">
        <v>42</v>
      </c>
    </row>
    <row r="495" spans="1:6" x14ac:dyDescent="0.25">
      <c r="A495" t="s">
        <v>1570</v>
      </c>
      <c r="B495" t="s">
        <v>270</v>
      </c>
      <c r="C495" t="s">
        <v>310</v>
      </c>
      <c r="D495" t="s">
        <v>42</v>
      </c>
    </row>
    <row r="496" spans="1:6" x14ac:dyDescent="0.25">
      <c r="A496" t="s">
        <v>1571</v>
      </c>
      <c r="B496" t="s">
        <v>275</v>
      </c>
      <c r="C496" t="s">
        <v>276</v>
      </c>
      <c r="D496" t="s">
        <v>42</v>
      </c>
      <c r="E496" t="s">
        <v>270</v>
      </c>
      <c r="F496" t="s">
        <v>310</v>
      </c>
    </row>
    <row r="497" spans="1:6" x14ac:dyDescent="0.25">
      <c r="A497" t="s">
        <v>1572</v>
      </c>
      <c r="B497" t="s">
        <v>270</v>
      </c>
      <c r="C497" t="s">
        <v>310</v>
      </c>
      <c r="D497" t="s">
        <v>42</v>
      </c>
    </row>
    <row r="498" spans="1:6" x14ac:dyDescent="0.25">
      <c r="A498" t="s">
        <v>1573</v>
      </c>
      <c r="B498" t="s">
        <v>270</v>
      </c>
      <c r="C498" t="s">
        <v>271</v>
      </c>
      <c r="D498" t="s">
        <v>42</v>
      </c>
    </row>
    <row r="499" spans="1:6" x14ac:dyDescent="0.25">
      <c r="A499" t="s">
        <v>1574</v>
      </c>
      <c r="B499" t="s">
        <v>929</v>
      </c>
      <c r="C499" t="s">
        <v>42</v>
      </c>
      <c r="D499" t="s">
        <v>270</v>
      </c>
      <c r="E499" t="s">
        <v>271</v>
      </c>
    </row>
    <row r="500" spans="1:6" x14ac:dyDescent="0.25">
      <c r="A500" t="s">
        <v>1575</v>
      </c>
      <c r="B500" t="s">
        <v>929</v>
      </c>
      <c r="C500" t="s">
        <v>1022</v>
      </c>
      <c r="D500" t="s">
        <v>42</v>
      </c>
      <c r="E500" t="s">
        <v>270</v>
      </c>
      <c r="F500" t="s">
        <v>271</v>
      </c>
    </row>
    <row r="501" spans="1:6" x14ac:dyDescent="0.25">
      <c r="A501" t="s">
        <v>1576</v>
      </c>
      <c r="B501" t="s">
        <v>38</v>
      </c>
      <c r="C501" t="s">
        <v>42</v>
      </c>
    </row>
    <row r="502" spans="1:6" x14ac:dyDescent="0.25">
      <c r="A502" t="s">
        <v>1577</v>
      </c>
      <c r="B502" t="s">
        <v>38</v>
      </c>
      <c r="C502" t="s">
        <v>42</v>
      </c>
    </row>
    <row r="503" spans="1:6" x14ac:dyDescent="0.25">
      <c r="A503" t="s">
        <v>1578</v>
      </c>
      <c r="B503" t="s">
        <v>42</v>
      </c>
      <c r="C503" t="s">
        <v>38</v>
      </c>
    </row>
    <row r="504" spans="1:6" x14ac:dyDescent="0.25">
      <c r="A504" t="s">
        <v>5237</v>
      </c>
      <c r="B504" t="s">
        <v>42</v>
      </c>
      <c r="C504" t="s">
        <v>38</v>
      </c>
    </row>
    <row r="505" spans="1:6" x14ac:dyDescent="0.25">
      <c r="A505" t="s">
        <v>1579</v>
      </c>
      <c r="B505" t="s">
        <v>38</v>
      </c>
      <c r="C505" t="s">
        <v>42</v>
      </c>
    </row>
    <row r="506" spans="1:6" x14ac:dyDescent="0.25">
      <c r="A506" t="s">
        <v>1580</v>
      </c>
      <c r="B506" t="s">
        <v>42</v>
      </c>
    </row>
    <row r="507" spans="1:6" x14ac:dyDescent="0.25">
      <c r="A507" t="s">
        <v>1581</v>
      </c>
      <c r="B507" t="s">
        <v>42</v>
      </c>
    </row>
    <row r="508" spans="1:6" x14ac:dyDescent="0.25">
      <c r="A508" t="s">
        <v>5234</v>
      </c>
      <c r="B508" t="s">
        <v>42</v>
      </c>
    </row>
    <row r="509" spans="1:6" x14ac:dyDescent="0.25">
      <c r="A509" t="s">
        <v>1582</v>
      </c>
      <c r="B509" t="s">
        <v>38</v>
      </c>
      <c r="C509" t="s">
        <v>42</v>
      </c>
    </row>
    <row r="510" spans="1:6" x14ac:dyDescent="0.25">
      <c r="A510" t="s">
        <v>1583</v>
      </c>
      <c r="B510" t="s">
        <v>929</v>
      </c>
      <c r="C510" t="s">
        <v>42</v>
      </c>
      <c r="D510" t="s">
        <v>38</v>
      </c>
    </row>
    <row r="511" spans="1:6" x14ac:dyDescent="0.25">
      <c r="A511" t="s">
        <v>1584</v>
      </c>
      <c r="B511" t="s">
        <v>70</v>
      </c>
      <c r="C511" t="s">
        <v>42</v>
      </c>
      <c r="D511" t="s">
        <v>38</v>
      </c>
    </row>
    <row r="512" spans="1:6" x14ac:dyDescent="0.25">
      <c r="A512" t="s">
        <v>1585</v>
      </c>
      <c r="B512" t="s">
        <v>38</v>
      </c>
      <c r="C512" t="s">
        <v>42</v>
      </c>
    </row>
    <row r="513" spans="1:8" x14ac:dyDescent="0.25">
      <c r="A513" t="s">
        <v>1586</v>
      </c>
      <c r="B513" t="s">
        <v>70</v>
      </c>
      <c r="C513" t="s">
        <v>42</v>
      </c>
      <c r="D513" t="s">
        <v>38</v>
      </c>
    </row>
    <row r="514" spans="1:8" x14ac:dyDescent="0.25">
      <c r="A514" t="s">
        <v>1587</v>
      </c>
      <c r="B514" t="s">
        <v>42</v>
      </c>
      <c r="C514" t="s">
        <v>38</v>
      </c>
    </row>
    <row r="515" spans="1:8" x14ac:dyDescent="0.25">
      <c r="A515" t="s">
        <v>1588</v>
      </c>
      <c r="B515" t="s">
        <v>38</v>
      </c>
      <c r="C515" t="s">
        <v>42</v>
      </c>
      <c r="D515" t="s">
        <v>275</v>
      </c>
    </row>
    <row r="516" spans="1:8" x14ac:dyDescent="0.25">
      <c r="A516" t="s">
        <v>1589</v>
      </c>
      <c r="B516" t="s">
        <v>275</v>
      </c>
      <c r="C516" t="s">
        <v>276</v>
      </c>
      <c r="D516" t="s">
        <v>42</v>
      </c>
    </row>
    <row r="517" spans="1:8" x14ac:dyDescent="0.25">
      <c r="A517" t="s">
        <v>1590</v>
      </c>
      <c r="B517" t="s">
        <v>38</v>
      </c>
      <c r="C517" t="s">
        <v>48</v>
      </c>
      <c r="D517" t="s">
        <v>42</v>
      </c>
    </row>
    <row r="518" spans="1:8" x14ac:dyDescent="0.25">
      <c r="A518" t="s">
        <v>1591</v>
      </c>
      <c r="B518" t="s">
        <v>38</v>
      </c>
      <c r="C518" t="s">
        <v>48</v>
      </c>
      <c r="D518" t="s">
        <v>42</v>
      </c>
    </row>
    <row r="519" spans="1:8" x14ac:dyDescent="0.25">
      <c r="A519" t="s">
        <v>1592</v>
      </c>
      <c r="B519" t="s">
        <v>929</v>
      </c>
      <c r="C519" t="s">
        <v>42</v>
      </c>
      <c r="D519" t="s">
        <v>38</v>
      </c>
      <c r="E519" t="s">
        <v>48</v>
      </c>
    </row>
    <row r="520" spans="1:8" x14ac:dyDescent="0.25">
      <c r="A520" t="s">
        <v>1593</v>
      </c>
      <c r="B520" t="s">
        <v>70</v>
      </c>
      <c r="C520" t="s">
        <v>42</v>
      </c>
      <c r="D520" t="s">
        <v>38</v>
      </c>
      <c r="E520" t="s">
        <v>48</v>
      </c>
    </row>
    <row r="521" spans="1:8" x14ac:dyDescent="0.25">
      <c r="A521" t="s">
        <v>1594</v>
      </c>
      <c r="B521" t="s">
        <v>38</v>
      </c>
      <c r="C521" t="s">
        <v>48</v>
      </c>
      <c r="D521" t="s">
        <v>42</v>
      </c>
    </row>
    <row r="522" spans="1:8" x14ac:dyDescent="0.25">
      <c r="A522" t="s">
        <v>1595</v>
      </c>
      <c r="B522" t="s">
        <v>38</v>
      </c>
      <c r="C522" t="s">
        <v>48</v>
      </c>
      <c r="D522" t="s">
        <v>39</v>
      </c>
      <c r="E522" t="s">
        <v>42</v>
      </c>
      <c r="F522" t="s">
        <v>40</v>
      </c>
      <c r="G522" t="s">
        <v>41</v>
      </c>
    </row>
    <row r="523" spans="1:8" x14ac:dyDescent="0.25">
      <c r="A523" t="s">
        <v>1596</v>
      </c>
      <c r="B523" t="s">
        <v>38</v>
      </c>
      <c r="C523" t="s">
        <v>48</v>
      </c>
      <c r="D523" t="s">
        <v>42</v>
      </c>
      <c r="E523" t="s">
        <v>39</v>
      </c>
      <c r="F523" t="s">
        <v>40</v>
      </c>
      <c r="G523" t="s">
        <v>41</v>
      </c>
    </row>
    <row r="524" spans="1:8" x14ac:dyDescent="0.25">
      <c r="A524" t="s">
        <v>1597</v>
      </c>
      <c r="B524" t="s">
        <v>38</v>
      </c>
      <c r="C524" t="s">
        <v>48</v>
      </c>
      <c r="D524" t="s">
        <v>42</v>
      </c>
      <c r="E524" t="s">
        <v>39</v>
      </c>
      <c r="F524" t="s">
        <v>40</v>
      </c>
      <c r="G524" t="s">
        <v>41</v>
      </c>
    </row>
    <row r="525" spans="1:8" x14ac:dyDescent="0.25">
      <c r="A525" t="s">
        <v>1598</v>
      </c>
      <c r="B525" t="s">
        <v>929</v>
      </c>
      <c r="C525" t="s">
        <v>42</v>
      </c>
      <c r="D525" t="s">
        <v>38</v>
      </c>
      <c r="E525" t="s">
        <v>48</v>
      </c>
      <c r="F525" t="s">
        <v>39</v>
      </c>
      <c r="G525" t="s">
        <v>40</v>
      </c>
      <c r="H525" t="s">
        <v>41</v>
      </c>
    </row>
    <row r="526" spans="1:8" x14ac:dyDescent="0.25">
      <c r="A526" t="s">
        <v>1599</v>
      </c>
      <c r="B526" t="s">
        <v>38</v>
      </c>
      <c r="C526" t="s">
        <v>48</v>
      </c>
      <c r="D526" t="s">
        <v>39</v>
      </c>
      <c r="E526" t="s">
        <v>40</v>
      </c>
      <c r="F526" t="s">
        <v>41</v>
      </c>
      <c r="G526" t="s">
        <v>42</v>
      </c>
    </row>
    <row r="527" spans="1:8" x14ac:dyDescent="0.25">
      <c r="A527" t="s">
        <v>1600</v>
      </c>
      <c r="B527" t="s">
        <v>38</v>
      </c>
      <c r="C527" t="s">
        <v>39</v>
      </c>
      <c r="D527" t="s">
        <v>40</v>
      </c>
      <c r="E527" t="s">
        <v>41</v>
      </c>
      <c r="F527" t="s">
        <v>42</v>
      </c>
      <c r="G527" t="s">
        <v>48</v>
      </c>
    </row>
    <row r="528" spans="1:8" x14ac:dyDescent="0.25">
      <c r="A528" t="s">
        <v>1601</v>
      </c>
      <c r="B528" t="s">
        <v>38</v>
      </c>
      <c r="C528" t="s">
        <v>48</v>
      </c>
      <c r="D528" t="s">
        <v>42</v>
      </c>
      <c r="E528" t="s">
        <v>39</v>
      </c>
      <c r="F528" t="s">
        <v>40</v>
      </c>
      <c r="G528" t="s">
        <v>41</v>
      </c>
    </row>
    <row r="529" spans="1:12" x14ac:dyDescent="0.25">
      <c r="A529" t="s">
        <v>1604</v>
      </c>
      <c r="B529" t="s">
        <v>38</v>
      </c>
      <c r="C529" t="s">
        <v>39</v>
      </c>
      <c r="D529" t="s">
        <v>40</v>
      </c>
      <c r="E529" t="s">
        <v>41</v>
      </c>
      <c r="F529" t="s">
        <v>42</v>
      </c>
      <c r="G529" t="s">
        <v>48</v>
      </c>
    </row>
    <row r="530" spans="1:12" x14ac:dyDescent="0.25">
      <c r="A530" t="s">
        <v>1605</v>
      </c>
      <c r="B530" t="s">
        <v>38</v>
      </c>
      <c r="C530" t="s">
        <v>48</v>
      </c>
      <c r="D530" t="s">
        <v>39</v>
      </c>
      <c r="E530" t="s">
        <v>40</v>
      </c>
      <c r="F530" t="s">
        <v>41</v>
      </c>
      <c r="G530" t="s">
        <v>42</v>
      </c>
    </row>
    <row r="531" spans="1:12" x14ac:dyDescent="0.25">
      <c r="A531" t="s">
        <v>1606</v>
      </c>
      <c r="B531" t="s">
        <v>270</v>
      </c>
      <c r="C531" t="s">
        <v>48</v>
      </c>
      <c r="D531" t="s">
        <v>42</v>
      </c>
    </row>
    <row r="532" spans="1:12" x14ac:dyDescent="0.25">
      <c r="A532" t="s">
        <v>1607</v>
      </c>
      <c r="B532" t="s">
        <v>38</v>
      </c>
      <c r="C532" t="s">
        <v>48</v>
      </c>
      <c r="D532" t="s">
        <v>42</v>
      </c>
      <c r="E532" t="s">
        <v>270</v>
      </c>
    </row>
    <row r="533" spans="1:12" x14ac:dyDescent="0.25">
      <c r="A533" t="s">
        <v>1608</v>
      </c>
      <c r="B533" t="s">
        <v>270</v>
      </c>
      <c r="C533" t="s">
        <v>48</v>
      </c>
      <c r="D533" t="s">
        <v>42</v>
      </c>
    </row>
    <row r="534" spans="1:12" x14ac:dyDescent="0.25">
      <c r="A534" t="s">
        <v>1609</v>
      </c>
      <c r="B534" t="s">
        <v>38</v>
      </c>
      <c r="C534" t="s">
        <v>48</v>
      </c>
      <c r="D534" t="s">
        <v>42</v>
      </c>
      <c r="E534" t="s">
        <v>270</v>
      </c>
    </row>
    <row r="535" spans="1:12" x14ac:dyDescent="0.25">
      <c r="A535" t="s">
        <v>2296</v>
      </c>
      <c r="B535" t="s">
        <v>118</v>
      </c>
      <c r="C535" t="s">
        <v>347</v>
      </c>
      <c r="D535" t="s">
        <v>49</v>
      </c>
      <c r="E535" t="s">
        <v>71</v>
      </c>
      <c r="F535" t="s">
        <v>51</v>
      </c>
      <c r="G535" t="s">
        <v>52</v>
      </c>
    </row>
    <row r="536" spans="1:12" x14ac:dyDescent="0.25">
      <c r="A536" t="s">
        <v>2297</v>
      </c>
      <c r="B536" t="s">
        <v>38</v>
      </c>
      <c r="C536" t="s">
        <v>48</v>
      </c>
      <c r="D536" t="s">
        <v>42</v>
      </c>
      <c r="E536" t="s">
        <v>118</v>
      </c>
      <c r="F536" t="s">
        <v>347</v>
      </c>
      <c r="G536" t="s">
        <v>49</v>
      </c>
      <c r="H536" t="s">
        <v>71</v>
      </c>
      <c r="I536" t="s">
        <v>51</v>
      </c>
      <c r="J536" t="s">
        <v>52</v>
      </c>
    </row>
    <row r="537" spans="1:12" x14ac:dyDescent="0.25">
      <c r="A537" t="s">
        <v>2298</v>
      </c>
      <c r="B537" t="s">
        <v>389</v>
      </c>
      <c r="C537" t="s">
        <v>42</v>
      </c>
      <c r="D537" t="s">
        <v>118</v>
      </c>
      <c r="E537" t="s">
        <v>347</v>
      </c>
      <c r="F537" t="s">
        <v>49</v>
      </c>
      <c r="G537" t="s">
        <v>71</v>
      </c>
      <c r="H537" t="s">
        <v>51</v>
      </c>
      <c r="I537" t="s">
        <v>52</v>
      </c>
    </row>
    <row r="538" spans="1:12" x14ac:dyDescent="0.25">
      <c r="A538" t="s">
        <v>2299</v>
      </c>
      <c r="B538" t="s">
        <v>929</v>
      </c>
      <c r="C538" t="s">
        <v>42</v>
      </c>
      <c r="D538" t="s">
        <v>118</v>
      </c>
      <c r="E538" t="s">
        <v>347</v>
      </c>
      <c r="F538" t="s">
        <v>49</v>
      </c>
      <c r="G538" t="s">
        <v>71</v>
      </c>
      <c r="H538" t="s">
        <v>51</v>
      </c>
      <c r="I538" t="s">
        <v>52</v>
      </c>
    </row>
    <row r="539" spans="1:12" x14ac:dyDescent="0.25">
      <c r="A539" t="s">
        <v>2300</v>
      </c>
      <c r="B539" t="s">
        <v>70</v>
      </c>
      <c r="C539" t="s">
        <v>42</v>
      </c>
      <c r="D539" t="s">
        <v>118</v>
      </c>
      <c r="E539" t="s">
        <v>347</v>
      </c>
      <c r="F539" t="s">
        <v>49</v>
      </c>
      <c r="G539" t="s">
        <v>71</v>
      </c>
      <c r="H539" t="s">
        <v>51</v>
      </c>
      <c r="I539" t="s">
        <v>52</v>
      </c>
    </row>
    <row r="540" spans="1:12" x14ac:dyDescent="0.25">
      <c r="A540" t="s">
        <v>2301</v>
      </c>
      <c r="B540" t="s">
        <v>38</v>
      </c>
      <c r="C540" t="s">
        <v>39</v>
      </c>
      <c r="D540" t="s">
        <v>40</v>
      </c>
      <c r="E540" t="s">
        <v>41</v>
      </c>
      <c r="F540" t="s">
        <v>42</v>
      </c>
      <c r="G540" t="s">
        <v>118</v>
      </c>
      <c r="H540" t="s">
        <v>347</v>
      </c>
      <c r="I540" t="s">
        <v>49</v>
      </c>
      <c r="J540" t="s">
        <v>71</v>
      </c>
      <c r="K540" t="s">
        <v>51</v>
      </c>
      <c r="L540" t="s">
        <v>52</v>
      </c>
    </row>
    <row r="541" spans="1:12" x14ac:dyDescent="0.25">
      <c r="A541" t="s">
        <v>2302</v>
      </c>
      <c r="B541" t="s">
        <v>38</v>
      </c>
      <c r="C541" t="s">
        <v>687</v>
      </c>
      <c r="D541" t="s">
        <v>42</v>
      </c>
      <c r="E541" t="s">
        <v>118</v>
      </c>
      <c r="F541" t="s">
        <v>347</v>
      </c>
      <c r="G541" t="s">
        <v>49</v>
      </c>
      <c r="H541" t="s">
        <v>71</v>
      </c>
      <c r="I541" t="s">
        <v>51</v>
      </c>
      <c r="J541" t="s">
        <v>52</v>
      </c>
    </row>
    <row r="542" spans="1:12" x14ac:dyDescent="0.25">
      <c r="A542" t="s">
        <v>2303</v>
      </c>
      <c r="B542" t="s">
        <v>38</v>
      </c>
      <c r="C542" t="s">
        <v>687</v>
      </c>
      <c r="D542" t="s">
        <v>42</v>
      </c>
      <c r="E542" t="s">
        <v>118</v>
      </c>
      <c r="F542" t="s">
        <v>347</v>
      </c>
      <c r="G542" t="s">
        <v>49</v>
      </c>
      <c r="H542" t="s">
        <v>71</v>
      </c>
      <c r="I542" t="s">
        <v>51</v>
      </c>
      <c r="J542" t="s">
        <v>52</v>
      </c>
    </row>
    <row r="543" spans="1:12" x14ac:dyDescent="0.25">
      <c r="A543" t="s">
        <v>2304</v>
      </c>
      <c r="B543" t="s">
        <v>48</v>
      </c>
      <c r="C543" t="s">
        <v>42</v>
      </c>
      <c r="D543" t="s">
        <v>118</v>
      </c>
      <c r="E543" t="s">
        <v>347</v>
      </c>
      <c r="F543" t="s">
        <v>49</v>
      </c>
      <c r="G543" t="s">
        <v>71</v>
      </c>
      <c r="H543" t="s">
        <v>51</v>
      </c>
      <c r="I543" t="s">
        <v>52</v>
      </c>
    </row>
    <row r="544" spans="1:12" x14ac:dyDescent="0.25">
      <c r="A544" t="s">
        <v>2305</v>
      </c>
      <c r="B544" t="s">
        <v>687</v>
      </c>
      <c r="C544" t="s">
        <v>1040</v>
      </c>
      <c r="D544" t="s">
        <v>51</v>
      </c>
      <c r="E544" t="s">
        <v>42</v>
      </c>
      <c r="F544" t="s">
        <v>118</v>
      </c>
      <c r="G544" t="s">
        <v>347</v>
      </c>
      <c r="H544" t="s">
        <v>49</v>
      </c>
      <c r="I544" t="s">
        <v>71</v>
      </c>
      <c r="J544" t="s">
        <v>52</v>
      </c>
    </row>
    <row r="545" spans="1:12" x14ac:dyDescent="0.25">
      <c r="A545" t="s">
        <v>2306</v>
      </c>
      <c r="B545" t="s">
        <v>38</v>
      </c>
      <c r="C545" t="s">
        <v>42</v>
      </c>
      <c r="D545" t="s">
        <v>118</v>
      </c>
      <c r="E545" t="s">
        <v>347</v>
      </c>
      <c r="F545" t="s">
        <v>49</v>
      </c>
      <c r="G545" t="s">
        <v>71</v>
      </c>
      <c r="H545" t="s">
        <v>51</v>
      </c>
      <c r="I545" t="s">
        <v>52</v>
      </c>
    </row>
    <row r="546" spans="1:12" x14ac:dyDescent="0.25">
      <c r="A546" t="s">
        <v>2307</v>
      </c>
      <c r="B546" t="s">
        <v>38</v>
      </c>
      <c r="C546" t="s">
        <v>42</v>
      </c>
      <c r="D546" t="s">
        <v>118</v>
      </c>
      <c r="E546" t="s">
        <v>347</v>
      </c>
      <c r="F546" t="s">
        <v>49</v>
      </c>
      <c r="G546" t="s">
        <v>71</v>
      </c>
      <c r="H546" t="s">
        <v>51</v>
      </c>
      <c r="I546" t="s">
        <v>52</v>
      </c>
    </row>
    <row r="547" spans="1:12" x14ac:dyDescent="0.25">
      <c r="A547" t="s">
        <v>2308</v>
      </c>
      <c r="B547" t="s">
        <v>38</v>
      </c>
      <c r="C547" t="s">
        <v>39</v>
      </c>
      <c r="D547" t="s">
        <v>40</v>
      </c>
      <c r="E547" t="s">
        <v>41</v>
      </c>
      <c r="F547" t="s">
        <v>42</v>
      </c>
      <c r="G547" t="s">
        <v>118</v>
      </c>
      <c r="H547" t="s">
        <v>347</v>
      </c>
      <c r="I547" t="s">
        <v>49</v>
      </c>
      <c r="J547" t="s">
        <v>71</v>
      </c>
      <c r="K547" t="s">
        <v>51</v>
      </c>
      <c r="L547" t="s">
        <v>52</v>
      </c>
    </row>
    <row r="548" spans="1:12" x14ac:dyDescent="0.25">
      <c r="A548" t="s">
        <v>2309</v>
      </c>
      <c r="B548" t="s">
        <v>42</v>
      </c>
      <c r="C548" t="s">
        <v>118</v>
      </c>
      <c r="D548" t="s">
        <v>347</v>
      </c>
      <c r="E548" t="s">
        <v>49</v>
      </c>
      <c r="F548" t="s">
        <v>71</v>
      </c>
      <c r="G548" t="s">
        <v>51</v>
      </c>
      <c r="H548" t="s">
        <v>52</v>
      </c>
    </row>
    <row r="549" spans="1:12" x14ac:dyDescent="0.25">
      <c r="A549" t="s">
        <v>2310</v>
      </c>
      <c r="B549" t="s">
        <v>554</v>
      </c>
      <c r="C549" t="s">
        <v>42</v>
      </c>
      <c r="D549" t="s">
        <v>118</v>
      </c>
      <c r="E549" t="s">
        <v>347</v>
      </c>
      <c r="F549" t="s">
        <v>49</v>
      </c>
      <c r="G549" t="s">
        <v>71</v>
      </c>
      <c r="H549" t="s">
        <v>51</v>
      </c>
      <c r="I549" t="s">
        <v>52</v>
      </c>
    </row>
    <row r="550" spans="1:12" x14ac:dyDescent="0.25">
      <c r="A550" t="s">
        <v>2311</v>
      </c>
      <c r="B550" t="s">
        <v>38</v>
      </c>
      <c r="C550" t="s">
        <v>42</v>
      </c>
      <c r="D550" t="s">
        <v>118</v>
      </c>
      <c r="E550" t="s">
        <v>347</v>
      </c>
      <c r="F550" t="s">
        <v>49</v>
      </c>
      <c r="G550" t="s">
        <v>71</v>
      </c>
      <c r="H550" t="s">
        <v>51</v>
      </c>
      <c r="I550" t="s">
        <v>52</v>
      </c>
    </row>
    <row r="551" spans="1:12" x14ac:dyDescent="0.25">
      <c r="A551" t="s">
        <v>2312</v>
      </c>
      <c r="B551" t="s">
        <v>118</v>
      </c>
      <c r="C551" t="s">
        <v>347</v>
      </c>
      <c r="D551" t="s">
        <v>49</v>
      </c>
      <c r="E551" t="s">
        <v>71</v>
      </c>
      <c r="F551" t="s">
        <v>61</v>
      </c>
      <c r="G551" t="s">
        <v>52</v>
      </c>
    </row>
    <row r="552" spans="1:12" x14ac:dyDescent="0.25">
      <c r="A552" t="s">
        <v>2313</v>
      </c>
      <c r="B552" t="s">
        <v>38</v>
      </c>
      <c r="C552" t="s">
        <v>48</v>
      </c>
      <c r="D552" t="s">
        <v>42</v>
      </c>
      <c r="E552" t="s">
        <v>118</v>
      </c>
      <c r="F552" t="s">
        <v>347</v>
      </c>
      <c r="G552" t="s">
        <v>49</v>
      </c>
      <c r="H552" t="s">
        <v>71</v>
      </c>
      <c r="I552" t="s">
        <v>61</v>
      </c>
      <c r="J552" t="s">
        <v>52</v>
      </c>
    </row>
    <row r="553" spans="1:12" x14ac:dyDescent="0.25">
      <c r="A553" t="s">
        <v>2314</v>
      </c>
      <c r="B553" t="s">
        <v>389</v>
      </c>
      <c r="C553" t="s">
        <v>42</v>
      </c>
      <c r="D553" t="s">
        <v>118</v>
      </c>
      <c r="E553" t="s">
        <v>347</v>
      </c>
      <c r="F553" t="s">
        <v>49</v>
      </c>
      <c r="G553" t="s">
        <v>71</v>
      </c>
      <c r="H553" t="s">
        <v>61</v>
      </c>
      <c r="I553" t="s">
        <v>52</v>
      </c>
    </row>
    <row r="554" spans="1:12" x14ac:dyDescent="0.25">
      <c r="A554" t="s">
        <v>2315</v>
      </c>
      <c r="B554" t="s">
        <v>929</v>
      </c>
      <c r="C554" t="s">
        <v>42</v>
      </c>
      <c r="D554" t="s">
        <v>118</v>
      </c>
      <c r="E554" t="s">
        <v>347</v>
      </c>
      <c r="F554" t="s">
        <v>49</v>
      </c>
      <c r="G554" t="s">
        <v>71</v>
      </c>
      <c r="H554" t="s">
        <v>61</v>
      </c>
      <c r="I554" t="s">
        <v>52</v>
      </c>
    </row>
    <row r="555" spans="1:12" x14ac:dyDescent="0.25">
      <c r="A555" t="s">
        <v>2316</v>
      </c>
      <c r="B555" t="s">
        <v>70</v>
      </c>
      <c r="C555" t="s">
        <v>42</v>
      </c>
      <c r="D555" t="s">
        <v>118</v>
      </c>
      <c r="E555" t="s">
        <v>347</v>
      </c>
      <c r="F555" t="s">
        <v>49</v>
      </c>
      <c r="G555" t="s">
        <v>71</v>
      </c>
      <c r="H555" t="s">
        <v>61</v>
      </c>
      <c r="I555" t="s">
        <v>52</v>
      </c>
    </row>
    <row r="556" spans="1:12" x14ac:dyDescent="0.25">
      <c r="A556" t="s">
        <v>2317</v>
      </c>
      <c r="B556" t="s">
        <v>38</v>
      </c>
      <c r="C556" t="s">
        <v>39</v>
      </c>
      <c r="D556" t="s">
        <v>40</v>
      </c>
      <c r="E556" t="s">
        <v>41</v>
      </c>
      <c r="F556" t="s">
        <v>42</v>
      </c>
      <c r="G556" t="s">
        <v>118</v>
      </c>
      <c r="H556" t="s">
        <v>347</v>
      </c>
      <c r="I556" t="s">
        <v>49</v>
      </c>
      <c r="J556" t="s">
        <v>71</v>
      </c>
      <c r="K556" t="s">
        <v>61</v>
      </c>
      <c r="L556" t="s">
        <v>52</v>
      </c>
    </row>
    <row r="557" spans="1:12" x14ac:dyDescent="0.25">
      <c r="A557" t="s">
        <v>2318</v>
      </c>
      <c r="B557" t="s">
        <v>38</v>
      </c>
      <c r="C557" t="s">
        <v>687</v>
      </c>
      <c r="D557" t="s">
        <v>42</v>
      </c>
      <c r="E557" t="s">
        <v>118</v>
      </c>
      <c r="F557" t="s">
        <v>347</v>
      </c>
      <c r="G557" t="s">
        <v>49</v>
      </c>
      <c r="H557" t="s">
        <v>71</v>
      </c>
      <c r="I557" t="s">
        <v>61</v>
      </c>
      <c r="J557" t="s">
        <v>52</v>
      </c>
    </row>
    <row r="558" spans="1:12" x14ac:dyDescent="0.25">
      <c r="A558" t="s">
        <v>2319</v>
      </c>
      <c r="B558" t="s">
        <v>38</v>
      </c>
      <c r="C558" t="s">
        <v>687</v>
      </c>
      <c r="D558" t="s">
        <v>42</v>
      </c>
      <c r="E558" t="s">
        <v>118</v>
      </c>
      <c r="F558" t="s">
        <v>347</v>
      </c>
      <c r="G558" t="s">
        <v>49</v>
      </c>
      <c r="H558" t="s">
        <v>71</v>
      </c>
      <c r="I558" t="s">
        <v>61</v>
      </c>
      <c r="J558" t="s">
        <v>52</v>
      </c>
    </row>
    <row r="559" spans="1:12" x14ac:dyDescent="0.25">
      <c r="A559" t="s">
        <v>2320</v>
      </c>
      <c r="B559" t="s">
        <v>48</v>
      </c>
      <c r="C559" t="s">
        <v>42</v>
      </c>
      <c r="D559" t="s">
        <v>118</v>
      </c>
      <c r="E559" t="s">
        <v>347</v>
      </c>
      <c r="F559" t="s">
        <v>49</v>
      </c>
      <c r="G559" t="s">
        <v>71</v>
      </c>
      <c r="H559" t="s">
        <v>61</v>
      </c>
      <c r="I559" t="s">
        <v>52</v>
      </c>
    </row>
    <row r="560" spans="1:12" x14ac:dyDescent="0.25">
      <c r="A560" t="s">
        <v>2321</v>
      </c>
      <c r="B560" t="s">
        <v>687</v>
      </c>
      <c r="C560" t="s">
        <v>1040</v>
      </c>
      <c r="D560" t="s">
        <v>51</v>
      </c>
      <c r="E560" t="s">
        <v>42</v>
      </c>
      <c r="F560" t="s">
        <v>118</v>
      </c>
      <c r="G560" t="s">
        <v>347</v>
      </c>
      <c r="H560" t="s">
        <v>49</v>
      </c>
      <c r="I560" t="s">
        <v>71</v>
      </c>
      <c r="J560" t="s">
        <v>61</v>
      </c>
      <c r="K560" t="s">
        <v>52</v>
      </c>
    </row>
    <row r="561" spans="1:12" x14ac:dyDescent="0.25">
      <c r="A561" t="s">
        <v>2322</v>
      </c>
      <c r="B561" t="s">
        <v>38</v>
      </c>
      <c r="C561" t="s">
        <v>42</v>
      </c>
      <c r="D561" t="s">
        <v>118</v>
      </c>
      <c r="E561" t="s">
        <v>347</v>
      </c>
      <c r="F561" t="s">
        <v>49</v>
      </c>
      <c r="G561" t="s">
        <v>71</v>
      </c>
      <c r="H561" t="s">
        <v>61</v>
      </c>
      <c r="I561" t="s">
        <v>52</v>
      </c>
    </row>
    <row r="562" spans="1:12" x14ac:dyDescent="0.25">
      <c r="A562" t="s">
        <v>2323</v>
      </c>
      <c r="B562" t="s">
        <v>38</v>
      </c>
      <c r="C562" t="s">
        <v>42</v>
      </c>
      <c r="D562" t="s">
        <v>118</v>
      </c>
      <c r="E562" t="s">
        <v>347</v>
      </c>
      <c r="F562" t="s">
        <v>49</v>
      </c>
      <c r="G562" t="s">
        <v>71</v>
      </c>
      <c r="H562" t="s">
        <v>61</v>
      </c>
      <c r="I562" t="s">
        <v>52</v>
      </c>
    </row>
    <row r="563" spans="1:12" x14ac:dyDescent="0.25">
      <c r="A563" t="s">
        <v>2324</v>
      </c>
      <c r="B563" t="s">
        <v>38</v>
      </c>
      <c r="C563" t="s">
        <v>39</v>
      </c>
      <c r="D563" t="s">
        <v>40</v>
      </c>
      <c r="E563" t="s">
        <v>41</v>
      </c>
      <c r="F563" t="s">
        <v>42</v>
      </c>
      <c r="G563" t="s">
        <v>118</v>
      </c>
      <c r="H563" t="s">
        <v>347</v>
      </c>
      <c r="I563" t="s">
        <v>49</v>
      </c>
      <c r="J563" t="s">
        <v>71</v>
      </c>
      <c r="K563" t="s">
        <v>61</v>
      </c>
      <c r="L563" t="s">
        <v>52</v>
      </c>
    </row>
    <row r="564" spans="1:12" x14ac:dyDescent="0.25">
      <c r="A564" t="s">
        <v>2325</v>
      </c>
      <c r="B564" t="s">
        <v>42</v>
      </c>
      <c r="C564" t="s">
        <v>118</v>
      </c>
      <c r="D564" t="s">
        <v>347</v>
      </c>
      <c r="E564" t="s">
        <v>49</v>
      </c>
      <c r="F564" t="s">
        <v>71</v>
      </c>
      <c r="G564" t="s">
        <v>61</v>
      </c>
      <c r="H564" t="s">
        <v>52</v>
      </c>
    </row>
    <row r="565" spans="1:12" x14ac:dyDescent="0.25">
      <c r="A565" t="s">
        <v>2326</v>
      </c>
      <c r="B565" t="s">
        <v>554</v>
      </c>
      <c r="C565" t="s">
        <v>42</v>
      </c>
      <c r="D565" t="s">
        <v>118</v>
      </c>
      <c r="E565" t="s">
        <v>347</v>
      </c>
      <c r="F565" t="s">
        <v>49</v>
      </c>
      <c r="G565" t="s">
        <v>71</v>
      </c>
      <c r="H565" t="s">
        <v>61</v>
      </c>
      <c r="I565" t="s">
        <v>52</v>
      </c>
    </row>
    <row r="566" spans="1:12" x14ac:dyDescent="0.25">
      <c r="A566" t="s">
        <v>2327</v>
      </c>
      <c r="B566" t="s">
        <v>38</v>
      </c>
      <c r="C566" t="s">
        <v>42</v>
      </c>
      <c r="D566" t="s">
        <v>118</v>
      </c>
      <c r="E566" t="s">
        <v>347</v>
      </c>
      <c r="F566" t="s">
        <v>49</v>
      </c>
      <c r="G566" t="s">
        <v>71</v>
      </c>
      <c r="H566" t="s">
        <v>61</v>
      </c>
      <c r="I566" t="s">
        <v>52</v>
      </c>
    </row>
    <row r="567" spans="1:12" x14ac:dyDescent="0.25">
      <c r="A567" t="s">
        <v>1610</v>
      </c>
      <c r="B567" t="s">
        <v>38</v>
      </c>
      <c r="C567" t="s">
        <v>48</v>
      </c>
      <c r="D567" t="s">
        <v>42</v>
      </c>
    </row>
    <row r="568" spans="1:12" x14ac:dyDescent="0.25">
      <c r="A568" t="s">
        <v>1611</v>
      </c>
      <c r="B568" t="s">
        <v>38</v>
      </c>
      <c r="C568" t="s">
        <v>48</v>
      </c>
      <c r="D568" t="s">
        <v>42</v>
      </c>
    </row>
    <row r="569" spans="1:12" x14ac:dyDescent="0.25">
      <c r="A569" t="s">
        <v>1612</v>
      </c>
      <c r="B569" t="s">
        <v>70</v>
      </c>
      <c r="C569" t="s">
        <v>42</v>
      </c>
      <c r="D569" t="s">
        <v>38</v>
      </c>
      <c r="E569" t="s">
        <v>48</v>
      </c>
    </row>
    <row r="570" spans="1:12" x14ac:dyDescent="0.25">
      <c r="A570" t="s">
        <v>1613</v>
      </c>
      <c r="B570" t="s">
        <v>38</v>
      </c>
      <c r="C570" t="s">
        <v>48</v>
      </c>
      <c r="D570" t="s">
        <v>49</v>
      </c>
      <c r="E570" t="s">
        <v>51</v>
      </c>
      <c r="F570" t="s">
        <v>52</v>
      </c>
    </row>
    <row r="571" spans="1:12" x14ac:dyDescent="0.25">
      <c r="A571" t="s">
        <v>1614</v>
      </c>
      <c r="B571" t="s">
        <v>177</v>
      </c>
      <c r="C571" t="s">
        <v>42</v>
      </c>
      <c r="D571" t="s">
        <v>38</v>
      </c>
      <c r="E571" t="s">
        <v>48</v>
      </c>
      <c r="F571" t="s">
        <v>49</v>
      </c>
      <c r="G571" t="s">
        <v>51</v>
      </c>
      <c r="H571" t="s">
        <v>52</v>
      </c>
    </row>
    <row r="572" spans="1:12" x14ac:dyDescent="0.25">
      <c r="A572" t="s">
        <v>1615</v>
      </c>
      <c r="B572" t="s">
        <v>38</v>
      </c>
      <c r="C572" t="s">
        <v>48</v>
      </c>
      <c r="D572" t="s">
        <v>42</v>
      </c>
      <c r="E572" t="s">
        <v>49</v>
      </c>
      <c r="F572" t="s">
        <v>51</v>
      </c>
      <c r="G572" t="s">
        <v>52</v>
      </c>
    </row>
    <row r="573" spans="1:12" x14ac:dyDescent="0.25">
      <c r="A573" t="s">
        <v>1616</v>
      </c>
      <c r="B573" t="s">
        <v>38</v>
      </c>
      <c r="C573" t="s">
        <v>48</v>
      </c>
      <c r="D573" t="s">
        <v>42</v>
      </c>
      <c r="E573" t="s">
        <v>49</v>
      </c>
      <c r="F573" t="s">
        <v>51</v>
      </c>
      <c r="G573" t="s">
        <v>52</v>
      </c>
    </row>
    <row r="574" spans="1:12" x14ac:dyDescent="0.25">
      <c r="A574" t="s">
        <v>1617</v>
      </c>
      <c r="B574" t="s">
        <v>389</v>
      </c>
      <c r="C574" t="s">
        <v>42</v>
      </c>
      <c r="D574" t="s">
        <v>38</v>
      </c>
      <c r="E574" t="s">
        <v>48</v>
      </c>
      <c r="F574" t="s">
        <v>49</v>
      </c>
      <c r="G574" t="s">
        <v>51</v>
      </c>
      <c r="H574" t="s">
        <v>52</v>
      </c>
    </row>
    <row r="575" spans="1:12" x14ac:dyDescent="0.25">
      <c r="A575" t="s">
        <v>1618</v>
      </c>
      <c r="B575" t="s">
        <v>929</v>
      </c>
      <c r="C575" t="s">
        <v>42</v>
      </c>
      <c r="D575" t="s">
        <v>38</v>
      </c>
      <c r="E575" t="s">
        <v>48</v>
      </c>
      <c r="F575" t="s">
        <v>49</v>
      </c>
      <c r="G575" t="s">
        <v>51</v>
      </c>
      <c r="H575" t="s">
        <v>52</v>
      </c>
    </row>
    <row r="576" spans="1:12" x14ac:dyDescent="0.25">
      <c r="A576" t="s">
        <v>1619</v>
      </c>
      <c r="B576" t="s">
        <v>70</v>
      </c>
      <c r="C576" t="s">
        <v>42</v>
      </c>
      <c r="D576" t="s">
        <v>38</v>
      </c>
      <c r="E576" t="s">
        <v>48</v>
      </c>
      <c r="F576" t="s">
        <v>49</v>
      </c>
      <c r="G576" t="s">
        <v>51</v>
      </c>
      <c r="H576" t="s">
        <v>52</v>
      </c>
    </row>
    <row r="577" spans="1:10" x14ac:dyDescent="0.25">
      <c r="A577" t="s">
        <v>1620</v>
      </c>
      <c r="B577" t="s">
        <v>38</v>
      </c>
      <c r="C577" t="s">
        <v>48</v>
      </c>
      <c r="D577" t="s">
        <v>49</v>
      </c>
      <c r="E577" t="s">
        <v>51</v>
      </c>
      <c r="F577" t="s">
        <v>52</v>
      </c>
    </row>
    <row r="578" spans="1:10" x14ac:dyDescent="0.25">
      <c r="A578" t="s">
        <v>1621</v>
      </c>
      <c r="B578" t="s">
        <v>38</v>
      </c>
      <c r="C578" t="s">
        <v>39</v>
      </c>
      <c r="D578" t="s">
        <v>40</v>
      </c>
      <c r="E578" t="s">
        <v>41</v>
      </c>
      <c r="F578" t="s">
        <v>42</v>
      </c>
      <c r="G578" t="s">
        <v>48</v>
      </c>
      <c r="H578" t="s">
        <v>49</v>
      </c>
      <c r="I578" t="s">
        <v>51</v>
      </c>
      <c r="J578" t="s">
        <v>52</v>
      </c>
    </row>
    <row r="579" spans="1:10" x14ac:dyDescent="0.25">
      <c r="A579" t="s">
        <v>1622</v>
      </c>
      <c r="B579" t="s">
        <v>38</v>
      </c>
      <c r="C579" t="s">
        <v>687</v>
      </c>
      <c r="D579" t="s">
        <v>42</v>
      </c>
      <c r="E579" t="s">
        <v>48</v>
      </c>
      <c r="F579" t="s">
        <v>49</v>
      </c>
      <c r="G579" t="s">
        <v>51</v>
      </c>
      <c r="H579" t="s">
        <v>52</v>
      </c>
    </row>
    <row r="580" spans="1:10" x14ac:dyDescent="0.25">
      <c r="A580" t="s">
        <v>1623</v>
      </c>
      <c r="B580" t="s">
        <v>1027</v>
      </c>
      <c r="C580" t="s">
        <v>42</v>
      </c>
      <c r="D580" t="s">
        <v>38</v>
      </c>
      <c r="E580" t="s">
        <v>48</v>
      </c>
      <c r="F580" t="s">
        <v>49</v>
      </c>
      <c r="G580" t="s">
        <v>51</v>
      </c>
      <c r="H580" t="s">
        <v>52</v>
      </c>
    </row>
    <row r="581" spans="1:10" x14ac:dyDescent="0.25">
      <c r="A581" t="s">
        <v>1624</v>
      </c>
      <c r="B581" t="s">
        <v>48</v>
      </c>
      <c r="C581" t="s">
        <v>38</v>
      </c>
      <c r="D581" t="s">
        <v>49</v>
      </c>
      <c r="E581" t="s">
        <v>51</v>
      </c>
      <c r="F581" t="s">
        <v>52</v>
      </c>
    </row>
    <row r="582" spans="1:10" x14ac:dyDescent="0.25">
      <c r="A582" t="s">
        <v>1625</v>
      </c>
      <c r="B582" t="s">
        <v>687</v>
      </c>
      <c r="C582" t="s">
        <v>1040</v>
      </c>
      <c r="D582" t="s">
        <v>51</v>
      </c>
      <c r="E582" t="s">
        <v>42</v>
      </c>
      <c r="F582" t="s">
        <v>38</v>
      </c>
      <c r="G582" t="s">
        <v>48</v>
      </c>
      <c r="H582" t="s">
        <v>49</v>
      </c>
      <c r="I582" t="s">
        <v>52</v>
      </c>
    </row>
    <row r="583" spans="1:10" x14ac:dyDescent="0.25">
      <c r="A583" t="s">
        <v>1626</v>
      </c>
      <c r="B583" t="s">
        <v>38</v>
      </c>
      <c r="C583" t="s">
        <v>42</v>
      </c>
      <c r="D583" t="s">
        <v>48</v>
      </c>
      <c r="E583" t="s">
        <v>49</v>
      </c>
      <c r="F583" t="s">
        <v>51</v>
      </c>
      <c r="G583" t="s">
        <v>52</v>
      </c>
    </row>
    <row r="584" spans="1:10" x14ac:dyDescent="0.25">
      <c r="A584" t="s">
        <v>1627</v>
      </c>
      <c r="B584" t="s">
        <v>38</v>
      </c>
      <c r="C584" t="s">
        <v>42</v>
      </c>
      <c r="D584" t="s">
        <v>48</v>
      </c>
      <c r="E584" t="s">
        <v>49</v>
      </c>
      <c r="F584" t="s">
        <v>51</v>
      </c>
      <c r="G584" t="s">
        <v>52</v>
      </c>
    </row>
    <row r="585" spans="1:10" x14ac:dyDescent="0.25">
      <c r="A585" t="s">
        <v>1630</v>
      </c>
      <c r="B585" t="s">
        <v>38</v>
      </c>
      <c r="C585" t="s">
        <v>39</v>
      </c>
      <c r="D585" t="s">
        <v>40</v>
      </c>
      <c r="E585" t="s">
        <v>41</v>
      </c>
      <c r="F585" t="s">
        <v>42</v>
      </c>
      <c r="G585" t="s">
        <v>48</v>
      </c>
      <c r="H585" t="s">
        <v>49</v>
      </c>
      <c r="I585" t="s">
        <v>51</v>
      </c>
      <c r="J585" t="s">
        <v>52</v>
      </c>
    </row>
    <row r="586" spans="1:10" x14ac:dyDescent="0.25">
      <c r="A586" t="s">
        <v>1631</v>
      </c>
      <c r="B586" t="s">
        <v>42</v>
      </c>
      <c r="C586" t="s">
        <v>38</v>
      </c>
      <c r="D586" t="s">
        <v>48</v>
      </c>
      <c r="E586" t="s">
        <v>49</v>
      </c>
      <c r="F586" t="s">
        <v>51</v>
      </c>
      <c r="G586" t="s">
        <v>52</v>
      </c>
    </row>
    <row r="587" spans="1:10" x14ac:dyDescent="0.25">
      <c r="A587" t="s">
        <v>1632</v>
      </c>
      <c r="B587" t="s">
        <v>554</v>
      </c>
      <c r="C587" t="s">
        <v>42</v>
      </c>
      <c r="D587" t="s">
        <v>38</v>
      </c>
      <c r="E587" t="s">
        <v>48</v>
      </c>
      <c r="F587" t="s">
        <v>49</v>
      </c>
      <c r="G587" t="s">
        <v>51</v>
      </c>
      <c r="H587" t="s">
        <v>52</v>
      </c>
    </row>
    <row r="588" spans="1:10" x14ac:dyDescent="0.25">
      <c r="A588" t="s">
        <v>1633</v>
      </c>
      <c r="B588" t="s">
        <v>38</v>
      </c>
      <c r="C588" t="s">
        <v>42</v>
      </c>
      <c r="D588" t="s">
        <v>48</v>
      </c>
      <c r="E588" t="s">
        <v>49</v>
      </c>
      <c r="F588" t="s">
        <v>51</v>
      </c>
      <c r="G588" t="s">
        <v>52</v>
      </c>
    </row>
    <row r="589" spans="1:10" x14ac:dyDescent="0.25">
      <c r="A589" t="s">
        <v>1634</v>
      </c>
      <c r="B589" t="s">
        <v>38</v>
      </c>
      <c r="C589" t="s">
        <v>48</v>
      </c>
      <c r="D589" t="s">
        <v>49</v>
      </c>
      <c r="E589" t="s">
        <v>51</v>
      </c>
      <c r="F589" t="s">
        <v>52</v>
      </c>
    </row>
    <row r="590" spans="1:10" x14ac:dyDescent="0.25">
      <c r="A590" t="s">
        <v>1635</v>
      </c>
      <c r="B590" t="s">
        <v>177</v>
      </c>
      <c r="C590" t="s">
        <v>42</v>
      </c>
      <c r="D590" t="s">
        <v>38</v>
      </c>
      <c r="E590" t="s">
        <v>48</v>
      </c>
      <c r="F590" t="s">
        <v>49</v>
      </c>
      <c r="G590" t="s">
        <v>51</v>
      </c>
      <c r="H590" t="s">
        <v>52</v>
      </c>
    </row>
    <row r="591" spans="1:10" x14ac:dyDescent="0.25">
      <c r="A591" t="s">
        <v>1636</v>
      </c>
      <c r="B591" t="s">
        <v>38</v>
      </c>
      <c r="C591" t="s">
        <v>48</v>
      </c>
      <c r="D591" t="s">
        <v>42</v>
      </c>
      <c r="E591" t="s">
        <v>49</v>
      </c>
      <c r="F591" t="s">
        <v>51</v>
      </c>
      <c r="G591" t="s">
        <v>52</v>
      </c>
    </row>
    <row r="592" spans="1:10" x14ac:dyDescent="0.25">
      <c r="A592" t="s">
        <v>1637</v>
      </c>
      <c r="B592" t="s">
        <v>38</v>
      </c>
      <c r="C592" t="s">
        <v>48</v>
      </c>
      <c r="D592" t="s">
        <v>42</v>
      </c>
      <c r="E592" t="s">
        <v>49</v>
      </c>
      <c r="F592" t="s">
        <v>51</v>
      </c>
      <c r="G592" t="s">
        <v>52</v>
      </c>
    </row>
    <row r="593" spans="1:10" x14ac:dyDescent="0.25">
      <c r="A593" t="s">
        <v>1638</v>
      </c>
      <c r="B593" t="s">
        <v>389</v>
      </c>
      <c r="C593" t="s">
        <v>42</v>
      </c>
      <c r="D593" t="s">
        <v>38</v>
      </c>
      <c r="E593" t="s">
        <v>48</v>
      </c>
      <c r="F593" t="s">
        <v>49</v>
      </c>
      <c r="G593" t="s">
        <v>51</v>
      </c>
      <c r="H593" t="s">
        <v>52</v>
      </c>
    </row>
    <row r="594" spans="1:10" x14ac:dyDescent="0.25">
      <c r="A594" t="s">
        <v>1639</v>
      </c>
      <c r="B594" t="s">
        <v>929</v>
      </c>
      <c r="C594" t="s">
        <v>42</v>
      </c>
      <c r="D594" t="s">
        <v>38</v>
      </c>
      <c r="E594" t="s">
        <v>48</v>
      </c>
      <c r="F594" t="s">
        <v>49</v>
      </c>
      <c r="G594" t="s">
        <v>51</v>
      </c>
      <c r="H594" t="s">
        <v>52</v>
      </c>
    </row>
    <row r="595" spans="1:10" x14ac:dyDescent="0.25">
      <c r="A595" t="s">
        <v>1640</v>
      </c>
      <c r="B595" t="s">
        <v>70</v>
      </c>
      <c r="C595" t="s">
        <v>42</v>
      </c>
      <c r="D595" t="s">
        <v>38</v>
      </c>
      <c r="E595" t="s">
        <v>48</v>
      </c>
      <c r="F595" t="s">
        <v>49</v>
      </c>
      <c r="G595" t="s">
        <v>51</v>
      </c>
      <c r="H595" t="s">
        <v>52</v>
      </c>
    </row>
    <row r="596" spans="1:10" x14ac:dyDescent="0.25">
      <c r="A596" t="s">
        <v>1641</v>
      </c>
      <c r="B596" t="s">
        <v>38</v>
      </c>
      <c r="C596" t="s">
        <v>48</v>
      </c>
      <c r="D596" t="s">
        <v>49</v>
      </c>
      <c r="E596" t="s">
        <v>51</v>
      </c>
      <c r="F596" t="s">
        <v>52</v>
      </c>
    </row>
    <row r="597" spans="1:10" x14ac:dyDescent="0.25">
      <c r="A597" t="s">
        <v>1642</v>
      </c>
      <c r="B597" t="s">
        <v>38</v>
      </c>
      <c r="C597" t="s">
        <v>39</v>
      </c>
      <c r="D597" t="s">
        <v>40</v>
      </c>
      <c r="E597" t="s">
        <v>41</v>
      </c>
      <c r="F597" t="s">
        <v>42</v>
      </c>
      <c r="G597" t="s">
        <v>48</v>
      </c>
      <c r="H597" t="s">
        <v>49</v>
      </c>
      <c r="I597" t="s">
        <v>51</v>
      </c>
      <c r="J597" t="s">
        <v>52</v>
      </c>
    </row>
    <row r="598" spans="1:10" x14ac:dyDescent="0.25">
      <c r="A598" t="s">
        <v>1643</v>
      </c>
      <c r="B598" t="s">
        <v>38</v>
      </c>
      <c r="C598" t="s">
        <v>687</v>
      </c>
      <c r="D598" t="s">
        <v>42</v>
      </c>
      <c r="E598" t="s">
        <v>48</v>
      </c>
      <c r="F598" t="s">
        <v>49</v>
      </c>
      <c r="G598" t="s">
        <v>51</v>
      </c>
      <c r="H598" t="s">
        <v>52</v>
      </c>
    </row>
    <row r="599" spans="1:10" x14ac:dyDescent="0.25">
      <c r="A599" t="s">
        <v>1644</v>
      </c>
      <c r="B599" t="s">
        <v>1027</v>
      </c>
      <c r="C599" t="s">
        <v>42</v>
      </c>
      <c r="D599" t="s">
        <v>38</v>
      </c>
      <c r="E599" t="s">
        <v>48</v>
      </c>
      <c r="F599" t="s">
        <v>49</v>
      </c>
      <c r="G599" t="s">
        <v>51</v>
      </c>
      <c r="H599" t="s">
        <v>52</v>
      </c>
    </row>
    <row r="600" spans="1:10" x14ac:dyDescent="0.25">
      <c r="A600" t="s">
        <v>1645</v>
      </c>
      <c r="B600" t="s">
        <v>48</v>
      </c>
      <c r="C600" t="s">
        <v>38</v>
      </c>
      <c r="D600" t="s">
        <v>49</v>
      </c>
      <c r="E600" t="s">
        <v>51</v>
      </c>
      <c r="F600" t="s">
        <v>52</v>
      </c>
    </row>
    <row r="601" spans="1:10" x14ac:dyDescent="0.25">
      <c r="A601" t="s">
        <v>1646</v>
      </c>
      <c r="B601" t="s">
        <v>687</v>
      </c>
      <c r="C601" t="s">
        <v>1040</v>
      </c>
      <c r="D601" t="s">
        <v>51</v>
      </c>
      <c r="E601" t="s">
        <v>42</v>
      </c>
      <c r="F601" t="s">
        <v>38</v>
      </c>
      <c r="G601" t="s">
        <v>48</v>
      </c>
      <c r="H601" t="s">
        <v>49</v>
      </c>
      <c r="I601" t="s">
        <v>52</v>
      </c>
    </row>
    <row r="602" spans="1:10" x14ac:dyDescent="0.25">
      <c r="A602" t="s">
        <v>1647</v>
      </c>
      <c r="B602" t="s">
        <v>38</v>
      </c>
      <c r="C602" t="s">
        <v>42</v>
      </c>
      <c r="D602" t="s">
        <v>48</v>
      </c>
      <c r="E602" t="s">
        <v>49</v>
      </c>
      <c r="F602" t="s">
        <v>51</v>
      </c>
      <c r="G602" t="s">
        <v>52</v>
      </c>
    </row>
    <row r="603" spans="1:10" x14ac:dyDescent="0.25">
      <c r="A603" t="s">
        <v>1648</v>
      </c>
      <c r="B603" t="s">
        <v>38</v>
      </c>
      <c r="C603" t="s">
        <v>42</v>
      </c>
      <c r="D603" t="s">
        <v>48</v>
      </c>
      <c r="E603" t="s">
        <v>49</v>
      </c>
      <c r="F603" t="s">
        <v>51</v>
      </c>
      <c r="G603" t="s">
        <v>52</v>
      </c>
    </row>
    <row r="604" spans="1:10" x14ac:dyDescent="0.25">
      <c r="A604" t="s">
        <v>1651</v>
      </c>
      <c r="B604" t="s">
        <v>38</v>
      </c>
      <c r="C604" t="s">
        <v>39</v>
      </c>
      <c r="D604" t="s">
        <v>40</v>
      </c>
      <c r="E604" t="s">
        <v>41</v>
      </c>
      <c r="F604" t="s">
        <v>42</v>
      </c>
      <c r="G604" t="s">
        <v>48</v>
      </c>
      <c r="H604" t="s">
        <v>49</v>
      </c>
      <c r="I604" t="s">
        <v>51</v>
      </c>
      <c r="J604" t="s">
        <v>52</v>
      </c>
    </row>
    <row r="605" spans="1:10" x14ac:dyDescent="0.25">
      <c r="A605" t="s">
        <v>1652</v>
      </c>
      <c r="B605" t="s">
        <v>42</v>
      </c>
      <c r="C605" t="s">
        <v>38</v>
      </c>
      <c r="D605" t="s">
        <v>48</v>
      </c>
      <c r="E605" t="s">
        <v>49</v>
      </c>
      <c r="F605" t="s">
        <v>51</v>
      </c>
      <c r="G605" t="s">
        <v>52</v>
      </c>
    </row>
    <row r="606" spans="1:10" x14ac:dyDescent="0.25">
      <c r="A606" t="s">
        <v>1653</v>
      </c>
      <c r="B606" t="s">
        <v>554</v>
      </c>
      <c r="C606" t="s">
        <v>42</v>
      </c>
      <c r="D606" t="s">
        <v>38</v>
      </c>
      <c r="E606" t="s">
        <v>48</v>
      </c>
      <c r="F606" t="s">
        <v>49</v>
      </c>
      <c r="G606" t="s">
        <v>51</v>
      </c>
      <c r="H606" t="s">
        <v>52</v>
      </c>
    </row>
    <row r="607" spans="1:10" x14ac:dyDescent="0.25">
      <c r="A607" t="s">
        <v>1654</v>
      </c>
      <c r="B607" t="s">
        <v>38</v>
      </c>
      <c r="C607" t="s">
        <v>42</v>
      </c>
      <c r="D607" t="s">
        <v>48</v>
      </c>
      <c r="E607" t="s">
        <v>49</v>
      </c>
      <c r="F607" t="s">
        <v>51</v>
      </c>
      <c r="G607" t="s">
        <v>52</v>
      </c>
    </row>
    <row r="608" spans="1:10" x14ac:dyDescent="0.25">
      <c r="A608" t="s">
        <v>1655</v>
      </c>
      <c r="B608" t="s">
        <v>38</v>
      </c>
      <c r="C608" t="s">
        <v>48</v>
      </c>
      <c r="D608" t="s">
        <v>49</v>
      </c>
      <c r="E608" t="s">
        <v>51</v>
      </c>
      <c r="F608" t="s">
        <v>52</v>
      </c>
    </row>
    <row r="609" spans="1:8" x14ac:dyDescent="0.25">
      <c r="A609" t="s">
        <v>1656</v>
      </c>
      <c r="B609" t="s">
        <v>38</v>
      </c>
      <c r="C609" t="s">
        <v>50</v>
      </c>
      <c r="D609" t="s">
        <v>48</v>
      </c>
      <c r="E609" t="s">
        <v>354</v>
      </c>
      <c r="F609" t="s">
        <v>355</v>
      </c>
      <c r="G609" t="s">
        <v>42</v>
      </c>
    </row>
    <row r="610" spans="1:8" x14ac:dyDescent="0.25">
      <c r="A610" t="s">
        <v>1657</v>
      </c>
      <c r="B610" t="s">
        <v>38</v>
      </c>
      <c r="C610" t="s">
        <v>48</v>
      </c>
      <c r="D610" t="s">
        <v>39</v>
      </c>
      <c r="E610" t="s">
        <v>40</v>
      </c>
      <c r="F610" t="s">
        <v>41</v>
      </c>
      <c r="G610" t="s">
        <v>42</v>
      </c>
    </row>
    <row r="611" spans="1:8" x14ac:dyDescent="0.25">
      <c r="A611" t="s">
        <v>1658</v>
      </c>
      <c r="B611" t="s">
        <v>38</v>
      </c>
      <c r="C611" t="s">
        <v>48</v>
      </c>
      <c r="D611" t="s">
        <v>39</v>
      </c>
      <c r="E611" t="s">
        <v>40</v>
      </c>
      <c r="F611" t="s">
        <v>41</v>
      </c>
      <c r="G611" t="s">
        <v>42</v>
      </c>
    </row>
    <row r="612" spans="1:8" x14ac:dyDescent="0.25">
      <c r="A612" t="s">
        <v>1659</v>
      </c>
      <c r="B612" t="s">
        <v>38</v>
      </c>
      <c r="C612" t="s">
        <v>48</v>
      </c>
      <c r="D612" t="s">
        <v>39</v>
      </c>
      <c r="E612" t="s">
        <v>42</v>
      </c>
      <c r="F612" t="s">
        <v>40</v>
      </c>
      <c r="G612" t="s">
        <v>41</v>
      </c>
    </row>
    <row r="613" spans="1:8" x14ac:dyDescent="0.25">
      <c r="A613" t="s">
        <v>1660</v>
      </c>
      <c r="B613" t="s">
        <v>38</v>
      </c>
      <c r="C613" t="s">
        <v>48</v>
      </c>
      <c r="D613" t="s">
        <v>39</v>
      </c>
      <c r="E613" t="s">
        <v>42</v>
      </c>
      <c r="F613" t="s">
        <v>40</v>
      </c>
      <c r="G613" t="s">
        <v>41</v>
      </c>
    </row>
    <row r="614" spans="1:8" x14ac:dyDescent="0.25">
      <c r="A614" t="s">
        <v>1661</v>
      </c>
      <c r="B614" t="s">
        <v>38</v>
      </c>
      <c r="C614" t="s">
        <v>48</v>
      </c>
      <c r="D614" t="s">
        <v>42</v>
      </c>
      <c r="E614" t="s">
        <v>39</v>
      </c>
      <c r="F614" t="s">
        <v>40</v>
      </c>
      <c r="G614" t="s">
        <v>41</v>
      </c>
    </row>
    <row r="615" spans="1:8" x14ac:dyDescent="0.25">
      <c r="A615" t="s">
        <v>1662</v>
      </c>
      <c r="B615" t="s">
        <v>38</v>
      </c>
      <c r="C615" t="s">
        <v>48</v>
      </c>
      <c r="D615" t="s">
        <v>42</v>
      </c>
      <c r="E615" t="s">
        <v>39</v>
      </c>
      <c r="F615" t="s">
        <v>40</v>
      </c>
      <c r="G615" t="s">
        <v>41</v>
      </c>
    </row>
    <row r="616" spans="1:8" x14ac:dyDescent="0.25">
      <c r="A616" t="s">
        <v>1663</v>
      </c>
      <c r="B616" t="s">
        <v>389</v>
      </c>
      <c r="C616" t="s">
        <v>42</v>
      </c>
      <c r="D616" t="s">
        <v>38</v>
      </c>
      <c r="E616" t="s">
        <v>48</v>
      </c>
      <c r="F616" t="s">
        <v>39</v>
      </c>
      <c r="G616" t="s">
        <v>40</v>
      </c>
      <c r="H616" t="s">
        <v>41</v>
      </c>
    </row>
    <row r="617" spans="1:8" x14ac:dyDescent="0.25">
      <c r="A617" t="s">
        <v>1664</v>
      </c>
      <c r="B617" t="s">
        <v>929</v>
      </c>
      <c r="C617" t="s">
        <v>42</v>
      </c>
      <c r="D617" t="s">
        <v>38</v>
      </c>
      <c r="E617" t="s">
        <v>48</v>
      </c>
      <c r="F617" t="s">
        <v>39</v>
      </c>
      <c r="G617" t="s">
        <v>40</v>
      </c>
      <c r="H617" t="s">
        <v>41</v>
      </c>
    </row>
    <row r="618" spans="1:8" x14ac:dyDescent="0.25">
      <c r="A618" t="s">
        <v>1665</v>
      </c>
      <c r="B618" t="s">
        <v>38</v>
      </c>
      <c r="C618" t="s">
        <v>39</v>
      </c>
      <c r="D618" t="s">
        <v>40</v>
      </c>
      <c r="E618" t="s">
        <v>41</v>
      </c>
      <c r="F618" t="s">
        <v>42</v>
      </c>
      <c r="G618" t="s">
        <v>48</v>
      </c>
    </row>
    <row r="619" spans="1:8" x14ac:dyDescent="0.25">
      <c r="A619" t="s">
        <v>1666</v>
      </c>
      <c r="B619" t="s">
        <v>38</v>
      </c>
      <c r="C619" t="s">
        <v>39</v>
      </c>
      <c r="D619" t="s">
        <v>42</v>
      </c>
      <c r="E619" t="s">
        <v>48</v>
      </c>
      <c r="F619" t="s">
        <v>40</v>
      </c>
      <c r="G619" t="s">
        <v>41</v>
      </c>
    </row>
    <row r="620" spans="1:8" x14ac:dyDescent="0.25">
      <c r="A620" t="s">
        <v>1667</v>
      </c>
      <c r="B620" t="s">
        <v>38</v>
      </c>
      <c r="C620" t="s">
        <v>39</v>
      </c>
      <c r="D620" t="s">
        <v>40</v>
      </c>
      <c r="E620" t="s">
        <v>41</v>
      </c>
      <c r="F620" t="s">
        <v>42</v>
      </c>
      <c r="G620" t="s">
        <v>48</v>
      </c>
    </row>
    <row r="621" spans="1:8" x14ac:dyDescent="0.25">
      <c r="A621" t="s">
        <v>1668</v>
      </c>
      <c r="B621" t="s">
        <v>38</v>
      </c>
      <c r="C621" t="s">
        <v>48</v>
      </c>
      <c r="D621" t="s">
        <v>39</v>
      </c>
      <c r="E621" t="s">
        <v>40</v>
      </c>
      <c r="F621" t="s">
        <v>41</v>
      </c>
      <c r="G621" t="s">
        <v>42</v>
      </c>
    </row>
    <row r="622" spans="1:8" x14ac:dyDescent="0.25">
      <c r="A622" t="s">
        <v>1669</v>
      </c>
      <c r="B622" t="s">
        <v>38</v>
      </c>
      <c r="C622" t="s">
        <v>48</v>
      </c>
      <c r="D622" t="s">
        <v>50</v>
      </c>
      <c r="E622" t="s">
        <v>394</v>
      </c>
      <c r="F622" t="s">
        <v>42</v>
      </c>
      <c r="G622" t="s">
        <v>354</v>
      </c>
      <c r="H622" t="s">
        <v>355</v>
      </c>
    </row>
    <row r="623" spans="1:8" x14ac:dyDescent="0.25">
      <c r="A623" t="s">
        <v>1670</v>
      </c>
      <c r="B623" t="s">
        <v>38</v>
      </c>
      <c r="C623" t="s">
        <v>48</v>
      </c>
      <c r="D623" t="s">
        <v>50</v>
      </c>
      <c r="E623" t="s">
        <v>394</v>
      </c>
      <c r="F623" t="s">
        <v>42</v>
      </c>
      <c r="G623" t="s">
        <v>354</v>
      </c>
      <c r="H623" t="s">
        <v>355</v>
      </c>
    </row>
    <row r="624" spans="1:8" x14ac:dyDescent="0.25">
      <c r="A624" t="s">
        <v>1671</v>
      </c>
      <c r="B624" t="s">
        <v>38</v>
      </c>
      <c r="C624" t="s">
        <v>48</v>
      </c>
      <c r="D624" t="s">
        <v>50</v>
      </c>
      <c r="E624" t="s">
        <v>394</v>
      </c>
      <c r="F624" t="s">
        <v>42</v>
      </c>
      <c r="G624" t="s">
        <v>354</v>
      </c>
      <c r="H624" t="s">
        <v>355</v>
      </c>
    </row>
    <row r="625" spans="1:10" x14ac:dyDescent="0.25">
      <c r="A625" t="s">
        <v>1672</v>
      </c>
      <c r="B625" t="s">
        <v>38</v>
      </c>
      <c r="C625" t="s">
        <v>687</v>
      </c>
      <c r="D625" t="s">
        <v>50</v>
      </c>
      <c r="E625" t="s">
        <v>394</v>
      </c>
      <c r="F625" t="s">
        <v>42</v>
      </c>
      <c r="G625" t="s">
        <v>48</v>
      </c>
      <c r="H625" t="s">
        <v>354</v>
      </c>
      <c r="I625" t="s">
        <v>355</v>
      </c>
    </row>
    <row r="626" spans="1:10" x14ac:dyDescent="0.25">
      <c r="A626" t="s">
        <v>1673</v>
      </c>
      <c r="B626" t="s">
        <v>177</v>
      </c>
      <c r="C626" t="s">
        <v>42</v>
      </c>
      <c r="D626" t="s">
        <v>38</v>
      </c>
      <c r="E626" t="s">
        <v>50</v>
      </c>
      <c r="F626" t="s">
        <v>48</v>
      </c>
      <c r="G626" t="s">
        <v>354</v>
      </c>
      <c r="H626" t="s">
        <v>355</v>
      </c>
    </row>
    <row r="627" spans="1:10" x14ac:dyDescent="0.25">
      <c r="A627" t="s">
        <v>1674</v>
      </c>
      <c r="B627" t="s">
        <v>177</v>
      </c>
      <c r="C627" t="s">
        <v>42</v>
      </c>
      <c r="D627" t="s">
        <v>38</v>
      </c>
      <c r="E627" t="s">
        <v>50</v>
      </c>
      <c r="F627" t="s">
        <v>48</v>
      </c>
      <c r="G627" t="s">
        <v>354</v>
      </c>
      <c r="H627" t="s">
        <v>355</v>
      </c>
    </row>
    <row r="628" spans="1:10" x14ac:dyDescent="0.25">
      <c r="A628" t="s">
        <v>1675</v>
      </c>
      <c r="B628" t="s">
        <v>127</v>
      </c>
      <c r="C628" t="s">
        <v>42</v>
      </c>
      <c r="D628" t="s">
        <v>38</v>
      </c>
      <c r="E628" t="s">
        <v>50</v>
      </c>
      <c r="F628" t="s">
        <v>48</v>
      </c>
      <c r="G628" t="s">
        <v>354</v>
      </c>
      <c r="H628" t="s">
        <v>355</v>
      </c>
    </row>
    <row r="629" spans="1:10" x14ac:dyDescent="0.25">
      <c r="A629" t="s">
        <v>1676</v>
      </c>
      <c r="B629" t="s">
        <v>48</v>
      </c>
      <c r="C629" t="s">
        <v>222</v>
      </c>
      <c r="D629" t="s">
        <v>42</v>
      </c>
      <c r="E629" t="s">
        <v>38</v>
      </c>
      <c r="F629" t="s">
        <v>50</v>
      </c>
      <c r="G629" t="s">
        <v>354</v>
      </c>
      <c r="H629" t="s">
        <v>355</v>
      </c>
    </row>
    <row r="630" spans="1:10" x14ac:dyDescent="0.25">
      <c r="A630" t="s">
        <v>1677</v>
      </c>
      <c r="B630" t="s">
        <v>38</v>
      </c>
      <c r="C630" t="s">
        <v>48</v>
      </c>
      <c r="D630" t="s">
        <v>42</v>
      </c>
      <c r="E630" t="s">
        <v>50</v>
      </c>
      <c r="F630" t="s">
        <v>354</v>
      </c>
      <c r="G630" t="s">
        <v>355</v>
      </c>
    </row>
    <row r="631" spans="1:10" x14ac:dyDescent="0.25">
      <c r="A631" t="s">
        <v>1678</v>
      </c>
      <c r="B631" t="s">
        <v>38</v>
      </c>
      <c r="C631" t="s">
        <v>48</v>
      </c>
      <c r="D631" t="s">
        <v>42</v>
      </c>
      <c r="E631" t="s">
        <v>50</v>
      </c>
      <c r="F631" t="s">
        <v>354</v>
      </c>
      <c r="G631" t="s">
        <v>355</v>
      </c>
    </row>
    <row r="632" spans="1:10" x14ac:dyDescent="0.25">
      <c r="A632" t="s">
        <v>1679</v>
      </c>
      <c r="B632" t="s">
        <v>50</v>
      </c>
      <c r="C632" t="s">
        <v>687</v>
      </c>
      <c r="D632" t="s">
        <v>261</v>
      </c>
      <c r="E632" t="s">
        <v>42</v>
      </c>
      <c r="F632" t="s">
        <v>38</v>
      </c>
      <c r="G632" t="s">
        <v>48</v>
      </c>
      <c r="H632" t="s">
        <v>354</v>
      </c>
      <c r="I632" t="s">
        <v>355</v>
      </c>
    </row>
    <row r="633" spans="1:10" x14ac:dyDescent="0.25">
      <c r="A633" t="s">
        <v>1680</v>
      </c>
      <c r="B633" t="s">
        <v>50</v>
      </c>
      <c r="C633" t="s">
        <v>48</v>
      </c>
      <c r="D633" t="s">
        <v>265</v>
      </c>
      <c r="E633" t="s">
        <v>42</v>
      </c>
      <c r="F633" t="s">
        <v>38</v>
      </c>
      <c r="G633" t="s">
        <v>354</v>
      </c>
      <c r="H633" t="s">
        <v>355</v>
      </c>
    </row>
    <row r="634" spans="1:10" x14ac:dyDescent="0.25">
      <c r="A634" t="s">
        <v>1681</v>
      </c>
      <c r="B634" t="s">
        <v>389</v>
      </c>
      <c r="C634" t="s">
        <v>42</v>
      </c>
      <c r="D634" t="s">
        <v>38</v>
      </c>
      <c r="E634" t="s">
        <v>50</v>
      </c>
      <c r="F634" t="s">
        <v>48</v>
      </c>
      <c r="G634" t="s">
        <v>354</v>
      </c>
      <c r="H634" t="s">
        <v>355</v>
      </c>
    </row>
    <row r="635" spans="1:10" x14ac:dyDescent="0.25">
      <c r="A635" t="s">
        <v>1682</v>
      </c>
      <c r="B635" t="s">
        <v>38</v>
      </c>
      <c r="C635" t="s">
        <v>39</v>
      </c>
      <c r="D635" t="s">
        <v>40</v>
      </c>
      <c r="E635" t="s">
        <v>41</v>
      </c>
      <c r="F635" t="s">
        <v>42</v>
      </c>
      <c r="G635" t="s">
        <v>50</v>
      </c>
      <c r="H635" t="s">
        <v>48</v>
      </c>
      <c r="I635" t="s">
        <v>354</v>
      </c>
      <c r="J635" t="s">
        <v>355</v>
      </c>
    </row>
    <row r="636" spans="1:10" x14ac:dyDescent="0.25">
      <c r="A636" t="s">
        <v>1683</v>
      </c>
      <c r="B636" t="s">
        <v>38</v>
      </c>
      <c r="C636" t="s">
        <v>39</v>
      </c>
      <c r="D636" t="s">
        <v>40</v>
      </c>
      <c r="E636" t="s">
        <v>41</v>
      </c>
      <c r="F636" t="s">
        <v>42</v>
      </c>
      <c r="G636" t="s">
        <v>50</v>
      </c>
      <c r="H636" t="s">
        <v>48</v>
      </c>
      <c r="I636" t="s">
        <v>354</v>
      </c>
      <c r="J636" t="s">
        <v>355</v>
      </c>
    </row>
    <row r="637" spans="1:10" x14ac:dyDescent="0.25">
      <c r="A637" t="s">
        <v>1686</v>
      </c>
      <c r="B637" t="s">
        <v>38</v>
      </c>
      <c r="C637" t="s">
        <v>39</v>
      </c>
      <c r="D637" t="s">
        <v>40</v>
      </c>
      <c r="E637" t="s">
        <v>41</v>
      </c>
      <c r="F637" t="s">
        <v>42</v>
      </c>
      <c r="G637" t="s">
        <v>50</v>
      </c>
      <c r="H637" t="s">
        <v>48</v>
      </c>
      <c r="I637" t="s">
        <v>354</v>
      </c>
      <c r="J637" t="s">
        <v>355</v>
      </c>
    </row>
    <row r="638" spans="1:10" x14ac:dyDescent="0.25">
      <c r="A638" t="s">
        <v>1687</v>
      </c>
      <c r="B638" t="s">
        <v>439</v>
      </c>
      <c r="C638" t="s">
        <v>42</v>
      </c>
      <c r="D638" t="s">
        <v>38</v>
      </c>
      <c r="E638" t="s">
        <v>50</v>
      </c>
      <c r="F638" t="s">
        <v>48</v>
      </c>
      <c r="G638" t="s">
        <v>354</v>
      </c>
      <c r="H638" t="s">
        <v>355</v>
      </c>
    </row>
    <row r="639" spans="1:10" x14ac:dyDescent="0.25">
      <c r="A639" t="s">
        <v>1688</v>
      </c>
      <c r="B639" t="s">
        <v>439</v>
      </c>
      <c r="C639" t="s">
        <v>42</v>
      </c>
      <c r="D639" t="s">
        <v>38</v>
      </c>
      <c r="E639" t="s">
        <v>50</v>
      </c>
      <c r="F639" t="s">
        <v>48</v>
      </c>
      <c r="G639" t="s">
        <v>354</v>
      </c>
      <c r="H639" t="s">
        <v>355</v>
      </c>
    </row>
    <row r="640" spans="1:10" x14ac:dyDescent="0.25">
      <c r="A640" t="s">
        <v>1689</v>
      </c>
      <c r="B640" t="s">
        <v>38</v>
      </c>
      <c r="C640" t="s">
        <v>50</v>
      </c>
      <c r="D640" t="s">
        <v>48</v>
      </c>
      <c r="E640" t="s">
        <v>39</v>
      </c>
      <c r="F640" t="s">
        <v>42</v>
      </c>
    </row>
    <row r="641" spans="1:8" x14ac:dyDescent="0.25">
      <c r="A641" t="s">
        <v>1690</v>
      </c>
      <c r="B641" t="s">
        <v>38</v>
      </c>
      <c r="C641" t="s">
        <v>48</v>
      </c>
      <c r="D641" t="s">
        <v>50</v>
      </c>
      <c r="E641" t="s">
        <v>39</v>
      </c>
      <c r="F641" t="s">
        <v>42</v>
      </c>
    </row>
    <row r="642" spans="1:8" x14ac:dyDescent="0.25">
      <c r="A642" t="s">
        <v>1691</v>
      </c>
      <c r="B642" t="s">
        <v>48</v>
      </c>
      <c r="C642" t="s">
        <v>222</v>
      </c>
      <c r="D642" t="s">
        <v>42</v>
      </c>
      <c r="E642" t="s">
        <v>38</v>
      </c>
      <c r="F642" t="s">
        <v>50</v>
      </c>
      <c r="G642" t="s">
        <v>39</v>
      </c>
    </row>
    <row r="643" spans="1:8" x14ac:dyDescent="0.25">
      <c r="A643" t="s">
        <v>1692</v>
      </c>
      <c r="B643" t="s">
        <v>38</v>
      </c>
      <c r="C643" t="s">
        <v>48</v>
      </c>
      <c r="D643" t="s">
        <v>42</v>
      </c>
      <c r="E643" t="s">
        <v>50</v>
      </c>
      <c r="F643" t="s">
        <v>39</v>
      </c>
    </row>
    <row r="644" spans="1:8" x14ac:dyDescent="0.25">
      <c r="A644" t="s">
        <v>1693</v>
      </c>
      <c r="B644" t="s">
        <v>38</v>
      </c>
      <c r="C644" t="s">
        <v>48</v>
      </c>
      <c r="D644" t="s">
        <v>42</v>
      </c>
      <c r="E644" t="s">
        <v>50</v>
      </c>
      <c r="F644" t="s">
        <v>39</v>
      </c>
    </row>
    <row r="645" spans="1:8" x14ac:dyDescent="0.25">
      <c r="A645" t="s">
        <v>1694</v>
      </c>
      <c r="B645" t="s">
        <v>65</v>
      </c>
      <c r="C645" t="s">
        <v>42</v>
      </c>
      <c r="D645" t="s">
        <v>38</v>
      </c>
      <c r="E645" t="s">
        <v>50</v>
      </c>
      <c r="F645" t="s">
        <v>48</v>
      </c>
      <c r="G645" t="s">
        <v>39</v>
      </c>
    </row>
    <row r="646" spans="1:8" x14ac:dyDescent="0.25">
      <c r="A646" t="s">
        <v>1695</v>
      </c>
      <c r="B646" t="s">
        <v>929</v>
      </c>
      <c r="C646" t="s">
        <v>42</v>
      </c>
      <c r="D646" t="s">
        <v>38</v>
      </c>
      <c r="E646" t="s">
        <v>50</v>
      </c>
      <c r="F646" t="s">
        <v>48</v>
      </c>
      <c r="G646" t="s">
        <v>39</v>
      </c>
    </row>
    <row r="647" spans="1:8" x14ac:dyDescent="0.25">
      <c r="A647" t="s">
        <v>1696</v>
      </c>
      <c r="B647" t="s">
        <v>70</v>
      </c>
      <c r="C647" t="s">
        <v>42</v>
      </c>
      <c r="D647" t="s">
        <v>38</v>
      </c>
      <c r="E647" t="s">
        <v>50</v>
      </c>
      <c r="F647" t="s">
        <v>48</v>
      </c>
      <c r="G647" t="s">
        <v>39</v>
      </c>
    </row>
    <row r="648" spans="1:8" x14ac:dyDescent="0.25">
      <c r="A648" t="s">
        <v>1697</v>
      </c>
      <c r="B648" t="s">
        <v>38</v>
      </c>
      <c r="C648" t="s">
        <v>39</v>
      </c>
      <c r="D648" t="s">
        <v>40</v>
      </c>
      <c r="E648" t="s">
        <v>41</v>
      </c>
      <c r="F648" t="s">
        <v>42</v>
      </c>
      <c r="G648" t="s">
        <v>50</v>
      </c>
      <c r="H648" t="s">
        <v>48</v>
      </c>
    </row>
    <row r="649" spans="1:8" x14ac:dyDescent="0.25">
      <c r="A649" t="s">
        <v>1698</v>
      </c>
      <c r="B649" t="s">
        <v>38</v>
      </c>
      <c r="C649" t="s">
        <v>48</v>
      </c>
      <c r="D649" t="s">
        <v>42</v>
      </c>
      <c r="E649" t="s">
        <v>50</v>
      </c>
      <c r="F649" t="s">
        <v>39</v>
      </c>
    </row>
    <row r="650" spans="1:8" x14ac:dyDescent="0.25">
      <c r="A650" t="s">
        <v>1701</v>
      </c>
      <c r="B650" t="s">
        <v>38</v>
      </c>
      <c r="C650" t="s">
        <v>39</v>
      </c>
      <c r="D650" t="s">
        <v>40</v>
      </c>
      <c r="E650" t="s">
        <v>41</v>
      </c>
      <c r="F650" t="s">
        <v>42</v>
      </c>
      <c r="G650" t="s">
        <v>50</v>
      </c>
      <c r="H650" t="s">
        <v>48</v>
      </c>
    </row>
    <row r="651" spans="1:8" x14ac:dyDescent="0.25">
      <c r="A651" t="s">
        <v>1702</v>
      </c>
      <c r="B651" t="s">
        <v>38</v>
      </c>
      <c r="C651" t="s">
        <v>48</v>
      </c>
      <c r="D651" t="s">
        <v>39</v>
      </c>
      <c r="E651" t="s">
        <v>42</v>
      </c>
    </row>
    <row r="652" spans="1:8" x14ac:dyDescent="0.25">
      <c r="A652" t="s">
        <v>1703</v>
      </c>
      <c r="B652" t="s">
        <v>38</v>
      </c>
      <c r="C652" t="s">
        <v>48</v>
      </c>
      <c r="D652" t="s">
        <v>39</v>
      </c>
      <c r="E652" t="s">
        <v>42</v>
      </c>
    </row>
    <row r="653" spans="1:8" x14ac:dyDescent="0.25">
      <c r="A653" t="s">
        <v>5376</v>
      </c>
      <c r="B653" t="s">
        <v>48</v>
      </c>
      <c r="C653" t="s">
        <v>222</v>
      </c>
      <c r="D653" t="s">
        <v>42</v>
      </c>
      <c r="E653" t="s">
        <v>38</v>
      </c>
      <c r="F653" t="s">
        <v>39</v>
      </c>
    </row>
    <row r="654" spans="1:8" x14ac:dyDescent="0.25">
      <c r="A654" t="s">
        <v>1704</v>
      </c>
      <c r="B654" t="s">
        <v>38</v>
      </c>
      <c r="C654" t="s">
        <v>48</v>
      </c>
      <c r="D654" t="s">
        <v>42</v>
      </c>
      <c r="E654" t="s">
        <v>39</v>
      </c>
    </row>
    <row r="655" spans="1:8" x14ac:dyDescent="0.25">
      <c r="A655" t="s">
        <v>1705</v>
      </c>
      <c r="B655" t="s">
        <v>38</v>
      </c>
      <c r="C655" t="s">
        <v>48</v>
      </c>
      <c r="D655" t="s">
        <v>42</v>
      </c>
      <c r="E655" t="s">
        <v>39</v>
      </c>
    </row>
    <row r="656" spans="1:8" x14ac:dyDescent="0.25">
      <c r="A656" t="s">
        <v>1706</v>
      </c>
      <c r="B656" t="s">
        <v>929</v>
      </c>
      <c r="C656" t="s">
        <v>42</v>
      </c>
      <c r="D656" t="s">
        <v>38</v>
      </c>
      <c r="E656" t="s">
        <v>48</v>
      </c>
      <c r="F656" t="s">
        <v>39</v>
      </c>
    </row>
    <row r="657" spans="1:8" x14ac:dyDescent="0.25">
      <c r="A657" t="s">
        <v>1707</v>
      </c>
      <c r="B657" t="s">
        <v>38</v>
      </c>
      <c r="C657" t="s">
        <v>39</v>
      </c>
      <c r="D657" t="s">
        <v>40</v>
      </c>
      <c r="E657" t="s">
        <v>41</v>
      </c>
      <c r="F657" t="s">
        <v>42</v>
      </c>
      <c r="G657" t="s">
        <v>48</v>
      </c>
    </row>
    <row r="658" spans="1:8" x14ac:dyDescent="0.25">
      <c r="A658" t="s">
        <v>1708</v>
      </c>
      <c r="B658" t="s">
        <v>38</v>
      </c>
      <c r="C658" t="s">
        <v>48</v>
      </c>
      <c r="D658" t="s">
        <v>42</v>
      </c>
      <c r="E658" t="s">
        <v>39</v>
      </c>
    </row>
    <row r="659" spans="1:8" x14ac:dyDescent="0.25">
      <c r="A659" t="s">
        <v>1711</v>
      </c>
      <c r="B659" t="s">
        <v>38</v>
      </c>
      <c r="C659" t="s">
        <v>39</v>
      </c>
      <c r="D659" t="s">
        <v>40</v>
      </c>
      <c r="E659" t="s">
        <v>41</v>
      </c>
      <c r="F659" t="s">
        <v>42</v>
      </c>
      <c r="G659" t="s">
        <v>48</v>
      </c>
    </row>
    <row r="660" spans="1:8" x14ac:dyDescent="0.25">
      <c r="A660" t="s">
        <v>1712</v>
      </c>
      <c r="B660" t="s">
        <v>38</v>
      </c>
      <c r="C660" t="s">
        <v>50</v>
      </c>
      <c r="D660" t="s">
        <v>48</v>
      </c>
      <c r="E660" t="s">
        <v>39</v>
      </c>
      <c r="F660" t="s">
        <v>42</v>
      </c>
    </row>
    <row r="661" spans="1:8" x14ac:dyDescent="0.25">
      <c r="A661" t="s">
        <v>1713</v>
      </c>
      <c r="B661" t="s">
        <v>38</v>
      </c>
      <c r="C661" t="s">
        <v>48</v>
      </c>
      <c r="D661" t="s">
        <v>50</v>
      </c>
      <c r="E661" t="s">
        <v>39</v>
      </c>
      <c r="F661" t="s">
        <v>42</v>
      </c>
    </row>
    <row r="662" spans="1:8" x14ac:dyDescent="0.25">
      <c r="A662" t="s">
        <v>1714</v>
      </c>
      <c r="B662" t="s">
        <v>48</v>
      </c>
      <c r="C662" t="s">
        <v>222</v>
      </c>
      <c r="D662" t="s">
        <v>42</v>
      </c>
      <c r="E662" t="s">
        <v>38</v>
      </c>
      <c r="F662" t="s">
        <v>50</v>
      </c>
      <c r="G662" t="s">
        <v>39</v>
      </c>
    </row>
    <row r="663" spans="1:8" x14ac:dyDescent="0.25">
      <c r="A663" t="s">
        <v>1715</v>
      </c>
      <c r="B663" t="s">
        <v>38</v>
      </c>
      <c r="C663" t="s">
        <v>48</v>
      </c>
      <c r="D663" t="s">
        <v>50</v>
      </c>
      <c r="E663" t="s">
        <v>42</v>
      </c>
      <c r="F663" t="s">
        <v>39</v>
      </c>
    </row>
    <row r="664" spans="1:8" x14ac:dyDescent="0.25">
      <c r="A664" t="s">
        <v>1716</v>
      </c>
      <c r="B664" t="s">
        <v>38</v>
      </c>
      <c r="C664" t="s">
        <v>48</v>
      </c>
      <c r="D664" t="s">
        <v>42</v>
      </c>
      <c r="E664" t="s">
        <v>50</v>
      </c>
      <c r="F664" t="s">
        <v>39</v>
      </c>
    </row>
    <row r="665" spans="1:8" x14ac:dyDescent="0.25">
      <c r="A665" t="s">
        <v>1717</v>
      </c>
      <c r="B665" t="s">
        <v>38</v>
      </c>
      <c r="C665" t="s">
        <v>48</v>
      </c>
      <c r="D665" t="s">
        <v>42</v>
      </c>
      <c r="E665" t="s">
        <v>50</v>
      </c>
      <c r="F665" t="s">
        <v>39</v>
      </c>
    </row>
    <row r="666" spans="1:8" x14ac:dyDescent="0.25">
      <c r="A666" t="s">
        <v>1718</v>
      </c>
      <c r="B666" t="s">
        <v>65</v>
      </c>
      <c r="C666" t="s">
        <v>42</v>
      </c>
      <c r="D666" t="s">
        <v>38</v>
      </c>
      <c r="E666" t="s">
        <v>50</v>
      </c>
      <c r="F666" t="s">
        <v>48</v>
      </c>
      <c r="G666" t="s">
        <v>39</v>
      </c>
    </row>
    <row r="667" spans="1:8" x14ac:dyDescent="0.25">
      <c r="A667" t="s">
        <v>1719</v>
      </c>
      <c r="B667" t="s">
        <v>929</v>
      </c>
      <c r="C667" t="s">
        <v>42</v>
      </c>
      <c r="D667" t="s">
        <v>38</v>
      </c>
      <c r="E667" t="s">
        <v>50</v>
      </c>
      <c r="F667" t="s">
        <v>48</v>
      </c>
      <c r="G667" t="s">
        <v>39</v>
      </c>
    </row>
    <row r="668" spans="1:8" x14ac:dyDescent="0.25">
      <c r="A668" t="s">
        <v>1720</v>
      </c>
      <c r="B668" t="s">
        <v>70</v>
      </c>
      <c r="C668" t="s">
        <v>42</v>
      </c>
      <c r="D668" t="s">
        <v>38</v>
      </c>
      <c r="E668" t="s">
        <v>50</v>
      </c>
      <c r="F668" t="s">
        <v>48</v>
      </c>
      <c r="G668" t="s">
        <v>39</v>
      </c>
    </row>
    <row r="669" spans="1:8" x14ac:dyDescent="0.25">
      <c r="A669" t="s">
        <v>1721</v>
      </c>
      <c r="B669" t="s">
        <v>38</v>
      </c>
      <c r="C669" t="s">
        <v>39</v>
      </c>
      <c r="D669" t="s">
        <v>40</v>
      </c>
      <c r="E669" t="s">
        <v>41</v>
      </c>
      <c r="F669" t="s">
        <v>42</v>
      </c>
      <c r="G669" t="s">
        <v>50</v>
      </c>
      <c r="H669" t="s">
        <v>48</v>
      </c>
    </row>
    <row r="670" spans="1:8" x14ac:dyDescent="0.25">
      <c r="A670" t="s">
        <v>1724</v>
      </c>
      <c r="B670" t="s">
        <v>38</v>
      </c>
      <c r="C670" t="s">
        <v>39</v>
      </c>
      <c r="D670" t="s">
        <v>40</v>
      </c>
      <c r="E670" t="s">
        <v>41</v>
      </c>
      <c r="F670" t="s">
        <v>42</v>
      </c>
      <c r="G670" t="s">
        <v>50</v>
      </c>
      <c r="H670" t="s">
        <v>48</v>
      </c>
    </row>
    <row r="671" spans="1:8" x14ac:dyDescent="0.25">
      <c r="A671" t="s">
        <v>1725</v>
      </c>
      <c r="B671" t="s">
        <v>38</v>
      </c>
      <c r="C671" t="s">
        <v>48</v>
      </c>
      <c r="D671" t="s">
        <v>39</v>
      </c>
      <c r="E671" t="s">
        <v>42</v>
      </c>
    </row>
    <row r="672" spans="1:8" x14ac:dyDescent="0.25">
      <c r="A672" t="s">
        <v>1726</v>
      </c>
      <c r="B672" t="s">
        <v>38</v>
      </c>
      <c r="C672" t="s">
        <v>48</v>
      </c>
      <c r="D672" t="s">
        <v>39</v>
      </c>
      <c r="E672" t="s">
        <v>42</v>
      </c>
    </row>
    <row r="673" spans="1:7" x14ac:dyDescent="0.25">
      <c r="A673" t="s">
        <v>5377</v>
      </c>
      <c r="B673" t="s">
        <v>48</v>
      </c>
      <c r="C673" t="s">
        <v>222</v>
      </c>
      <c r="D673" t="s">
        <v>42</v>
      </c>
      <c r="E673" t="s">
        <v>38</v>
      </c>
      <c r="F673" t="s">
        <v>39</v>
      </c>
    </row>
    <row r="674" spans="1:7" x14ac:dyDescent="0.25">
      <c r="A674" t="s">
        <v>1727</v>
      </c>
      <c r="B674" t="s">
        <v>38</v>
      </c>
      <c r="C674" t="s">
        <v>48</v>
      </c>
      <c r="D674" t="s">
        <v>42</v>
      </c>
      <c r="E674" t="s">
        <v>39</v>
      </c>
    </row>
    <row r="675" spans="1:7" x14ac:dyDescent="0.25">
      <c r="A675" t="s">
        <v>1728</v>
      </c>
      <c r="B675" t="s">
        <v>38</v>
      </c>
      <c r="C675" t="s">
        <v>48</v>
      </c>
      <c r="D675" t="s">
        <v>42</v>
      </c>
      <c r="E675" t="s">
        <v>39</v>
      </c>
    </row>
    <row r="676" spans="1:7" x14ac:dyDescent="0.25">
      <c r="A676" t="s">
        <v>1729</v>
      </c>
      <c r="B676" t="s">
        <v>38</v>
      </c>
      <c r="C676" t="s">
        <v>48</v>
      </c>
      <c r="D676" t="s">
        <v>42</v>
      </c>
      <c r="E676" t="s">
        <v>39</v>
      </c>
    </row>
    <row r="677" spans="1:7" x14ac:dyDescent="0.25">
      <c r="A677" t="s">
        <v>1730</v>
      </c>
      <c r="B677" t="s">
        <v>389</v>
      </c>
      <c r="C677" t="s">
        <v>42</v>
      </c>
      <c r="D677" t="s">
        <v>38</v>
      </c>
      <c r="E677" t="s">
        <v>48</v>
      </c>
      <c r="F677" t="s">
        <v>39</v>
      </c>
    </row>
    <row r="678" spans="1:7" x14ac:dyDescent="0.25">
      <c r="A678" t="s">
        <v>1731</v>
      </c>
      <c r="B678" t="s">
        <v>929</v>
      </c>
      <c r="C678" t="s">
        <v>42</v>
      </c>
      <c r="D678" t="s">
        <v>38</v>
      </c>
      <c r="E678" t="s">
        <v>48</v>
      </c>
      <c r="F678" t="s">
        <v>39</v>
      </c>
    </row>
    <row r="679" spans="1:7" x14ac:dyDescent="0.25">
      <c r="A679" t="s">
        <v>1732</v>
      </c>
      <c r="B679" t="s">
        <v>70</v>
      </c>
      <c r="C679" t="s">
        <v>42</v>
      </c>
      <c r="D679" t="s">
        <v>38</v>
      </c>
      <c r="E679" t="s">
        <v>48</v>
      </c>
      <c r="F679" t="s">
        <v>39</v>
      </c>
    </row>
    <row r="680" spans="1:7" x14ac:dyDescent="0.25">
      <c r="A680" t="s">
        <v>1733</v>
      </c>
      <c r="B680" t="s">
        <v>38</v>
      </c>
      <c r="C680" t="s">
        <v>39</v>
      </c>
      <c r="D680" t="s">
        <v>40</v>
      </c>
      <c r="E680" t="s">
        <v>41</v>
      </c>
      <c r="F680" t="s">
        <v>42</v>
      </c>
      <c r="G680" t="s">
        <v>48</v>
      </c>
    </row>
    <row r="681" spans="1:7" x14ac:dyDescent="0.25">
      <c r="A681" t="s">
        <v>1736</v>
      </c>
      <c r="B681" t="s">
        <v>38</v>
      </c>
      <c r="C681" t="s">
        <v>39</v>
      </c>
      <c r="D681" t="s">
        <v>40</v>
      </c>
      <c r="E681" t="s">
        <v>41</v>
      </c>
      <c r="F681" t="s">
        <v>42</v>
      </c>
      <c r="G681" t="s">
        <v>48</v>
      </c>
    </row>
    <row r="682" spans="1:7" x14ac:dyDescent="0.25">
      <c r="A682" t="s">
        <v>1737</v>
      </c>
      <c r="B682" t="s">
        <v>374</v>
      </c>
      <c r="C682" t="s">
        <v>375</v>
      </c>
      <c r="D682" t="s">
        <v>65</v>
      </c>
      <c r="E682" t="s">
        <v>265</v>
      </c>
      <c r="F682" t="s">
        <v>42</v>
      </c>
    </row>
    <row r="683" spans="1:7" x14ac:dyDescent="0.25">
      <c r="A683" t="s">
        <v>1738</v>
      </c>
      <c r="B683" t="s">
        <v>374</v>
      </c>
      <c r="C683" t="s">
        <v>375</v>
      </c>
      <c r="D683" t="s">
        <v>65</v>
      </c>
      <c r="E683" t="s">
        <v>265</v>
      </c>
      <c r="F683" t="s">
        <v>42</v>
      </c>
    </row>
    <row r="684" spans="1:7" x14ac:dyDescent="0.25">
      <c r="A684" t="s">
        <v>1739</v>
      </c>
      <c r="B684" t="s">
        <v>38</v>
      </c>
      <c r="C684" t="s">
        <v>379</v>
      </c>
      <c r="D684" t="s">
        <v>42</v>
      </c>
    </row>
    <row r="685" spans="1:7" x14ac:dyDescent="0.25">
      <c r="A685" t="s">
        <v>1740</v>
      </c>
      <c r="B685" t="s">
        <v>38</v>
      </c>
      <c r="C685" t="s">
        <v>39</v>
      </c>
      <c r="D685" t="s">
        <v>40</v>
      </c>
      <c r="E685" t="s">
        <v>41</v>
      </c>
      <c r="F685" t="s">
        <v>42</v>
      </c>
      <c r="G685" t="s">
        <v>379</v>
      </c>
    </row>
    <row r="686" spans="1:7" x14ac:dyDescent="0.25">
      <c r="A686" t="s">
        <v>1741</v>
      </c>
      <c r="B686" t="s">
        <v>38</v>
      </c>
      <c r="C686" t="s">
        <v>42</v>
      </c>
    </row>
    <row r="687" spans="1:7" x14ac:dyDescent="0.25">
      <c r="A687" t="s">
        <v>1742</v>
      </c>
      <c r="B687" t="s">
        <v>38</v>
      </c>
      <c r="C687" t="s">
        <v>42</v>
      </c>
    </row>
    <row r="688" spans="1:7" x14ac:dyDescent="0.25">
      <c r="A688" t="s">
        <v>1743</v>
      </c>
      <c r="B688" t="s">
        <v>38</v>
      </c>
      <c r="C688" t="s">
        <v>50</v>
      </c>
      <c r="D688" t="s">
        <v>48</v>
      </c>
      <c r="E688" t="s">
        <v>354</v>
      </c>
      <c r="F688" t="s">
        <v>355</v>
      </c>
      <c r="G688" t="s">
        <v>42</v>
      </c>
    </row>
    <row r="689" spans="1:10" x14ac:dyDescent="0.25">
      <c r="A689" t="s">
        <v>1744</v>
      </c>
      <c r="B689" t="s">
        <v>38</v>
      </c>
      <c r="C689" t="s">
        <v>48</v>
      </c>
      <c r="D689" t="s">
        <v>50</v>
      </c>
      <c r="E689" t="s">
        <v>394</v>
      </c>
      <c r="F689" t="s">
        <v>42</v>
      </c>
      <c r="G689" t="s">
        <v>354</v>
      </c>
      <c r="H689" t="s">
        <v>355</v>
      </c>
    </row>
    <row r="690" spans="1:10" x14ac:dyDescent="0.25">
      <c r="A690" t="s">
        <v>1745</v>
      </c>
      <c r="B690" t="s">
        <v>38</v>
      </c>
      <c r="C690" t="s">
        <v>687</v>
      </c>
      <c r="D690" t="s">
        <v>50</v>
      </c>
      <c r="E690" t="s">
        <v>394</v>
      </c>
      <c r="F690" t="s">
        <v>42</v>
      </c>
      <c r="G690" t="s">
        <v>48</v>
      </c>
      <c r="H690" t="s">
        <v>354</v>
      </c>
      <c r="I690" t="s">
        <v>355</v>
      </c>
    </row>
    <row r="691" spans="1:10" x14ac:dyDescent="0.25">
      <c r="A691" t="s">
        <v>1746</v>
      </c>
      <c r="B691" t="s">
        <v>38</v>
      </c>
      <c r="C691" t="s">
        <v>48</v>
      </c>
      <c r="D691" t="s">
        <v>50</v>
      </c>
      <c r="E691" t="s">
        <v>394</v>
      </c>
      <c r="F691" t="s">
        <v>42</v>
      </c>
      <c r="G691" t="s">
        <v>354</v>
      </c>
      <c r="H691" t="s">
        <v>355</v>
      </c>
    </row>
    <row r="692" spans="1:10" x14ac:dyDescent="0.25">
      <c r="A692" t="s">
        <v>1747</v>
      </c>
      <c r="B692" t="s">
        <v>48</v>
      </c>
      <c r="C692" t="s">
        <v>222</v>
      </c>
      <c r="D692" t="s">
        <v>42</v>
      </c>
      <c r="E692" t="s">
        <v>38</v>
      </c>
      <c r="F692" t="s">
        <v>50</v>
      </c>
      <c r="G692" t="s">
        <v>354</v>
      </c>
      <c r="H692" t="s">
        <v>355</v>
      </c>
    </row>
    <row r="693" spans="1:10" x14ac:dyDescent="0.25">
      <c r="A693" t="s">
        <v>1748</v>
      </c>
      <c r="B693" t="s">
        <v>38</v>
      </c>
      <c r="C693" t="s">
        <v>48</v>
      </c>
      <c r="D693" t="s">
        <v>42</v>
      </c>
      <c r="E693" t="s">
        <v>50</v>
      </c>
      <c r="F693" t="s">
        <v>354</v>
      </c>
      <c r="G693" t="s">
        <v>355</v>
      </c>
    </row>
    <row r="694" spans="1:10" x14ac:dyDescent="0.25">
      <c r="A694" t="s">
        <v>1749</v>
      </c>
      <c r="B694" t="s">
        <v>38</v>
      </c>
      <c r="C694" t="s">
        <v>48</v>
      </c>
      <c r="D694" t="s">
        <v>42</v>
      </c>
      <c r="E694" t="s">
        <v>50</v>
      </c>
      <c r="F694" t="s">
        <v>354</v>
      </c>
      <c r="G694" t="s">
        <v>355</v>
      </c>
    </row>
    <row r="695" spans="1:10" x14ac:dyDescent="0.25">
      <c r="A695" t="s">
        <v>1750</v>
      </c>
      <c r="B695" t="s">
        <v>50</v>
      </c>
      <c r="C695" t="s">
        <v>687</v>
      </c>
      <c r="D695" t="s">
        <v>261</v>
      </c>
      <c r="E695" t="s">
        <v>42</v>
      </c>
      <c r="F695" t="s">
        <v>38</v>
      </c>
      <c r="G695" t="s">
        <v>48</v>
      </c>
      <c r="H695" t="s">
        <v>354</v>
      </c>
      <c r="I695" t="s">
        <v>355</v>
      </c>
    </row>
    <row r="696" spans="1:10" x14ac:dyDescent="0.25">
      <c r="A696" t="s">
        <v>1751</v>
      </c>
      <c r="B696" t="s">
        <v>50</v>
      </c>
      <c r="C696" t="s">
        <v>48</v>
      </c>
      <c r="D696" t="s">
        <v>265</v>
      </c>
      <c r="E696" t="s">
        <v>42</v>
      </c>
      <c r="F696" t="s">
        <v>38</v>
      </c>
      <c r="G696" t="s">
        <v>354</v>
      </c>
      <c r="H696" t="s">
        <v>355</v>
      </c>
    </row>
    <row r="697" spans="1:10" x14ac:dyDescent="0.25">
      <c r="A697" t="s">
        <v>1752</v>
      </c>
      <c r="B697" t="s">
        <v>389</v>
      </c>
      <c r="C697" t="s">
        <v>42</v>
      </c>
      <c r="D697" t="s">
        <v>38</v>
      </c>
      <c r="E697" t="s">
        <v>50</v>
      </c>
      <c r="F697" t="s">
        <v>48</v>
      </c>
      <c r="G697" t="s">
        <v>354</v>
      </c>
      <c r="H697" t="s">
        <v>355</v>
      </c>
    </row>
    <row r="698" spans="1:10" x14ac:dyDescent="0.25">
      <c r="A698" t="s">
        <v>1753</v>
      </c>
      <c r="B698" t="s">
        <v>38</v>
      </c>
      <c r="C698" t="s">
        <v>39</v>
      </c>
      <c r="D698" t="s">
        <v>40</v>
      </c>
      <c r="E698" t="s">
        <v>41</v>
      </c>
      <c r="F698" t="s">
        <v>42</v>
      </c>
      <c r="G698" t="s">
        <v>50</v>
      </c>
      <c r="H698" t="s">
        <v>48</v>
      </c>
      <c r="I698" t="s">
        <v>354</v>
      </c>
      <c r="J698" t="s">
        <v>355</v>
      </c>
    </row>
    <row r="699" spans="1:10" x14ac:dyDescent="0.25">
      <c r="A699" t="s">
        <v>1754</v>
      </c>
      <c r="B699" t="s">
        <v>38</v>
      </c>
      <c r="C699" t="s">
        <v>39</v>
      </c>
      <c r="D699" t="s">
        <v>40</v>
      </c>
      <c r="E699" t="s">
        <v>41</v>
      </c>
      <c r="F699" t="s">
        <v>42</v>
      </c>
      <c r="G699" t="s">
        <v>50</v>
      </c>
      <c r="H699" t="s">
        <v>48</v>
      </c>
      <c r="I699" t="s">
        <v>354</v>
      </c>
      <c r="J699" t="s">
        <v>355</v>
      </c>
    </row>
    <row r="700" spans="1:10" x14ac:dyDescent="0.25">
      <c r="A700" t="s">
        <v>1755</v>
      </c>
      <c r="B700" t="s">
        <v>38</v>
      </c>
      <c r="C700" t="s">
        <v>48</v>
      </c>
      <c r="D700" t="s">
        <v>42</v>
      </c>
      <c r="E700" t="s">
        <v>50</v>
      </c>
      <c r="F700" t="s">
        <v>354</v>
      </c>
      <c r="G700" t="s">
        <v>355</v>
      </c>
    </row>
    <row r="701" spans="1:10" x14ac:dyDescent="0.25">
      <c r="A701" t="s">
        <v>1758</v>
      </c>
      <c r="B701" t="s">
        <v>38</v>
      </c>
      <c r="C701" t="s">
        <v>39</v>
      </c>
      <c r="D701" t="s">
        <v>40</v>
      </c>
      <c r="E701" t="s">
        <v>41</v>
      </c>
      <c r="F701" t="s">
        <v>42</v>
      </c>
      <c r="G701" t="s">
        <v>50</v>
      </c>
      <c r="H701" t="s">
        <v>48</v>
      </c>
      <c r="I701" t="s">
        <v>354</v>
      </c>
      <c r="J701" t="s">
        <v>355</v>
      </c>
    </row>
    <row r="702" spans="1:10" x14ac:dyDescent="0.25">
      <c r="A702" t="s">
        <v>1759</v>
      </c>
      <c r="B702" t="s">
        <v>389</v>
      </c>
      <c r="C702" t="s">
        <v>390</v>
      </c>
      <c r="D702" t="s">
        <v>42</v>
      </c>
    </row>
    <row r="703" spans="1:10" x14ac:dyDescent="0.25">
      <c r="A703" t="s">
        <v>1760</v>
      </c>
      <c r="B703" t="s">
        <v>177</v>
      </c>
      <c r="C703" t="s">
        <v>42</v>
      </c>
      <c r="D703" t="s">
        <v>389</v>
      </c>
      <c r="E703" t="s">
        <v>390</v>
      </c>
    </row>
    <row r="704" spans="1:10" x14ac:dyDescent="0.25">
      <c r="A704" t="s">
        <v>1761</v>
      </c>
      <c r="B704" t="s">
        <v>38</v>
      </c>
      <c r="C704" t="s">
        <v>50</v>
      </c>
      <c r="D704" t="s">
        <v>48</v>
      </c>
      <c r="E704" t="s">
        <v>394</v>
      </c>
      <c r="F704" t="s">
        <v>42</v>
      </c>
    </row>
    <row r="705" spans="1:9" x14ac:dyDescent="0.25">
      <c r="A705" t="s">
        <v>1762</v>
      </c>
      <c r="B705" t="s">
        <v>38</v>
      </c>
      <c r="C705" t="s">
        <v>687</v>
      </c>
      <c r="D705" t="s">
        <v>50</v>
      </c>
      <c r="E705" t="s">
        <v>394</v>
      </c>
      <c r="F705" t="s">
        <v>42</v>
      </c>
      <c r="G705" t="s">
        <v>48</v>
      </c>
    </row>
    <row r="706" spans="1:9" x14ac:dyDescent="0.25">
      <c r="A706" t="s">
        <v>1763</v>
      </c>
      <c r="B706" t="s">
        <v>38</v>
      </c>
      <c r="C706" t="s">
        <v>39</v>
      </c>
      <c r="D706" t="s">
        <v>40</v>
      </c>
      <c r="E706" t="s">
        <v>41</v>
      </c>
      <c r="F706" t="s">
        <v>42</v>
      </c>
      <c r="G706" t="s">
        <v>50</v>
      </c>
      <c r="H706" t="s">
        <v>48</v>
      </c>
      <c r="I706" t="s">
        <v>394</v>
      </c>
    </row>
    <row r="707" spans="1:9" x14ac:dyDescent="0.25">
      <c r="A707" t="s">
        <v>1764</v>
      </c>
      <c r="B707" t="s">
        <v>375</v>
      </c>
      <c r="C707" t="s">
        <v>398</v>
      </c>
      <c r="D707" t="s">
        <v>42</v>
      </c>
    </row>
    <row r="708" spans="1:9" x14ac:dyDescent="0.25">
      <c r="A708" t="s">
        <v>1765</v>
      </c>
      <c r="B708" t="s">
        <v>375</v>
      </c>
      <c r="C708" t="s">
        <v>398</v>
      </c>
      <c r="D708" t="s">
        <v>42</v>
      </c>
    </row>
    <row r="709" spans="1:9" x14ac:dyDescent="0.25">
      <c r="A709" t="s">
        <v>1766</v>
      </c>
      <c r="B709" t="s">
        <v>374</v>
      </c>
      <c r="C709" t="s">
        <v>375</v>
      </c>
      <c r="D709" t="s">
        <v>42</v>
      </c>
      <c r="E709" t="s">
        <v>398</v>
      </c>
    </row>
    <row r="710" spans="1:9" x14ac:dyDescent="0.25">
      <c r="A710" t="s">
        <v>1767</v>
      </c>
      <c r="B710" t="s">
        <v>374</v>
      </c>
      <c r="C710" t="s">
        <v>375</v>
      </c>
      <c r="D710" t="s">
        <v>42</v>
      </c>
      <c r="E710" t="s">
        <v>398</v>
      </c>
    </row>
    <row r="711" spans="1:9" x14ac:dyDescent="0.25">
      <c r="A711" t="s">
        <v>1768</v>
      </c>
      <c r="B711" t="s">
        <v>375</v>
      </c>
      <c r="C711" t="s">
        <v>398</v>
      </c>
      <c r="D711" t="s">
        <v>42</v>
      </c>
    </row>
    <row r="712" spans="1:9" x14ac:dyDescent="0.25">
      <c r="A712" t="s">
        <v>1769</v>
      </c>
      <c r="B712" t="s">
        <v>402</v>
      </c>
      <c r="C712" t="s">
        <v>403</v>
      </c>
      <c r="D712" t="s">
        <v>42</v>
      </c>
    </row>
    <row r="713" spans="1:9" x14ac:dyDescent="0.25">
      <c r="A713" t="s">
        <v>1770</v>
      </c>
      <c r="B713" t="s">
        <v>785</v>
      </c>
      <c r="C713" t="s">
        <v>42</v>
      </c>
      <c r="D713" t="s">
        <v>402</v>
      </c>
      <c r="E713" t="s">
        <v>403</v>
      </c>
    </row>
    <row r="714" spans="1:9" x14ac:dyDescent="0.25">
      <c r="A714" t="s">
        <v>1771</v>
      </c>
      <c r="B714" t="s">
        <v>785</v>
      </c>
      <c r="C714" t="s">
        <v>42</v>
      </c>
      <c r="D714" t="s">
        <v>402</v>
      </c>
      <c r="E714" t="s">
        <v>403</v>
      </c>
    </row>
    <row r="715" spans="1:9" x14ac:dyDescent="0.25">
      <c r="A715" t="s">
        <v>1772</v>
      </c>
      <c r="B715" t="s">
        <v>375</v>
      </c>
      <c r="C715" t="s">
        <v>42</v>
      </c>
    </row>
    <row r="716" spans="1:9" x14ac:dyDescent="0.25">
      <c r="A716" t="s">
        <v>1773</v>
      </c>
      <c r="B716" t="s">
        <v>374</v>
      </c>
      <c r="C716" t="s">
        <v>375</v>
      </c>
      <c r="D716" t="s">
        <v>42</v>
      </c>
    </row>
    <row r="717" spans="1:9" x14ac:dyDescent="0.25">
      <c r="A717" t="s">
        <v>1774</v>
      </c>
      <c r="B717" t="s">
        <v>374</v>
      </c>
      <c r="C717" t="s">
        <v>375</v>
      </c>
      <c r="D717" t="s">
        <v>42</v>
      </c>
    </row>
    <row r="718" spans="1:9" x14ac:dyDescent="0.25">
      <c r="A718" t="s">
        <v>1775</v>
      </c>
      <c r="B718" t="s">
        <v>375</v>
      </c>
      <c r="C718" t="s">
        <v>42</v>
      </c>
    </row>
    <row r="719" spans="1:9" x14ac:dyDescent="0.25">
      <c r="A719" t="s">
        <v>1776</v>
      </c>
      <c r="B719" t="s">
        <v>38</v>
      </c>
      <c r="C719" t="s">
        <v>48</v>
      </c>
      <c r="D719" t="s">
        <v>39</v>
      </c>
      <c r="E719" t="s">
        <v>40</v>
      </c>
      <c r="F719" t="s">
        <v>41</v>
      </c>
      <c r="G719" t="s">
        <v>42</v>
      </c>
    </row>
    <row r="720" spans="1:9" x14ac:dyDescent="0.25">
      <c r="A720" t="s">
        <v>1777</v>
      </c>
      <c r="B720" t="s">
        <v>38</v>
      </c>
      <c r="C720" t="s">
        <v>48</v>
      </c>
      <c r="D720" t="s">
        <v>39</v>
      </c>
      <c r="E720" t="s">
        <v>40</v>
      </c>
      <c r="F720" t="s">
        <v>41</v>
      </c>
      <c r="G720" t="s">
        <v>42</v>
      </c>
    </row>
    <row r="721" spans="1:8" x14ac:dyDescent="0.25">
      <c r="A721" t="s">
        <v>1778</v>
      </c>
      <c r="B721" t="s">
        <v>38</v>
      </c>
      <c r="C721" t="s">
        <v>39</v>
      </c>
      <c r="D721" t="s">
        <v>40</v>
      </c>
      <c r="E721" t="s">
        <v>41</v>
      </c>
      <c r="F721" t="s">
        <v>42</v>
      </c>
      <c r="G721" t="s">
        <v>48</v>
      </c>
    </row>
    <row r="722" spans="1:8" x14ac:dyDescent="0.25">
      <c r="A722" t="s">
        <v>1779</v>
      </c>
      <c r="B722" t="s">
        <v>38</v>
      </c>
      <c r="C722" t="s">
        <v>48</v>
      </c>
      <c r="D722" t="s">
        <v>39</v>
      </c>
      <c r="E722" t="s">
        <v>40</v>
      </c>
      <c r="F722" t="s">
        <v>41</v>
      </c>
      <c r="G722" t="s">
        <v>42</v>
      </c>
    </row>
    <row r="723" spans="1:8" x14ac:dyDescent="0.25">
      <c r="A723" t="s">
        <v>1780</v>
      </c>
      <c r="B723" t="s">
        <v>38</v>
      </c>
      <c r="C723" t="s">
        <v>48</v>
      </c>
      <c r="D723" t="s">
        <v>42</v>
      </c>
      <c r="E723" t="s">
        <v>275</v>
      </c>
    </row>
    <row r="724" spans="1:8" x14ac:dyDescent="0.25">
      <c r="A724" t="s">
        <v>1781</v>
      </c>
      <c r="B724" t="s">
        <v>275</v>
      </c>
      <c r="C724" t="s">
        <v>276</v>
      </c>
      <c r="D724" t="s">
        <v>42</v>
      </c>
      <c r="E724" t="s">
        <v>48</v>
      </c>
      <c r="F724" t="s">
        <v>38</v>
      </c>
    </row>
    <row r="725" spans="1:8" x14ac:dyDescent="0.25">
      <c r="A725" t="s">
        <v>1782</v>
      </c>
      <c r="B725" t="s">
        <v>422</v>
      </c>
      <c r="C725" t="s">
        <v>52</v>
      </c>
    </row>
    <row r="726" spans="1:8" x14ac:dyDescent="0.25">
      <c r="A726" t="s">
        <v>1783</v>
      </c>
      <c r="B726" t="s">
        <v>38</v>
      </c>
      <c r="C726" t="s">
        <v>48</v>
      </c>
      <c r="D726" t="s">
        <v>50</v>
      </c>
      <c r="E726" t="s">
        <v>394</v>
      </c>
      <c r="F726" t="s">
        <v>42</v>
      </c>
      <c r="G726" t="s">
        <v>422</v>
      </c>
      <c r="H726" t="s">
        <v>52</v>
      </c>
    </row>
    <row r="727" spans="1:8" x14ac:dyDescent="0.25">
      <c r="A727" t="s">
        <v>1784</v>
      </c>
      <c r="B727" t="s">
        <v>38</v>
      </c>
      <c r="C727" t="s">
        <v>48</v>
      </c>
      <c r="D727" t="s">
        <v>50</v>
      </c>
      <c r="E727" t="s">
        <v>394</v>
      </c>
      <c r="F727" t="s">
        <v>42</v>
      </c>
      <c r="G727" t="s">
        <v>422</v>
      </c>
      <c r="H727" t="s">
        <v>52</v>
      </c>
    </row>
    <row r="728" spans="1:8" x14ac:dyDescent="0.25">
      <c r="A728" t="s">
        <v>1785</v>
      </c>
      <c r="B728" t="s">
        <v>38</v>
      </c>
      <c r="C728" t="s">
        <v>687</v>
      </c>
      <c r="D728" t="s">
        <v>50</v>
      </c>
      <c r="E728" t="s">
        <v>394</v>
      </c>
      <c r="F728" t="s">
        <v>42</v>
      </c>
      <c r="G728" t="s">
        <v>422</v>
      </c>
      <c r="H728" t="s">
        <v>52</v>
      </c>
    </row>
    <row r="729" spans="1:8" x14ac:dyDescent="0.25">
      <c r="A729" t="s">
        <v>1786</v>
      </c>
      <c r="B729" t="s">
        <v>38</v>
      </c>
      <c r="C729" t="s">
        <v>687</v>
      </c>
      <c r="D729" t="s">
        <v>42</v>
      </c>
      <c r="E729" t="s">
        <v>422</v>
      </c>
      <c r="F729" t="s">
        <v>52</v>
      </c>
    </row>
    <row r="730" spans="1:8" x14ac:dyDescent="0.25">
      <c r="A730" t="s">
        <v>1787</v>
      </c>
      <c r="B730" t="s">
        <v>50</v>
      </c>
      <c r="C730" t="s">
        <v>687</v>
      </c>
      <c r="D730" t="s">
        <v>261</v>
      </c>
      <c r="E730" t="s">
        <v>42</v>
      </c>
      <c r="F730" t="s">
        <v>422</v>
      </c>
      <c r="G730" t="s">
        <v>52</v>
      </c>
    </row>
    <row r="731" spans="1:8" x14ac:dyDescent="0.25">
      <c r="A731" t="s">
        <v>1788</v>
      </c>
      <c r="B731" t="s">
        <v>38</v>
      </c>
      <c r="C731" t="s">
        <v>687</v>
      </c>
      <c r="D731" t="s">
        <v>50</v>
      </c>
      <c r="E731" t="s">
        <v>42</v>
      </c>
      <c r="F731" t="s">
        <v>422</v>
      </c>
      <c r="G731" t="s">
        <v>52</v>
      </c>
    </row>
    <row r="732" spans="1:8" x14ac:dyDescent="0.25">
      <c r="A732" t="s">
        <v>1789</v>
      </c>
      <c r="B732" t="s">
        <v>422</v>
      </c>
      <c r="C732" t="s">
        <v>42</v>
      </c>
      <c r="D732" t="s">
        <v>52</v>
      </c>
    </row>
    <row r="733" spans="1:8" x14ac:dyDescent="0.25">
      <c r="A733" t="s">
        <v>1790</v>
      </c>
      <c r="B733" t="s">
        <v>554</v>
      </c>
      <c r="C733" t="s">
        <v>42</v>
      </c>
      <c r="D733" t="s">
        <v>422</v>
      </c>
      <c r="E733" t="s">
        <v>52</v>
      </c>
    </row>
    <row r="734" spans="1:8" x14ac:dyDescent="0.25">
      <c r="A734" t="s">
        <v>1791</v>
      </c>
      <c r="B734" t="s">
        <v>38</v>
      </c>
      <c r="C734" t="s">
        <v>42</v>
      </c>
      <c r="D734" t="s">
        <v>422</v>
      </c>
      <c r="E734" t="s">
        <v>52</v>
      </c>
    </row>
    <row r="735" spans="1:8" x14ac:dyDescent="0.25">
      <c r="A735" t="s">
        <v>1792</v>
      </c>
      <c r="B735" t="s">
        <v>422</v>
      </c>
      <c r="C735" t="s">
        <v>52</v>
      </c>
    </row>
    <row r="736" spans="1:8" x14ac:dyDescent="0.25">
      <c r="A736" t="s">
        <v>1793</v>
      </c>
      <c r="B736" t="s">
        <v>426</v>
      </c>
      <c r="C736" t="s">
        <v>427</v>
      </c>
      <c r="D736" t="s">
        <v>42</v>
      </c>
    </row>
    <row r="737" spans="1:5" x14ac:dyDescent="0.25">
      <c r="A737" t="s">
        <v>1794</v>
      </c>
      <c r="B737" t="s">
        <v>427</v>
      </c>
      <c r="C737" t="s">
        <v>42</v>
      </c>
      <c r="D737" t="s">
        <v>426</v>
      </c>
    </row>
    <row r="738" spans="1:5" x14ac:dyDescent="0.25">
      <c r="A738" t="s">
        <v>1795</v>
      </c>
      <c r="B738" t="s">
        <v>427</v>
      </c>
      <c r="C738" t="s">
        <v>42</v>
      </c>
      <c r="D738" t="s">
        <v>426</v>
      </c>
    </row>
    <row r="739" spans="1:5" x14ac:dyDescent="0.25">
      <c r="A739" t="s">
        <v>1796</v>
      </c>
      <c r="B739" t="s">
        <v>426</v>
      </c>
      <c r="C739" t="s">
        <v>427</v>
      </c>
      <c r="D739" t="s">
        <v>42</v>
      </c>
    </row>
    <row r="740" spans="1:5" x14ac:dyDescent="0.25">
      <c r="A740" t="s">
        <v>1797</v>
      </c>
      <c r="B740" t="s">
        <v>427</v>
      </c>
      <c r="C740" t="s">
        <v>42</v>
      </c>
    </row>
    <row r="741" spans="1:5" x14ac:dyDescent="0.25">
      <c r="A741" t="s">
        <v>1798</v>
      </c>
      <c r="B741" t="s">
        <v>427</v>
      </c>
      <c r="C741" t="s">
        <v>42</v>
      </c>
    </row>
    <row r="742" spans="1:5" x14ac:dyDescent="0.25">
      <c r="A742" t="s">
        <v>1799</v>
      </c>
      <c r="B742" t="s">
        <v>434</v>
      </c>
      <c r="C742" t="s">
        <v>435</v>
      </c>
      <c r="D742" t="s">
        <v>42</v>
      </c>
    </row>
    <row r="743" spans="1:5" x14ac:dyDescent="0.25">
      <c r="A743" t="s">
        <v>1800</v>
      </c>
      <c r="B743" t="s">
        <v>427</v>
      </c>
      <c r="C743" t="s">
        <v>42</v>
      </c>
      <c r="D743" t="s">
        <v>434</v>
      </c>
      <c r="E743" t="s">
        <v>435</v>
      </c>
    </row>
    <row r="744" spans="1:5" x14ac:dyDescent="0.25">
      <c r="A744" t="s">
        <v>1801</v>
      </c>
      <c r="B744" t="s">
        <v>427</v>
      </c>
      <c r="C744" t="s">
        <v>42</v>
      </c>
      <c r="D744" t="s">
        <v>434</v>
      </c>
      <c r="E744" t="s">
        <v>435</v>
      </c>
    </row>
    <row r="745" spans="1:5" x14ac:dyDescent="0.25">
      <c r="A745" t="s">
        <v>1802</v>
      </c>
      <c r="B745" t="s">
        <v>439</v>
      </c>
      <c r="C745" t="s">
        <v>427</v>
      </c>
      <c r="D745" t="s">
        <v>42</v>
      </c>
    </row>
    <row r="746" spans="1:5" x14ac:dyDescent="0.25">
      <c r="A746" t="s">
        <v>1803</v>
      </c>
      <c r="B746" t="s">
        <v>439</v>
      </c>
      <c r="C746" t="s">
        <v>42</v>
      </c>
      <c r="D746" t="s">
        <v>427</v>
      </c>
    </row>
    <row r="747" spans="1:5" x14ac:dyDescent="0.25">
      <c r="A747" t="s">
        <v>1804</v>
      </c>
      <c r="B747" t="s">
        <v>439</v>
      </c>
      <c r="C747" t="s">
        <v>42</v>
      </c>
      <c r="D747" t="s">
        <v>427</v>
      </c>
    </row>
    <row r="748" spans="1:5" x14ac:dyDescent="0.25">
      <c r="A748" t="s">
        <v>1805</v>
      </c>
      <c r="B748" t="s">
        <v>427</v>
      </c>
      <c r="C748" t="s">
        <v>42</v>
      </c>
      <c r="D748" t="s">
        <v>439</v>
      </c>
    </row>
    <row r="749" spans="1:5" x14ac:dyDescent="0.25">
      <c r="A749" t="s">
        <v>1806</v>
      </c>
      <c r="B749" t="s">
        <v>439</v>
      </c>
      <c r="C749" t="s">
        <v>42</v>
      </c>
    </row>
    <row r="750" spans="1:5" x14ac:dyDescent="0.25">
      <c r="A750" t="s">
        <v>1807</v>
      </c>
      <c r="B750" t="s">
        <v>439</v>
      </c>
      <c r="C750" t="s">
        <v>42</v>
      </c>
    </row>
    <row r="751" spans="1:5" x14ac:dyDescent="0.25">
      <c r="A751" t="s">
        <v>1808</v>
      </c>
      <c r="B751" t="s">
        <v>439</v>
      </c>
      <c r="C751" t="s">
        <v>42</v>
      </c>
    </row>
    <row r="752" spans="1:5" x14ac:dyDescent="0.25">
      <c r="A752" t="s">
        <v>1809</v>
      </c>
      <c r="B752" t="s">
        <v>446</v>
      </c>
      <c r="C752" t="s">
        <v>447</v>
      </c>
    </row>
    <row r="753" spans="1:8" x14ac:dyDescent="0.25">
      <c r="A753" t="s">
        <v>1810</v>
      </c>
      <c r="B753" t="s">
        <v>38</v>
      </c>
      <c r="C753" t="s">
        <v>687</v>
      </c>
      <c r="D753" t="s">
        <v>42</v>
      </c>
      <c r="E753" t="s">
        <v>446</v>
      </c>
      <c r="F753" t="s">
        <v>447</v>
      </c>
    </row>
    <row r="754" spans="1:8" x14ac:dyDescent="0.25">
      <c r="A754" t="s">
        <v>1811</v>
      </c>
      <c r="B754" t="s">
        <v>38</v>
      </c>
      <c r="C754" t="s">
        <v>48</v>
      </c>
      <c r="D754" t="s">
        <v>42</v>
      </c>
      <c r="E754" t="s">
        <v>446</v>
      </c>
      <c r="F754" t="s">
        <v>447</v>
      </c>
    </row>
    <row r="755" spans="1:8" x14ac:dyDescent="0.25">
      <c r="A755" t="s">
        <v>1812</v>
      </c>
      <c r="B755" t="s">
        <v>38</v>
      </c>
      <c r="C755" t="s">
        <v>48</v>
      </c>
      <c r="D755" t="s">
        <v>42</v>
      </c>
      <c r="E755" t="s">
        <v>446</v>
      </c>
      <c r="F755" t="s">
        <v>447</v>
      </c>
    </row>
    <row r="756" spans="1:8" x14ac:dyDescent="0.25">
      <c r="A756" t="s">
        <v>1813</v>
      </c>
      <c r="B756" t="s">
        <v>38</v>
      </c>
      <c r="C756" t="s">
        <v>48</v>
      </c>
      <c r="D756" t="s">
        <v>42</v>
      </c>
      <c r="E756" t="s">
        <v>446</v>
      </c>
      <c r="F756" t="s">
        <v>447</v>
      </c>
    </row>
    <row r="757" spans="1:8" x14ac:dyDescent="0.25">
      <c r="A757" t="s">
        <v>1814</v>
      </c>
      <c r="B757" t="s">
        <v>38</v>
      </c>
      <c r="C757" t="s">
        <v>48</v>
      </c>
      <c r="D757" t="s">
        <v>42</v>
      </c>
      <c r="E757" t="s">
        <v>446</v>
      </c>
      <c r="F757" t="s">
        <v>447</v>
      </c>
    </row>
    <row r="758" spans="1:8" x14ac:dyDescent="0.25">
      <c r="A758" t="s">
        <v>1815</v>
      </c>
      <c r="B758" t="s">
        <v>275</v>
      </c>
      <c r="C758" t="s">
        <v>42</v>
      </c>
      <c r="D758" t="s">
        <v>446</v>
      </c>
      <c r="E758" t="s">
        <v>447</v>
      </c>
    </row>
    <row r="759" spans="1:8" x14ac:dyDescent="0.25">
      <c r="A759" t="s">
        <v>1816</v>
      </c>
      <c r="B759" t="s">
        <v>389</v>
      </c>
      <c r="C759" t="s">
        <v>42</v>
      </c>
      <c r="D759" t="s">
        <v>446</v>
      </c>
      <c r="E759" t="s">
        <v>447</v>
      </c>
    </row>
    <row r="760" spans="1:8" x14ac:dyDescent="0.25">
      <c r="A760" t="s">
        <v>1817</v>
      </c>
      <c r="B760" t="s">
        <v>929</v>
      </c>
      <c r="C760" t="s">
        <v>42</v>
      </c>
      <c r="D760" t="s">
        <v>446</v>
      </c>
      <c r="E760" t="s">
        <v>447</v>
      </c>
    </row>
    <row r="761" spans="1:8" x14ac:dyDescent="0.25">
      <c r="A761" t="s">
        <v>1818</v>
      </c>
      <c r="B761" t="s">
        <v>70</v>
      </c>
      <c r="C761" t="s">
        <v>42</v>
      </c>
      <c r="D761" t="s">
        <v>446</v>
      </c>
      <c r="E761" t="s">
        <v>447</v>
      </c>
    </row>
    <row r="762" spans="1:8" x14ac:dyDescent="0.25">
      <c r="A762" t="s">
        <v>1819</v>
      </c>
      <c r="B762" t="s">
        <v>38</v>
      </c>
      <c r="C762" t="s">
        <v>39</v>
      </c>
      <c r="D762" t="s">
        <v>40</v>
      </c>
      <c r="E762" t="s">
        <v>41</v>
      </c>
      <c r="F762" t="s">
        <v>42</v>
      </c>
      <c r="G762" t="s">
        <v>446</v>
      </c>
      <c r="H762" t="s">
        <v>447</v>
      </c>
    </row>
    <row r="763" spans="1:8" x14ac:dyDescent="0.25">
      <c r="A763" t="s">
        <v>1820</v>
      </c>
      <c r="B763" t="s">
        <v>447</v>
      </c>
      <c r="C763" t="s">
        <v>42</v>
      </c>
      <c r="D763" t="s">
        <v>446</v>
      </c>
    </row>
    <row r="764" spans="1:8" x14ac:dyDescent="0.25">
      <c r="A764" t="s">
        <v>1821</v>
      </c>
      <c r="B764" t="s">
        <v>447</v>
      </c>
      <c r="C764" t="s">
        <v>42</v>
      </c>
      <c r="D764" t="s">
        <v>446</v>
      </c>
    </row>
    <row r="765" spans="1:8" x14ac:dyDescent="0.25">
      <c r="A765" t="s">
        <v>1824</v>
      </c>
      <c r="B765" t="s">
        <v>38</v>
      </c>
      <c r="C765" t="s">
        <v>446</v>
      </c>
      <c r="D765" t="s">
        <v>447</v>
      </c>
    </row>
    <row r="766" spans="1:8" x14ac:dyDescent="0.25">
      <c r="A766" t="s">
        <v>1825</v>
      </c>
      <c r="B766" t="s">
        <v>38</v>
      </c>
      <c r="C766" t="s">
        <v>39</v>
      </c>
      <c r="D766" t="s">
        <v>40</v>
      </c>
      <c r="E766" t="s">
        <v>41</v>
      </c>
      <c r="F766" t="s">
        <v>42</v>
      </c>
      <c r="G766" t="s">
        <v>446</v>
      </c>
      <c r="H766" t="s">
        <v>447</v>
      </c>
    </row>
    <row r="767" spans="1:8" x14ac:dyDescent="0.25">
      <c r="A767" t="s">
        <v>1826</v>
      </c>
      <c r="B767" t="s">
        <v>554</v>
      </c>
      <c r="C767" t="s">
        <v>42</v>
      </c>
      <c r="D767" t="s">
        <v>446</v>
      </c>
      <c r="E767" t="s">
        <v>447</v>
      </c>
    </row>
    <row r="768" spans="1:8" x14ac:dyDescent="0.25">
      <c r="A768" t="s">
        <v>1827</v>
      </c>
      <c r="B768" t="s">
        <v>554</v>
      </c>
      <c r="C768" t="s">
        <v>42</v>
      </c>
      <c r="D768" t="s">
        <v>446</v>
      </c>
      <c r="E768" t="s">
        <v>447</v>
      </c>
    </row>
    <row r="769" spans="1:8" x14ac:dyDescent="0.25">
      <c r="A769" t="s">
        <v>1828</v>
      </c>
      <c r="B769" t="s">
        <v>38</v>
      </c>
      <c r="C769" t="s">
        <v>42</v>
      </c>
      <c r="D769" t="s">
        <v>446</v>
      </c>
      <c r="E769" t="s">
        <v>447</v>
      </c>
    </row>
    <row r="770" spans="1:8" x14ac:dyDescent="0.25">
      <c r="A770" t="s">
        <v>1829</v>
      </c>
      <c r="B770" t="s">
        <v>446</v>
      </c>
      <c r="C770" t="s">
        <v>447</v>
      </c>
    </row>
    <row r="771" spans="1:8" x14ac:dyDescent="0.25">
      <c r="A771" t="s">
        <v>1830</v>
      </c>
      <c r="B771" t="s">
        <v>451</v>
      </c>
      <c r="C771" t="s">
        <v>447</v>
      </c>
    </row>
    <row r="772" spans="1:8" x14ac:dyDescent="0.25">
      <c r="A772" t="s">
        <v>1831</v>
      </c>
      <c r="B772" t="s">
        <v>38</v>
      </c>
      <c r="C772" t="s">
        <v>687</v>
      </c>
      <c r="D772" t="s">
        <v>42</v>
      </c>
      <c r="E772" t="s">
        <v>451</v>
      </c>
      <c r="F772" t="s">
        <v>447</v>
      </c>
    </row>
    <row r="773" spans="1:8" x14ac:dyDescent="0.25">
      <c r="A773" t="s">
        <v>1832</v>
      </c>
      <c r="B773" t="s">
        <v>38</v>
      </c>
      <c r="C773" t="s">
        <v>48</v>
      </c>
      <c r="D773" t="s">
        <v>42</v>
      </c>
      <c r="E773" t="s">
        <v>451</v>
      </c>
      <c r="F773" t="s">
        <v>447</v>
      </c>
    </row>
    <row r="774" spans="1:8" x14ac:dyDescent="0.25">
      <c r="A774" t="s">
        <v>1833</v>
      </c>
      <c r="B774" t="s">
        <v>38</v>
      </c>
      <c r="C774" t="s">
        <v>48</v>
      </c>
      <c r="D774" t="s">
        <v>42</v>
      </c>
      <c r="E774" t="s">
        <v>451</v>
      </c>
      <c r="F774" t="s">
        <v>447</v>
      </c>
    </row>
    <row r="775" spans="1:8" x14ac:dyDescent="0.25">
      <c r="A775" t="s">
        <v>1834</v>
      </c>
      <c r="B775" t="s">
        <v>38</v>
      </c>
      <c r="C775" t="s">
        <v>48</v>
      </c>
      <c r="D775" t="s">
        <v>42</v>
      </c>
      <c r="E775" t="s">
        <v>451</v>
      </c>
      <c r="F775" t="s">
        <v>447</v>
      </c>
    </row>
    <row r="776" spans="1:8" x14ac:dyDescent="0.25">
      <c r="A776" t="s">
        <v>1835</v>
      </c>
      <c r="B776" t="s">
        <v>38</v>
      </c>
      <c r="C776" t="s">
        <v>48</v>
      </c>
      <c r="D776" t="s">
        <v>42</v>
      </c>
      <c r="E776" t="s">
        <v>451</v>
      </c>
      <c r="F776" t="s">
        <v>447</v>
      </c>
    </row>
    <row r="777" spans="1:8" x14ac:dyDescent="0.25">
      <c r="A777" t="s">
        <v>1836</v>
      </c>
      <c r="B777" t="s">
        <v>389</v>
      </c>
      <c r="C777" t="s">
        <v>42</v>
      </c>
      <c r="D777" t="s">
        <v>451</v>
      </c>
      <c r="E777" t="s">
        <v>447</v>
      </c>
    </row>
    <row r="778" spans="1:8" x14ac:dyDescent="0.25">
      <c r="A778" t="s">
        <v>1837</v>
      </c>
      <c r="B778" t="s">
        <v>929</v>
      </c>
      <c r="C778" t="s">
        <v>42</v>
      </c>
      <c r="D778" t="s">
        <v>451</v>
      </c>
      <c r="E778" t="s">
        <v>447</v>
      </c>
    </row>
    <row r="779" spans="1:8" x14ac:dyDescent="0.25">
      <c r="A779" t="s">
        <v>1838</v>
      </c>
      <c r="B779" t="s">
        <v>70</v>
      </c>
      <c r="C779" t="s">
        <v>42</v>
      </c>
      <c r="D779" t="s">
        <v>451</v>
      </c>
      <c r="E779" t="s">
        <v>447</v>
      </c>
    </row>
    <row r="780" spans="1:8" x14ac:dyDescent="0.25">
      <c r="A780" t="s">
        <v>1839</v>
      </c>
      <c r="B780" t="s">
        <v>38</v>
      </c>
      <c r="C780" t="s">
        <v>39</v>
      </c>
      <c r="D780" t="s">
        <v>40</v>
      </c>
      <c r="E780" t="s">
        <v>41</v>
      </c>
      <c r="F780" t="s">
        <v>42</v>
      </c>
      <c r="G780" t="s">
        <v>451</v>
      </c>
      <c r="H780" t="s">
        <v>447</v>
      </c>
    </row>
    <row r="781" spans="1:8" x14ac:dyDescent="0.25">
      <c r="A781" t="s">
        <v>1840</v>
      </c>
      <c r="B781" t="s">
        <v>447</v>
      </c>
      <c r="C781" t="s">
        <v>42</v>
      </c>
      <c r="D781" t="s">
        <v>451</v>
      </c>
    </row>
    <row r="782" spans="1:8" x14ac:dyDescent="0.25">
      <c r="A782" t="s">
        <v>1841</v>
      </c>
      <c r="B782" t="s">
        <v>447</v>
      </c>
      <c r="C782" t="s">
        <v>42</v>
      </c>
      <c r="D782" t="s">
        <v>451</v>
      </c>
    </row>
    <row r="783" spans="1:8" x14ac:dyDescent="0.25">
      <c r="A783" t="s">
        <v>1844</v>
      </c>
      <c r="B783" t="s">
        <v>38</v>
      </c>
      <c r="C783" t="s">
        <v>451</v>
      </c>
      <c r="D783" t="s">
        <v>447</v>
      </c>
    </row>
    <row r="784" spans="1:8" x14ac:dyDescent="0.25">
      <c r="A784" t="s">
        <v>1845</v>
      </c>
      <c r="B784" t="s">
        <v>38</v>
      </c>
      <c r="C784" t="s">
        <v>39</v>
      </c>
      <c r="D784" t="s">
        <v>40</v>
      </c>
      <c r="E784" t="s">
        <v>41</v>
      </c>
      <c r="F784" t="s">
        <v>42</v>
      </c>
      <c r="G784" t="s">
        <v>451</v>
      </c>
      <c r="H784" t="s">
        <v>447</v>
      </c>
    </row>
    <row r="785" spans="1:9" x14ac:dyDescent="0.25">
      <c r="A785" t="s">
        <v>1846</v>
      </c>
      <c r="B785" t="s">
        <v>554</v>
      </c>
      <c r="C785" t="s">
        <v>42</v>
      </c>
      <c r="D785" t="s">
        <v>451</v>
      </c>
      <c r="E785" t="s">
        <v>447</v>
      </c>
    </row>
    <row r="786" spans="1:9" x14ac:dyDescent="0.25">
      <c r="A786" t="s">
        <v>1847</v>
      </c>
      <c r="B786" t="s">
        <v>554</v>
      </c>
      <c r="C786" t="s">
        <v>42</v>
      </c>
      <c r="D786" t="s">
        <v>451</v>
      </c>
      <c r="E786" t="s">
        <v>447</v>
      </c>
    </row>
    <row r="787" spans="1:9" x14ac:dyDescent="0.25">
      <c r="A787" t="s">
        <v>1848</v>
      </c>
      <c r="B787" t="s">
        <v>38</v>
      </c>
      <c r="C787" t="s">
        <v>42</v>
      </c>
      <c r="D787" t="s">
        <v>451</v>
      </c>
      <c r="E787" t="s">
        <v>447</v>
      </c>
    </row>
    <row r="788" spans="1:9" x14ac:dyDescent="0.25">
      <c r="A788" t="s">
        <v>1849</v>
      </c>
      <c r="B788" t="s">
        <v>451</v>
      </c>
      <c r="C788" t="s">
        <v>447</v>
      </c>
    </row>
    <row r="789" spans="1:9" x14ac:dyDescent="0.25">
      <c r="A789" t="s">
        <v>1850</v>
      </c>
      <c r="B789" t="s">
        <v>38</v>
      </c>
      <c r="C789" t="s">
        <v>50</v>
      </c>
      <c r="D789" t="s">
        <v>48</v>
      </c>
      <c r="E789" t="s">
        <v>354</v>
      </c>
      <c r="F789" t="s">
        <v>355</v>
      </c>
      <c r="G789" t="s">
        <v>42</v>
      </c>
    </row>
    <row r="790" spans="1:9" x14ac:dyDescent="0.25">
      <c r="A790" t="s">
        <v>2522</v>
      </c>
      <c r="B790" t="s">
        <v>38</v>
      </c>
      <c r="C790" t="s">
        <v>48</v>
      </c>
      <c r="D790" t="s">
        <v>50</v>
      </c>
      <c r="E790" t="s">
        <v>394</v>
      </c>
      <c r="F790" t="s">
        <v>42</v>
      </c>
      <c r="G790" t="s">
        <v>354</v>
      </c>
      <c r="H790" t="s">
        <v>355</v>
      </c>
    </row>
    <row r="791" spans="1:9" x14ac:dyDescent="0.25">
      <c r="A791" t="s">
        <v>2512</v>
      </c>
      <c r="B791" t="s">
        <v>38</v>
      </c>
      <c r="C791" t="s">
        <v>48</v>
      </c>
      <c r="D791" t="s">
        <v>50</v>
      </c>
      <c r="E791" t="s">
        <v>394</v>
      </c>
      <c r="F791" t="s">
        <v>42</v>
      </c>
      <c r="G791" t="s">
        <v>354</v>
      </c>
      <c r="H791" t="s">
        <v>355</v>
      </c>
    </row>
    <row r="792" spans="1:9" x14ac:dyDescent="0.25">
      <c r="A792" t="s">
        <v>2513</v>
      </c>
      <c r="B792" t="s">
        <v>38</v>
      </c>
      <c r="C792" t="s">
        <v>48</v>
      </c>
      <c r="D792" t="s">
        <v>50</v>
      </c>
      <c r="E792" t="s">
        <v>394</v>
      </c>
      <c r="F792" t="s">
        <v>42</v>
      </c>
      <c r="G792" t="s">
        <v>354</v>
      </c>
      <c r="H792" t="s">
        <v>355</v>
      </c>
    </row>
    <row r="793" spans="1:9" x14ac:dyDescent="0.25">
      <c r="A793" t="s">
        <v>2514</v>
      </c>
      <c r="B793" t="s">
        <v>38</v>
      </c>
      <c r="C793" t="s">
        <v>687</v>
      </c>
      <c r="D793" t="s">
        <v>50</v>
      </c>
      <c r="E793" t="s">
        <v>394</v>
      </c>
      <c r="F793" t="s">
        <v>42</v>
      </c>
      <c r="G793" t="s">
        <v>48</v>
      </c>
      <c r="H793" t="s">
        <v>354</v>
      </c>
      <c r="I793" t="s">
        <v>355</v>
      </c>
    </row>
    <row r="794" spans="1:9" x14ac:dyDescent="0.25">
      <c r="A794" t="s">
        <v>2515</v>
      </c>
      <c r="B794" t="s">
        <v>127</v>
      </c>
      <c r="C794" t="s">
        <v>42</v>
      </c>
      <c r="D794" t="s">
        <v>38</v>
      </c>
      <c r="E794" t="s">
        <v>50</v>
      </c>
      <c r="F794" t="s">
        <v>48</v>
      </c>
      <c r="G794" t="s">
        <v>354</v>
      </c>
      <c r="H794" t="s">
        <v>355</v>
      </c>
    </row>
    <row r="795" spans="1:9" x14ac:dyDescent="0.25">
      <c r="A795" t="s">
        <v>2516</v>
      </c>
      <c r="B795" t="s">
        <v>48</v>
      </c>
      <c r="C795" t="s">
        <v>222</v>
      </c>
      <c r="D795" t="s">
        <v>42</v>
      </c>
      <c r="E795" t="s">
        <v>38</v>
      </c>
      <c r="F795" t="s">
        <v>50</v>
      </c>
      <c r="G795" t="s">
        <v>354</v>
      </c>
      <c r="H795" t="s">
        <v>355</v>
      </c>
    </row>
    <row r="796" spans="1:9" x14ac:dyDescent="0.25">
      <c r="A796" t="s">
        <v>1855</v>
      </c>
      <c r="B796" t="s">
        <v>38</v>
      </c>
      <c r="C796" t="s">
        <v>48</v>
      </c>
      <c r="D796" t="s">
        <v>42</v>
      </c>
      <c r="E796" t="s">
        <v>50</v>
      </c>
      <c r="F796" t="s">
        <v>354</v>
      </c>
      <c r="G796" t="s">
        <v>355</v>
      </c>
    </row>
    <row r="797" spans="1:9" x14ac:dyDescent="0.25">
      <c r="A797" t="s">
        <v>1856</v>
      </c>
      <c r="B797" t="s">
        <v>38</v>
      </c>
      <c r="C797" t="s">
        <v>48</v>
      </c>
      <c r="D797" t="s">
        <v>42</v>
      </c>
      <c r="E797" t="s">
        <v>50</v>
      </c>
      <c r="F797" t="s">
        <v>354</v>
      </c>
      <c r="G797" t="s">
        <v>355</v>
      </c>
    </row>
    <row r="798" spans="1:9" x14ac:dyDescent="0.25">
      <c r="A798" t="s">
        <v>2518</v>
      </c>
      <c r="B798" t="s">
        <v>50</v>
      </c>
      <c r="C798" t="s">
        <v>687</v>
      </c>
      <c r="D798" t="s">
        <v>261</v>
      </c>
      <c r="E798" t="s">
        <v>42</v>
      </c>
      <c r="F798" t="s">
        <v>38</v>
      </c>
      <c r="G798" t="s">
        <v>48</v>
      </c>
      <c r="H798" t="s">
        <v>354</v>
      </c>
      <c r="I798" t="s">
        <v>355</v>
      </c>
    </row>
    <row r="799" spans="1:9" x14ac:dyDescent="0.25">
      <c r="A799" t="s">
        <v>2517</v>
      </c>
      <c r="B799" t="s">
        <v>50</v>
      </c>
      <c r="C799" t="s">
        <v>48</v>
      </c>
      <c r="D799" t="s">
        <v>265</v>
      </c>
      <c r="E799" t="s">
        <v>42</v>
      </c>
      <c r="F799" t="s">
        <v>38</v>
      </c>
      <c r="G799" t="s">
        <v>354</v>
      </c>
      <c r="H799" t="s">
        <v>355</v>
      </c>
    </row>
    <row r="800" spans="1:9" x14ac:dyDescent="0.25">
      <c r="A800" t="s">
        <v>1857</v>
      </c>
      <c r="B800" t="s">
        <v>38</v>
      </c>
      <c r="C800" t="s">
        <v>48</v>
      </c>
      <c r="D800" t="s">
        <v>42</v>
      </c>
      <c r="E800" t="s">
        <v>50</v>
      </c>
      <c r="F800" t="s">
        <v>354</v>
      </c>
      <c r="G800" t="s">
        <v>355</v>
      </c>
    </row>
    <row r="801" spans="1:10" x14ac:dyDescent="0.25">
      <c r="A801" t="s">
        <v>1858</v>
      </c>
      <c r="B801" t="s">
        <v>389</v>
      </c>
      <c r="C801" t="s">
        <v>42</v>
      </c>
      <c r="D801" t="s">
        <v>38</v>
      </c>
      <c r="E801" t="s">
        <v>50</v>
      </c>
      <c r="F801" t="s">
        <v>48</v>
      </c>
      <c r="G801" t="s">
        <v>354</v>
      </c>
      <c r="H801" t="s">
        <v>355</v>
      </c>
    </row>
    <row r="802" spans="1:10" x14ac:dyDescent="0.25">
      <c r="A802" t="s">
        <v>1859</v>
      </c>
      <c r="B802" t="s">
        <v>929</v>
      </c>
      <c r="C802" t="s">
        <v>42</v>
      </c>
      <c r="D802" t="s">
        <v>38</v>
      </c>
      <c r="E802" t="s">
        <v>50</v>
      </c>
      <c r="F802" t="s">
        <v>48</v>
      </c>
      <c r="G802" t="s">
        <v>354</v>
      </c>
      <c r="H802" t="s">
        <v>355</v>
      </c>
    </row>
    <row r="803" spans="1:10" x14ac:dyDescent="0.25">
      <c r="A803" t="s">
        <v>1860</v>
      </c>
      <c r="B803" t="s">
        <v>70</v>
      </c>
      <c r="C803" t="s">
        <v>42</v>
      </c>
      <c r="D803" t="s">
        <v>38</v>
      </c>
      <c r="E803" t="s">
        <v>50</v>
      </c>
      <c r="F803" t="s">
        <v>48</v>
      </c>
      <c r="G803" t="s">
        <v>354</v>
      </c>
      <c r="H803" t="s">
        <v>355</v>
      </c>
    </row>
    <row r="804" spans="1:10" x14ac:dyDescent="0.25">
      <c r="A804" t="s">
        <v>1861</v>
      </c>
      <c r="B804" t="s">
        <v>38</v>
      </c>
      <c r="C804" t="s">
        <v>39</v>
      </c>
      <c r="D804" t="s">
        <v>40</v>
      </c>
      <c r="E804" t="s">
        <v>41</v>
      </c>
      <c r="F804" t="s">
        <v>42</v>
      </c>
      <c r="G804" t="s">
        <v>50</v>
      </c>
      <c r="H804" t="s">
        <v>48</v>
      </c>
      <c r="I804" t="s">
        <v>354</v>
      </c>
      <c r="J804" t="s">
        <v>355</v>
      </c>
    </row>
    <row r="805" spans="1:10" x14ac:dyDescent="0.25">
      <c r="A805" t="s">
        <v>2519</v>
      </c>
      <c r="B805" t="s">
        <v>38</v>
      </c>
      <c r="C805" t="s">
        <v>39</v>
      </c>
      <c r="D805" t="s">
        <v>40</v>
      </c>
      <c r="E805" t="s">
        <v>41</v>
      </c>
      <c r="F805" t="s">
        <v>42</v>
      </c>
      <c r="G805" t="s">
        <v>50</v>
      </c>
      <c r="H805" t="s">
        <v>48</v>
      </c>
      <c r="I805" t="s">
        <v>354</v>
      </c>
      <c r="J805" t="s">
        <v>355</v>
      </c>
    </row>
    <row r="806" spans="1:10" x14ac:dyDescent="0.25">
      <c r="A806" t="s">
        <v>1866</v>
      </c>
      <c r="B806" t="s">
        <v>38</v>
      </c>
      <c r="C806" t="s">
        <v>39</v>
      </c>
      <c r="D806" t="s">
        <v>40</v>
      </c>
      <c r="E806" t="s">
        <v>41</v>
      </c>
      <c r="F806" t="s">
        <v>42</v>
      </c>
      <c r="G806" t="s">
        <v>50</v>
      </c>
      <c r="H806" t="s">
        <v>48</v>
      </c>
      <c r="I806" t="s">
        <v>354</v>
      </c>
      <c r="J806" t="s">
        <v>355</v>
      </c>
    </row>
    <row r="807" spans="1:10" x14ac:dyDescent="0.25">
      <c r="A807" t="s">
        <v>2520</v>
      </c>
      <c r="B807" t="s">
        <v>439</v>
      </c>
      <c r="C807" t="s">
        <v>42</v>
      </c>
      <c r="D807" t="s">
        <v>38</v>
      </c>
      <c r="E807" t="s">
        <v>50</v>
      </c>
      <c r="F807" t="s">
        <v>48</v>
      </c>
      <c r="G807" t="s">
        <v>354</v>
      </c>
      <c r="H807" t="s">
        <v>355</v>
      </c>
    </row>
    <row r="808" spans="1:10" x14ac:dyDescent="0.25">
      <c r="A808" t="s">
        <v>2521</v>
      </c>
      <c r="B808" t="s">
        <v>439</v>
      </c>
      <c r="C808" t="s">
        <v>42</v>
      </c>
      <c r="D808" t="s">
        <v>38</v>
      </c>
      <c r="E808" t="s">
        <v>50</v>
      </c>
      <c r="F808" t="s">
        <v>48</v>
      </c>
      <c r="G808" t="s">
        <v>354</v>
      </c>
      <c r="H808" t="s">
        <v>355</v>
      </c>
    </row>
    <row r="809" spans="1:10" x14ac:dyDescent="0.25">
      <c r="A809" t="s">
        <v>1867</v>
      </c>
      <c r="B809" t="s">
        <v>38</v>
      </c>
      <c r="C809" t="s">
        <v>50</v>
      </c>
      <c r="D809" t="s">
        <v>48</v>
      </c>
      <c r="E809" t="s">
        <v>354</v>
      </c>
      <c r="F809" t="s">
        <v>355</v>
      </c>
      <c r="G809" t="s">
        <v>42</v>
      </c>
    </row>
    <row r="810" spans="1:10" x14ac:dyDescent="0.25">
      <c r="A810" t="s">
        <v>1868</v>
      </c>
      <c r="B810" t="s">
        <v>38</v>
      </c>
      <c r="C810" t="s">
        <v>48</v>
      </c>
      <c r="D810" t="s">
        <v>39</v>
      </c>
      <c r="E810" t="s">
        <v>40</v>
      </c>
      <c r="F810" t="s">
        <v>41</v>
      </c>
      <c r="G810" t="s">
        <v>42</v>
      </c>
    </row>
    <row r="811" spans="1:10" x14ac:dyDescent="0.25">
      <c r="A811" t="s">
        <v>2524</v>
      </c>
      <c r="B811" t="s">
        <v>38</v>
      </c>
      <c r="C811" t="s">
        <v>39</v>
      </c>
      <c r="D811" t="s">
        <v>40</v>
      </c>
      <c r="E811" t="s">
        <v>41</v>
      </c>
      <c r="F811" t="s">
        <v>42</v>
      </c>
      <c r="G811" t="s">
        <v>48</v>
      </c>
    </row>
    <row r="812" spans="1:10" x14ac:dyDescent="0.25">
      <c r="A812" t="s">
        <v>1869</v>
      </c>
      <c r="B812" t="s">
        <v>38</v>
      </c>
      <c r="C812" t="s">
        <v>48</v>
      </c>
      <c r="D812" t="s">
        <v>50</v>
      </c>
      <c r="E812" t="s">
        <v>394</v>
      </c>
      <c r="F812" t="s">
        <v>42</v>
      </c>
      <c r="G812" t="s">
        <v>39</v>
      </c>
      <c r="H812" t="s">
        <v>40</v>
      </c>
      <c r="I812" t="s">
        <v>41</v>
      </c>
    </row>
    <row r="813" spans="1:10" x14ac:dyDescent="0.25">
      <c r="A813" t="s">
        <v>1870</v>
      </c>
      <c r="B813" t="s">
        <v>38</v>
      </c>
      <c r="C813" t="s">
        <v>687</v>
      </c>
      <c r="D813" t="s">
        <v>50</v>
      </c>
      <c r="E813" t="s">
        <v>394</v>
      </c>
      <c r="F813" t="s">
        <v>42</v>
      </c>
      <c r="G813" t="s">
        <v>48</v>
      </c>
      <c r="H813" t="s">
        <v>39</v>
      </c>
      <c r="I813" t="s">
        <v>40</v>
      </c>
      <c r="J813" t="s">
        <v>41</v>
      </c>
    </row>
    <row r="814" spans="1:10" x14ac:dyDescent="0.25">
      <c r="A814" t="s">
        <v>1871</v>
      </c>
      <c r="B814" t="s">
        <v>177</v>
      </c>
      <c r="C814" t="s">
        <v>42</v>
      </c>
      <c r="D814" t="s">
        <v>38</v>
      </c>
      <c r="E814" t="s">
        <v>48</v>
      </c>
      <c r="F814" t="s">
        <v>39</v>
      </c>
      <c r="G814" t="s">
        <v>40</v>
      </c>
      <c r="H814" t="s">
        <v>41</v>
      </c>
    </row>
    <row r="815" spans="1:10" x14ac:dyDescent="0.25">
      <c r="A815" t="s">
        <v>1872</v>
      </c>
      <c r="B815" t="s">
        <v>177</v>
      </c>
      <c r="C815" t="s">
        <v>42</v>
      </c>
      <c r="D815" t="s">
        <v>38</v>
      </c>
      <c r="E815" t="s">
        <v>48</v>
      </c>
      <c r="F815" t="s">
        <v>39</v>
      </c>
      <c r="G815" t="s">
        <v>40</v>
      </c>
      <c r="H815" t="s">
        <v>41</v>
      </c>
    </row>
    <row r="816" spans="1:10" x14ac:dyDescent="0.25">
      <c r="A816" t="s">
        <v>1873</v>
      </c>
      <c r="B816" t="s">
        <v>127</v>
      </c>
      <c r="C816" t="s">
        <v>42</v>
      </c>
      <c r="D816" t="s">
        <v>38</v>
      </c>
      <c r="E816" t="s">
        <v>48</v>
      </c>
      <c r="F816" t="s">
        <v>39</v>
      </c>
      <c r="G816" t="s">
        <v>40</v>
      </c>
      <c r="H816" t="s">
        <v>41</v>
      </c>
    </row>
    <row r="817" spans="1:8" x14ac:dyDescent="0.25">
      <c r="A817" t="s">
        <v>1874</v>
      </c>
      <c r="B817" t="s">
        <v>48</v>
      </c>
      <c r="C817" t="s">
        <v>222</v>
      </c>
      <c r="D817" t="s">
        <v>42</v>
      </c>
      <c r="E817" t="s">
        <v>38</v>
      </c>
      <c r="F817" t="s">
        <v>39</v>
      </c>
      <c r="G817" t="s">
        <v>40</v>
      </c>
      <c r="H817" t="s">
        <v>41</v>
      </c>
    </row>
    <row r="818" spans="1:8" x14ac:dyDescent="0.25">
      <c r="A818" t="s">
        <v>1875</v>
      </c>
      <c r="B818" t="s">
        <v>38</v>
      </c>
      <c r="C818" t="s">
        <v>48</v>
      </c>
      <c r="D818" t="s">
        <v>42</v>
      </c>
      <c r="E818" t="s">
        <v>39</v>
      </c>
      <c r="F818" t="s">
        <v>40</v>
      </c>
      <c r="G818" t="s">
        <v>41</v>
      </c>
    </row>
    <row r="819" spans="1:8" x14ac:dyDescent="0.25">
      <c r="A819" t="s">
        <v>1876</v>
      </c>
      <c r="B819" t="s">
        <v>38</v>
      </c>
      <c r="C819" t="s">
        <v>48</v>
      </c>
      <c r="D819" t="s">
        <v>42</v>
      </c>
      <c r="E819" t="s">
        <v>39</v>
      </c>
      <c r="F819" t="s">
        <v>40</v>
      </c>
      <c r="G819" t="s">
        <v>41</v>
      </c>
    </row>
    <row r="820" spans="1:8" x14ac:dyDescent="0.25">
      <c r="A820" t="s">
        <v>2525</v>
      </c>
      <c r="B820" t="s">
        <v>38</v>
      </c>
      <c r="C820" t="s">
        <v>48</v>
      </c>
      <c r="D820" t="s">
        <v>42</v>
      </c>
      <c r="E820" t="s">
        <v>39</v>
      </c>
      <c r="F820" t="s">
        <v>40</v>
      </c>
      <c r="G820" t="s">
        <v>41</v>
      </c>
    </row>
    <row r="821" spans="1:8" x14ac:dyDescent="0.25">
      <c r="A821" t="s">
        <v>1877</v>
      </c>
      <c r="B821" t="s">
        <v>389</v>
      </c>
      <c r="C821" t="s">
        <v>42</v>
      </c>
      <c r="D821" t="s">
        <v>38</v>
      </c>
      <c r="E821" t="s">
        <v>48</v>
      </c>
      <c r="F821" t="s">
        <v>39</v>
      </c>
      <c r="G821" t="s">
        <v>40</v>
      </c>
      <c r="H821" t="s">
        <v>41</v>
      </c>
    </row>
    <row r="822" spans="1:8" x14ac:dyDescent="0.25">
      <c r="A822" t="s">
        <v>2526</v>
      </c>
      <c r="B822" t="s">
        <v>929</v>
      </c>
      <c r="C822" t="s">
        <v>42</v>
      </c>
      <c r="D822" t="s">
        <v>38</v>
      </c>
      <c r="E822" t="s">
        <v>48</v>
      </c>
      <c r="F822" t="s">
        <v>39</v>
      </c>
      <c r="G822" t="s">
        <v>40</v>
      </c>
      <c r="H822" t="s">
        <v>41</v>
      </c>
    </row>
    <row r="823" spans="1:8" x14ac:dyDescent="0.25">
      <c r="A823" t="s">
        <v>2527</v>
      </c>
      <c r="B823" t="s">
        <v>70</v>
      </c>
      <c r="C823" t="s">
        <v>42</v>
      </c>
      <c r="D823" t="s">
        <v>38</v>
      </c>
      <c r="E823" t="s">
        <v>48</v>
      </c>
      <c r="F823" t="s">
        <v>39</v>
      </c>
      <c r="G823" t="s">
        <v>40</v>
      </c>
      <c r="H823" t="s">
        <v>41</v>
      </c>
    </row>
    <row r="824" spans="1:8" x14ac:dyDescent="0.25">
      <c r="A824" t="s">
        <v>1878</v>
      </c>
      <c r="B824" t="s">
        <v>38</v>
      </c>
      <c r="C824" t="s">
        <v>39</v>
      </c>
      <c r="D824" t="s">
        <v>40</v>
      </c>
      <c r="E824" t="s">
        <v>41</v>
      </c>
      <c r="F824" t="s">
        <v>42</v>
      </c>
      <c r="G824" t="s">
        <v>48</v>
      </c>
    </row>
    <row r="825" spans="1:8" x14ac:dyDescent="0.25">
      <c r="A825" t="s">
        <v>1879</v>
      </c>
      <c r="B825" t="s">
        <v>38</v>
      </c>
      <c r="C825" t="s">
        <v>39</v>
      </c>
      <c r="D825" t="s">
        <v>40</v>
      </c>
      <c r="E825" t="s">
        <v>41</v>
      </c>
      <c r="F825" t="s">
        <v>42</v>
      </c>
      <c r="G825" t="s">
        <v>48</v>
      </c>
    </row>
    <row r="826" spans="1:8" x14ac:dyDescent="0.25">
      <c r="A826" t="s">
        <v>2528</v>
      </c>
      <c r="B826" t="s">
        <v>38</v>
      </c>
      <c r="C826" t="s">
        <v>39</v>
      </c>
      <c r="D826" t="s">
        <v>42</v>
      </c>
      <c r="E826" t="s">
        <v>48</v>
      </c>
      <c r="F826" t="s">
        <v>40</v>
      </c>
      <c r="G826" t="s">
        <v>41</v>
      </c>
    </row>
    <row r="827" spans="1:8" x14ac:dyDescent="0.25">
      <c r="A827" t="s">
        <v>1880</v>
      </c>
      <c r="B827" t="s">
        <v>38</v>
      </c>
      <c r="C827" t="s">
        <v>39</v>
      </c>
      <c r="D827" t="s">
        <v>40</v>
      </c>
      <c r="E827" t="s">
        <v>41</v>
      </c>
      <c r="F827" t="s">
        <v>42</v>
      </c>
      <c r="G827" t="s">
        <v>48</v>
      </c>
    </row>
    <row r="828" spans="1:8" x14ac:dyDescent="0.25">
      <c r="A828" t="s">
        <v>2523</v>
      </c>
      <c r="B828" t="s">
        <v>38</v>
      </c>
      <c r="C828" t="s">
        <v>48</v>
      </c>
      <c r="D828" t="s">
        <v>39</v>
      </c>
      <c r="E828" t="s">
        <v>40</v>
      </c>
      <c r="F828" t="s">
        <v>41</v>
      </c>
      <c r="G828" t="s">
        <v>42</v>
      </c>
    </row>
    <row r="829" spans="1:8" x14ac:dyDescent="0.25">
      <c r="A829" t="s">
        <v>1881</v>
      </c>
      <c r="B829" t="s">
        <v>79</v>
      </c>
      <c r="C829" t="s">
        <v>42</v>
      </c>
      <c r="D829" t="s">
        <v>38</v>
      </c>
    </row>
    <row r="830" spans="1:8" x14ac:dyDescent="0.25">
      <c r="A830" t="s">
        <v>1882</v>
      </c>
      <c r="B830" t="s">
        <v>38</v>
      </c>
      <c r="C830" t="s">
        <v>39</v>
      </c>
      <c r="D830" t="s">
        <v>40</v>
      </c>
      <c r="E830" t="s">
        <v>41</v>
      </c>
      <c r="F830" t="s">
        <v>42</v>
      </c>
      <c r="G830" t="s">
        <v>79</v>
      </c>
    </row>
    <row r="831" spans="1:8" x14ac:dyDescent="0.25">
      <c r="A831" t="s">
        <v>1885</v>
      </c>
      <c r="B831" t="s">
        <v>554</v>
      </c>
      <c r="C831" t="s">
        <v>42</v>
      </c>
      <c r="D831" t="s">
        <v>38</v>
      </c>
      <c r="E831" t="s">
        <v>79</v>
      </c>
    </row>
    <row r="832" spans="1:8" x14ac:dyDescent="0.25">
      <c r="A832" t="s">
        <v>1886</v>
      </c>
      <c r="B832" t="s">
        <v>554</v>
      </c>
      <c r="C832" t="s">
        <v>42</v>
      </c>
      <c r="D832" t="s">
        <v>38</v>
      </c>
      <c r="E832" t="s">
        <v>79</v>
      </c>
    </row>
    <row r="833" spans="1:9" x14ac:dyDescent="0.25">
      <c r="A833" t="s">
        <v>1887</v>
      </c>
      <c r="B833" t="s">
        <v>38</v>
      </c>
      <c r="C833" t="s">
        <v>48</v>
      </c>
      <c r="D833" t="s">
        <v>39</v>
      </c>
      <c r="E833" t="s">
        <v>42</v>
      </c>
    </row>
    <row r="834" spans="1:9" x14ac:dyDescent="0.25">
      <c r="A834" t="s">
        <v>1888</v>
      </c>
      <c r="B834" t="s">
        <v>38</v>
      </c>
      <c r="C834" t="s">
        <v>48</v>
      </c>
      <c r="D834" t="s">
        <v>39</v>
      </c>
      <c r="E834" t="s">
        <v>42</v>
      </c>
    </row>
    <row r="835" spans="1:9" x14ac:dyDescent="0.25">
      <c r="A835" t="s">
        <v>5378</v>
      </c>
      <c r="B835" t="s">
        <v>48</v>
      </c>
      <c r="C835" t="s">
        <v>222</v>
      </c>
      <c r="D835" t="s">
        <v>42</v>
      </c>
      <c r="E835" t="s">
        <v>38</v>
      </c>
      <c r="F835" t="s">
        <v>39</v>
      </c>
    </row>
    <row r="836" spans="1:9" x14ac:dyDescent="0.25">
      <c r="A836" t="s">
        <v>1889</v>
      </c>
      <c r="B836" t="s">
        <v>38</v>
      </c>
      <c r="C836" t="s">
        <v>48</v>
      </c>
      <c r="D836" t="s">
        <v>42</v>
      </c>
      <c r="E836" t="s">
        <v>39</v>
      </c>
    </row>
    <row r="837" spans="1:9" x14ac:dyDescent="0.25">
      <c r="A837" t="s">
        <v>1890</v>
      </c>
      <c r="B837" t="s">
        <v>38</v>
      </c>
      <c r="C837" t="s">
        <v>48</v>
      </c>
      <c r="D837" t="s">
        <v>42</v>
      </c>
      <c r="E837" t="s">
        <v>39</v>
      </c>
    </row>
    <row r="838" spans="1:9" x14ac:dyDescent="0.25">
      <c r="A838" t="s">
        <v>1891</v>
      </c>
      <c r="B838" t="s">
        <v>929</v>
      </c>
      <c r="C838" t="s">
        <v>42</v>
      </c>
      <c r="D838" t="s">
        <v>38</v>
      </c>
      <c r="E838" t="s">
        <v>48</v>
      </c>
      <c r="F838" t="s">
        <v>39</v>
      </c>
    </row>
    <row r="839" spans="1:9" x14ac:dyDescent="0.25">
      <c r="A839" t="s">
        <v>1892</v>
      </c>
      <c r="B839" t="s">
        <v>38</v>
      </c>
      <c r="C839" t="s">
        <v>39</v>
      </c>
      <c r="D839" t="s">
        <v>40</v>
      </c>
      <c r="E839" t="s">
        <v>41</v>
      </c>
      <c r="F839" t="s">
        <v>42</v>
      </c>
      <c r="G839" t="s">
        <v>48</v>
      </c>
    </row>
    <row r="840" spans="1:9" x14ac:dyDescent="0.25">
      <c r="A840" t="s">
        <v>1893</v>
      </c>
      <c r="B840" t="s">
        <v>38</v>
      </c>
      <c r="C840" t="s">
        <v>48</v>
      </c>
      <c r="D840" t="s">
        <v>42</v>
      </c>
      <c r="E840" t="s">
        <v>39</v>
      </c>
    </row>
    <row r="841" spans="1:9" x14ac:dyDescent="0.25">
      <c r="A841" t="s">
        <v>1896</v>
      </c>
      <c r="B841" t="s">
        <v>38</v>
      </c>
      <c r="C841" t="s">
        <v>39</v>
      </c>
      <c r="D841" t="s">
        <v>40</v>
      </c>
      <c r="E841" t="s">
        <v>41</v>
      </c>
      <c r="F841" t="s">
        <v>42</v>
      </c>
      <c r="G841" t="s">
        <v>48</v>
      </c>
    </row>
    <row r="842" spans="1:9" x14ac:dyDescent="0.25">
      <c r="A842" t="s">
        <v>1897</v>
      </c>
      <c r="B842" t="s">
        <v>38</v>
      </c>
      <c r="C842" t="s">
        <v>50</v>
      </c>
      <c r="D842" t="s">
        <v>48</v>
      </c>
      <c r="E842" t="s">
        <v>394</v>
      </c>
      <c r="F842" t="s">
        <v>42</v>
      </c>
    </row>
    <row r="843" spans="1:9" x14ac:dyDescent="0.25">
      <c r="A843" t="s">
        <v>1898</v>
      </c>
      <c r="B843" t="s">
        <v>38</v>
      </c>
      <c r="C843" t="s">
        <v>48</v>
      </c>
      <c r="D843" t="s">
        <v>50</v>
      </c>
      <c r="E843" t="s">
        <v>394</v>
      </c>
      <c r="F843" t="s">
        <v>42</v>
      </c>
    </row>
    <row r="844" spans="1:9" x14ac:dyDescent="0.25">
      <c r="A844" t="s">
        <v>1899</v>
      </c>
      <c r="B844" t="s">
        <v>38</v>
      </c>
      <c r="C844" t="s">
        <v>687</v>
      </c>
      <c r="D844" t="s">
        <v>50</v>
      </c>
      <c r="E844" t="s">
        <v>394</v>
      </c>
      <c r="F844" t="s">
        <v>42</v>
      </c>
      <c r="G844" t="s">
        <v>48</v>
      </c>
    </row>
    <row r="845" spans="1:9" x14ac:dyDescent="0.25">
      <c r="A845" t="s">
        <v>1900</v>
      </c>
      <c r="B845" t="s">
        <v>38</v>
      </c>
      <c r="C845" t="s">
        <v>39</v>
      </c>
      <c r="D845" t="s">
        <v>40</v>
      </c>
      <c r="E845" t="s">
        <v>41</v>
      </c>
      <c r="F845" t="s">
        <v>42</v>
      </c>
      <c r="G845" t="s">
        <v>50</v>
      </c>
      <c r="H845" t="s">
        <v>48</v>
      </c>
      <c r="I845" t="s">
        <v>394</v>
      </c>
    </row>
    <row r="846" spans="1:9" x14ac:dyDescent="0.25">
      <c r="A846" t="s">
        <v>1901</v>
      </c>
      <c r="B846" t="s">
        <v>38</v>
      </c>
      <c r="C846" t="s">
        <v>48</v>
      </c>
      <c r="D846" t="s">
        <v>39</v>
      </c>
      <c r="E846" t="s">
        <v>42</v>
      </c>
    </row>
    <row r="847" spans="1:9" x14ac:dyDescent="0.25">
      <c r="A847" t="s">
        <v>1902</v>
      </c>
      <c r="B847" t="s">
        <v>38</v>
      </c>
      <c r="C847" t="s">
        <v>48</v>
      </c>
      <c r="D847" t="s">
        <v>39</v>
      </c>
      <c r="E847" t="s">
        <v>42</v>
      </c>
    </row>
    <row r="848" spans="1:9" x14ac:dyDescent="0.25">
      <c r="A848" t="s">
        <v>5379</v>
      </c>
      <c r="B848" t="s">
        <v>48</v>
      </c>
      <c r="C848" t="s">
        <v>222</v>
      </c>
      <c r="D848" t="s">
        <v>42</v>
      </c>
      <c r="E848" t="s">
        <v>38</v>
      </c>
      <c r="F848" t="s">
        <v>39</v>
      </c>
    </row>
    <row r="849" spans="1:7" x14ac:dyDescent="0.25">
      <c r="A849" t="s">
        <v>1903</v>
      </c>
      <c r="B849" t="s">
        <v>38</v>
      </c>
      <c r="C849" t="s">
        <v>48</v>
      </c>
      <c r="D849" t="s">
        <v>42</v>
      </c>
      <c r="E849" t="s">
        <v>39</v>
      </c>
    </row>
    <row r="850" spans="1:7" x14ac:dyDescent="0.25">
      <c r="A850" t="s">
        <v>1904</v>
      </c>
      <c r="B850" t="s">
        <v>38</v>
      </c>
      <c r="C850" t="s">
        <v>48</v>
      </c>
      <c r="D850" t="s">
        <v>42</v>
      </c>
      <c r="E850" t="s">
        <v>39</v>
      </c>
    </row>
    <row r="851" spans="1:7" x14ac:dyDescent="0.25">
      <c r="A851" t="s">
        <v>1905</v>
      </c>
      <c r="B851" t="s">
        <v>38</v>
      </c>
      <c r="C851" t="s">
        <v>48</v>
      </c>
      <c r="D851" t="s">
        <v>42</v>
      </c>
      <c r="E851" t="s">
        <v>39</v>
      </c>
    </row>
    <row r="852" spans="1:7" x14ac:dyDescent="0.25">
      <c r="A852" t="s">
        <v>1906</v>
      </c>
      <c r="B852" t="s">
        <v>929</v>
      </c>
      <c r="C852" t="s">
        <v>42</v>
      </c>
      <c r="D852" t="s">
        <v>38</v>
      </c>
      <c r="E852" t="s">
        <v>48</v>
      </c>
      <c r="F852" t="s">
        <v>39</v>
      </c>
    </row>
    <row r="853" spans="1:7" x14ac:dyDescent="0.25">
      <c r="A853" t="s">
        <v>1907</v>
      </c>
      <c r="B853" t="s">
        <v>70</v>
      </c>
      <c r="C853" t="s">
        <v>42</v>
      </c>
      <c r="D853" t="s">
        <v>38</v>
      </c>
      <c r="E853" t="s">
        <v>48</v>
      </c>
      <c r="F853" t="s">
        <v>39</v>
      </c>
    </row>
    <row r="854" spans="1:7" x14ac:dyDescent="0.25">
      <c r="A854" t="s">
        <v>1908</v>
      </c>
      <c r="B854" t="s">
        <v>38</v>
      </c>
      <c r="C854" t="s">
        <v>39</v>
      </c>
      <c r="D854" t="s">
        <v>40</v>
      </c>
      <c r="E854" t="s">
        <v>41</v>
      </c>
      <c r="F854" t="s">
        <v>42</v>
      </c>
      <c r="G854" t="s">
        <v>48</v>
      </c>
    </row>
    <row r="855" spans="1:7" x14ac:dyDescent="0.25">
      <c r="A855" t="s">
        <v>1911</v>
      </c>
      <c r="B855" t="s">
        <v>38</v>
      </c>
      <c r="C855" t="s">
        <v>39</v>
      </c>
      <c r="D855" t="s">
        <v>40</v>
      </c>
      <c r="E855" t="s">
        <v>41</v>
      </c>
      <c r="F855" t="s">
        <v>42</v>
      </c>
      <c r="G855" t="s">
        <v>48</v>
      </c>
    </row>
    <row r="856" spans="1:7" x14ac:dyDescent="0.25">
      <c r="A856" t="s">
        <v>1912</v>
      </c>
      <c r="B856" t="s">
        <v>38</v>
      </c>
      <c r="C856" t="s">
        <v>48</v>
      </c>
      <c r="D856" t="s">
        <v>50</v>
      </c>
      <c r="E856" t="s">
        <v>394</v>
      </c>
      <c r="F856" t="s">
        <v>42</v>
      </c>
    </row>
    <row r="857" spans="1:7" x14ac:dyDescent="0.25">
      <c r="A857" t="s">
        <v>1913</v>
      </c>
      <c r="B857" t="s">
        <v>38</v>
      </c>
      <c r="C857" t="s">
        <v>48</v>
      </c>
      <c r="D857" t="s">
        <v>50</v>
      </c>
      <c r="E857" t="s">
        <v>394</v>
      </c>
      <c r="F857" t="s">
        <v>42</v>
      </c>
    </row>
    <row r="858" spans="1:7" x14ac:dyDescent="0.25">
      <c r="A858" t="s">
        <v>1914</v>
      </c>
      <c r="B858" t="s">
        <v>38</v>
      </c>
      <c r="C858" t="s">
        <v>48</v>
      </c>
      <c r="D858" t="s">
        <v>50</v>
      </c>
      <c r="E858" t="s">
        <v>394</v>
      </c>
      <c r="F858" t="s">
        <v>42</v>
      </c>
    </row>
    <row r="859" spans="1:7" x14ac:dyDescent="0.25">
      <c r="A859" t="s">
        <v>1915</v>
      </c>
      <c r="B859" t="s">
        <v>38</v>
      </c>
      <c r="C859" t="s">
        <v>687</v>
      </c>
      <c r="D859" t="s">
        <v>50</v>
      </c>
      <c r="E859" t="s">
        <v>42</v>
      </c>
      <c r="F859" t="s">
        <v>48</v>
      </c>
      <c r="G859" t="s">
        <v>394</v>
      </c>
    </row>
    <row r="860" spans="1:7" x14ac:dyDescent="0.25">
      <c r="A860" t="s">
        <v>1916</v>
      </c>
      <c r="B860" t="s">
        <v>38</v>
      </c>
      <c r="C860" t="s">
        <v>48</v>
      </c>
      <c r="D860" t="s">
        <v>50</v>
      </c>
      <c r="E860" t="s">
        <v>394</v>
      </c>
      <c r="F860" t="s">
        <v>42</v>
      </c>
    </row>
    <row r="861" spans="1:7" x14ac:dyDescent="0.25">
      <c r="A861" t="s">
        <v>1917</v>
      </c>
      <c r="B861" t="s">
        <v>38</v>
      </c>
      <c r="C861" t="s">
        <v>48</v>
      </c>
      <c r="D861" t="s">
        <v>50</v>
      </c>
      <c r="E861" t="s">
        <v>394</v>
      </c>
      <c r="F861" t="s">
        <v>42</v>
      </c>
    </row>
    <row r="862" spans="1:7" x14ac:dyDescent="0.25">
      <c r="A862" t="s">
        <v>1918</v>
      </c>
      <c r="B862" t="s">
        <v>38</v>
      </c>
      <c r="C862" t="s">
        <v>687</v>
      </c>
      <c r="D862" t="s">
        <v>50</v>
      </c>
      <c r="E862" t="s">
        <v>394</v>
      </c>
      <c r="F862" t="s">
        <v>42</v>
      </c>
      <c r="G862" t="s">
        <v>48</v>
      </c>
    </row>
    <row r="863" spans="1:7" x14ac:dyDescent="0.25">
      <c r="A863" t="s">
        <v>1919</v>
      </c>
      <c r="B863" t="s">
        <v>38</v>
      </c>
      <c r="C863" t="s">
        <v>687</v>
      </c>
      <c r="D863" t="s">
        <v>50</v>
      </c>
      <c r="E863" t="s">
        <v>42</v>
      </c>
      <c r="F863" t="s">
        <v>48</v>
      </c>
      <c r="G863" t="s">
        <v>394</v>
      </c>
    </row>
    <row r="864" spans="1:7" x14ac:dyDescent="0.25">
      <c r="A864" t="s">
        <v>1920</v>
      </c>
      <c r="B864" t="s">
        <v>38</v>
      </c>
      <c r="C864" t="s">
        <v>48</v>
      </c>
      <c r="D864" t="s">
        <v>50</v>
      </c>
      <c r="E864" t="s">
        <v>394</v>
      </c>
      <c r="F864" t="s">
        <v>42</v>
      </c>
    </row>
    <row r="865" spans="1:9" x14ac:dyDescent="0.25">
      <c r="A865" t="s">
        <v>1921</v>
      </c>
      <c r="B865" t="s">
        <v>38</v>
      </c>
      <c r="C865" t="s">
        <v>48</v>
      </c>
      <c r="D865" t="s">
        <v>50</v>
      </c>
      <c r="E865" t="s">
        <v>394</v>
      </c>
      <c r="F865" t="s">
        <v>42</v>
      </c>
    </row>
    <row r="866" spans="1:9" x14ac:dyDescent="0.25">
      <c r="A866" t="s">
        <v>1922</v>
      </c>
      <c r="B866" t="s">
        <v>38</v>
      </c>
      <c r="C866" t="s">
        <v>687</v>
      </c>
      <c r="D866" t="s">
        <v>50</v>
      </c>
      <c r="E866" t="s">
        <v>394</v>
      </c>
      <c r="F866" t="s">
        <v>42</v>
      </c>
      <c r="G866" t="s">
        <v>48</v>
      </c>
    </row>
    <row r="867" spans="1:9" x14ac:dyDescent="0.25">
      <c r="A867" t="s">
        <v>1923</v>
      </c>
      <c r="B867" t="s">
        <v>38</v>
      </c>
      <c r="C867" t="s">
        <v>687</v>
      </c>
      <c r="D867" t="s">
        <v>50</v>
      </c>
      <c r="E867" t="s">
        <v>42</v>
      </c>
      <c r="F867" t="s">
        <v>48</v>
      </c>
      <c r="G867" t="s">
        <v>394</v>
      </c>
    </row>
    <row r="868" spans="1:9" x14ac:dyDescent="0.25">
      <c r="A868" t="s">
        <v>1924</v>
      </c>
      <c r="B868" t="s">
        <v>38</v>
      </c>
      <c r="C868" t="s">
        <v>48</v>
      </c>
      <c r="D868" t="s">
        <v>50</v>
      </c>
      <c r="E868" t="s">
        <v>394</v>
      </c>
      <c r="F868" t="s">
        <v>42</v>
      </c>
    </row>
    <row r="869" spans="1:9" x14ac:dyDescent="0.25">
      <c r="A869" t="s">
        <v>1925</v>
      </c>
      <c r="B869" t="s">
        <v>38</v>
      </c>
      <c r="C869" t="s">
        <v>48</v>
      </c>
      <c r="D869" t="s">
        <v>50</v>
      </c>
      <c r="E869" t="s">
        <v>394</v>
      </c>
      <c r="F869" t="s">
        <v>42</v>
      </c>
    </row>
    <row r="870" spans="1:9" x14ac:dyDescent="0.25">
      <c r="A870" t="s">
        <v>1926</v>
      </c>
      <c r="B870" t="s">
        <v>38</v>
      </c>
      <c r="C870" t="s">
        <v>687</v>
      </c>
      <c r="D870" t="s">
        <v>50</v>
      </c>
      <c r="E870" t="s">
        <v>42</v>
      </c>
      <c r="F870" t="s">
        <v>48</v>
      </c>
      <c r="G870" t="s">
        <v>394</v>
      </c>
    </row>
    <row r="871" spans="1:9" x14ac:dyDescent="0.25">
      <c r="A871" t="s">
        <v>1927</v>
      </c>
      <c r="B871" t="s">
        <v>38</v>
      </c>
      <c r="C871" t="s">
        <v>48</v>
      </c>
      <c r="D871" t="s">
        <v>42</v>
      </c>
    </row>
    <row r="872" spans="1:9" x14ac:dyDescent="0.25">
      <c r="A872" t="s">
        <v>1928</v>
      </c>
      <c r="B872" t="s">
        <v>38</v>
      </c>
      <c r="C872" t="s">
        <v>48</v>
      </c>
      <c r="D872" t="s">
        <v>42</v>
      </c>
    </row>
    <row r="873" spans="1:9" x14ac:dyDescent="0.25">
      <c r="A873" t="s">
        <v>1929</v>
      </c>
      <c r="B873" t="s">
        <v>38</v>
      </c>
      <c r="C873" t="s">
        <v>42</v>
      </c>
    </row>
    <row r="874" spans="1:9" x14ac:dyDescent="0.25">
      <c r="A874" t="s">
        <v>1930</v>
      </c>
      <c r="B874" t="s">
        <v>38</v>
      </c>
      <c r="C874" t="s">
        <v>42</v>
      </c>
    </row>
    <row r="875" spans="1:9" x14ac:dyDescent="0.25">
      <c r="A875" t="s">
        <v>1931</v>
      </c>
      <c r="B875" t="s">
        <v>38</v>
      </c>
      <c r="C875" t="s">
        <v>42</v>
      </c>
    </row>
    <row r="876" spans="1:9" x14ac:dyDescent="0.25">
      <c r="A876" t="s">
        <v>1932</v>
      </c>
      <c r="B876" t="s">
        <v>554</v>
      </c>
      <c r="C876" t="s">
        <v>42</v>
      </c>
      <c r="D876" t="s">
        <v>38</v>
      </c>
    </row>
    <row r="877" spans="1:9" x14ac:dyDescent="0.25">
      <c r="A877" t="s">
        <v>1933</v>
      </c>
      <c r="B877" t="s">
        <v>554</v>
      </c>
      <c r="C877" t="s">
        <v>42</v>
      </c>
      <c r="D877" t="s">
        <v>38</v>
      </c>
    </row>
    <row r="878" spans="1:9" x14ac:dyDescent="0.25">
      <c r="A878" t="s">
        <v>1934</v>
      </c>
      <c r="B878" t="s">
        <v>38</v>
      </c>
      <c r="C878" t="s">
        <v>42</v>
      </c>
    </row>
    <row r="879" spans="1:9" x14ac:dyDescent="0.25">
      <c r="A879" t="s">
        <v>1935</v>
      </c>
      <c r="B879" t="s">
        <v>446</v>
      </c>
      <c r="C879" t="s">
        <v>422</v>
      </c>
      <c r="D879" t="s">
        <v>494</v>
      </c>
    </row>
    <row r="880" spans="1:9" x14ac:dyDescent="0.25">
      <c r="A880" t="s">
        <v>1936</v>
      </c>
      <c r="B880" t="s">
        <v>38</v>
      </c>
      <c r="C880" t="s">
        <v>48</v>
      </c>
      <c r="D880" t="s">
        <v>50</v>
      </c>
      <c r="E880" t="s">
        <v>394</v>
      </c>
      <c r="F880" t="s">
        <v>42</v>
      </c>
      <c r="G880" t="s">
        <v>446</v>
      </c>
      <c r="H880" t="s">
        <v>422</v>
      </c>
      <c r="I880" t="s">
        <v>494</v>
      </c>
    </row>
    <row r="881" spans="1:9" x14ac:dyDescent="0.25">
      <c r="A881" t="s">
        <v>1937</v>
      </c>
      <c r="B881" t="s">
        <v>38</v>
      </c>
      <c r="C881" t="s">
        <v>687</v>
      </c>
      <c r="D881" t="s">
        <v>50</v>
      </c>
      <c r="E881" t="s">
        <v>394</v>
      </c>
      <c r="F881" t="s">
        <v>42</v>
      </c>
      <c r="G881" t="s">
        <v>446</v>
      </c>
      <c r="H881" t="s">
        <v>422</v>
      </c>
      <c r="I881" t="s">
        <v>494</v>
      </c>
    </row>
    <row r="882" spans="1:9" x14ac:dyDescent="0.25">
      <c r="A882" t="s">
        <v>1938</v>
      </c>
      <c r="B882" t="s">
        <v>38</v>
      </c>
      <c r="C882" t="s">
        <v>48</v>
      </c>
      <c r="D882" t="s">
        <v>50</v>
      </c>
      <c r="E882" t="s">
        <v>394</v>
      </c>
      <c r="F882" t="s">
        <v>42</v>
      </c>
      <c r="G882" t="s">
        <v>446</v>
      </c>
      <c r="H882" t="s">
        <v>422</v>
      </c>
      <c r="I882" t="s">
        <v>494</v>
      </c>
    </row>
    <row r="883" spans="1:9" x14ac:dyDescent="0.25">
      <c r="A883" t="s">
        <v>1939</v>
      </c>
      <c r="B883" t="s">
        <v>38</v>
      </c>
      <c r="C883" t="s">
        <v>687</v>
      </c>
      <c r="D883" t="s">
        <v>50</v>
      </c>
      <c r="E883" t="s">
        <v>394</v>
      </c>
      <c r="F883" t="s">
        <v>42</v>
      </c>
      <c r="G883" t="s">
        <v>446</v>
      </c>
      <c r="H883" t="s">
        <v>422</v>
      </c>
      <c r="I883" t="s">
        <v>494</v>
      </c>
    </row>
    <row r="884" spans="1:9" x14ac:dyDescent="0.25">
      <c r="A884" t="s">
        <v>1940</v>
      </c>
      <c r="B884" t="s">
        <v>48</v>
      </c>
      <c r="C884" t="s">
        <v>222</v>
      </c>
      <c r="D884" t="s">
        <v>42</v>
      </c>
      <c r="E884" t="s">
        <v>446</v>
      </c>
      <c r="F884" t="s">
        <v>422</v>
      </c>
      <c r="G884" t="s">
        <v>494</v>
      </c>
    </row>
    <row r="885" spans="1:9" x14ac:dyDescent="0.25">
      <c r="A885" t="s">
        <v>1941</v>
      </c>
      <c r="B885" t="s">
        <v>48</v>
      </c>
      <c r="C885" t="s">
        <v>222</v>
      </c>
      <c r="D885" t="s">
        <v>42</v>
      </c>
      <c r="E885" t="s">
        <v>446</v>
      </c>
      <c r="F885" t="s">
        <v>422</v>
      </c>
      <c r="G885" t="s">
        <v>494</v>
      </c>
    </row>
    <row r="886" spans="1:9" x14ac:dyDescent="0.25">
      <c r="A886" t="s">
        <v>1942</v>
      </c>
      <c r="B886" t="s">
        <v>48</v>
      </c>
      <c r="C886" t="s">
        <v>222</v>
      </c>
      <c r="D886" t="s">
        <v>42</v>
      </c>
      <c r="E886" t="s">
        <v>446</v>
      </c>
      <c r="F886" t="s">
        <v>422</v>
      </c>
      <c r="G886" t="s">
        <v>494</v>
      </c>
    </row>
    <row r="887" spans="1:9" x14ac:dyDescent="0.25">
      <c r="A887" t="s">
        <v>1943</v>
      </c>
      <c r="B887" t="s">
        <v>38</v>
      </c>
      <c r="C887" t="s">
        <v>687</v>
      </c>
      <c r="D887" t="s">
        <v>42</v>
      </c>
      <c r="E887" t="s">
        <v>446</v>
      </c>
      <c r="F887" t="s">
        <v>422</v>
      </c>
      <c r="G887" t="s">
        <v>494</v>
      </c>
    </row>
    <row r="888" spans="1:9" x14ac:dyDescent="0.25">
      <c r="A888" t="s">
        <v>1944</v>
      </c>
      <c r="B888" t="s">
        <v>65</v>
      </c>
      <c r="C888" t="s">
        <v>48</v>
      </c>
      <c r="D888" t="s">
        <v>42</v>
      </c>
      <c r="E888" t="s">
        <v>446</v>
      </c>
      <c r="F888" t="s">
        <v>422</v>
      </c>
      <c r="G888" t="s">
        <v>494</v>
      </c>
    </row>
    <row r="889" spans="1:9" x14ac:dyDescent="0.25">
      <c r="A889" t="s">
        <v>1945</v>
      </c>
      <c r="B889" t="s">
        <v>65</v>
      </c>
      <c r="C889" t="s">
        <v>48</v>
      </c>
      <c r="D889" t="s">
        <v>42</v>
      </c>
      <c r="E889" t="s">
        <v>446</v>
      </c>
      <c r="F889" t="s">
        <v>422</v>
      </c>
      <c r="G889" t="s">
        <v>494</v>
      </c>
    </row>
    <row r="890" spans="1:9" x14ac:dyDescent="0.25">
      <c r="A890" t="s">
        <v>1946</v>
      </c>
      <c r="B890" t="s">
        <v>50</v>
      </c>
      <c r="C890" t="s">
        <v>48</v>
      </c>
      <c r="D890" t="s">
        <v>265</v>
      </c>
      <c r="E890" t="s">
        <v>42</v>
      </c>
      <c r="F890" t="s">
        <v>446</v>
      </c>
      <c r="G890" t="s">
        <v>422</v>
      </c>
      <c r="H890" t="s">
        <v>494</v>
      </c>
    </row>
    <row r="891" spans="1:9" x14ac:dyDescent="0.25">
      <c r="A891" t="s">
        <v>1947</v>
      </c>
      <c r="B891" t="s">
        <v>374</v>
      </c>
      <c r="C891" t="s">
        <v>375</v>
      </c>
      <c r="D891" t="s">
        <v>65</v>
      </c>
      <c r="E891" t="s">
        <v>265</v>
      </c>
      <c r="F891" t="s">
        <v>42</v>
      </c>
      <c r="G891" t="s">
        <v>446</v>
      </c>
      <c r="H891" t="s">
        <v>422</v>
      </c>
      <c r="I891" t="s">
        <v>494</v>
      </c>
    </row>
    <row r="892" spans="1:9" x14ac:dyDescent="0.25">
      <c r="A892" t="s">
        <v>1948</v>
      </c>
      <c r="B892" t="s">
        <v>38</v>
      </c>
      <c r="C892" t="s">
        <v>42</v>
      </c>
      <c r="D892" t="s">
        <v>446</v>
      </c>
      <c r="E892" t="s">
        <v>422</v>
      </c>
      <c r="F892" t="s">
        <v>494</v>
      </c>
    </row>
    <row r="893" spans="1:9" x14ac:dyDescent="0.25">
      <c r="A893" t="s">
        <v>1949</v>
      </c>
      <c r="B893" t="s">
        <v>42</v>
      </c>
      <c r="C893" t="s">
        <v>446</v>
      </c>
      <c r="D893" t="s">
        <v>422</v>
      </c>
      <c r="E893" t="s">
        <v>494</v>
      </c>
    </row>
    <row r="894" spans="1:9" x14ac:dyDescent="0.25">
      <c r="A894" t="s">
        <v>1950</v>
      </c>
      <c r="B894" t="s">
        <v>42</v>
      </c>
      <c r="C894" t="s">
        <v>446</v>
      </c>
      <c r="D894" t="s">
        <v>422</v>
      </c>
      <c r="E894" t="s">
        <v>494</v>
      </c>
    </row>
    <row r="895" spans="1:9" x14ac:dyDescent="0.25">
      <c r="A895" t="s">
        <v>1951</v>
      </c>
      <c r="B895" t="s">
        <v>42</v>
      </c>
      <c r="C895" t="s">
        <v>446</v>
      </c>
      <c r="D895" t="s">
        <v>422</v>
      </c>
      <c r="E895" t="s">
        <v>494</v>
      </c>
    </row>
    <row r="896" spans="1:9" x14ac:dyDescent="0.25">
      <c r="A896" t="s">
        <v>1952</v>
      </c>
      <c r="B896" t="s">
        <v>38</v>
      </c>
      <c r="C896" t="s">
        <v>687</v>
      </c>
      <c r="D896" t="s">
        <v>50</v>
      </c>
      <c r="E896" t="s">
        <v>42</v>
      </c>
      <c r="F896" t="s">
        <v>446</v>
      </c>
      <c r="G896" t="s">
        <v>422</v>
      </c>
      <c r="H896" t="s">
        <v>494</v>
      </c>
    </row>
    <row r="897" spans="1:9" x14ac:dyDescent="0.25">
      <c r="A897" t="s">
        <v>1953</v>
      </c>
      <c r="B897" t="s">
        <v>38</v>
      </c>
      <c r="C897" t="s">
        <v>687</v>
      </c>
      <c r="D897" t="s">
        <v>50</v>
      </c>
      <c r="E897" t="s">
        <v>42</v>
      </c>
      <c r="F897" t="s">
        <v>446</v>
      </c>
      <c r="G897" t="s">
        <v>422</v>
      </c>
      <c r="H897" t="s">
        <v>494</v>
      </c>
    </row>
    <row r="898" spans="1:9" x14ac:dyDescent="0.25">
      <c r="A898" t="s">
        <v>1954</v>
      </c>
      <c r="B898" t="s">
        <v>422</v>
      </c>
      <c r="C898" t="s">
        <v>42</v>
      </c>
      <c r="D898" t="s">
        <v>446</v>
      </c>
      <c r="E898" t="s">
        <v>494</v>
      </c>
    </row>
    <row r="899" spans="1:9" x14ac:dyDescent="0.25">
      <c r="A899" t="s">
        <v>1955</v>
      </c>
      <c r="B899" t="s">
        <v>38</v>
      </c>
      <c r="C899" t="s">
        <v>446</v>
      </c>
      <c r="D899" t="s">
        <v>422</v>
      </c>
      <c r="E899" t="s">
        <v>494</v>
      </c>
    </row>
    <row r="900" spans="1:9" x14ac:dyDescent="0.25">
      <c r="A900" t="s">
        <v>1956</v>
      </c>
      <c r="B900" t="s">
        <v>554</v>
      </c>
      <c r="C900" t="s">
        <v>42</v>
      </c>
      <c r="D900" t="s">
        <v>446</v>
      </c>
      <c r="E900" t="s">
        <v>422</v>
      </c>
      <c r="F900" t="s">
        <v>494</v>
      </c>
    </row>
    <row r="901" spans="1:9" x14ac:dyDescent="0.25">
      <c r="A901" t="s">
        <v>1957</v>
      </c>
      <c r="B901" t="s">
        <v>554</v>
      </c>
      <c r="C901" t="s">
        <v>42</v>
      </c>
      <c r="D901" t="s">
        <v>446</v>
      </c>
      <c r="E901" t="s">
        <v>422</v>
      </c>
      <c r="F901" t="s">
        <v>494</v>
      </c>
    </row>
    <row r="902" spans="1:9" x14ac:dyDescent="0.25">
      <c r="A902" t="s">
        <v>1958</v>
      </c>
      <c r="B902" t="s">
        <v>38</v>
      </c>
      <c r="C902" t="s">
        <v>42</v>
      </c>
      <c r="D902" t="s">
        <v>446</v>
      </c>
      <c r="E902" t="s">
        <v>422</v>
      </c>
      <c r="F902" t="s">
        <v>494</v>
      </c>
    </row>
    <row r="903" spans="1:9" x14ac:dyDescent="0.25">
      <c r="A903" t="s">
        <v>1959</v>
      </c>
      <c r="B903" t="s">
        <v>375</v>
      </c>
      <c r="C903" t="s">
        <v>65</v>
      </c>
      <c r="D903" t="s">
        <v>265</v>
      </c>
      <c r="E903" t="s">
        <v>42</v>
      </c>
      <c r="F903" t="s">
        <v>446</v>
      </c>
      <c r="G903" t="s">
        <v>422</v>
      </c>
      <c r="H903" t="s">
        <v>494</v>
      </c>
    </row>
    <row r="904" spans="1:9" x14ac:dyDescent="0.25">
      <c r="A904" t="s">
        <v>1960</v>
      </c>
      <c r="B904" t="s">
        <v>375</v>
      </c>
      <c r="C904" t="s">
        <v>65</v>
      </c>
      <c r="D904" t="s">
        <v>265</v>
      </c>
      <c r="E904" t="s">
        <v>42</v>
      </c>
      <c r="F904" t="s">
        <v>446</v>
      </c>
      <c r="G904" t="s">
        <v>422</v>
      </c>
      <c r="H904" t="s">
        <v>494</v>
      </c>
    </row>
    <row r="905" spans="1:9" x14ac:dyDescent="0.25">
      <c r="A905" t="s">
        <v>1961</v>
      </c>
      <c r="B905" t="s">
        <v>422</v>
      </c>
      <c r="C905" t="s">
        <v>446</v>
      </c>
      <c r="D905" t="s">
        <v>494</v>
      </c>
    </row>
    <row r="906" spans="1:9" x14ac:dyDescent="0.25">
      <c r="A906" t="s">
        <v>1962</v>
      </c>
      <c r="B906" t="s">
        <v>422</v>
      </c>
      <c r="C906" t="s">
        <v>446</v>
      </c>
      <c r="D906" t="s">
        <v>494</v>
      </c>
    </row>
    <row r="907" spans="1:9" x14ac:dyDescent="0.25">
      <c r="A907" t="s">
        <v>1963</v>
      </c>
      <c r="B907" t="s">
        <v>422</v>
      </c>
      <c r="C907" t="s">
        <v>446</v>
      </c>
      <c r="D907" t="s">
        <v>494</v>
      </c>
    </row>
    <row r="908" spans="1:9" x14ac:dyDescent="0.25">
      <c r="A908" t="s">
        <v>1964</v>
      </c>
      <c r="B908" t="s">
        <v>446</v>
      </c>
      <c r="C908" t="s">
        <v>422</v>
      </c>
      <c r="D908" t="s">
        <v>494</v>
      </c>
    </row>
    <row r="909" spans="1:9" x14ac:dyDescent="0.25">
      <c r="A909" t="s">
        <v>1965</v>
      </c>
      <c r="B909" t="s">
        <v>498</v>
      </c>
      <c r="C909" t="s">
        <v>422</v>
      </c>
      <c r="D909" t="s">
        <v>494</v>
      </c>
    </row>
    <row r="910" spans="1:9" x14ac:dyDescent="0.25">
      <c r="A910" t="s">
        <v>1966</v>
      </c>
      <c r="B910" t="s">
        <v>38</v>
      </c>
      <c r="C910" t="s">
        <v>48</v>
      </c>
      <c r="D910" t="s">
        <v>50</v>
      </c>
      <c r="E910" t="s">
        <v>394</v>
      </c>
      <c r="F910" t="s">
        <v>42</v>
      </c>
      <c r="G910" t="s">
        <v>498</v>
      </c>
      <c r="H910" t="s">
        <v>422</v>
      </c>
      <c r="I910" t="s">
        <v>494</v>
      </c>
    </row>
    <row r="911" spans="1:9" x14ac:dyDescent="0.25">
      <c r="A911" t="s">
        <v>1967</v>
      </c>
      <c r="B911" t="s">
        <v>38</v>
      </c>
      <c r="C911" t="s">
        <v>48</v>
      </c>
      <c r="D911" t="s">
        <v>50</v>
      </c>
      <c r="E911" t="s">
        <v>394</v>
      </c>
      <c r="F911" t="s">
        <v>42</v>
      </c>
      <c r="G911" t="s">
        <v>498</v>
      </c>
      <c r="H911" t="s">
        <v>422</v>
      </c>
      <c r="I911" t="s">
        <v>494</v>
      </c>
    </row>
    <row r="912" spans="1:9" x14ac:dyDescent="0.25">
      <c r="A912" t="s">
        <v>1968</v>
      </c>
      <c r="B912" t="s">
        <v>38</v>
      </c>
      <c r="C912" t="s">
        <v>48</v>
      </c>
      <c r="D912" t="s">
        <v>50</v>
      </c>
      <c r="E912" t="s">
        <v>394</v>
      </c>
      <c r="F912" t="s">
        <v>42</v>
      </c>
      <c r="G912" t="s">
        <v>498</v>
      </c>
      <c r="H912" t="s">
        <v>422</v>
      </c>
      <c r="I912" t="s">
        <v>494</v>
      </c>
    </row>
    <row r="913" spans="1:9" x14ac:dyDescent="0.25">
      <c r="A913" t="s">
        <v>1969</v>
      </c>
      <c r="B913" t="s">
        <v>38</v>
      </c>
      <c r="C913" t="s">
        <v>48</v>
      </c>
      <c r="D913" t="s">
        <v>50</v>
      </c>
      <c r="E913" t="s">
        <v>394</v>
      </c>
      <c r="F913" t="s">
        <v>42</v>
      </c>
      <c r="G913" t="s">
        <v>498</v>
      </c>
      <c r="H913" t="s">
        <v>422</v>
      </c>
      <c r="I913" t="s">
        <v>494</v>
      </c>
    </row>
    <row r="914" spans="1:9" x14ac:dyDescent="0.25">
      <c r="A914" t="s">
        <v>1970</v>
      </c>
      <c r="B914" t="s">
        <v>48</v>
      </c>
      <c r="C914" t="s">
        <v>222</v>
      </c>
      <c r="D914" t="s">
        <v>42</v>
      </c>
      <c r="E914" t="s">
        <v>498</v>
      </c>
      <c r="F914" t="s">
        <v>422</v>
      </c>
      <c r="G914" t="s">
        <v>494</v>
      </c>
    </row>
    <row r="915" spans="1:9" x14ac:dyDescent="0.25">
      <c r="A915" t="s">
        <v>1971</v>
      </c>
      <c r="B915" t="s">
        <v>48</v>
      </c>
      <c r="C915" t="s">
        <v>222</v>
      </c>
      <c r="D915" t="s">
        <v>42</v>
      </c>
      <c r="E915" t="s">
        <v>498</v>
      </c>
      <c r="F915" t="s">
        <v>422</v>
      </c>
      <c r="G915" t="s">
        <v>494</v>
      </c>
    </row>
    <row r="916" spans="1:9" x14ac:dyDescent="0.25">
      <c r="A916" t="s">
        <v>1972</v>
      </c>
      <c r="B916" t="s">
        <v>48</v>
      </c>
      <c r="C916" t="s">
        <v>222</v>
      </c>
      <c r="D916" t="s">
        <v>42</v>
      </c>
      <c r="E916" t="s">
        <v>498</v>
      </c>
      <c r="F916" t="s">
        <v>422</v>
      </c>
      <c r="G916" t="s">
        <v>494</v>
      </c>
    </row>
    <row r="917" spans="1:9" x14ac:dyDescent="0.25">
      <c r="A917" t="s">
        <v>1973</v>
      </c>
      <c r="B917" t="s">
        <v>38</v>
      </c>
      <c r="C917" t="s">
        <v>687</v>
      </c>
      <c r="D917" t="s">
        <v>42</v>
      </c>
      <c r="E917" t="s">
        <v>498</v>
      </c>
      <c r="F917" t="s">
        <v>422</v>
      </c>
      <c r="G917" t="s">
        <v>494</v>
      </c>
    </row>
    <row r="918" spans="1:9" x14ac:dyDescent="0.25">
      <c r="A918" t="s">
        <v>1974</v>
      </c>
      <c r="B918" t="s">
        <v>65</v>
      </c>
      <c r="C918" t="s">
        <v>48</v>
      </c>
      <c r="D918" t="s">
        <v>42</v>
      </c>
      <c r="E918" t="s">
        <v>498</v>
      </c>
      <c r="F918" t="s">
        <v>422</v>
      </c>
      <c r="G918" t="s">
        <v>494</v>
      </c>
    </row>
    <row r="919" spans="1:9" x14ac:dyDescent="0.25">
      <c r="A919" t="s">
        <v>1975</v>
      </c>
      <c r="B919" t="s">
        <v>65</v>
      </c>
      <c r="C919" t="s">
        <v>48</v>
      </c>
      <c r="D919" t="s">
        <v>42</v>
      </c>
      <c r="E919" t="s">
        <v>498</v>
      </c>
      <c r="F919" t="s">
        <v>422</v>
      </c>
      <c r="G919" t="s">
        <v>494</v>
      </c>
    </row>
    <row r="920" spans="1:9" x14ac:dyDescent="0.25">
      <c r="A920" t="s">
        <v>1976</v>
      </c>
      <c r="B920" t="s">
        <v>50</v>
      </c>
      <c r="C920" t="s">
        <v>48</v>
      </c>
      <c r="D920" t="s">
        <v>265</v>
      </c>
      <c r="E920" t="s">
        <v>42</v>
      </c>
      <c r="F920" t="s">
        <v>498</v>
      </c>
      <c r="G920" t="s">
        <v>422</v>
      </c>
      <c r="H920" t="s">
        <v>494</v>
      </c>
    </row>
    <row r="921" spans="1:9" x14ac:dyDescent="0.25">
      <c r="A921" t="s">
        <v>1977</v>
      </c>
      <c r="B921" t="s">
        <v>374</v>
      </c>
      <c r="C921" t="s">
        <v>375</v>
      </c>
      <c r="D921" t="s">
        <v>65</v>
      </c>
      <c r="E921" t="s">
        <v>265</v>
      </c>
      <c r="F921" t="s">
        <v>42</v>
      </c>
      <c r="G921" t="s">
        <v>498</v>
      </c>
      <c r="H921" t="s">
        <v>422</v>
      </c>
      <c r="I921" t="s">
        <v>494</v>
      </c>
    </row>
    <row r="922" spans="1:9" x14ac:dyDescent="0.25">
      <c r="A922" t="s">
        <v>1978</v>
      </c>
      <c r="B922" t="s">
        <v>38</v>
      </c>
      <c r="C922" t="s">
        <v>42</v>
      </c>
      <c r="D922" t="s">
        <v>498</v>
      </c>
      <c r="E922" t="s">
        <v>422</v>
      </c>
      <c r="F922" t="s">
        <v>494</v>
      </c>
    </row>
    <row r="923" spans="1:9" x14ac:dyDescent="0.25">
      <c r="A923" t="s">
        <v>1979</v>
      </c>
      <c r="B923" t="s">
        <v>42</v>
      </c>
      <c r="C923" t="s">
        <v>498</v>
      </c>
      <c r="D923" t="s">
        <v>422</v>
      </c>
      <c r="E923" t="s">
        <v>494</v>
      </c>
    </row>
    <row r="924" spans="1:9" x14ac:dyDescent="0.25">
      <c r="A924" t="s">
        <v>1980</v>
      </c>
      <c r="B924" t="s">
        <v>38</v>
      </c>
      <c r="C924" t="s">
        <v>687</v>
      </c>
      <c r="D924" t="s">
        <v>50</v>
      </c>
      <c r="E924" t="s">
        <v>42</v>
      </c>
      <c r="F924" t="s">
        <v>498</v>
      </c>
      <c r="G924" t="s">
        <v>422</v>
      </c>
      <c r="H924" t="s">
        <v>494</v>
      </c>
    </row>
    <row r="925" spans="1:9" x14ac:dyDescent="0.25">
      <c r="A925" t="s">
        <v>1981</v>
      </c>
      <c r="B925" t="s">
        <v>38</v>
      </c>
      <c r="C925" t="s">
        <v>687</v>
      </c>
      <c r="D925" t="s">
        <v>50</v>
      </c>
      <c r="E925" t="s">
        <v>42</v>
      </c>
      <c r="F925" t="s">
        <v>498</v>
      </c>
      <c r="G925" t="s">
        <v>422</v>
      </c>
      <c r="H925" t="s">
        <v>494</v>
      </c>
    </row>
    <row r="926" spans="1:9" x14ac:dyDescent="0.25">
      <c r="A926" t="s">
        <v>1982</v>
      </c>
      <c r="B926" t="s">
        <v>422</v>
      </c>
      <c r="C926" t="s">
        <v>498</v>
      </c>
      <c r="D926" t="s">
        <v>494</v>
      </c>
    </row>
    <row r="927" spans="1:9" x14ac:dyDescent="0.25">
      <c r="A927" t="s">
        <v>1983</v>
      </c>
      <c r="B927" t="s">
        <v>422</v>
      </c>
      <c r="C927" t="s">
        <v>42</v>
      </c>
      <c r="D927" t="s">
        <v>498</v>
      </c>
      <c r="E927" t="s">
        <v>494</v>
      </c>
    </row>
    <row r="928" spans="1:9" x14ac:dyDescent="0.25">
      <c r="A928" t="s">
        <v>1984</v>
      </c>
      <c r="B928" t="s">
        <v>38</v>
      </c>
      <c r="C928" t="s">
        <v>498</v>
      </c>
      <c r="D928" t="s">
        <v>422</v>
      </c>
      <c r="E928" t="s">
        <v>494</v>
      </c>
    </row>
    <row r="929" spans="1:8" x14ac:dyDescent="0.25">
      <c r="A929" t="s">
        <v>1985</v>
      </c>
      <c r="B929" t="s">
        <v>554</v>
      </c>
      <c r="C929" t="s">
        <v>42</v>
      </c>
      <c r="D929" t="s">
        <v>498</v>
      </c>
      <c r="E929" t="s">
        <v>422</v>
      </c>
      <c r="F929" t="s">
        <v>494</v>
      </c>
    </row>
    <row r="930" spans="1:8" x14ac:dyDescent="0.25">
      <c r="A930" t="s">
        <v>1986</v>
      </c>
      <c r="B930" t="s">
        <v>38</v>
      </c>
      <c r="C930" t="s">
        <v>42</v>
      </c>
      <c r="D930" t="s">
        <v>498</v>
      </c>
      <c r="E930" t="s">
        <v>422</v>
      </c>
      <c r="F930" t="s">
        <v>494</v>
      </c>
    </row>
    <row r="931" spans="1:8" x14ac:dyDescent="0.25">
      <c r="A931" t="s">
        <v>1987</v>
      </c>
      <c r="B931" t="s">
        <v>375</v>
      </c>
      <c r="C931" t="s">
        <v>65</v>
      </c>
      <c r="D931" t="s">
        <v>265</v>
      </c>
      <c r="E931" t="s">
        <v>42</v>
      </c>
      <c r="F931" t="s">
        <v>498</v>
      </c>
      <c r="G931" t="s">
        <v>422</v>
      </c>
      <c r="H931" t="s">
        <v>494</v>
      </c>
    </row>
    <row r="932" spans="1:8" x14ac:dyDescent="0.25">
      <c r="A932" t="s">
        <v>1988</v>
      </c>
      <c r="B932" t="s">
        <v>375</v>
      </c>
      <c r="C932" t="s">
        <v>65</v>
      </c>
      <c r="D932" t="s">
        <v>265</v>
      </c>
      <c r="E932" t="s">
        <v>42</v>
      </c>
      <c r="F932" t="s">
        <v>498</v>
      </c>
      <c r="G932" t="s">
        <v>422</v>
      </c>
      <c r="H932" t="s">
        <v>494</v>
      </c>
    </row>
    <row r="933" spans="1:8" x14ac:dyDescent="0.25">
      <c r="A933" t="s">
        <v>1989</v>
      </c>
      <c r="B933" t="s">
        <v>422</v>
      </c>
      <c r="C933" t="s">
        <v>498</v>
      </c>
      <c r="D933" t="s">
        <v>494</v>
      </c>
    </row>
    <row r="934" spans="1:8" x14ac:dyDescent="0.25">
      <c r="A934" t="s">
        <v>1990</v>
      </c>
      <c r="B934" t="s">
        <v>422</v>
      </c>
      <c r="C934" t="s">
        <v>498</v>
      </c>
      <c r="D934" t="s">
        <v>494</v>
      </c>
    </row>
    <row r="935" spans="1:8" x14ac:dyDescent="0.25">
      <c r="A935" t="s">
        <v>1991</v>
      </c>
      <c r="B935" t="s">
        <v>422</v>
      </c>
      <c r="C935" t="s">
        <v>498</v>
      </c>
      <c r="D935" t="s">
        <v>494</v>
      </c>
    </row>
    <row r="936" spans="1:8" x14ac:dyDescent="0.25">
      <c r="A936" t="s">
        <v>1992</v>
      </c>
      <c r="B936" t="s">
        <v>498</v>
      </c>
      <c r="C936" t="s">
        <v>422</v>
      </c>
      <c r="D936" t="s">
        <v>494</v>
      </c>
    </row>
    <row r="937" spans="1:8" x14ac:dyDescent="0.25">
      <c r="A937" t="s">
        <v>1993</v>
      </c>
      <c r="B937" t="s">
        <v>38</v>
      </c>
      <c r="C937" t="s">
        <v>50</v>
      </c>
      <c r="D937" t="s">
        <v>66</v>
      </c>
    </row>
    <row r="938" spans="1:8" x14ac:dyDescent="0.25">
      <c r="A938" t="s">
        <v>1994</v>
      </c>
      <c r="B938" t="s">
        <v>177</v>
      </c>
      <c r="C938" t="s">
        <v>42</v>
      </c>
    </row>
    <row r="939" spans="1:8" x14ac:dyDescent="0.25">
      <c r="A939" t="s">
        <v>1995</v>
      </c>
      <c r="B939" t="s">
        <v>127</v>
      </c>
    </row>
    <row r="940" spans="1:8" x14ac:dyDescent="0.25">
      <c r="A940" t="s">
        <v>5292</v>
      </c>
      <c r="B940" t="s">
        <v>42</v>
      </c>
    </row>
    <row r="941" spans="1:8" x14ac:dyDescent="0.25">
      <c r="A941" t="s">
        <v>1996</v>
      </c>
      <c r="B941" t="s">
        <v>84</v>
      </c>
      <c r="C941" t="s">
        <v>42</v>
      </c>
    </row>
    <row r="942" spans="1:8" x14ac:dyDescent="0.25">
      <c r="A942" t="s">
        <v>1997</v>
      </c>
      <c r="B942" t="s">
        <v>222</v>
      </c>
      <c r="C942" t="s">
        <v>42</v>
      </c>
    </row>
    <row r="943" spans="1:8" x14ac:dyDescent="0.25">
      <c r="A943" t="s">
        <v>1998</v>
      </c>
      <c r="B943" t="s">
        <v>127</v>
      </c>
    </row>
    <row r="944" spans="1:8" x14ac:dyDescent="0.25">
      <c r="A944" t="s">
        <v>1999</v>
      </c>
      <c r="B944" t="s">
        <v>785</v>
      </c>
      <c r="C944" t="s">
        <v>42</v>
      </c>
    </row>
    <row r="945" spans="1:6" x14ac:dyDescent="0.25">
      <c r="A945" t="s">
        <v>2000</v>
      </c>
      <c r="B945" t="s">
        <v>88</v>
      </c>
      <c r="C945" t="s">
        <v>42</v>
      </c>
    </row>
    <row r="946" spans="1:6" x14ac:dyDescent="0.25">
      <c r="A946" t="s">
        <v>2001</v>
      </c>
      <c r="B946" t="s">
        <v>38</v>
      </c>
      <c r="C946" t="s">
        <v>42</v>
      </c>
    </row>
    <row r="947" spans="1:6" x14ac:dyDescent="0.25">
      <c r="A947" t="s">
        <v>2002</v>
      </c>
      <c r="B947" t="s">
        <v>275</v>
      </c>
      <c r="C947" t="s">
        <v>42</v>
      </c>
    </row>
    <row r="948" spans="1:6" x14ac:dyDescent="0.25">
      <c r="A948" t="s">
        <v>2003</v>
      </c>
      <c r="B948" t="s">
        <v>374</v>
      </c>
      <c r="C948" t="s">
        <v>375</v>
      </c>
      <c r="D948" t="s">
        <v>65</v>
      </c>
      <c r="E948" t="s">
        <v>265</v>
      </c>
      <c r="F948" t="s">
        <v>42</v>
      </c>
    </row>
    <row r="949" spans="1:6" x14ac:dyDescent="0.25">
      <c r="A949" t="s">
        <v>2004</v>
      </c>
      <c r="B949" t="s">
        <v>38</v>
      </c>
      <c r="C949" t="s">
        <v>48</v>
      </c>
    </row>
    <row r="950" spans="1:6" x14ac:dyDescent="0.25">
      <c r="A950" t="s">
        <v>2005</v>
      </c>
      <c r="B950" t="s">
        <v>38</v>
      </c>
      <c r="C950" t="s">
        <v>105</v>
      </c>
      <c r="D950" t="s">
        <v>42</v>
      </c>
    </row>
    <row r="951" spans="1:6" x14ac:dyDescent="0.25">
      <c r="A951" t="s">
        <v>2006</v>
      </c>
      <c r="B951" t="s">
        <v>38</v>
      </c>
      <c r="C951" t="s">
        <v>39</v>
      </c>
      <c r="D951" t="s">
        <v>40</v>
      </c>
      <c r="E951" t="s">
        <v>41</v>
      </c>
      <c r="F951" t="s">
        <v>42</v>
      </c>
    </row>
    <row r="952" spans="1:6" x14ac:dyDescent="0.25">
      <c r="A952" t="s">
        <v>2007</v>
      </c>
      <c r="B952" t="s">
        <v>38</v>
      </c>
      <c r="C952" t="s">
        <v>75</v>
      </c>
      <c r="D952" t="s">
        <v>40</v>
      </c>
      <c r="E952" t="s">
        <v>41</v>
      </c>
      <c r="F952" t="s">
        <v>42</v>
      </c>
    </row>
    <row r="953" spans="1:6" x14ac:dyDescent="0.25">
      <c r="A953" t="s">
        <v>2008</v>
      </c>
      <c r="B953" t="s">
        <v>79</v>
      </c>
      <c r="C953" t="s">
        <v>80</v>
      </c>
    </row>
    <row r="954" spans="1:6" x14ac:dyDescent="0.25">
      <c r="A954" t="s">
        <v>2009</v>
      </c>
      <c r="B954" t="s">
        <v>38</v>
      </c>
      <c r="C954" t="s">
        <v>687</v>
      </c>
      <c r="D954" t="s">
        <v>42</v>
      </c>
    </row>
    <row r="955" spans="1:6" x14ac:dyDescent="0.25">
      <c r="A955" t="s">
        <v>2010</v>
      </c>
      <c r="B955" t="s">
        <v>38</v>
      </c>
      <c r="C955" t="s">
        <v>42</v>
      </c>
    </row>
    <row r="956" spans="1:6" x14ac:dyDescent="0.25">
      <c r="A956" t="s">
        <v>2011</v>
      </c>
      <c r="B956" t="s">
        <v>38</v>
      </c>
      <c r="C956" t="s">
        <v>42</v>
      </c>
    </row>
    <row r="957" spans="1:6" x14ac:dyDescent="0.25">
      <c r="A957" t="s">
        <v>2012</v>
      </c>
      <c r="B957" t="s">
        <v>38</v>
      </c>
      <c r="C957" t="s">
        <v>48</v>
      </c>
      <c r="D957" t="s">
        <v>42</v>
      </c>
    </row>
    <row r="958" spans="1:6" x14ac:dyDescent="0.25">
      <c r="A958" t="s">
        <v>2013</v>
      </c>
      <c r="B958" t="s">
        <v>38</v>
      </c>
      <c r="C958" t="s">
        <v>48</v>
      </c>
      <c r="D958" t="s">
        <v>51</v>
      </c>
      <c r="E958" t="s">
        <v>42</v>
      </c>
    </row>
    <row r="959" spans="1:6" x14ac:dyDescent="0.25">
      <c r="A959" t="s">
        <v>2014</v>
      </c>
      <c r="B959" t="s">
        <v>48</v>
      </c>
    </row>
    <row r="960" spans="1:6" x14ac:dyDescent="0.25">
      <c r="A960" t="s">
        <v>2015</v>
      </c>
      <c r="B960" t="s">
        <v>687</v>
      </c>
      <c r="C960" t="s">
        <v>1040</v>
      </c>
      <c r="D960" t="s">
        <v>51</v>
      </c>
      <c r="E960" t="s">
        <v>42</v>
      </c>
    </row>
    <row r="961" spans="1:6" x14ac:dyDescent="0.25">
      <c r="A961" t="s">
        <v>2016</v>
      </c>
      <c r="B961" t="s">
        <v>687</v>
      </c>
    </row>
    <row r="962" spans="1:6" x14ac:dyDescent="0.25">
      <c r="A962" t="s">
        <v>2017</v>
      </c>
      <c r="B962" t="s">
        <v>42</v>
      </c>
    </row>
    <row r="963" spans="1:6" x14ac:dyDescent="0.25">
      <c r="A963" t="s">
        <v>2018</v>
      </c>
      <c r="B963" t="s">
        <v>42</v>
      </c>
    </row>
    <row r="964" spans="1:6" x14ac:dyDescent="0.25">
      <c r="A964" t="s">
        <v>2019</v>
      </c>
      <c r="B964" t="s">
        <v>75</v>
      </c>
      <c r="C964" t="s">
        <v>39</v>
      </c>
      <c r="D964" t="s">
        <v>40</v>
      </c>
      <c r="E964" t="s">
        <v>41</v>
      </c>
      <c r="F964" t="s">
        <v>42</v>
      </c>
    </row>
    <row r="965" spans="1:6" x14ac:dyDescent="0.25">
      <c r="A965" t="s">
        <v>2020</v>
      </c>
      <c r="B965" t="s">
        <v>785</v>
      </c>
      <c r="C965" t="s">
        <v>42</v>
      </c>
    </row>
    <row r="966" spans="1:6" x14ac:dyDescent="0.25">
      <c r="A966" t="s">
        <v>2021</v>
      </c>
      <c r="B966" t="s">
        <v>447</v>
      </c>
      <c r="C966" t="s">
        <v>42</v>
      </c>
    </row>
    <row r="967" spans="1:6" x14ac:dyDescent="0.25">
      <c r="A967" t="s">
        <v>2022</v>
      </c>
      <c r="B967" t="s">
        <v>447</v>
      </c>
      <c r="C967" t="s">
        <v>42</v>
      </c>
    </row>
    <row r="968" spans="1:6" x14ac:dyDescent="0.25">
      <c r="A968" t="s">
        <v>2023</v>
      </c>
      <c r="B968" t="s">
        <v>181</v>
      </c>
      <c r="C968" t="s">
        <v>48</v>
      </c>
    </row>
    <row r="969" spans="1:6" x14ac:dyDescent="0.25">
      <c r="A969" t="s">
        <v>2024</v>
      </c>
      <c r="B969" t="s">
        <v>38</v>
      </c>
      <c r="C969" t="s">
        <v>48</v>
      </c>
      <c r="D969" t="s">
        <v>42</v>
      </c>
    </row>
    <row r="970" spans="1:6" x14ac:dyDescent="0.25">
      <c r="A970" t="s">
        <v>2027</v>
      </c>
      <c r="B970" t="s">
        <v>38</v>
      </c>
    </row>
    <row r="971" spans="1:6" x14ac:dyDescent="0.25">
      <c r="A971" t="s">
        <v>2028</v>
      </c>
      <c r="B971" t="s">
        <v>554</v>
      </c>
      <c r="C971" t="s">
        <v>42</v>
      </c>
    </row>
    <row r="972" spans="1:6" x14ac:dyDescent="0.25">
      <c r="A972" t="s">
        <v>2029</v>
      </c>
      <c r="B972" t="s">
        <v>374</v>
      </c>
      <c r="C972" t="s">
        <v>375</v>
      </c>
      <c r="D972" t="s">
        <v>42</v>
      </c>
    </row>
    <row r="973" spans="1:6" x14ac:dyDescent="0.25">
      <c r="A973" t="s">
        <v>2030</v>
      </c>
      <c r="B973" t="s">
        <v>38</v>
      </c>
      <c r="C973" t="s">
        <v>39</v>
      </c>
      <c r="D973" t="s">
        <v>40</v>
      </c>
      <c r="E973" t="s">
        <v>41</v>
      </c>
      <c r="F973" t="s">
        <v>42</v>
      </c>
    </row>
    <row r="974" spans="1:6" x14ac:dyDescent="0.25">
      <c r="A974" t="s">
        <v>2031</v>
      </c>
      <c r="B974" t="s">
        <v>422</v>
      </c>
    </row>
    <row r="975" spans="1:6" x14ac:dyDescent="0.25">
      <c r="A975" t="s">
        <v>2032</v>
      </c>
      <c r="B975" t="s">
        <v>422</v>
      </c>
    </row>
    <row r="976" spans="1:6" x14ac:dyDescent="0.25">
      <c r="A976" t="s">
        <v>2033</v>
      </c>
      <c r="B976" t="s">
        <v>422</v>
      </c>
    </row>
    <row r="977" spans="1:6" x14ac:dyDescent="0.25">
      <c r="A977" t="s">
        <v>2034</v>
      </c>
      <c r="B977" t="s">
        <v>427</v>
      </c>
      <c r="C977" t="s">
        <v>42</v>
      </c>
    </row>
    <row r="978" spans="1:6" x14ac:dyDescent="0.25">
      <c r="A978" t="s">
        <v>2035</v>
      </c>
      <c r="B978" t="s">
        <v>38</v>
      </c>
      <c r="C978" t="s">
        <v>42</v>
      </c>
    </row>
    <row r="979" spans="1:6" x14ac:dyDescent="0.25">
      <c r="A979" t="s">
        <v>2036</v>
      </c>
      <c r="B979" t="s">
        <v>38</v>
      </c>
      <c r="C979" t="s">
        <v>42</v>
      </c>
    </row>
    <row r="980" spans="1:6" x14ac:dyDescent="0.25">
      <c r="A980" t="s">
        <v>2037</v>
      </c>
      <c r="B980" t="s">
        <v>270</v>
      </c>
      <c r="C980" t="s">
        <v>42</v>
      </c>
    </row>
    <row r="981" spans="1:6" x14ac:dyDescent="0.25">
      <c r="A981" t="s">
        <v>2038</v>
      </c>
      <c r="B981" t="s">
        <v>929</v>
      </c>
      <c r="C981" t="s">
        <v>42</v>
      </c>
      <c r="D981" t="s">
        <v>270</v>
      </c>
    </row>
    <row r="982" spans="1:6" x14ac:dyDescent="0.25">
      <c r="A982" t="s">
        <v>2039</v>
      </c>
      <c r="B982" t="s">
        <v>42</v>
      </c>
    </row>
    <row r="983" spans="1:6" x14ac:dyDescent="0.25">
      <c r="A983" t="s">
        <v>2040</v>
      </c>
      <c r="B983" t="s">
        <v>42</v>
      </c>
    </row>
    <row r="984" spans="1:6" x14ac:dyDescent="0.25">
      <c r="A984" t="s">
        <v>2041</v>
      </c>
      <c r="B984" t="s">
        <v>270</v>
      </c>
      <c r="C984" t="s">
        <v>42</v>
      </c>
    </row>
    <row r="985" spans="1:6" x14ac:dyDescent="0.25">
      <c r="A985" t="s">
        <v>2042</v>
      </c>
      <c r="B985" t="s">
        <v>38</v>
      </c>
      <c r="C985" t="s">
        <v>42</v>
      </c>
      <c r="D985" t="s">
        <v>270</v>
      </c>
    </row>
    <row r="986" spans="1:6" x14ac:dyDescent="0.25">
      <c r="A986" t="s">
        <v>2043</v>
      </c>
      <c r="B986" t="s">
        <v>38</v>
      </c>
      <c r="C986" t="s">
        <v>39</v>
      </c>
      <c r="D986" t="s">
        <v>40</v>
      </c>
      <c r="E986" t="s">
        <v>41</v>
      </c>
      <c r="F986" t="s">
        <v>42</v>
      </c>
    </row>
    <row r="987" spans="1:6" x14ac:dyDescent="0.25">
      <c r="A987" t="s">
        <v>2044</v>
      </c>
      <c r="B987" t="s">
        <v>38</v>
      </c>
      <c r="C987" t="s">
        <v>39</v>
      </c>
      <c r="D987" t="s">
        <v>42</v>
      </c>
      <c r="E987" t="s">
        <v>40</v>
      </c>
      <c r="F987" t="s">
        <v>41</v>
      </c>
    </row>
    <row r="988" spans="1:6" x14ac:dyDescent="0.25">
      <c r="A988" t="s">
        <v>2045</v>
      </c>
      <c r="B988" t="s">
        <v>38</v>
      </c>
      <c r="C988" t="s">
        <v>39</v>
      </c>
      <c r="D988" t="s">
        <v>40</v>
      </c>
      <c r="E988" t="s">
        <v>41</v>
      </c>
      <c r="F988" t="s">
        <v>42</v>
      </c>
    </row>
    <row r="989" spans="1:6" x14ac:dyDescent="0.25">
      <c r="A989" t="s">
        <v>2046</v>
      </c>
      <c r="B989" t="s">
        <v>38</v>
      </c>
      <c r="C989" t="s">
        <v>39</v>
      </c>
      <c r="D989" t="s">
        <v>40</v>
      </c>
      <c r="E989" t="s">
        <v>41</v>
      </c>
      <c r="F989" t="s">
        <v>42</v>
      </c>
    </row>
    <row r="990" spans="1:6" x14ac:dyDescent="0.25">
      <c r="A990" t="s">
        <v>2047</v>
      </c>
      <c r="B990" t="s">
        <v>38</v>
      </c>
      <c r="C990" t="s">
        <v>39</v>
      </c>
      <c r="D990" t="s">
        <v>40</v>
      </c>
      <c r="E990" t="s">
        <v>41</v>
      </c>
      <c r="F990" t="s">
        <v>42</v>
      </c>
    </row>
    <row r="991" spans="1:6" x14ac:dyDescent="0.25">
      <c r="A991" t="s">
        <v>2048</v>
      </c>
      <c r="B991" t="s">
        <v>38</v>
      </c>
      <c r="C991" t="s">
        <v>39</v>
      </c>
      <c r="D991" t="s">
        <v>40</v>
      </c>
      <c r="E991" t="s">
        <v>41</v>
      </c>
      <c r="F991" t="s">
        <v>42</v>
      </c>
    </row>
    <row r="992" spans="1:6" x14ac:dyDescent="0.25">
      <c r="A992" t="s">
        <v>2049</v>
      </c>
      <c r="B992" t="s">
        <v>38</v>
      </c>
      <c r="C992" t="s">
        <v>39</v>
      </c>
      <c r="D992" t="s">
        <v>40</v>
      </c>
      <c r="E992" t="s">
        <v>41</v>
      </c>
      <c r="F992" t="s">
        <v>42</v>
      </c>
    </row>
    <row r="993" spans="1:6" x14ac:dyDescent="0.25">
      <c r="A993" t="s">
        <v>2050</v>
      </c>
      <c r="B993" t="s">
        <v>38</v>
      </c>
      <c r="C993" t="s">
        <v>39</v>
      </c>
      <c r="D993" t="s">
        <v>40</v>
      </c>
      <c r="E993" t="s">
        <v>41</v>
      </c>
      <c r="F993" t="s">
        <v>42</v>
      </c>
    </row>
    <row r="994" spans="1:6" x14ac:dyDescent="0.25">
      <c r="A994" t="s">
        <v>2051</v>
      </c>
      <c r="B994" t="s">
        <v>523</v>
      </c>
      <c r="C994" t="s">
        <v>42</v>
      </c>
    </row>
    <row r="995" spans="1:6" x14ac:dyDescent="0.25">
      <c r="A995" t="s">
        <v>2052</v>
      </c>
      <c r="B995" t="s">
        <v>42</v>
      </c>
      <c r="C995" t="s">
        <v>523</v>
      </c>
    </row>
    <row r="996" spans="1:6" x14ac:dyDescent="0.25">
      <c r="A996" t="s">
        <v>2053</v>
      </c>
      <c r="B996" t="s">
        <v>523</v>
      </c>
      <c r="C996" t="s">
        <v>42</v>
      </c>
    </row>
    <row r="997" spans="1:6" x14ac:dyDescent="0.25">
      <c r="A997" t="s">
        <v>2054</v>
      </c>
      <c r="B997" t="s">
        <v>527</v>
      </c>
      <c r="C997" t="s">
        <v>42</v>
      </c>
    </row>
    <row r="998" spans="1:6" x14ac:dyDescent="0.25">
      <c r="A998" t="s">
        <v>2055</v>
      </c>
      <c r="B998" t="s">
        <v>42</v>
      </c>
      <c r="C998" t="s">
        <v>527</v>
      </c>
    </row>
    <row r="999" spans="1:6" x14ac:dyDescent="0.25">
      <c r="A999" t="s">
        <v>2056</v>
      </c>
      <c r="B999" t="s">
        <v>527</v>
      </c>
      <c r="C999" t="s">
        <v>42</v>
      </c>
    </row>
    <row r="1000" spans="1:6" x14ac:dyDescent="0.25">
      <c r="A1000" t="s">
        <v>2057</v>
      </c>
      <c r="B1000" t="s">
        <v>222</v>
      </c>
      <c r="C1000" t="s">
        <v>42</v>
      </c>
    </row>
    <row r="1001" spans="1:6" x14ac:dyDescent="0.25">
      <c r="A1001" t="s">
        <v>2058</v>
      </c>
      <c r="B1001" t="s">
        <v>222</v>
      </c>
      <c r="C1001" t="s">
        <v>42</v>
      </c>
    </row>
    <row r="1002" spans="1:6" x14ac:dyDescent="0.25">
      <c r="A1002" t="s">
        <v>2059</v>
      </c>
      <c r="B1002" t="s">
        <v>222</v>
      </c>
      <c r="C1002" t="s">
        <v>42</v>
      </c>
    </row>
    <row r="1003" spans="1:6" x14ac:dyDescent="0.25">
      <c r="A1003" t="s">
        <v>2060</v>
      </c>
      <c r="B1003" t="s">
        <v>65</v>
      </c>
      <c r="C1003" t="s">
        <v>167</v>
      </c>
      <c r="D1003" t="s">
        <v>42</v>
      </c>
    </row>
    <row r="1004" spans="1:6" x14ac:dyDescent="0.25">
      <c r="A1004" t="s">
        <v>2061</v>
      </c>
      <c r="B1004" t="s">
        <v>65</v>
      </c>
      <c r="C1004" t="s">
        <v>42</v>
      </c>
      <c r="D1004" t="s">
        <v>167</v>
      </c>
    </row>
    <row r="1005" spans="1:6" x14ac:dyDescent="0.25">
      <c r="A1005" t="s">
        <v>2062</v>
      </c>
      <c r="B1005" t="s">
        <v>65</v>
      </c>
      <c r="C1005" t="s">
        <v>537</v>
      </c>
      <c r="D1005" t="s">
        <v>42</v>
      </c>
    </row>
    <row r="1006" spans="1:6" x14ac:dyDescent="0.25">
      <c r="A1006" t="s">
        <v>2063</v>
      </c>
      <c r="B1006" t="s">
        <v>65</v>
      </c>
      <c r="C1006" t="s">
        <v>167</v>
      </c>
      <c r="D1006" t="s">
        <v>42</v>
      </c>
      <c r="E1006" t="s">
        <v>537</v>
      </c>
    </row>
    <row r="1007" spans="1:6" x14ac:dyDescent="0.25">
      <c r="A1007" t="s">
        <v>2064</v>
      </c>
      <c r="B1007" t="s">
        <v>65</v>
      </c>
      <c r="C1007" t="s">
        <v>167</v>
      </c>
      <c r="D1007" t="s">
        <v>537</v>
      </c>
      <c r="E1007" t="s">
        <v>42</v>
      </c>
    </row>
    <row r="1008" spans="1:6" x14ac:dyDescent="0.25">
      <c r="A1008" t="s">
        <v>2065</v>
      </c>
      <c r="B1008" t="s">
        <v>65</v>
      </c>
      <c r="C1008" t="s">
        <v>167</v>
      </c>
      <c r="D1008" t="s">
        <v>42</v>
      </c>
      <c r="E1008" t="s">
        <v>537</v>
      </c>
    </row>
    <row r="1009" spans="1:7" x14ac:dyDescent="0.25">
      <c r="A1009" t="s">
        <v>2066</v>
      </c>
      <c r="B1009" t="s">
        <v>65</v>
      </c>
      <c r="C1009" t="s">
        <v>167</v>
      </c>
      <c r="D1009" t="s">
        <v>537</v>
      </c>
      <c r="E1009" t="s">
        <v>42</v>
      </c>
    </row>
    <row r="1010" spans="1:7" x14ac:dyDescent="0.25">
      <c r="A1010" t="s">
        <v>2067</v>
      </c>
      <c r="B1010" t="s">
        <v>375</v>
      </c>
      <c r="C1010" t="s">
        <v>50</v>
      </c>
      <c r="D1010" t="s">
        <v>48</v>
      </c>
      <c r="E1010" t="s">
        <v>544</v>
      </c>
      <c r="F1010" t="s">
        <v>42</v>
      </c>
    </row>
    <row r="1011" spans="1:7" x14ac:dyDescent="0.25">
      <c r="A1011" t="s">
        <v>2068</v>
      </c>
      <c r="B1011" t="s">
        <v>42</v>
      </c>
      <c r="C1011" t="s">
        <v>375</v>
      </c>
      <c r="D1011" t="s">
        <v>50</v>
      </c>
      <c r="E1011" t="s">
        <v>48</v>
      </c>
      <c r="F1011" t="s">
        <v>544</v>
      </c>
    </row>
    <row r="1012" spans="1:7" x14ac:dyDescent="0.25">
      <c r="A1012" t="s">
        <v>2069</v>
      </c>
      <c r="B1012" t="s">
        <v>275</v>
      </c>
      <c r="C1012" t="s">
        <v>42</v>
      </c>
      <c r="D1012" t="s">
        <v>375</v>
      </c>
      <c r="E1012" t="s">
        <v>50</v>
      </c>
      <c r="F1012" t="s">
        <v>48</v>
      </c>
      <c r="G1012" t="s">
        <v>544</v>
      </c>
    </row>
    <row r="1013" spans="1:7" x14ac:dyDescent="0.25">
      <c r="A1013" t="s">
        <v>2070</v>
      </c>
      <c r="B1013" t="s">
        <v>42</v>
      </c>
      <c r="C1013" t="s">
        <v>375</v>
      </c>
      <c r="D1013" t="s">
        <v>50</v>
      </c>
      <c r="E1013" t="s">
        <v>48</v>
      </c>
      <c r="F1013" t="s">
        <v>544</v>
      </c>
    </row>
    <row r="1014" spans="1:7" x14ac:dyDescent="0.25">
      <c r="A1014" t="s">
        <v>2071</v>
      </c>
      <c r="B1014" t="s">
        <v>127</v>
      </c>
      <c r="C1014" t="s">
        <v>42</v>
      </c>
      <c r="D1014" t="s">
        <v>375</v>
      </c>
      <c r="E1014" t="s">
        <v>50</v>
      </c>
      <c r="F1014" t="s">
        <v>48</v>
      </c>
      <c r="G1014" t="s">
        <v>544</v>
      </c>
    </row>
    <row r="1015" spans="1:7" x14ac:dyDescent="0.25">
      <c r="A1015" t="s">
        <v>2072</v>
      </c>
      <c r="B1015" t="s">
        <v>127</v>
      </c>
      <c r="C1015" t="s">
        <v>42</v>
      </c>
      <c r="D1015" t="s">
        <v>375</v>
      </c>
      <c r="E1015" t="s">
        <v>50</v>
      </c>
      <c r="F1015" t="s">
        <v>48</v>
      </c>
      <c r="G1015" t="s">
        <v>544</v>
      </c>
    </row>
    <row r="1016" spans="1:7" x14ac:dyDescent="0.25">
      <c r="A1016" t="s">
        <v>5293</v>
      </c>
      <c r="B1016" t="s">
        <v>42</v>
      </c>
      <c r="C1016" t="s">
        <v>375</v>
      </c>
      <c r="D1016" t="s">
        <v>50</v>
      </c>
      <c r="E1016" t="s">
        <v>48</v>
      </c>
      <c r="F1016" t="s">
        <v>544</v>
      </c>
    </row>
    <row r="1017" spans="1:7" x14ac:dyDescent="0.25">
      <c r="A1017" t="s">
        <v>2073</v>
      </c>
      <c r="B1017" t="s">
        <v>42</v>
      </c>
      <c r="C1017" t="s">
        <v>375</v>
      </c>
      <c r="D1017" t="s">
        <v>50</v>
      </c>
      <c r="E1017" t="s">
        <v>48</v>
      </c>
      <c r="F1017" t="s">
        <v>544</v>
      </c>
    </row>
    <row r="1018" spans="1:7" x14ac:dyDescent="0.25">
      <c r="A1018" t="s">
        <v>2074</v>
      </c>
      <c r="B1018" t="s">
        <v>48</v>
      </c>
      <c r="C1018" t="s">
        <v>84</v>
      </c>
      <c r="D1018" t="s">
        <v>42</v>
      </c>
      <c r="E1018" t="s">
        <v>375</v>
      </c>
      <c r="F1018" t="s">
        <v>50</v>
      </c>
      <c r="G1018" t="s">
        <v>544</v>
      </c>
    </row>
    <row r="1019" spans="1:7" x14ac:dyDescent="0.25">
      <c r="A1019" t="s">
        <v>2075</v>
      </c>
      <c r="B1019" t="s">
        <v>785</v>
      </c>
      <c r="C1019" t="s">
        <v>42</v>
      </c>
      <c r="D1019" t="s">
        <v>375</v>
      </c>
      <c r="E1019" t="s">
        <v>50</v>
      </c>
      <c r="F1019" t="s">
        <v>48</v>
      </c>
      <c r="G1019" t="s">
        <v>544</v>
      </c>
    </row>
    <row r="1020" spans="1:7" x14ac:dyDescent="0.25">
      <c r="A1020" t="s">
        <v>2076</v>
      </c>
      <c r="B1020" t="s">
        <v>48</v>
      </c>
      <c r="C1020" t="s">
        <v>88</v>
      </c>
      <c r="D1020" t="s">
        <v>42</v>
      </c>
      <c r="E1020" t="s">
        <v>375</v>
      </c>
      <c r="F1020" t="s">
        <v>50</v>
      </c>
      <c r="G1020" t="s">
        <v>544</v>
      </c>
    </row>
    <row r="1021" spans="1:7" x14ac:dyDescent="0.25">
      <c r="A1021" t="s">
        <v>2077</v>
      </c>
      <c r="B1021" t="s">
        <v>65</v>
      </c>
      <c r="C1021" t="s">
        <v>48</v>
      </c>
      <c r="D1021" t="s">
        <v>42</v>
      </c>
      <c r="E1021" t="s">
        <v>375</v>
      </c>
      <c r="F1021" t="s">
        <v>50</v>
      </c>
      <c r="G1021" t="s">
        <v>544</v>
      </c>
    </row>
    <row r="1022" spans="1:7" x14ac:dyDescent="0.25">
      <c r="A1022" t="s">
        <v>2078</v>
      </c>
      <c r="B1022" t="s">
        <v>65</v>
      </c>
      <c r="C1022" t="s">
        <v>48</v>
      </c>
      <c r="D1022" t="s">
        <v>42</v>
      </c>
      <c r="E1022" t="s">
        <v>375</v>
      </c>
      <c r="F1022" t="s">
        <v>50</v>
      </c>
      <c r="G1022" t="s">
        <v>544</v>
      </c>
    </row>
    <row r="1023" spans="1:7" x14ac:dyDescent="0.25">
      <c r="A1023" t="s">
        <v>2079</v>
      </c>
      <c r="B1023" t="s">
        <v>50</v>
      </c>
      <c r="C1023" t="s">
        <v>48</v>
      </c>
      <c r="D1023" t="s">
        <v>265</v>
      </c>
      <c r="E1023" t="s">
        <v>42</v>
      </c>
      <c r="F1023" t="s">
        <v>375</v>
      </c>
      <c r="G1023" t="s">
        <v>544</v>
      </c>
    </row>
    <row r="1024" spans="1:7" x14ac:dyDescent="0.25">
      <c r="A1024" t="s">
        <v>2080</v>
      </c>
      <c r="B1024" t="s">
        <v>65</v>
      </c>
      <c r="C1024" t="s">
        <v>48</v>
      </c>
      <c r="D1024" t="s">
        <v>42</v>
      </c>
      <c r="E1024" t="s">
        <v>375</v>
      </c>
      <c r="F1024" t="s">
        <v>50</v>
      </c>
      <c r="G1024" t="s">
        <v>544</v>
      </c>
    </row>
    <row r="1025" spans="1:12" x14ac:dyDescent="0.25">
      <c r="A1025" t="s">
        <v>2081</v>
      </c>
      <c r="B1025" t="s">
        <v>65</v>
      </c>
      <c r="C1025" t="s">
        <v>48</v>
      </c>
      <c r="D1025" t="s">
        <v>42</v>
      </c>
      <c r="E1025" t="s">
        <v>375</v>
      </c>
      <c r="F1025" t="s">
        <v>50</v>
      </c>
      <c r="G1025" t="s">
        <v>544</v>
      </c>
    </row>
    <row r="1026" spans="1:12" x14ac:dyDescent="0.25">
      <c r="A1026" t="s">
        <v>2082</v>
      </c>
      <c r="B1026" t="s">
        <v>374</v>
      </c>
      <c r="C1026" t="s">
        <v>375</v>
      </c>
      <c r="D1026" t="s">
        <v>65</v>
      </c>
      <c r="E1026" t="s">
        <v>265</v>
      </c>
      <c r="F1026" t="s">
        <v>42</v>
      </c>
      <c r="G1026" t="s">
        <v>50</v>
      </c>
      <c r="H1026" t="s">
        <v>48</v>
      </c>
      <c r="I1026" t="s">
        <v>544</v>
      </c>
    </row>
    <row r="1027" spans="1:12" x14ac:dyDescent="0.25">
      <c r="A1027" t="s">
        <v>2083</v>
      </c>
      <c r="B1027" t="s">
        <v>374</v>
      </c>
      <c r="C1027" t="s">
        <v>375</v>
      </c>
      <c r="D1027" t="s">
        <v>42</v>
      </c>
      <c r="E1027" t="s">
        <v>50</v>
      </c>
      <c r="F1027" t="s">
        <v>48</v>
      </c>
      <c r="G1027" t="s">
        <v>544</v>
      </c>
    </row>
    <row r="1028" spans="1:12" x14ac:dyDescent="0.25">
      <c r="A1028" t="s">
        <v>2084</v>
      </c>
      <c r="B1028" t="s">
        <v>375</v>
      </c>
      <c r="C1028" t="s">
        <v>65</v>
      </c>
      <c r="D1028" t="s">
        <v>265</v>
      </c>
      <c r="E1028" t="s">
        <v>42</v>
      </c>
      <c r="F1028" t="s">
        <v>50</v>
      </c>
      <c r="G1028" t="s">
        <v>48</v>
      </c>
      <c r="H1028" t="s">
        <v>544</v>
      </c>
    </row>
    <row r="1029" spans="1:12" x14ac:dyDescent="0.25">
      <c r="A1029" t="s">
        <v>2085</v>
      </c>
      <c r="B1029" t="s">
        <v>42</v>
      </c>
    </row>
    <row r="1030" spans="1:12" x14ac:dyDescent="0.25">
      <c r="A1030" t="s">
        <v>2086</v>
      </c>
      <c r="B1030" t="s">
        <v>88</v>
      </c>
      <c r="C1030" t="s">
        <v>42</v>
      </c>
    </row>
    <row r="1031" spans="1:12" x14ac:dyDescent="0.25">
      <c r="A1031" t="s">
        <v>2087</v>
      </c>
      <c r="B1031" t="s">
        <v>42</v>
      </c>
    </row>
    <row r="1032" spans="1:12" x14ac:dyDescent="0.25">
      <c r="A1032" t="s">
        <v>2088</v>
      </c>
      <c r="B1032" t="s">
        <v>375</v>
      </c>
      <c r="C1032" t="s">
        <v>50</v>
      </c>
      <c r="D1032" t="s">
        <v>48</v>
      </c>
      <c r="E1032" t="s">
        <v>544</v>
      </c>
      <c r="F1032" t="s">
        <v>42</v>
      </c>
    </row>
    <row r="1033" spans="1:12" x14ac:dyDescent="0.25">
      <c r="A1033" t="s">
        <v>2089</v>
      </c>
      <c r="B1033" t="s">
        <v>50</v>
      </c>
      <c r="C1033" t="s">
        <v>42</v>
      </c>
    </row>
    <row r="1034" spans="1:12" x14ac:dyDescent="0.25">
      <c r="A1034" t="s">
        <v>2090</v>
      </c>
      <c r="B1034" t="s">
        <v>50</v>
      </c>
      <c r="C1034" t="s">
        <v>42</v>
      </c>
    </row>
    <row r="1035" spans="1:12" x14ac:dyDescent="0.25">
      <c r="A1035" t="s">
        <v>2091</v>
      </c>
      <c r="B1035" t="s">
        <v>42</v>
      </c>
      <c r="C1035" t="s">
        <v>50</v>
      </c>
    </row>
    <row r="1036" spans="1:12" x14ac:dyDescent="0.25">
      <c r="A1036" t="s">
        <v>2092</v>
      </c>
      <c r="B1036" t="s">
        <v>118</v>
      </c>
      <c r="C1036" t="s">
        <v>554</v>
      </c>
      <c r="D1036" t="s">
        <v>40</v>
      </c>
      <c r="E1036" t="s">
        <v>41</v>
      </c>
      <c r="F1036" t="s">
        <v>42</v>
      </c>
    </row>
    <row r="1037" spans="1:12" s="10" customFormat="1" x14ac:dyDescent="0.25">
      <c r="A1037" t="s">
        <v>2093</v>
      </c>
      <c r="B1037" t="s">
        <v>127</v>
      </c>
      <c r="C1037" t="s">
        <v>42</v>
      </c>
      <c r="D1037" t="s">
        <v>118</v>
      </c>
      <c r="E1037" t="s">
        <v>554</v>
      </c>
      <c r="F1037" t="s">
        <v>40</v>
      </c>
      <c r="G1037" t="s">
        <v>41</v>
      </c>
      <c r="H1037"/>
      <c r="I1037"/>
      <c r="J1037"/>
      <c r="K1037"/>
      <c r="L1037"/>
    </row>
    <row r="1038" spans="1:12" s="10" customFormat="1" x14ac:dyDescent="0.25">
      <c r="A1038" t="s">
        <v>2094</v>
      </c>
      <c r="B1038" t="s">
        <v>70</v>
      </c>
      <c r="C1038" t="s">
        <v>39</v>
      </c>
      <c r="D1038" t="s">
        <v>40</v>
      </c>
      <c r="E1038" t="s">
        <v>41</v>
      </c>
      <c r="F1038" t="s">
        <v>42</v>
      </c>
      <c r="G1038" t="s">
        <v>118</v>
      </c>
      <c r="H1038" t="s">
        <v>554</v>
      </c>
      <c r="I1038"/>
      <c r="J1038"/>
      <c r="K1038"/>
      <c r="L1038"/>
    </row>
    <row r="1039" spans="1:12" x14ac:dyDescent="0.25">
      <c r="A1039" t="s">
        <v>2095</v>
      </c>
      <c r="B1039" t="s">
        <v>38</v>
      </c>
      <c r="C1039" t="s">
        <v>39</v>
      </c>
      <c r="D1039" t="s">
        <v>40</v>
      </c>
      <c r="E1039" t="s">
        <v>41</v>
      </c>
      <c r="F1039" t="s">
        <v>42</v>
      </c>
      <c r="G1039" t="s">
        <v>118</v>
      </c>
      <c r="H1039" t="s">
        <v>554</v>
      </c>
    </row>
    <row r="1040" spans="1:12" x14ac:dyDescent="0.25">
      <c r="A1040" t="s">
        <v>2096</v>
      </c>
      <c r="B1040" t="s">
        <v>38</v>
      </c>
      <c r="C1040" t="s">
        <v>75</v>
      </c>
      <c r="D1040" t="s">
        <v>40</v>
      </c>
      <c r="E1040" t="s">
        <v>41</v>
      </c>
      <c r="F1040" t="s">
        <v>42</v>
      </c>
      <c r="G1040" t="s">
        <v>118</v>
      </c>
      <c r="H1040" t="s">
        <v>554</v>
      </c>
    </row>
    <row r="1041" spans="1:8" x14ac:dyDescent="0.25">
      <c r="A1041" t="s">
        <v>2097</v>
      </c>
      <c r="B1041" t="s">
        <v>929</v>
      </c>
      <c r="C1041" t="s">
        <v>1022</v>
      </c>
      <c r="D1041" t="s">
        <v>42</v>
      </c>
      <c r="E1041" t="s">
        <v>118</v>
      </c>
      <c r="F1041" t="s">
        <v>554</v>
      </c>
      <c r="G1041" t="s">
        <v>40</v>
      </c>
      <c r="H1041" t="s">
        <v>41</v>
      </c>
    </row>
    <row r="1042" spans="1:8" x14ac:dyDescent="0.25">
      <c r="A1042" t="s">
        <v>2098</v>
      </c>
      <c r="B1042" t="s">
        <v>75</v>
      </c>
      <c r="C1042" t="s">
        <v>39</v>
      </c>
      <c r="D1042" t="s">
        <v>40</v>
      </c>
      <c r="E1042" t="s">
        <v>41</v>
      </c>
      <c r="F1042" t="s">
        <v>42</v>
      </c>
      <c r="G1042" t="s">
        <v>118</v>
      </c>
      <c r="H1042" t="s">
        <v>554</v>
      </c>
    </row>
    <row r="1043" spans="1:8" x14ac:dyDescent="0.25">
      <c r="A1043" t="s">
        <v>2101</v>
      </c>
      <c r="B1043" t="s">
        <v>38</v>
      </c>
      <c r="C1043" t="s">
        <v>39</v>
      </c>
      <c r="D1043" t="s">
        <v>40</v>
      </c>
      <c r="E1043" t="s">
        <v>41</v>
      </c>
      <c r="F1043" t="s">
        <v>42</v>
      </c>
      <c r="G1043" t="s">
        <v>118</v>
      </c>
      <c r="H1043" t="s">
        <v>554</v>
      </c>
    </row>
    <row r="1044" spans="1:8" x14ac:dyDescent="0.25">
      <c r="A1044" t="s">
        <v>2102</v>
      </c>
      <c r="B1044" t="s">
        <v>558</v>
      </c>
      <c r="C1044" t="s">
        <v>75</v>
      </c>
      <c r="D1044" t="s">
        <v>40</v>
      </c>
      <c r="E1044" t="s">
        <v>41</v>
      </c>
      <c r="F1044" t="s">
        <v>42</v>
      </c>
    </row>
    <row r="1045" spans="1:8" x14ac:dyDescent="0.25">
      <c r="A1045" t="s">
        <v>2103</v>
      </c>
      <c r="B1045" t="s">
        <v>558</v>
      </c>
      <c r="C1045" t="s">
        <v>39</v>
      </c>
      <c r="D1045" t="s">
        <v>40</v>
      </c>
      <c r="E1045" t="s">
        <v>41</v>
      </c>
      <c r="F1045" t="s">
        <v>42</v>
      </c>
      <c r="G1045" t="s">
        <v>75</v>
      </c>
    </row>
    <row r="1046" spans="1:8" x14ac:dyDescent="0.25">
      <c r="A1046" t="s">
        <v>2104</v>
      </c>
      <c r="B1046" t="s">
        <v>70</v>
      </c>
      <c r="C1046" t="s">
        <v>39</v>
      </c>
      <c r="D1046" t="s">
        <v>40</v>
      </c>
      <c r="E1046" t="s">
        <v>41</v>
      </c>
      <c r="F1046" t="s">
        <v>42</v>
      </c>
      <c r="G1046" t="s">
        <v>558</v>
      </c>
      <c r="H1046" t="s">
        <v>75</v>
      </c>
    </row>
    <row r="1047" spans="1:8" x14ac:dyDescent="0.25">
      <c r="A1047" t="s">
        <v>2105</v>
      </c>
      <c r="B1047" t="s">
        <v>38</v>
      </c>
      <c r="C1047" t="s">
        <v>39</v>
      </c>
      <c r="D1047" t="s">
        <v>40</v>
      </c>
      <c r="E1047" t="s">
        <v>41</v>
      </c>
      <c r="F1047" t="s">
        <v>42</v>
      </c>
      <c r="G1047" t="s">
        <v>558</v>
      </c>
      <c r="H1047" t="s">
        <v>75</v>
      </c>
    </row>
    <row r="1048" spans="1:8" x14ac:dyDescent="0.25">
      <c r="A1048" t="s">
        <v>2106</v>
      </c>
      <c r="B1048" t="s">
        <v>75</v>
      </c>
      <c r="C1048" t="s">
        <v>39</v>
      </c>
      <c r="D1048" t="s">
        <v>40</v>
      </c>
      <c r="E1048" t="s">
        <v>41</v>
      </c>
      <c r="F1048" t="s">
        <v>42</v>
      </c>
      <c r="G1048" t="s">
        <v>558</v>
      </c>
    </row>
    <row r="1049" spans="1:8" x14ac:dyDescent="0.25">
      <c r="A1049" t="s">
        <v>2107</v>
      </c>
      <c r="B1049" t="s">
        <v>558</v>
      </c>
      <c r="C1049" t="s">
        <v>75</v>
      </c>
      <c r="D1049" t="s">
        <v>40</v>
      </c>
      <c r="E1049" t="s">
        <v>41</v>
      </c>
      <c r="F1049" t="s">
        <v>42</v>
      </c>
    </row>
    <row r="1050" spans="1:8" x14ac:dyDescent="0.25">
      <c r="A1050" t="s">
        <v>2108</v>
      </c>
      <c r="B1050" t="s">
        <v>50</v>
      </c>
      <c r="C1050" t="s">
        <v>562</v>
      </c>
      <c r="D1050" t="s">
        <v>261</v>
      </c>
      <c r="E1050" t="s">
        <v>42</v>
      </c>
    </row>
    <row r="1051" spans="1:8" x14ac:dyDescent="0.25">
      <c r="A1051" t="s">
        <v>2109</v>
      </c>
      <c r="B1051" t="s">
        <v>261</v>
      </c>
      <c r="C1051" t="s">
        <v>50</v>
      </c>
      <c r="D1051" t="s">
        <v>42</v>
      </c>
      <c r="E1051" t="s">
        <v>562</v>
      </c>
    </row>
    <row r="1052" spans="1:8" x14ac:dyDescent="0.25">
      <c r="A1052" t="s">
        <v>2110</v>
      </c>
      <c r="B1052" t="s">
        <v>42</v>
      </c>
      <c r="C1052" t="s">
        <v>50</v>
      </c>
      <c r="D1052" t="s">
        <v>562</v>
      </c>
      <c r="E1052" t="s">
        <v>261</v>
      </c>
    </row>
    <row r="1053" spans="1:8" x14ac:dyDescent="0.25">
      <c r="A1053" t="s">
        <v>2111</v>
      </c>
      <c r="B1053" t="s">
        <v>50</v>
      </c>
      <c r="C1053" t="s">
        <v>562</v>
      </c>
      <c r="D1053" t="s">
        <v>261</v>
      </c>
      <c r="E1053" t="s">
        <v>42</v>
      </c>
    </row>
    <row r="1054" spans="1:8" x14ac:dyDescent="0.25">
      <c r="A1054" t="s">
        <v>2112</v>
      </c>
      <c r="B1054" t="s">
        <v>50</v>
      </c>
      <c r="C1054" t="s">
        <v>261</v>
      </c>
      <c r="D1054" t="s">
        <v>42</v>
      </c>
    </row>
    <row r="1055" spans="1:8" x14ac:dyDescent="0.25">
      <c r="A1055" t="s">
        <v>2113</v>
      </c>
      <c r="B1055" t="s">
        <v>261</v>
      </c>
      <c r="C1055" t="s">
        <v>50</v>
      </c>
      <c r="D1055" t="s">
        <v>42</v>
      </c>
    </row>
    <row r="1056" spans="1:8" x14ac:dyDescent="0.25">
      <c r="A1056" t="s">
        <v>2114</v>
      </c>
      <c r="B1056" t="s">
        <v>42</v>
      </c>
      <c r="C1056" t="s">
        <v>50</v>
      </c>
      <c r="D1056" t="s">
        <v>261</v>
      </c>
    </row>
    <row r="1057" spans="1:9" x14ac:dyDescent="0.25">
      <c r="A1057" t="s">
        <v>2115</v>
      </c>
      <c r="B1057" t="s">
        <v>50</v>
      </c>
      <c r="C1057" t="s">
        <v>261</v>
      </c>
      <c r="D1057" t="s">
        <v>42</v>
      </c>
    </row>
    <row r="1058" spans="1:9" x14ac:dyDescent="0.25">
      <c r="A1058" t="s">
        <v>2116</v>
      </c>
      <c r="B1058" t="s">
        <v>50</v>
      </c>
      <c r="C1058" t="s">
        <v>42</v>
      </c>
    </row>
    <row r="1059" spans="1:9" x14ac:dyDescent="0.25">
      <c r="A1059" t="s">
        <v>2117</v>
      </c>
      <c r="B1059" t="s">
        <v>84</v>
      </c>
      <c r="C1059" t="s">
        <v>42</v>
      </c>
      <c r="D1059" t="s">
        <v>50</v>
      </c>
    </row>
    <row r="1060" spans="1:9" x14ac:dyDescent="0.25">
      <c r="A1060" t="s">
        <v>2118</v>
      </c>
      <c r="B1060" t="s">
        <v>785</v>
      </c>
      <c r="C1060" t="s">
        <v>42</v>
      </c>
      <c r="D1060" t="s">
        <v>50</v>
      </c>
    </row>
    <row r="1061" spans="1:9" x14ac:dyDescent="0.25">
      <c r="A1061" t="s">
        <v>2119</v>
      </c>
      <c r="B1061" t="s">
        <v>88</v>
      </c>
      <c r="C1061" t="s">
        <v>42</v>
      </c>
      <c r="D1061" t="s">
        <v>50</v>
      </c>
    </row>
    <row r="1062" spans="1:9" x14ac:dyDescent="0.25">
      <c r="A1062" t="s">
        <v>2120</v>
      </c>
      <c r="B1062" t="s">
        <v>42</v>
      </c>
      <c r="C1062" t="s">
        <v>50</v>
      </c>
    </row>
    <row r="1063" spans="1:9" x14ac:dyDescent="0.25">
      <c r="A1063" t="s">
        <v>2121</v>
      </c>
      <c r="B1063" t="s">
        <v>50</v>
      </c>
      <c r="C1063" t="s">
        <v>42</v>
      </c>
    </row>
    <row r="1064" spans="1:9" x14ac:dyDescent="0.25">
      <c r="A1064" t="s">
        <v>2122</v>
      </c>
      <c r="B1064" t="s">
        <v>375</v>
      </c>
      <c r="C1064" t="s">
        <v>65</v>
      </c>
      <c r="D1064" t="s">
        <v>265</v>
      </c>
      <c r="E1064" t="s">
        <v>42</v>
      </c>
    </row>
    <row r="1065" spans="1:9" x14ac:dyDescent="0.25">
      <c r="A1065" t="s">
        <v>2123</v>
      </c>
      <c r="B1065" t="s">
        <v>375</v>
      </c>
      <c r="C1065" t="s">
        <v>65</v>
      </c>
      <c r="D1065" t="s">
        <v>265</v>
      </c>
      <c r="E1065" t="s">
        <v>42</v>
      </c>
    </row>
    <row r="1066" spans="1:9" x14ac:dyDescent="0.25">
      <c r="A1066" t="s">
        <v>2124</v>
      </c>
      <c r="B1066" t="s">
        <v>38</v>
      </c>
      <c r="C1066" t="s">
        <v>50</v>
      </c>
      <c r="D1066" t="s">
        <v>48</v>
      </c>
      <c r="E1066" t="s">
        <v>354</v>
      </c>
      <c r="F1066" t="s">
        <v>355</v>
      </c>
      <c r="G1066" t="s">
        <v>42</v>
      </c>
    </row>
    <row r="1067" spans="1:9" x14ac:dyDescent="0.25">
      <c r="A1067" t="s">
        <v>2125</v>
      </c>
      <c r="B1067" t="s">
        <v>38</v>
      </c>
      <c r="C1067" t="s">
        <v>48</v>
      </c>
      <c r="D1067" t="s">
        <v>50</v>
      </c>
      <c r="E1067" t="s">
        <v>394</v>
      </c>
      <c r="F1067" t="s">
        <v>42</v>
      </c>
      <c r="G1067" t="s">
        <v>354</v>
      </c>
      <c r="H1067" t="s">
        <v>355</v>
      </c>
    </row>
    <row r="1068" spans="1:9" x14ac:dyDescent="0.25">
      <c r="A1068" t="s">
        <v>2126</v>
      </c>
      <c r="B1068" t="s">
        <v>38</v>
      </c>
      <c r="C1068" t="s">
        <v>48</v>
      </c>
      <c r="D1068" t="s">
        <v>50</v>
      </c>
      <c r="E1068" t="s">
        <v>394</v>
      </c>
      <c r="F1068" t="s">
        <v>42</v>
      </c>
      <c r="G1068" t="s">
        <v>354</v>
      </c>
      <c r="H1068" t="s">
        <v>355</v>
      </c>
    </row>
    <row r="1069" spans="1:9" x14ac:dyDescent="0.25">
      <c r="A1069" t="s">
        <v>2127</v>
      </c>
      <c r="B1069" t="s">
        <v>38</v>
      </c>
      <c r="C1069" t="s">
        <v>48</v>
      </c>
      <c r="D1069" t="s">
        <v>50</v>
      </c>
      <c r="E1069" t="s">
        <v>394</v>
      </c>
      <c r="F1069" t="s">
        <v>42</v>
      </c>
      <c r="G1069" t="s">
        <v>354</v>
      </c>
      <c r="H1069" t="s">
        <v>355</v>
      </c>
    </row>
    <row r="1070" spans="1:9" x14ac:dyDescent="0.25">
      <c r="A1070" t="s">
        <v>2128</v>
      </c>
      <c r="B1070" t="s">
        <v>38</v>
      </c>
      <c r="C1070" t="s">
        <v>687</v>
      </c>
      <c r="D1070" t="s">
        <v>50</v>
      </c>
      <c r="E1070" t="s">
        <v>394</v>
      </c>
      <c r="F1070" t="s">
        <v>42</v>
      </c>
      <c r="G1070" t="s">
        <v>48</v>
      </c>
      <c r="H1070" t="s">
        <v>354</v>
      </c>
      <c r="I1070" t="s">
        <v>355</v>
      </c>
    </row>
    <row r="1071" spans="1:9" x14ac:dyDescent="0.25">
      <c r="A1071" t="s">
        <v>2129</v>
      </c>
      <c r="B1071" t="s">
        <v>177</v>
      </c>
      <c r="C1071" t="s">
        <v>42</v>
      </c>
      <c r="D1071" t="s">
        <v>38</v>
      </c>
      <c r="E1071" t="s">
        <v>50</v>
      </c>
      <c r="F1071" t="s">
        <v>48</v>
      </c>
      <c r="G1071" t="s">
        <v>354</v>
      </c>
      <c r="H1071" t="s">
        <v>355</v>
      </c>
    </row>
    <row r="1072" spans="1:9" x14ac:dyDescent="0.25">
      <c r="A1072" t="s">
        <v>2130</v>
      </c>
      <c r="B1072" t="s">
        <v>177</v>
      </c>
      <c r="C1072" t="s">
        <v>42</v>
      </c>
      <c r="D1072" t="s">
        <v>38</v>
      </c>
      <c r="E1072" t="s">
        <v>50</v>
      </c>
      <c r="F1072" t="s">
        <v>48</v>
      </c>
      <c r="G1072" t="s">
        <v>354</v>
      </c>
      <c r="H1072" t="s">
        <v>355</v>
      </c>
    </row>
    <row r="1073" spans="1:10" x14ac:dyDescent="0.25">
      <c r="A1073" t="s">
        <v>2131</v>
      </c>
      <c r="B1073" t="s">
        <v>127</v>
      </c>
      <c r="C1073" t="s">
        <v>42</v>
      </c>
      <c r="D1073" t="s">
        <v>38</v>
      </c>
      <c r="E1073" t="s">
        <v>50</v>
      </c>
      <c r="F1073" t="s">
        <v>48</v>
      </c>
      <c r="G1073" t="s">
        <v>354</v>
      </c>
      <c r="H1073" t="s">
        <v>355</v>
      </c>
    </row>
    <row r="1074" spans="1:10" x14ac:dyDescent="0.25">
      <c r="A1074" t="s">
        <v>2132</v>
      </c>
      <c r="B1074" t="s">
        <v>48</v>
      </c>
      <c r="C1074" t="s">
        <v>222</v>
      </c>
      <c r="D1074" t="s">
        <v>42</v>
      </c>
      <c r="E1074" t="s">
        <v>38</v>
      </c>
      <c r="F1074" t="s">
        <v>50</v>
      </c>
      <c r="G1074" t="s">
        <v>354</v>
      </c>
      <c r="H1074" t="s">
        <v>355</v>
      </c>
    </row>
    <row r="1075" spans="1:10" x14ac:dyDescent="0.25">
      <c r="A1075" t="s">
        <v>2133</v>
      </c>
      <c r="B1075" t="s">
        <v>38</v>
      </c>
      <c r="C1075" t="s">
        <v>48</v>
      </c>
      <c r="D1075" t="s">
        <v>42</v>
      </c>
      <c r="E1075" t="s">
        <v>50</v>
      </c>
      <c r="F1075" t="s">
        <v>354</v>
      </c>
      <c r="G1075" t="s">
        <v>355</v>
      </c>
    </row>
    <row r="1076" spans="1:10" x14ac:dyDescent="0.25">
      <c r="A1076" t="s">
        <v>2134</v>
      </c>
      <c r="B1076" t="s">
        <v>38</v>
      </c>
      <c r="C1076" t="s">
        <v>48</v>
      </c>
      <c r="D1076" t="s">
        <v>42</v>
      </c>
      <c r="E1076" t="s">
        <v>50</v>
      </c>
      <c r="F1076" t="s">
        <v>354</v>
      </c>
      <c r="G1076" t="s">
        <v>355</v>
      </c>
    </row>
    <row r="1077" spans="1:10" x14ac:dyDescent="0.25">
      <c r="A1077" t="s">
        <v>2135</v>
      </c>
      <c r="B1077" t="s">
        <v>50</v>
      </c>
      <c r="C1077" t="s">
        <v>687</v>
      </c>
      <c r="D1077" t="s">
        <v>261</v>
      </c>
      <c r="E1077" t="s">
        <v>42</v>
      </c>
      <c r="F1077" t="s">
        <v>38</v>
      </c>
      <c r="G1077" t="s">
        <v>48</v>
      </c>
      <c r="H1077" t="s">
        <v>354</v>
      </c>
      <c r="I1077" t="s">
        <v>355</v>
      </c>
    </row>
    <row r="1078" spans="1:10" x14ac:dyDescent="0.25">
      <c r="A1078" t="s">
        <v>2136</v>
      </c>
      <c r="B1078" t="s">
        <v>50</v>
      </c>
      <c r="C1078" t="s">
        <v>48</v>
      </c>
      <c r="D1078" t="s">
        <v>265</v>
      </c>
      <c r="E1078" t="s">
        <v>42</v>
      </c>
      <c r="F1078" t="s">
        <v>38</v>
      </c>
      <c r="G1078" t="s">
        <v>354</v>
      </c>
      <c r="H1078" t="s">
        <v>355</v>
      </c>
    </row>
    <row r="1079" spans="1:10" x14ac:dyDescent="0.25">
      <c r="A1079" t="s">
        <v>2137</v>
      </c>
      <c r="B1079" t="s">
        <v>389</v>
      </c>
      <c r="C1079" t="s">
        <v>42</v>
      </c>
      <c r="D1079" t="s">
        <v>38</v>
      </c>
      <c r="E1079" t="s">
        <v>50</v>
      </c>
      <c r="F1079" t="s">
        <v>48</v>
      </c>
      <c r="G1079" t="s">
        <v>354</v>
      </c>
      <c r="H1079" t="s">
        <v>355</v>
      </c>
    </row>
    <row r="1080" spans="1:10" x14ac:dyDescent="0.25">
      <c r="A1080" t="s">
        <v>2138</v>
      </c>
      <c r="B1080" t="s">
        <v>38</v>
      </c>
      <c r="C1080" t="s">
        <v>39</v>
      </c>
      <c r="D1080" t="s">
        <v>40</v>
      </c>
      <c r="E1080" t="s">
        <v>41</v>
      </c>
      <c r="F1080" t="s">
        <v>42</v>
      </c>
      <c r="G1080" t="s">
        <v>50</v>
      </c>
      <c r="H1080" t="s">
        <v>48</v>
      </c>
      <c r="I1080" t="s">
        <v>354</v>
      </c>
      <c r="J1080" t="s">
        <v>355</v>
      </c>
    </row>
    <row r="1081" spans="1:10" x14ac:dyDescent="0.25">
      <c r="A1081" t="s">
        <v>2139</v>
      </c>
      <c r="B1081" t="s">
        <v>38</v>
      </c>
      <c r="C1081" t="s">
        <v>39</v>
      </c>
      <c r="D1081" t="s">
        <v>40</v>
      </c>
      <c r="E1081" t="s">
        <v>41</v>
      </c>
      <c r="F1081" t="s">
        <v>42</v>
      </c>
      <c r="G1081" t="s">
        <v>50</v>
      </c>
      <c r="H1081" t="s">
        <v>48</v>
      </c>
      <c r="I1081" t="s">
        <v>354</v>
      </c>
      <c r="J1081" t="s">
        <v>355</v>
      </c>
    </row>
    <row r="1082" spans="1:10" x14ac:dyDescent="0.25">
      <c r="A1082" t="s">
        <v>2144</v>
      </c>
      <c r="B1082" t="s">
        <v>38</v>
      </c>
      <c r="C1082" t="s">
        <v>39</v>
      </c>
      <c r="D1082" t="s">
        <v>40</v>
      </c>
      <c r="E1082" t="s">
        <v>41</v>
      </c>
      <c r="F1082" t="s">
        <v>42</v>
      </c>
      <c r="G1082" t="s">
        <v>50</v>
      </c>
      <c r="H1082" t="s">
        <v>48</v>
      </c>
      <c r="I1082" t="s">
        <v>354</v>
      </c>
      <c r="J1082" t="s">
        <v>355</v>
      </c>
    </row>
    <row r="1083" spans="1:10" x14ac:dyDescent="0.25">
      <c r="A1083" t="s">
        <v>2145</v>
      </c>
      <c r="B1083" t="s">
        <v>439</v>
      </c>
      <c r="C1083" t="s">
        <v>42</v>
      </c>
      <c r="D1083" t="s">
        <v>38</v>
      </c>
      <c r="E1083" t="s">
        <v>50</v>
      </c>
      <c r="F1083" t="s">
        <v>48</v>
      </c>
      <c r="G1083" t="s">
        <v>354</v>
      </c>
      <c r="H1083" t="s">
        <v>355</v>
      </c>
    </row>
    <row r="1084" spans="1:10" x14ac:dyDescent="0.25">
      <c r="A1084" t="s">
        <v>2146</v>
      </c>
      <c r="B1084" t="s">
        <v>439</v>
      </c>
      <c r="C1084" t="s">
        <v>42</v>
      </c>
      <c r="D1084" t="s">
        <v>38</v>
      </c>
      <c r="E1084" t="s">
        <v>50</v>
      </c>
      <c r="F1084" t="s">
        <v>48</v>
      </c>
      <c r="G1084" t="s">
        <v>354</v>
      </c>
      <c r="H1084" t="s">
        <v>355</v>
      </c>
    </row>
    <row r="1085" spans="1:10" x14ac:dyDescent="0.25">
      <c r="A1085" t="s">
        <v>2147</v>
      </c>
      <c r="B1085" t="s">
        <v>38</v>
      </c>
      <c r="C1085" t="s">
        <v>50</v>
      </c>
      <c r="D1085" t="s">
        <v>48</v>
      </c>
      <c r="E1085" t="s">
        <v>39</v>
      </c>
      <c r="F1085" t="s">
        <v>42</v>
      </c>
    </row>
    <row r="1086" spans="1:10" x14ac:dyDescent="0.25">
      <c r="A1086" t="s">
        <v>2148</v>
      </c>
      <c r="B1086" t="s">
        <v>38</v>
      </c>
      <c r="C1086" t="s">
        <v>48</v>
      </c>
      <c r="D1086" t="s">
        <v>50</v>
      </c>
      <c r="E1086" t="s">
        <v>39</v>
      </c>
      <c r="F1086" t="s">
        <v>42</v>
      </c>
    </row>
    <row r="1087" spans="1:10" x14ac:dyDescent="0.25">
      <c r="A1087" t="s">
        <v>2149</v>
      </c>
      <c r="B1087" t="s">
        <v>48</v>
      </c>
      <c r="C1087" t="s">
        <v>222</v>
      </c>
      <c r="D1087" t="s">
        <v>42</v>
      </c>
      <c r="E1087" t="s">
        <v>38</v>
      </c>
      <c r="F1087" t="s">
        <v>50</v>
      </c>
      <c r="G1087" t="s">
        <v>39</v>
      </c>
    </row>
    <row r="1088" spans="1:10" x14ac:dyDescent="0.25">
      <c r="A1088" t="s">
        <v>2150</v>
      </c>
      <c r="B1088" t="s">
        <v>38</v>
      </c>
      <c r="C1088" t="s">
        <v>48</v>
      </c>
      <c r="D1088" t="s">
        <v>42</v>
      </c>
      <c r="E1088" t="s">
        <v>50</v>
      </c>
      <c r="F1088" t="s">
        <v>39</v>
      </c>
    </row>
    <row r="1089" spans="1:8" x14ac:dyDescent="0.25">
      <c r="A1089" t="s">
        <v>2151</v>
      </c>
      <c r="B1089" t="s">
        <v>38</v>
      </c>
      <c r="C1089" t="s">
        <v>48</v>
      </c>
      <c r="D1089" t="s">
        <v>42</v>
      </c>
      <c r="E1089" t="s">
        <v>50</v>
      </c>
      <c r="F1089" t="s">
        <v>39</v>
      </c>
    </row>
    <row r="1090" spans="1:8" x14ac:dyDescent="0.25">
      <c r="A1090" t="s">
        <v>2152</v>
      </c>
      <c r="B1090" t="s">
        <v>65</v>
      </c>
      <c r="C1090" t="s">
        <v>42</v>
      </c>
      <c r="D1090" t="s">
        <v>38</v>
      </c>
      <c r="E1090" t="s">
        <v>50</v>
      </c>
      <c r="F1090" t="s">
        <v>48</v>
      </c>
      <c r="G1090" t="s">
        <v>39</v>
      </c>
    </row>
    <row r="1091" spans="1:8" x14ac:dyDescent="0.25">
      <c r="A1091" t="s">
        <v>2153</v>
      </c>
      <c r="B1091" t="s">
        <v>929</v>
      </c>
      <c r="C1091" t="s">
        <v>42</v>
      </c>
      <c r="D1091" t="s">
        <v>38</v>
      </c>
      <c r="E1091" t="s">
        <v>50</v>
      </c>
      <c r="F1091" t="s">
        <v>48</v>
      </c>
      <c r="G1091" t="s">
        <v>39</v>
      </c>
    </row>
    <row r="1092" spans="1:8" x14ac:dyDescent="0.25">
      <c r="A1092" t="s">
        <v>2154</v>
      </c>
      <c r="B1092" t="s">
        <v>70</v>
      </c>
      <c r="C1092" t="s">
        <v>42</v>
      </c>
      <c r="D1092" t="s">
        <v>38</v>
      </c>
      <c r="E1092" t="s">
        <v>50</v>
      </c>
      <c r="F1092" t="s">
        <v>48</v>
      </c>
      <c r="G1092" t="s">
        <v>39</v>
      </c>
    </row>
    <row r="1093" spans="1:8" x14ac:dyDescent="0.25">
      <c r="A1093" t="s">
        <v>2155</v>
      </c>
      <c r="B1093" t="s">
        <v>38</v>
      </c>
      <c r="C1093" t="s">
        <v>39</v>
      </c>
      <c r="D1093" t="s">
        <v>40</v>
      </c>
      <c r="E1093" t="s">
        <v>41</v>
      </c>
      <c r="F1093" t="s">
        <v>42</v>
      </c>
      <c r="G1093" t="s">
        <v>50</v>
      </c>
      <c r="H1093" t="s">
        <v>48</v>
      </c>
    </row>
    <row r="1094" spans="1:8" x14ac:dyDescent="0.25">
      <c r="A1094" t="s">
        <v>2156</v>
      </c>
      <c r="B1094" t="s">
        <v>38</v>
      </c>
      <c r="C1094" t="s">
        <v>48</v>
      </c>
      <c r="D1094" t="s">
        <v>42</v>
      </c>
      <c r="E1094" t="s">
        <v>50</v>
      </c>
      <c r="F1094" t="s">
        <v>39</v>
      </c>
    </row>
    <row r="1095" spans="1:8" x14ac:dyDescent="0.25">
      <c r="A1095" t="s">
        <v>2161</v>
      </c>
      <c r="B1095" t="s">
        <v>38</v>
      </c>
      <c r="C1095" t="s">
        <v>39</v>
      </c>
      <c r="D1095" t="s">
        <v>40</v>
      </c>
      <c r="E1095" t="s">
        <v>41</v>
      </c>
      <c r="F1095" t="s">
        <v>42</v>
      </c>
      <c r="G1095" t="s">
        <v>50</v>
      </c>
      <c r="H1095" t="s">
        <v>48</v>
      </c>
    </row>
    <row r="1096" spans="1:8" x14ac:dyDescent="0.25">
      <c r="A1096" t="s">
        <v>2162</v>
      </c>
      <c r="B1096" t="s">
        <v>38</v>
      </c>
      <c r="C1096" t="s">
        <v>48</v>
      </c>
      <c r="D1096" t="s">
        <v>39</v>
      </c>
      <c r="E1096" t="s">
        <v>42</v>
      </c>
    </row>
    <row r="1097" spans="1:8" x14ac:dyDescent="0.25">
      <c r="A1097" t="s">
        <v>2163</v>
      </c>
      <c r="B1097" t="s">
        <v>38</v>
      </c>
      <c r="C1097" t="s">
        <v>48</v>
      </c>
      <c r="D1097" t="s">
        <v>39</v>
      </c>
      <c r="E1097" t="s">
        <v>42</v>
      </c>
    </row>
    <row r="1098" spans="1:8" x14ac:dyDescent="0.25">
      <c r="A1098" t="s">
        <v>5380</v>
      </c>
      <c r="B1098" t="s">
        <v>48</v>
      </c>
      <c r="C1098" t="s">
        <v>222</v>
      </c>
      <c r="D1098" t="s">
        <v>42</v>
      </c>
      <c r="E1098" t="s">
        <v>38</v>
      </c>
      <c r="F1098" t="s">
        <v>39</v>
      </c>
    </row>
    <row r="1099" spans="1:8" x14ac:dyDescent="0.25">
      <c r="A1099" t="s">
        <v>2164</v>
      </c>
      <c r="B1099" t="s">
        <v>38</v>
      </c>
      <c r="C1099" t="s">
        <v>48</v>
      </c>
      <c r="D1099" t="s">
        <v>42</v>
      </c>
      <c r="E1099" t="s">
        <v>39</v>
      </c>
    </row>
    <row r="1100" spans="1:8" x14ac:dyDescent="0.25">
      <c r="A1100" t="s">
        <v>2165</v>
      </c>
      <c r="B1100" t="s">
        <v>38</v>
      </c>
      <c r="C1100" t="s">
        <v>48</v>
      </c>
      <c r="D1100" t="s">
        <v>42</v>
      </c>
      <c r="E1100" t="s">
        <v>39</v>
      </c>
    </row>
    <row r="1101" spans="1:8" x14ac:dyDescent="0.25">
      <c r="A1101" t="s">
        <v>2166</v>
      </c>
      <c r="B1101" t="s">
        <v>929</v>
      </c>
      <c r="C1101" t="s">
        <v>42</v>
      </c>
      <c r="D1101" t="s">
        <v>38</v>
      </c>
      <c r="E1101" t="s">
        <v>48</v>
      </c>
      <c r="F1101" t="s">
        <v>39</v>
      </c>
    </row>
    <row r="1102" spans="1:8" x14ac:dyDescent="0.25">
      <c r="A1102" t="s">
        <v>2167</v>
      </c>
      <c r="B1102" t="s">
        <v>38</v>
      </c>
      <c r="C1102" t="s">
        <v>39</v>
      </c>
      <c r="D1102" t="s">
        <v>40</v>
      </c>
      <c r="E1102" t="s">
        <v>41</v>
      </c>
      <c r="F1102" t="s">
        <v>42</v>
      </c>
      <c r="G1102" t="s">
        <v>48</v>
      </c>
    </row>
    <row r="1103" spans="1:8" x14ac:dyDescent="0.25">
      <c r="A1103" t="s">
        <v>2168</v>
      </c>
      <c r="B1103" t="s">
        <v>38</v>
      </c>
      <c r="C1103" t="s">
        <v>48</v>
      </c>
      <c r="D1103" t="s">
        <v>42</v>
      </c>
      <c r="E1103" t="s">
        <v>39</v>
      </c>
    </row>
    <row r="1104" spans="1:8" x14ac:dyDescent="0.25">
      <c r="A1104" t="s">
        <v>2173</v>
      </c>
      <c r="B1104" t="s">
        <v>38</v>
      </c>
      <c r="C1104" t="s">
        <v>39</v>
      </c>
      <c r="D1104" t="s">
        <v>40</v>
      </c>
      <c r="E1104" t="s">
        <v>41</v>
      </c>
      <c r="F1104" t="s">
        <v>42</v>
      </c>
      <c r="G1104" t="s">
        <v>48</v>
      </c>
    </row>
    <row r="1105" spans="1:8" x14ac:dyDescent="0.25">
      <c r="A1105" t="s">
        <v>2174</v>
      </c>
      <c r="B1105" t="s">
        <v>583</v>
      </c>
      <c r="C1105" t="s">
        <v>48</v>
      </c>
      <c r="D1105" t="s">
        <v>51</v>
      </c>
      <c r="E1105" t="s">
        <v>42</v>
      </c>
    </row>
    <row r="1106" spans="1:8" x14ac:dyDescent="0.25">
      <c r="A1106" t="s">
        <v>2175</v>
      </c>
      <c r="B1106" t="s">
        <v>687</v>
      </c>
      <c r="C1106" t="s">
        <v>1040</v>
      </c>
      <c r="D1106" t="s">
        <v>51</v>
      </c>
      <c r="E1106" t="s">
        <v>42</v>
      </c>
      <c r="F1106" t="s">
        <v>583</v>
      </c>
      <c r="G1106" t="s">
        <v>48</v>
      </c>
    </row>
    <row r="1107" spans="1:8" x14ac:dyDescent="0.25">
      <c r="A1107" t="s">
        <v>2176</v>
      </c>
      <c r="B1107" t="s">
        <v>583</v>
      </c>
      <c r="C1107" t="s">
        <v>48</v>
      </c>
      <c r="D1107" t="s">
        <v>51</v>
      </c>
      <c r="E1107" t="s">
        <v>42</v>
      </c>
    </row>
    <row r="1108" spans="1:8" x14ac:dyDescent="0.25">
      <c r="A1108" t="s">
        <v>2177</v>
      </c>
      <c r="B1108" t="s">
        <v>38</v>
      </c>
      <c r="C1108" t="s">
        <v>50</v>
      </c>
      <c r="D1108" t="s">
        <v>48</v>
      </c>
      <c r="E1108" t="s">
        <v>39</v>
      </c>
      <c r="F1108" t="s">
        <v>42</v>
      </c>
    </row>
    <row r="1109" spans="1:8" x14ac:dyDescent="0.25">
      <c r="A1109" t="s">
        <v>2178</v>
      </c>
      <c r="B1109" t="s">
        <v>38</v>
      </c>
      <c r="C1109" t="s">
        <v>48</v>
      </c>
      <c r="D1109" t="s">
        <v>50</v>
      </c>
      <c r="E1109" t="s">
        <v>39</v>
      </c>
      <c r="F1109" t="s">
        <v>42</v>
      </c>
    </row>
    <row r="1110" spans="1:8" x14ac:dyDescent="0.25">
      <c r="A1110" t="s">
        <v>2179</v>
      </c>
      <c r="B1110" t="s">
        <v>48</v>
      </c>
      <c r="C1110" t="s">
        <v>222</v>
      </c>
      <c r="D1110" t="s">
        <v>42</v>
      </c>
      <c r="E1110" t="s">
        <v>38</v>
      </c>
      <c r="F1110" t="s">
        <v>50</v>
      </c>
      <c r="G1110" t="s">
        <v>39</v>
      </c>
    </row>
    <row r="1111" spans="1:8" x14ac:dyDescent="0.25">
      <c r="A1111" t="s">
        <v>2180</v>
      </c>
      <c r="B1111" t="s">
        <v>38</v>
      </c>
      <c r="C1111" t="s">
        <v>48</v>
      </c>
      <c r="D1111" t="s">
        <v>50</v>
      </c>
      <c r="E1111" t="s">
        <v>42</v>
      </c>
      <c r="F1111" t="s">
        <v>39</v>
      </c>
    </row>
    <row r="1112" spans="1:8" x14ac:dyDescent="0.25">
      <c r="A1112" t="s">
        <v>2181</v>
      </c>
      <c r="B1112" t="s">
        <v>38</v>
      </c>
      <c r="C1112" t="s">
        <v>48</v>
      </c>
      <c r="D1112" t="s">
        <v>42</v>
      </c>
      <c r="E1112" t="s">
        <v>50</v>
      </c>
      <c r="F1112" t="s">
        <v>39</v>
      </c>
    </row>
    <row r="1113" spans="1:8" x14ac:dyDescent="0.25">
      <c r="A1113" t="s">
        <v>2182</v>
      </c>
      <c r="B1113" t="s">
        <v>38</v>
      </c>
      <c r="C1113" t="s">
        <v>48</v>
      </c>
      <c r="D1113" t="s">
        <v>42</v>
      </c>
      <c r="E1113" t="s">
        <v>50</v>
      </c>
      <c r="F1113" t="s">
        <v>39</v>
      </c>
    </row>
    <row r="1114" spans="1:8" x14ac:dyDescent="0.25">
      <c r="A1114" t="s">
        <v>2183</v>
      </c>
      <c r="B1114" t="s">
        <v>65</v>
      </c>
      <c r="C1114" t="s">
        <v>42</v>
      </c>
      <c r="D1114" t="s">
        <v>38</v>
      </c>
      <c r="E1114" t="s">
        <v>50</v>
      </c>
      <c r="F1114" t="s">
        <v>48</v>
      </c>
      <c r="G1114" t="s">
        <v>39</v>
      </c>
    </row>
    <row r="1115" spans="1:8" x14ac:dyDescent="0.25">
      <c r="A1115" t="s">
        <v>2184</v>
      </c>
      <c r="B1115" t="s">
        <v>929</v>
      </c>
      <c r="C1115" t="s">
        <v>42</v>
      </c>
      <c r="D1115" t="s">
        <v>38</v>
      </c>
      <c r="E1115" t="s">
        <v>50</v>
      </c>
      <c r="F1115" t="s">
        <v>48</v>
      </c>
      <c r="G1115" t="s">
        <v>39</v>
      </c>
    </row>
    <row r="1116" spans="1:8" x14ac:dyDescent="0.25">
      <c r="A1116" t="s">
        <v>2185</v>
      </c>
      <c r="B1116" t="s">
        <v>70</v>
      </c>
      <c r="C1116" t="s">
        <v>42</v>
      </c>
      <c r="D1116" t="s">
        <v>38</v>
      </c>
      <c r="E1116" t="s">
        <v>50</v>
      </c>
      <c r="F1116" t="s">
        <v>48</v>
      </c>
      <c r="G1116" t="s">
        <v>39</v>
      </c>
    </row>
    <row r="1117" spans="1:8" x14ac:dyDescent="0.25">
      <c r="A1117" t="s">
        <v>2186</v>
      </c>
      <c r="B1117" t="s">
        <v>38</v>
      </c>
      <c r="C1117" t="s">
        <v>39</v>
      </c>
      <c r="D1117" t="s">
        <v>40</v>
      </c>
      <c r="E1117" t="s">
        <v>41</v>
      </c>
      <c r="F1117" t="s">
        <v>42</v>
      </c>
      <c r="G1117" t="s">
        <v>50</v>
      </c>
      <c r="H1117" t="s">
        <v>48</v>
      </c>
    </row>
    <row r="1118" spans="1:8" x14ac:dyDescent="0.25">
      <c r="A1118" t="s">
        <v>2191</v>
      </c>
      <c r="B1118" t="s">
        <v>38</v>
      </c>
      <c r="C1118" t="s">
        <v>39</v>
      </c>
      <c r="D1118" t="s">
        <v>40</v>
      </c>
      <c r="E1118" t="s">
        <v>41</v>
      </c>
      <c r="F1118" t="s">
        <v>42</v>
      </c>
      <c r="G1118" t="s">
        <v>50</v>
      </c>
      <c r="H1118" t="s">
        <v>48</v>
      </c>
    </row>
    <row r="1119" spans="1:8" x14ac:dyDescent="0.25">
      <c r="A1119" t="s">
        <v>2192</v>
      </c>
      <c r="B1119" t="s">
        <v>38</v>
      </c>
      <c r="C1119" t="s">
        <v>48</v>
      </c>
      <c r="D1119" t="s">
        <v>39</v>
      </c>
      <c r="E1119" t="s">
        <v>42</v>
      </c>
    </row>
    <row r="1120" spans="1:8" x14ac:dyDescent="0.25">
      <c r="A1120" t="s">
        <v>2193</v>
      </c>
      <c r="B1120" t="s">
        <v>38</v>
      </c>
      <c r="C1120" t="s">
        <v>48</v>
      </c>
      <c r="D1120" t="s">
        <v>39</v>
      </c>
      <c r="E1120" t="s">
        <v>42</v>
      </c>
    </row>
    <row r="1121" spans="1:8" x14ac:dyDescent="0.25">
      <c r="A1121" t="s">
        <v>5381</v>
      </c>
      <c r="B1121" t="s">
        <v>48</v>
      </c>
      <c r="C1121" t="s">
        <v>222</v>
      </c>
      <c r="D1121" t="s">
        <v>42</v>
      </c>
      <c r="E1121" t="s">
        <v>38</v>
      </c>
      <c r="F1121" t="s">
        <v>39</v>
      </c>
    </row>
    <row r="1122" spans="1:8" x14ac:dyDescent="0.25">
      <c r="A1122" t="s">
        <v>2194</v>
      </c>
      <c r="B1122" t="s">
        <v>38</v>
      </c>
      <c r="C1122" t="s">
        <v>48</v>
      </c>
      <c r="D1122" t="s">
        <v>42</v>
      </c>
      <c r="E1122" t="s">
        <v>39</v>
      </c>
    </row>
    <row r="1123" spans="1:8" x14ac:dyDescent="0.25">
      <c r="A1123" t="s">
        <v>2195</v>
      </c>
      <c r="B1123" t="s">
        <v>38</v>
      </c>
      <c r="C1123" t="s">
        <v>48</v>
      </c>
      <c r="D1123" t="s">
        <v>42</v>
      </c>
      <c r="E1123" t="s">
        <v>39</v>
      </c>
    </row>
    <row r="1124" spans="1:8" x14ac:dyDescent="0.25">
      <c r="A1124" t="s">
        <v>2196</v>
      </c>
      <c r="B1124" t="s">
        <v>38</v>
      </c>
      <c r="C1124" t="s">
        <v>48</v>
      </c>
      <c r="D1124" t="s">
        <v>42</v>
      </c>
      <c r="E1124" t="s">
        <v>39</v>
      </c>
    </row>
    <row r="1125" spans="1:8" x14ac:dyDescent="0.25">
      <c r="A1125" t="s">
        <v>2197</v>
      </c>
      <c r="B1125" t="s">
        <v>929</v>
      </c>
      <c r="C1125" t="s">
        <v>42</v>
      </c>
      <c r="D1125" t="s">
        <v>38</v>
      </c>
      <c r="E1125" t="s">
        <v>48</v>
      </c>
      <c r="F1125" t="s">
        <v>39</v>
      </c>
    </row>
    <row r="1126" spans="1:8" x14ac:dyDescent="0.25">
      <c r="A1126" t="s">
        <v>2198</v>
      </c>
      <c r="B1126" t="s">
        <v>70</v>
      </c>
      <c r="C1126" t="s">
        <v>42</v>
      </c>
      <c r="D1126" t="s">
        <v>38</v>
      </c>
      <c r="E1126" t="s">
        <v>48</v>
      </c>
      <c r="F1126" t="s">
        <v>39</v>
      </c>
    </row>
    <row r="1127" spans="1:8" x14ac:dyDescent="0.25">
      <c r="A1127" t="s">
        <v>2199</v>
      </c>
      <c r="B1127" t="s">
        <v>38</v>
      </c>
      <c r="C1127" t="s">
        <v>39</v>
      </c>
      <c r="D1127" t="s">
        <v>40</v>
      </c>
      <c r="E1127" t="s">
        <v>41</v>
      </c>
      <c r="F1127" t="s">
        <v>42</v>
      </c>
      <c r="G1127" t="s">
        <v>48</v>
      </c>
    </row>
    <row r="1128" spans="1:8" x14ac:dyDescent="0.25">
      <c r="A1128" t="s">
        <v>2204</v>
      </c>
      <c r="B1128" t="s">
        <v>38</v>
      </c>
      <c r="C1128" t="s">
        <v>39</v>
      </c>
      <c r="D1128" t="s">
        <v>40</v>
      </c>
      <c r="E1128" t="s">
        <v>41</v>
      </c>
      <c r="F1128" t="s">
        <v>42</v>
      </c>
      <c r="G1128" t="s">
        <v>48</v>
      </c>
    </row>
    <row r="1129" spans="1:8" x14ac:dyDescent="0.25">
      <c r="A1129" t="s">
        <v>2205</v>
      </c>
      <c r="B1129" t="s">
        <v>558</v>
      </c>
      <c r="C1129" t="s">
        <v>40</v>
      </c>
      <c r="D1129" t="s">
        <v>41</v>
      </c>
      <c r="E1129" t="s">
        <v>592</v>
      </c>
      <c r="F1129" t="s">
        <v>42</v>
      </c>
    </row>
    <row r="1130" spans="1:8" x14ac:dyDescent="0.25">
      <c r="A1130" t="s">
        <v>2206</v>
      </c>
      <c r="B1130" t="s">
        <v>558</v>
      </c>
      <c r="C1130" t="s">
        <v>39</v>
      </c>
      <c r="D1130" t="s">
        <v>40</v>
      </c>
      <c r="E1130" t="s">
        <v>41</v>
      </c>
      <c r="F1130" t="s">
        <v>42</v>
      </c>
      <c r="G1130" t="s">
        <v>592</v>
      </c>
    </row>
    <row r="1131" spans="1:8" x14ac:dyDescent="0.25">
      <c r="A1131" t="s">
        <v>2207</v>
      </c>
      <c r="B1131" t="s">
        <v>558</v>
      </c>
      <c r="C1131" t="s">
        <v>40</v>
      </c>
      <c r="D1131" t="s">
        <v>41</v>
      </c>
      <c r="E1131" t="s">
        <v>592</v>
      </c>
      <c r="F1131" t="s">
        <v>42</v>
      </c>
    </row>
    <row r="1132" spans="1:8" x14ac:dyDescent="0.25">
      <c r="A1132" t="s">
        <v>2208</v>
      </c>
      <c r="B1132" t="s">
        <v>38</v>
      </c>
      <c r="C1132" t="s">
        <v>50</v>
      </c>
      <c r="D1132" t="s">
        <v>596</v>
      </c>
      <c r="E1132" t="s">
        <v>48</v>
      </c>
      <c r="F1132" t="s">
        <v>265</v>
      </c>
      <c r="G1132" t="s">
        <v>42</v>
      </c>
    </row>
    <row r="1133" spans="1:8" x14ac:dyDescent="0.25">
      <c r="A1133" t="s">
        <v>2209</v>
      </c>
      <c r="B1133" t="s">
        <v>38</v>
      </c>
      <c r="C1133" t="s">
        <v>42</v>
      </c>
      <c r="D1133" t="s">
        <v>50</v>
      </c>
      <c r="E1133" t="s">
        <v>596</v>
      </c>
      <c r="F1133" t="s">
        <v>48</v>
      </c>
      <c r="G1133" t="s">
        <v>265</v>
      </c>
    </row>
    <row r="1134" spans="1:8" x14ac:dyDescent="0.25">
      <c r="A1134" t="s">
        <v>2210</v>
      </c>
      <c r="B1134" t="s">
        <v>38</v>
      </c>
      <c r="C1134" t="s">
        <v>48</v>
      </c>
      <c r="D1134" t="s">
        <v>42</v>
      </c>
      <c r="E1134" t="s">
        <v>50</v>
      </c>
      <c r="F1134" t="s">
        <v>596</v>
      </c>
      <c r="G1134" t="s">
        <v>265</v>
      </c>
    </row>
    <row r="1135" spans="1:8" x14ac:dyDescent="0.25">
      <c r="A1135" t="s">
        <v>2211</v>
      </c>
      <c r="B1135" t="s">
        <v>65</v>
      </c>
      <c r="C1135" t="s">
        <v>42</v>
      </c>
      <c r="D1135" t="s">
        <v>38</v>
      </c>
      <c r="E1135" t="s">
        <v>50</v>
      </c>
      <c r="F1135" t="s">
        <v>596</v>
      </c>
      <c r="G1135" t="s">
        <v>48</v>
      </c>
      <c r="H1135" t="s">
        <v>265</v>
      </c>
    </row>
    <row r="1136" spans="1:8" x14ac:dyDescent="0.25">
      <c r="A1136" t="s">
        <v>2212</v>
      </c>
      <c r="B1136" t="s">
        <v>50</v>
      </c>
      <c r="C1136" t="s">
        <v>48</v>
      </c>
      <c r="D1136" t="s">
        <v>265</v>
      </c>
      <c r="E1136" t="s">
        <v>42</v>
      </c>
      <c r="F1136" t="s">
        <v>38</v>
      </c>
      <c r="G1136" t="s">
        <v>596</v>
      </c>
    </row>
    <row r="1137" spans="1:9" x14ac:dyDescent="0.25">
      <c r="A1137" t="s">
        <v>2213</v>
      </c>
      <c r="B1137" t="s">
        <v>38</v>
      </c>
      <c r="C1137" t="s">
        <v>42</v>
      </c>
      <c r="D1137" t="s">
        <v>50</v>
      </c>
      <c r="E1137" t="s">
        <v>596</v>
      </c>
      <c r="F1137" t="s">
        <v>48</v>
      </c>
      <c r="G1137" t="s">
        <v>265</v>
      </c>
    </row>
    <row r="1138" spans="1:9" x14ac:dyDescent="0.25">
      <c r="A1138" t="s">
        <v>2214</v>
      </c>
      <c r="B1138" t="s">
        <v>38</v>
      </c>
      <c r="C1138" t="s">
        <v>42</v>
      </c>
      <c r="D1138" t="s">
        <v>50</v>
      </c>
      <c r="E1138" t="s">
        <v>596</v>
      </c>
      <c r="F1138" t="s">
        <v>48</v>
      </c>
      <c r="G1138" t="s">
        <v>265</v>
      </c>
    </row>
    <row r="1139" spans="1:9" x14ac:dyDescent="0.25">
      <c r="A1139" t="s">
        <v>2215</v>
      </c>
      <c r="B1139" t="s">
        <v>929</v>
      </c>
      <c r="C1139" t="s">
        <v>42</v>
      </c>
      <c r="D1139" t="s">
        <v>38</v>
      </c>
      <c r="E1139" t="s">
        <v>50</v>
      </c>
      <c r="F1139" t="s">
        <v>596</v>
      </c>
      <c r="G1139" t="s">
        <v>48</v>
      </c>
      <c r="H1139" t="s">
        <v>265</v>
      </c>
    </row>
    <row r="1140" spans="1:9" x14ac:dyDescent="0.25">
      <c r="A1140" t="s">
        <v>2216</v>
      </c>
      <c r="B1140" t="s">
        <v>70</v>
      </c>
      <c r="C1140" t="s">
        <v>42</v>
      </c>
      <c r="D1140" t="s">
        <v>38</v>
      </c>
      <c r="E1140" t="s">
        <v>50</v>
      </c>
      <c r="F1140" t="s">
        <v>596</v>
      </c>
      <c r="G1140" t="s">
        <v>48</v>
      </c>
      <c r="H1140" t="s">
        <v>265</v>
      </c>
    </row>
    <row r="1141" spans="1:9" x14ac:dyDescent="0.25">
      <c r="A1141" t="s">
        <v>2217</v>
      </c>
      <c r="B1141" t="s">
        <v>65</v>
      </c>
      <c r="C1141" t="s">
        <v>48</v>
      </c>
      <c r="D1141" t="s">
        <v>42</v>
      </c>
      <c r="E1141" t="s">
        <v>38</v>
      </c>
      <c r="F1141" t="s">
        <v>50</v>
      </c>
      <c r="G1141" t="s">
        <v>596</v>
      </c>
      <c r="H1141" t="s">
        <v>265</v>
      </c>
    </row>
    <row r="1142" spans="1:9" x14ac:dyDescent="0.25">
      <c r="A1142" t="s">
        <v>2218</v>
      </c>
      <c r="B1142" t="s">
        <v>38</v>
      </c>
      <c r="C1142" t="s">
        <v>65</v>
      </c>
      <c r="D1142" t="s">
        <v>66</v>
      </c>
      <c r="E1142" t="s">
        <v>42</v>
      </c>
      <c r="F1142" t="s">
        <v>50</v>
      </c>
      <c r="G1142" t="s">
        <v>596</v>
      </c>
      <c r="H1142" t="s">
        <v>48</v>
      </c>
      <c r="I1142" t="s">
        <v>265</v>
      </c>
    </row>
    <row r="1143" spans="1:9" x14ac:dyDescent="0.25">
      <c r="A1143" t="s">
        <v>2219</v>
      </c>
      <c r="B1143" t="s">
        <v>65</v>
      </c>
      <c r="C1143" t="s">
        <v>48</v>
      </c>
      <c r="D1143" t="s">
        <v>42</v>
      </c>
      <c r="E1143" t="s">
        <v>38</v>
      </c>
      <c r="F1143" t="s">
        <v>50</v>
      </c>
      <c r="G1143" t="s">
        <v>596</v>
      </c>
      <c r="H1143" t="s">
        <v>265</v>
      </c>
    </row>
    <row r="1144" spans="1:9" x14ac:dyDescent="0.25">
      <c r="A1144" t="s">
        <v>2220</v>
      </c>
      <c r="B1144" t="s">
        <v>38</v>
      </c>
      <c r="C1144" t="s">
        <v>50</v>
      </c>
      <c r="D1144" t="s">
        <v>596</v>
      </c>
      <c r="E1144" t="s">
        <v>48</v>
      </c>
      <c r="F1144" t="s">
        <v>265</v>
      </c>
      <c r="G1144" t="s">
        <v>42</v>
      </c>
    </row>
    <row r="1145" spans="1:9" x14ac:dyDescent="0.25">
      <c r="A1145" t="s">
        <v>2221</v>
      </c>
      <c r="B1145" t="s">
        <v>374</v>
      </c>
      <c r="C1145" t="s">
        <v>375</v>
      </c>
      <c r="D1145" t="s">
        <v>42</v>
      </c>
    </row>
    <row r="1146" spans="1:9" x14ac:dyDescent="0.25">
      <c r="A1146" t="s">
        <v>2222</v>
      </c>
      <c r="B1146" t="s">
        <v>374</v>
      </c>
      <c r="C1146" t="s">
        <v>375</v>
      </c>
      <c r="D1146" t="s">
        <v>42</v>
      </c>
    </row>
    <row r="1147" spans="1:9" x14ac:dyDescent="0.25">
      <c r="A1147" t="s">
        <v>2223</v>
      </c>
      <c r="B1147" t="s">
        <v>38</v>
      </c>
      <c r="C1147" t="s">
        <v>42</v>
      </c>
    </row>
    <row r="1148" spans="1:9" x14ac:dyDescent="0.25">
      <c r="A1148" t="s">
        <v>2224</v>
      </c>
      <c r="B1148" t="s">
        <v>38</v>
      </c>
      <c r="C1148" t="s">
        <v>39</v>
      </c>
      <c r="D1148" t="s">
        <v>40</v>
      </c>
      <c r="E1148" t="s">
        <v>41</v>
      </c>
      <c r="F1148" t="s">
        <v>42</v>
      </c>
    </row>
    <row r="1149" spans="1:9" x14ac:dyDescent="0.25">
      <c r="A1149" t="s">
        <v>2229</v>
      </c>
      <c r="B1149" t="s">
        <v>38</v>
      </c>
      <c r="C1149" t="s">
        <v>42</v>
      </c>
    </row>
    <row r="1150" spans="1:9" x14ac:dyDescent="0.25">
      <c r="A1150" t="s">
        <v>2230</v>
      </c>
      <c r="B1150" t="s">
        <v>38</v>
      </c>
      <c r="C1150" t="s">
        <v>48</v>
      </c>
      <c r="D1150" t="s">
        <v>42</v>
      </c>
    </row>
    <row r="1151" spans="1:9" x14ac:dyDescent="0.25">
      <c r="A1151" t="s">
        <v>2231</v>
      </c>
      <c r="B1151" t="s">
        <v>38</v>
      </c>
      <c r="C1151" t="s">
        <v>48</v>
      </c>
      <c r="D1151" t="s">
        <v>42</v>
      </c>
    </row>
    <row r="1152" spans="1:9" x14ac:dyDescent="0.25">
      <c r="A1152" t="s">
        <v>2232</v>
      </c>
      <c r="B1152" t="s">
        <v>38</v>
      </c>
      <c r="C1152" t="s">
        <v>42</v>
      </c>
    </row>
    <row r="1153" spans="1:7" x14ac:dyDescent="0.25">
      <c r="A1153" t="s">
        <v>2233</v>
      </c>
      <c r="B1153" t="s">
        <v>38</v>
      </c>
      <c r="C1153" t="s">
        <v>42</v>
      </c>
    </row>
    <row r="1154" spans="1:7" x14ac:dyDescent="0.25">
      <c r="A1154" t="s">
        <v>2234</v>
      </c>
      <c r="B1154" t="s">
        <v>275</v>
      </c>
      <c r="C1154" t="s">
        <v>48</v>
      </c>
      <c r="D1154" t="s">
        <v>38</v>
      </c>
      <c r="E1154" t="s">
        <v>42</v>
      </c>
    </row>
    <row r="1155" spans="1:7" x14ac:dyDescent="0.25">
      <c r="A1155" t="s">
        <v>2235</v>
      </c>
      <c r="B1155" t="s">
        <v>38</v>
      </c>
      <c r="C1155" t="s">
        <v>48</v>
      </c>
      <c r="D1155" t="s">
        <v>42</v>
      </c>
      <c r="E1155" t="s">
        <v>275</v>
      </c>
    </row>
    <row r="1156" spans="1:7" x14ac:dyDescent="0.25">
      <c r="A1156" t="s">
        <v>2236</v>
      </c>
      <c r="B1156" t="s">
        <v>275</v>
      </c>
      <c r="C1156" t="s">
        <v>276</v>
      </c>
      <c r="D1156" t="s">
        <v>42</v>
      </c>
      <c r="E1156" t="s">
        <v>48</v>
      </c>
      <c r="F1156" t="s">
        <v>38</v>
      </c>
    </row>
    <row r="1157" spans="1:7" x14ac:dyDescent="0.25">
      <c r="A1157" t="s">
        <v>2237</v>
      </c>
      <c r="B1157" t="s">
        <v>275</v>
      </c>
      <c r="C1157" t="s">
        <v>48</v>
      </c>
      <c r="D1157" t="s">
        <v>38</v>
      </c>
      <c r="E1157" t="s">
        <v>42</v>
      </c>
    </row>
    <row r="1158" spans="1:7" x14ac:dyDescent="0.25">
      <c r="A1158" t="s">
        <v>2238</v>
      </c>
      <c r="B1158" t="s">
        <v>275</v>
      </c>
      <c r="C1158" t="s">
        <v>42</v>
      </c>
      <c r="D1158" t="s">
        <v>50</v>
      </c>
      <c r="E1158" t="s">
        <v>48</v>
      </c>
      <c r="F1158" t="s">
        <v>260</v>
      </c>
      <c r="G1158" t="s">
        <v>261</v>
      </c>
    </row>
    <row r="1159" spans="1:7" x14ac:dyDescent="0.25">
      <c r="A1159" t="s">
        <v>2239</v>
      </c>
      <c r="B1159" t="s">
        <v>42</v>
      </c>
      <c r="C1159" t="s">
        <v>50</v>
      </c>
      <c r="D1159" t="s">
        <v>48</v>
      </c>
      <c r="E1159" t="s">
        <v>260</v>
      </c>
      <c r="F1159" t="s">
        <v>261</v>
      </c>
    </row>
    <row r="1160" spans="1:7" x14ac:dyDescent="0.25">
      <c r="A1160" t="s">
        <v>2240</v>
      </c>
      <c r="B1160" t="s">
        <v>127</v>
      </c>
      <c r="C1160" t="s">
        <v>42</v>
      </c>
      <c r="D1160" t="s">
        <v>50</v>
      </c>
      <c r="E1160" t="s">
        <v>48</v>
      </c>
      <c r="F1160" t="s">
        <v>260</v>
      </c>
      <c r="G1160" t="s">
        <v>261</v>
      </c>
    </row>
    <row r="1161" spans="1:7" x14ac:dyDescent="0.25">
      <c r="A1161" t="s">
        <v>2241</v>
      </c>
      <c r="B1161" t="s">
        <v>127</v>
      </c>
      <c r="C1161" t="s">
        <v>42</v>
      </c>
      <c r="D1161" t="s">
        <v>50</v>
      </c>
      <c r="E1161" t="s">
        <v>48</v>
      </c>
      <c r="F1161" t="s">
        <v>260</v>
      </c>
      <c r="G1161" t="s">
        <v>261</v>
      </c>
    </row>
    <row r="1162" spans="1:7" x14ac:dyDescent="0.25">
      <c r="A1162" t="s">
        <v>5294</v>
      </c>
      <c r="B1162" t="s">
        <v>42</v>
      </c>
      <c r="C1162" t="s">
        <v>50</v>
      </c>
      <c r="D1162" t="s">
        <v>48</v>
      </c>
      <c r="E1162" t="s">
        <v>260</v>
      </c>
      <c r="F1162" t="s">
        <v>261</v>
      </c>
    </row>
    <row r="1163" spans="1:7" x14ac:dyDescent="0.25">
      <c r="A1163" t="s">
        <v>2242</v>
      </c>
      <c r="B1163" t="s">
        <v>42</v>
      </c>
      <c r="C1163" t="s">
        <v>50</v>
      </c>
      <c r="D1163" t="s">
        <v>48</v>
      </c>
      <c r="E1163" t="s">
        <v>260</v>
      </c>
      <c r="F1163" t="s">
        <v>261</v>
      </c>
    </row>
    <row r="1164" spans="1:7" x14ac:dyDescent="0.25">
      <c r="A1164" t="s">
        <v>2243</v>
      </c>
      <c r="B1164" t="s">
        <v>261</v>
      </c>
      <c r="C1164" t="s">
        <v>50</v>
      </c>
      <c r="D1164" t="s">
        <v>42</v>
      </c>
      <c r="E1164" t="s">
        <v>48</v>
      </c>
      <c r="F1164" t="s">
        <v>260</v>
      </c>
    </row>
    <row r="1165" spans="1:7" x14ac:dyDescent="0.25">
      <c r="A1165" t="s">
        <v>2244</v>
      </c>
      <c r="B1165" t="s">
        <v>50</v>
      </c>
      <c r="C1165" t="s">
        <v>687</v>
      </c>
      <c r="D1165" t="s">
        <v>261</v>
      </c>
      <c r="E1165" t="s">
        <v>42</v>
      </c>
      <c r="F1165" t="s">
        <v>48</v>
      </c>
      <c r="G1165" t="s">
        <v>260</v>
      </c>
    </row>
    <row r="1166" spans="1:7" x14ac:dyDescent="0.25">
      <c r="A1166" t="s">
        <v>2245</v>
      </c>
      <c r="B1166" t="s">
        <v>50</v>
      </c>
      <c r="C1166" t="s">
        <v>42</v>
      </c>
      <c r="D1166" t="s">
        <v>48</v>
      </c>
      <c r="E1166" t="s">
        <v>260</v>
      </c>
      <c r="F1166" t="s">
        <v>261</v>
      </c>
    </row>
    <row r="1167" spans="1:7" x14ac:dyDescent="0.25">
      <c r="A1167" t="s">
        <v>2246</v>
      </c>
      <c r="B1167" t="s">
        <v>50</v>
      </c>
      <c r="C1167" t="s">
        <v>42</v>
      </c>
      <c r="D1167" t="s">
        <v>48</v>
      </c>
      <c r="E1167" t="s">
        <v>260</v>
      </c>
      <c r="F1167" t="s">
        <v>261</v>
      </c>
    </row>
    <row r="1168" spans="1:7" x14ac:dyDescent="0.25">
      <c r="A1168" t="s">
        <v>2247</v>
      </c>
      <c r="B1168" t="s">
        <v>38</v>
      </c>
      <c r="C1168" t="s">
        <v>48</v>
      </c>
      <c r="D1168" t="s">
        <v>50</v>
      </c>
      <c r="E1168" t="s">
        <v>394</v>
      </c>
      <c r="F1168" t="s">
        <v>42</v>
      </c>
    </row>
    <row r="1169" spans="1:8" x14ac:dyDescent="0.25">
      <c r="A1169" t="s">
        <v>2248</v>
      </c>
      <c r="B1169" t="s">
        <v>38</v>
      </c>
      <c r="C1169" t="s">
        <v>48</v>
      </c>
      <c r="D1169" t="s">
        <v>50</v>
      </c>
      <c r="E1169" t="s">
        <v>394</v>
      </c>
      <c r="F1169" t="s">
        <v>42</v>
      </c>
    </row>
    <row r="1170" spans="1:8" x14ac:dyDescent="0.25">
      <c r="A1170" t="s">
        <v>2249</v>
      </c>
      <c r="B1170" t="s">
        <v>38</v>
      </c>
      <c r="C1170" t="s">
        <v>48</v>
      </c>
      <c r="D1170" t="s">
        <v>50</v>
      </c>
      <c r="E1170" t="s">
        <v>394</v>
      </c>
      <c r="F1170" t="s">
        <v>42</v>
      </c>
    </row>
    <row r="1171" spans="1:8" x14ac:dyDescent="0.25">
      <c r="A1171" t="s">
        <v>2250</v>
      </c>
      <c r="B1171" t="s">
        <v>38</v>
      </c>
      <c r="C1171" t="s">
        <v>687</v>
      </c>
      <c r="D1171" t="s">
        <v>50</v>
      </c>
      <c r="E1171" t="s">
        <v>394</v>
      </c>
      <c r="F1171" t="s">
        <v>42</v>
      </c>
      <c r="G1171" t="s">
        <v>48</v>
      </c>
    </row>
    <row r="1172" spans="1:8" x14ac:dyDescent="0.25">
      <c r="A1172" t="s">
        <v>2251</v>
      </c>
      <c r="B1172" t="s">
        <v>38</v>
      </c>
      <c r="C1172" t="s">
        <v>50</v>
      </c>
      <c r="D1172" t="s">
        <v>48</v>
      </c>
      <c r="E1172" t="s">
        <v>39</v>
      </c>
      <c r="F1172" t="s">
        <v>42</v>
      </c>
    </row>
    <row r="1173" spans="1:8" x14ac:dyDescent="0.25">
      <c r="A1173" t="s">
        <v>2252</v>
      </c>
      <c r="B1173" t="s">
        <v>38</v>
      </c>
      <c r="C1173" t="s">
        <v>48</v>
      </c>
      <c r="D1173" t="s">
        <v>50</v>
      </c>
      <c r="E1173" t="s">
        <v>39</v>
      </c>
      <c r="F1173" t="s">
        <v>42</v>
      </c>
    </row>
    <row r="1174" spans="1:8" x14ac:dyDescent="0.25">
      <c r="A1174" t="s">
        <v>2253</v>
      </c>
      <c r="B1174" t="s">
        <v>48</v>
      </c>
      <c r="C1174" t="s">
        <v>222</v>
      </c>
      <c r="D1174" t="s">
        <v>42</v>
      </c>
      <c r="E1174" t="s">
        <v>38</v>
      </c>
      <c r="F1174" t="s">
        <v>50</v>
      </c>
      <c r="G1174" t="s">
        <v>39</v>
      </c>
    </row>
    <row r="1175" spans="1:8" x14ac:dyDescent="0.25">
      <c r="A1175" t="s">
        <v>2254</v>
      </c>
      <c r="B1175" t="s">
        <v>38</v>
      </c>
      <c r="C1175" t="s">
        <v>48</v>
      </c>
      <c r="D1175" t="s">
        <v>42</v>
      </c>
      <c r="E1175" t="s">
        <v>50</v>
      </c>
      <c r="F1175" t="s">
        <v>39</v>
      </c>
    </row>
    <row r="1176" spans="1:8" x14ac:dyDescent="0.25">
      <c r="A1176" t="s">
        <v>2255</v>
      </c>
      <c r="B1176" t="s">
        <v>38</v>
      </c>
      <c r="C1176" t="s">
        <v>48</v>
      </c>
      <c r="D1176" t="s">
        <v>42</v>
      </c>
      <c r="E1176" t="s">
        <v>50</v>
      </c>
      <c r="F1176" t="s">
        <v>39</v>
      </c>
    </row>
    <row r="1177" spans="1:8" x14ac:dyDescent="0.25">
      <c r="A1177" t="s">
        <v>2256</v>
      </c>
      <c r="B1177" t="s">
        <v>65</v>
      </c>
      <c r="C1177" t="s">
        <v>42</v>
      </c>
      <c r="D1177" t="s">
        <v>38</v>
      </c>
      <c r="E1177" t="s">
        <v>50</v>
      </c>
      <c r="F1177" t="s">
        <v>48</v>
      </c>
      <c r="G1177" t="s">
        <v>39</v>
      </c>
    </row>
    <row r="1178" spans="1:8" x14ac:dyDescent="0.25">
      <c r="A1178" t="s">
        <v>2257</v>
      </c>
      <c r="B1178" t="s">
        <v>929</v>
      </c>
      <c r="C1178" t="s">
        <v>42</v>
      </c>
      <c r="D1178" t="s">
        <v>38</v>
      </c>
      <c r="E1178" t="s">
        <v>50</v>
      </c>
      <c r="F1178" t="s">
        <v>48</v>
      </c>
      <c r="G1178" t="s">
        <v>39</v>
      </c>
    </row>
    <row r="1179" spans="1:8" x14ac:dyDescent="0.25">
      <c r="A1179" t="s">
        <v>2258</v>
      </c>
      <c r="B1179" t="s">
        <v>70</v>
      </c>
      <c r="C1179" t="s">
        <v>42</v>
      </c>
      <c r="D1179" t="s">
        <v>38</v>
      </c>
      <c r="E1179" t="s">
        <v>50</v>
      </c>
      <c r="F1179" t="s">
        <v>48</v>
      </c>
      <c r="G1179" t="s">
        <v>39</v>
      </c>
    </row>
    <row r="1180" spans="1:8" x14ac:dyDescent="0.25">
      <c r="A1180" t="s">
        <v>2259</v>
      </c>
      <c r="B1180" t="s">
        <v>38</v>
      </c>
      <c r="C1180" t="s">
        <v>39</v>
      </c>
      <c r="D1180" t="s">
        <v>40</v>
      </c>
      <c r="E1180" t="s">
        <v>41</v>
      </c>
      <c r="F1180" t="s">
        <v>42</v>
      </c>
      <c r="G1180" t="s">
        <v>50</v>
      </c>
      <c r="H1180" t="s">
        <v>48</v>
      </c>
    </row>
    <row r="1181" spans="1:8" x14ac:dyDescent="0.25">
      <c r="A1181" t="s">
        <v>2260</v>
      </c>
      <c r="B1181" t="s">
        <v>38</v>
      </c>
      <c r="C1181" t="s">
        <v>48</v>
      </c>
      <c r="D1181" t="s">
        <v>42</v>
      </c>
      <c r="E1181" t="s">
        <v>50</v>
      </c>
      <c r="F1181" t="s">
        <v>39</v>
      </c>
    </row>
    <row r="1182" spans="1:8" x14ac:dyDescent="0.25">
      <c r="A1182" t="s">
        <v>2265</v>
      </c>
      <c r="B1182" t="s">
        <v>38</v>
      </c>
      <c r="C1182" t="s">
        <v>39</v>
      </c>
      <c r="D1182" t="s">
        <v>40</v>
      </c>
      <c r="E1182" t="s">
        <v>41</v>
      </c>
      <c r="F1182" t="s">
        <v>42</v>
      </c>
      <c r="G1182" t="s">
        <v>50</v>
      </c>
      <c r="H1182" t="s">
        <v>48</v>
      </c>
    </row>
    <row r="1183" spans="1:8" x14ac:dyDescent="0.25">
      <c r="A1183" t="s">
        <v>2266</v>
      </c>
      <c r="B1183" t="s">
        <v>38</v>
      </c>
      <c r="C1183" t="s">
        <v>48</v>
      </c>
      <c r="D1183" t="s">
        <v>50</v>
      </c>
      <c r="E1183" t="s">
        <v>394</v>
      </c>
      <c r="F1183" t="s">
        <v>42</v>
      </c>
    </row>
    <row r="1184" spans="1:8" x14ac:dyDescent="0.25">
      <c r="A1184" t="s">
        <v>2267</v>
      </c>
      <c r="B1184" t="s">
        <v>38</v>
      </c>
      <c r="C1184" t="s">
        <v>687</v>
      </c>
      <c r="D1184" t="s">
        <v>50</v>
      </c>
      <c r="E1184" t="s">
        <v>394</v>
      </c>
      <c r="F1184" t="s">
        <v>42</v>
      </c>
      <c r="G1184" t="s">
        <v>48</v>
      </c>
    </row>
    <row r="1185" spans="1:8" x14ac:dyDescent="0.25">
      <c r="A1185" t="s">
        <v>2268</v>
      </c>
      <c r="B1185" t="s">
        <v>38</v>
      </c>
      <c r="C1185" t="s">
        <v>50</v>
      </c>
      <c r="D1185" t="s">
        <v>48</v>
      </c>
      <c r="E1185" t="s">
        <v>39</v>
      </c>
      <c r="F1185" t="s">
        <v>42</v>
      </c>
    </row>
    <row r="1186" spans="1:8" x14ac:dyDescent="0.25">
      <c r="A1186" t="s">
        <v>2269</v>
      </c>
      <c r="B1186" t="s">
        <v>38</v>
      </c>
      <c r="C1186" t="s">
        <v>48</v>
      </c>
      <c r="D1186" t="s">
        <v>50</v>
      </c>
      <c r="E1186" t="s">
        <v>39</v>
      </c>
      <c r="F1186" t="s">
        <v>42</v>
      </c>
    </row>
    <row r="1187" spans="1:8" x14ac:dyDescent="0.25">
      <c r="A1187" t="s">
        <v>2270</v>
      </c>
      <c r="B1187" t="s">
        <v>48</v>
      </c>
      <c r="C1187" t="s">
        <v>222</v>
      </c>
      <c r="D1187" t="s">
        <v>42</v>
      </c>
      <c r="E1187" t="s">
        <v>38</v>
      </c>
      <c r="F1187" t="s">
        <v>50</v>
      </c>
      <c r="G1187" t="s">
        <v>39</v>
      </c>
    </row>
    <row r="1188" spans="1:8" x14ac:dyDescent="0.25">
      <c r="A1188" t="s">
        <v>2271</v>
      </c>
      <c r="B1188" t="s">
        <v>38</v>
      </c>
      <c r="C1188" t="s">
        <v>48</v>
      </c>
      <c r="D1188" t="s">
        <v>50</v>
      </c>
      <c r="E1188" t="s">
        <v>42</v>
      </c>
      <c r="F1188" t="s">
        <v>39</v>
      </c>
    </row>
    <row r="1189" spans="1:8" x14ac:dyDescent="0.25">
      <c r="A1189" t="s">
        <v>2272</v>
      </c>
      <c r="B1189" t="s">
        <v>38</v>
      </c>
      <c r="C1189" t="s">
        <v>48</v>
      </c>
      <c r="D1189" t="s">
        <v>42</v>
      </c>
      <c r="E1189" t="s">
        <v>50</v>
      </c>
      <c r="F1189" t="s">
        <v>39</v>
      </c>
    </row>
    <row r="1190" spans="1:8" x14ac:dyDescent="0.25">
      <c r="A1190" t="s">
        <v>2273</v>
      </c>
      <c r="B1190" t="s">
        <v>38</v>
      </c>
      <c r="C1190" t="s">
        <v>48</v>
      </c>
      <c r="D1190" t="s">
        <v>42</v>
      </c>
      <c r="E1190" t="s">
        <v>50</v>
      </c>
      <c r="F1190" t="s">
        <v>39</v>
      </c>
    </row>
    <row r="1191" spans="1:8" x14ac:dyDescent="0.25">
      <c r="A1191" t="s">
        <v>2274</v>
      </c>
      <c r="B1191" t="s">
        <v>65</v>
      </c>
      <c r="C1191" t="s">
        <v>42</v>
      </c>
      <c r="D1191" t="s">
        <v>38</v>
      </c>
      <c r="E1191" t="s">
        <v>50</v>
      </c>
      <c r="F1191" t="s">
        <v>48</v>
      </c>
      <c r="G1191" t="s">
        <v>39</v>
      </c>
    </row>
    <row r="1192" spans="1:8" x14ac:dyDescent="0.25">
      <c r="A1192" t="s">
        <v>2275</v>
      </c>
      <c r="B1192" t="s">
        <v>929</v>
      </c>
      <c r="C1192" t="s">
        <v>42</v>
      </c>
      <c r="D1192" t="s">
        <v>38</v>
      </c>
      <c r="E1192" t="s">
        <v>50</v>
      </c>
      <c r="F1192" t="s">
        <v>48</v>
      </c>
      <c r="G1192" t="s">
        <v>39</v>
      </c>
    </row>
    <row r="1193" spans="1:8" x14ac:dyDescent="0.25">
      <c r="A1193" t="s">
        <v>2276</v>
      </c>
      <c r="B1193" t="s">
        <v>70</v>
      </c>
      <c r="C1193" t="s">
        <v>42</v>
      </c>
      <c r="D1193" t="s">
        <v>38</v>
      </c>
      <c r="E1193" t="s">
        <v>50</v>
      </c>
      <c r="F1193" t="s">
        <v>48</v>
      </c>
      <c r="G1193" t="s">
        <v>39</v>
      </c>
    </row>
    <row r="1194" spans="1:8" x14ac:dyDescent="0.25">
      <c r="A1194" t="s">
        <v>2277</v>
      </c>
      <c r="B1194" t="s">
        <v>38</v>
      </c>
      <c r="C1194" t="s">
        <v>39</v>
      </c>
      <c r="D1194" t="s">
        <v>40</v>
      </c>
      <c r="E1194" t="s">
        <v>41</v>
      </c>
      <c r="F1194" t="s">
        <v>42</v>
      </c>
      <c r="G1194" t="s">
        <v>50</v>
      </c>
      <c r="H1194" t="s">
        <v>48</v>
      </c>
    </row>
    <row r="1195" spans="1:8" x14ac:dyDescent="0.25">
      <c r="A1195" t="s">
        <v>2282</v>
      </c>
      <c r="B1195" t="s">
        <v>38</v>
      </c>
      <c r="C1195" t="s">
        <v>39</v>
      </c>
      <c r="D1195" t="s">
        <v>40</v>
      </c>
      <c r="E1195" t="s">
        <v>41</v>
      </c>
      <c r="F1195" t="s">
        <v>42</v>
      </c>
      <c r="G1195" t="s">
        <v>50</v>
      </c>
      <c r="H1195" t="s">
        <v>48</v>
      </c>
    </row>
    <row r="1196" spans="1:8" x14ac:dyDescent="0.25">
      <c r="A1196" t="s">
        <v>2283</v>
      </c>
      <c r="B1196" t="s">
        <v>38</v>
      </c>
      <c r="C1196" t="s">
        <v>48</v>
      </c>
      <c r="D1196" t="s">
        <v>50</v>
      </c>
      <c r="E1196" t="s">
        <v>394</v>
      </c>
      <c r="F1196" t="s">
        <v>42</v>
      </c>
    </row>
    <row r="1197" spans="1:8" x14ac:dyDescent="0.25">
      <c r="A1197" t="s">
        <v>2284</v>
      </c>
      <c r="B1197" t="s">
        <v>38</v>
      </c>
      <c r="C1197" t="s">
        <v>48</v>
      </c>
      <c r="D1197" t="s">
        <v>50</v>
      </c>
      <c r="E1197" t="s">
        <v>394</v>
      </c>
      <c r="F1197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70"/>
  <sheetViews>
    <sheetView topLeftCell="A1123" workbookViewId="0">
      <selection activeCell="M1165" sqref="M1165"/>
    </sheetView>
  </sheetViews>
  <sheetFormatPr defaultRowHeight="15" x14ac:dyDescent="0.25"/>
  <cols>
    <col min="1" max="1" width="26.28515625" bestFit="1" customWidth="1"/>
    <col min="2" max="2" width="13.5703125" bestFit="1" customWidth="1"/>
    <col min="3" max="3" width="11.7109375" bestFit="1" customWidth="1"/>
    <col min="4" max="4" width="19.7109375" customWidth="1"/>
    <col min="5" max="6" width="14.28515625" customWidth="1"/>
    <col min="7" max="7" width="50.5703125" customWidth="1"/>
    <col min="8" max="8" width="36.5703125" customWidth="1"/>
    <col min="9" max="11" width="20.28515625" customWidth="1"/>
    <col min="12" max="12" width="10.140625" customWidth="1"/>
    <col min="13" max="14" width="9.140625" customWidth="1"/>
    <col min="15" max="15" width="12" customWidth="1"/>
    <col min="16" max="16" width="22.42578125" customWidth="1"/>
    <col min="17" max="17" width="27.85546875" customWidth="1"/>
    <col min="18" max="18" width="22.42578125" customWidth="1"/>
    <col min="19" max="19" width="21.7109375" customWidth="1"/>
    <col min="20" max="21" width="22.42578125" customWidth="1"/>
    <col min="22" max="22" width="9.28515625" customWidth="1"/>
    <col min="23" max="23" width="26.28515625" bestFit="1" customWidth="1"/>
    <col min="24" max="24" width="100.85546875" bestFit="1" customWidth="1"/>
  </cols>
  <sheetData>
    <row r="1" spans="1:24" s="1" customFormat="1" x14ac:dyDescent="0.25">
      <c r="A1" s="1" t="s">
        <v>2815</v>
      </c>
      <c r="B1" s="1" t="s">
        <v>2816</v>
      </c>
      <c r="C1" s="1" t="s">
        <v>2817</v>
      </c>
      <c r="D1" s="1" t="s">
        <v>5189</v>
      </c>
      <c r="E1" s="1" t="s">
        <v>2818</v>
      </c>
      <c r="F1" s="1" t="s">
        <v>5374</v>
      </c>
      <c r="G1" s="1" t="s">
        <v>2819</v>
      </c>
      <c r="H1" s="1" t="s">
        <v>2820</v>
      </c>
      <c r="I1" s="1" t="s">
        <v>2821</v>
      </c>
      <c r="J1" s="1" t="s">
        <v>2822</v>
      </c>
      <c r="K1" s="1" t="s">
        <v>2823</v>
      </c>
      <c r="L1" s="1" t="s">
        <v>2824</v>
      </c>
      <c r="M1" s="1" t="s">
        <v>2825</v>
      </c>
      <c r="N1" s="1" t="s">
        <v>2826</v>
      </c>
      <c r="O1" s="1" t="s">
        <v>2827</v>
      </c>
      <c r="P1" s="1" t="s">
        <v>2828</v>
      </c>
      <c r="Q1" s="1" t="s">
        <v>2829</v>
      </c>
      <c r="R1" s="1" t="s">
        <v>2830</v>
      </c>
      <c r="S1" s="1" t="s">
        <v>2831</v>
      </c>
      <c r="T1" s="1" t="s">
        <v>2832</v>
      </c>
      <c r="U1" s="1" t="s">
        <v>2833</v>
      </c>
      <c r="V1" s="1" t="s">
        <v>2834</v>
      </c>
      <c r="W1" s="1" t="s">
        <v>2835</v>
      </c>
      <c r="X1" s="1" t="s">
        <v>2836</v>
      </c>
    </row>
    <row r="2" spans="1:24" x14ac:dyDescent="0.25">
      <c r="A2" t="s">
        <v>2837</v>
      </c>
      <c r="B2" t="s">
        <v>2838</v>
      </c>
      <c r="C2" t="s">
        <v>2839</v>
      </c>
      <c r="D2" t="s">
        <v>5190</v>
      </c>
      <c r="E2" t="s">
        <v>2840</v>
      </c>
      <c r="G2" t="s">
        <v>2841</v>
      </c>
      <c r="H2" t="s">
        <v>2842</v>
      </c>
      <c r="M2" t="str">
        <f>IF(OR($O2="dispout",$O2="bildin",$O2="bildout",$O2="dispin"),"mnumnr","")</f>
        <v/>
      </c>
      <c r="N2" t="str">
        <f>IF(OR($O2="dispout",$O2="bildin",$O2="bildout",$O2="dispett3"),"mnumyr","")</f>
        <v/>
      </c>
      <c r="O2" t="str">
        <f>IFERROR(VLOOKUP(A2,dispett,2,FALSE),B2)</f>
        <v>ab32</v>
      </c>
      <c r="P2" t="str">
        <f t="shared" ref="P2:P65" si="0">IFERROR(VLOOKUP(H2,ECPLOOK,3,FALSE),"missing")</f>
        <v>MNUMYR</v>
      </c>
      <c r="Q2" t="str">
        <f t="shared" ref="Q2:Q65" si="1">IFERROR(VLOOKUP(I2,ECPLOOK,2,FALSE),IF(I2&lt;&gt;"","missing"," "))</f>
        <v xml:space="preserve"> </v>
      </c>
      <c r="R2" t="str">
        <f t="shared" ref="R2:R65" si="2">IFERROR(VLOOKUP(J2,ECPLOOK,3,FALSE),IF(J2&lt;&gt;"","missing"," "))</f>
        <v xml:space="preserve"> </v>
      </c>
      <c r="S2" t="str">
        <f t="shared" ref="S2:S65" si="3">IFERROR(VLOOKUP(K2,ECPLOOK,2,FALSE),IF(K2&lt;&gt;"","missing"," "))</f>
        <v xml:space="preserve"> </v>
      </c>
      <c r="T2" t="str">
        <f t="shared" ref="T2:T65" si="4">IFERROR(VLOOKUP(L2,ECPLOOK,3,FALSE),IF(L2&lt;&gt;"","missing"," "))</f>
        <v xml:space="preserve"> </v>
      </c>
      <c r="U2" t="str">
        <f t="shared" ref="U2:U65" si="5">IFERROR(VLOOKUP(M2,ECPLOOK,2)," ")</f>
        <v xml:space="preserve"> </v>
      </c>
      <c r="V2" t="str">
        <f t="shared" ref="V2:V65" si="6">IFERROR(VLOOKUP(N2,ECPLOOK,2)," ")</f>
        <v xml:space="preserve"> </v>
      </c>
      <c r="W2" t="str">
        <f>IF(A2&lt;&gt;"CF",SUBSTITUTE(A2,"$","_"),"WWIND_CF")</f>
        <v>ab_allbank_avl</v>
      </c>
      <c r="X2" t="str">
        <f>IF(P2&lt;&gt;" ","("&amp;P2,"")    &amp;    IF(Q2&lt;&gt;" ",   ","&amp;Q2,"")   &amp; IF(R2&lt;&gt;" ",   ","&amp;R2,"")   &amp; IF(S2&lt;&gt;" ",   ","&amp;S2,"")  &amp; IF(T2&lt;&gt;" ",   ","&amp;T2,"")  &amp; IF(U2&lt;&gt;" ",  ","&amp;U2,"") &amp; IF(V2&lt;&gt;" ",  "," &amp; V2,"" )&amp; IF(P2&lt;&gt;" ",")","")</f>
        <v>(MNUMYR)</v>
      </c>
    </row>
    <row r="3" spans="1:24" x14ac:dyDescent="0.25">
      <c r="A3" t="s">
        <v>2843</v>
      </c>
      <c r="B3" t="s">
        <v>2838</v>
      </c>
      <c r="C3" t="s">
        <v>2839</v>
      </c>
      <c r="E3" t="s">
        <v>2840</v>
      </c>
      <c r="G3" t="s">
        <v>2844</v>
      </c>
      <c r="H3" t="s">
        <v>2842</v>
      </c>
      <c r="M3" t="str">
        <f t="shared" ref="M3:M66" si="7">IF(OR($O3="dispout",$O3="bildin",$O3="bildout",$O3="dispin"),"mnumnr","")</f>
        <v/>
      </c>
      <c r="N3" t="str">
        <f t="shared" ref="N3:N66" si="8">IF(OR($O3="dispout",$O3="bildin",$O3="bildout",$O3="dispett3"),"mnumyr","")</f>
        <v/>
      </c>
      <c r="O3" t="str">
        <f>IFERROR(VLOOKUP(A3,dispett,2,FALSE),B3)</f>
        <v>ab32</v>
      </c>
      <c r="P3" t="str">
        <f t="shared" si="0"/>
        <v>MNUMYR</v>
      </c>
      <c r="Q3" t="str">
        <f t="shared" si="1"/>
        <v xml:space="preserve"> </v>
      </c>
      <c r="R3" t="str">
        <f t="shared" si="2"/>
        <v xml:space="preserve"> </v>
      </c>
      <c r="S3" t="str">
        <f t="shared" si="3"/>
        <v xml:space="preserve"> </v>
      </c>
      <c r="T3" t="str">
        <f t="shared" si="4"/>
        <v xml:space="preserve"> </v>
      </c>
      <c r="U3" t="str">
        <f t="shared" si="5"/>
        <v xml:space="preserve"> </v>
      </c>
      <c r="V3" t="str">
        <f t="shared" si="6"/>
        <v xml:space="preserve"> </v>
      </c>
      <c r="W3" t="str">
        <f t="shared" ref="W3:W66" si="9">IF(A3&lt;&gt;"CF",SUBSTITUTE(A3,"$","_"),"WWIND_CF")</f>
        <v>ab_auction_p</v>
      </c>
      <c r="X3" t="str">
        <f t="shared" ref="X3:X66" si="10">IF(P3&lt;&gt;" ","("&amp;P3,"")    &amp;    IF(Q3&lt;&gt;" ",   ","&amp;Q3,"")   &amp; IF(R3&lt;&gt;" ",   ","&amp;R3,"")   &amp; IF(S3&lt;&gt;" ",   ","&amp;S3,"")  &amp; IF(T3&lt;&gt;" ",   ","&amp;T3,"")  &amp; IF(U3&lt;&gt;" ",  ","&amp;U3,"") &amp; IF(V3&lt;&gt;" ",  "," &amp; V3,"" )&amp; IF(P3&lt;&gt;" ",")","")</f>
        <v>(MNUMYR)</v>
      </c>
    </row>
    <row r="4" spans="1:24" x14ac:dyDescent="0.25">
      <c r="A4" t="s">
        <v>2845</v>
      </c>
      <c r="B4" t="s">
        <v>2838</v>
      </c>
      <c r="C4" t="s">
        <v>2839</v>
      </c>
      <c r="E4" t="s">
        <v>2840</v>
      </c>
      <c r="G4" t="s">
        <v>2846</v>
      </c>
      <c r="H4" t="s">
        <v>2842</v>
      </c>
      <c r="M4" t="str">
        <f t="shared" si="7"/>
        <v/>
      </c>
      <c r="N4" t="str">
        <f t="shared" si="8"/>
        <v/>
      </c>
      <c r="O4" t="str">
        <f>IFERROR(VLOOKUP(A4,dispett,2,FALSE),B4)</f>
        <v>ab32</v>
      </c>
      <c r="P4" t="str">
        <f t="shared" si="0"/>
        <v>MNUMYR</v>
      </c>
      <c r="Q4" t="str">
        <f t="shared" si="1"/>
        <v xml:space="preserve"> </v>
      </c>
      <c r="R4" t="str">
        <f t="shared" si="2"/>
        <v xml:space="preserve"> </v>
      </c>
      <c r="S4" t="str">
        <f t="shared" si="3"/>
        <v xml:space="preserve"> </v>
      </c>
      <c r="T4" t="str">
        <f t="shared" si="4"/>
        <v xml:space="preserve"> </v>
      </c>
      <c r="U4" t="str">
        <f t="shared" si="5"/>
        <v xml:space="preserve"> </v>
      </c>
      <c r="V4" t="str">
        <f t="shared" si="6"/>
        <v xml:space="preserve"> </v>
      </c>
      <c r="W4" t="str">
        <f t="shared" si="9"/>
        <v>ab_cap_tot</v>
      </c>
      <c r="X4" t="str">
        <f t="shared" si="10"/>
        <v>(MNUMYR)</v>
      </c>
    </row>
    <row r="5" spans="1:24" x14ac:dyDescent="0.25">
      <c r="A5" t="s">
        <v>2847</v>
      </c>
      <c r="B5" t="s">
        <v>2838</v>
      </c>
      <c r="C5" t="s">
        <v>2839</v>
      </c>
      <c r="E5" t="s">
        <v>2840</v>
      </c>
      <c r="G5" t="s">
        <v>2848</v>
      </c>
      <c r="H5" t="s">
        <v>2842</v>
      </c>
      <c r="M5" t="str">
        <f t="shared" si="7"/>
        <v/>
      </c>
      <c r="N5" t="str">
        <f t="shared" si="8"/>
        <v/>
      </c>
      <c r="O5" t="str">
        <f>IFERROR(VLOOKUP(A5,dispett,2,FALSE),B5)</f>
        <v>ab32</v>
      </c>
      <c r="P5" t="str">
        <f t="shared" si="0"/>
        <v>MNUMYR</v>
      </c>
      <c r="Q5" t="str">
        <f t="shared" si="1"/>
        <v xml:space="preserve"> </v>
      </c>
      <c r="R5" t="str">
        <f t="shared" si="2"/>
        <v xml:space="preserve"> </v>
      </c>
      <c r="S5" t="str">
        <f t="shared" si="3"/>
        <v xml:space="preserve"> </v>
      </c>
      <c r="T5" t="str">
        <f t="shared" si="4"/>
        <v xml:space="preserve"> </v>
      </c>
      <c r="U5" t="str">
        <f t="shared" si="5"/>
        <v xml:space="preserve"> </v>
      </c>
      <c r="V5" t="str">
        <f t="shared" si="6"/>
        <v xml:space="preserve"> </v>
      </c>
      <c r="W5" t="str">
        <f t="shared" si="9"/>
        <v>ab_covd_em_fue</v>
      </c>
      <c r="X5" t="str">
        <f t="shared" si="10"/>
        <v>(MNUMYR)</v>
      </c>
    </row>
    <row r="6" spans="1:24" x14ac:dyDescent="0.25">
      <c r="A6" t="s">
        <v>2849</v>
      </c>
      <c r="B6" t="s">
        <v>2838</v>
      </c>
      <c r="C6" t="s">
        <v>2839</v>
      </c>
      <c r="E6" t="s">
        <v>2840</v>
      </c>
      <c r="G6" t="s">
        <v>2850</v>
      </c>
      <c r="H6" t="s">
        <v>2842</v>
      </c>
      <c r="M6" t="str">
        <f t="shared" si="7"/>
        <v/>
      </c>
      <c r="N6" t="str">
        <f t="shared" si="8"/>
        <v/>
      </c>
      <c r="O6" t="str">
        <f>IFERROR(VLOOKUP(A6,dispett,2,FALSE),B6)</f>
        <v>ab32</v>
      </c>
      <c r="P6" t="str">
        <f t="shared" si="0"/>
        <v>MNUMYR</v>
      </c>
      <c r="Q6" t="str">
        <f t="shared" si="1"/>
        <v xml:space="preserve"> </v>
      </c>
      <c r="R6" t="str">
        <f t="shared" si="2"/>
        <v xml:space="preserve"> </v>
      </c>
      <c r="S6" t="str">
        <f t="shared" si="3"/>
        <v xml:space="preserve"> </v>
      </c>
      <c r="T6" t="str">
        <f t="shared" si="4"/>
        <v xml:space="preserve"> </v>
      </c>
      <c r="U6" t="str">
        <f t="shared" si="5"/>
        <v xml:space="preserve"> </v>
      </c>
      <c r="V6" t="str">
        <f t="shared" si="6"/>
        <v xml:space="preserve"> </v>
      </c>
      <c r="W6" t="str">
        <f t="shared" si="9"/>
        <v>ab_covd_em_ind</v>
      </c>
      <c r="X6" t="str">
        <f t="shared" si="10"/>
        <v>(MNUMYR)</v>
      </c>
    </row>
    <row r="7" spans="1:24" x14ac:dyDescent="0.25">
      <c r="A7" t="s">
        <v>2851</v>
      </c>
      <c r="B7" t="s">
        <v>2838</v>
      </c>
      <c r="C7" t="s">
        <v>2839</v>
      </c>
      <c r="E7" t="s">
        <v>2840</v>
      </c>
      <c r="G7" t="s">
        <v>2852</v>
      </c>
      <c r="H7" t="s">
        <v>2842</v>
      </c>
      <c r="M7" t="str">
        <f t="shared" si="7"/>
        <v/>
      </c>
      <c r="N7" t="str">
        <f t="shared" si="8"/>
        <v/>
      </c>
      <c r="O7" t="str">
        <f>IFERROR(VLOOKUP(A7,dispett,2,FALSE),B7)</f>
        <v>ab32</v>
      </c>
      <c r="P7" t="str">
        <f t="shared" si="0"/>
        <v>MNUMYR</v>
      </c>
      <c r="Q7" t="str">
        <f t="shared" si="1"/>
        <v xml:space="preserve"> </v>
      </c>
      <c r="R7" t="str">
        <f t="shared" si="2"/>
        <v xml:space="preserve"> </v>
      </c>
      <c r="S7" t="str">
        <f t="shared" si="3"/>
        <v xml:space="preserve"> </v>
      </c>
      <c r="T7" t="str">
        <f t="shared" si="4"/>
        <v xml:space="preserve"> </v>
      </c>
      <c r="U7" t="str">
        <f t="shared" si="5"/>
        <v xml:space="preserve"> </v>
      </c>
      <c r="V7" t="str">
        <f t="shared" si="6"/>
        <v xml:space="preserve"> </v>
      </c>
      <c r="W7" t="str">
        <f t="shared" si="9"/>
        <v>ab_covd_em_oth</v>
      </c>
      <c r="X7" t="str">
        <f t="shared" si="10"/>
        <v>(MNUMYR)</v>
      </c>
    </row>
    <row r="8" spans="1:24" x14ac:dyDescent="0.25">
      <c r="A8" t="s">
        <v>2853</v>
      </c>
      <c r="B8" t="s">
        <v>2838</v>
      </c>
      <c r="C8" t="s">
        <v>2839</v>
      </c>
      <c r="E8" t="s">
        <v>2840</v>
      </c>
      <c r="G8" t="s">
        <v>2854</v>
      </c>
      <c r="H8" t="s">
        <v>2842</v>
      </c>
      <c r="M8" t="str">
        <f t="shared" si="7"/>
        <v/>
      </c>
      <c r="N8" t="str">
        <f t="shared" si="8"/>
        <v/>
      </c>
      <c r="O8" t="str">
        <f>IFERROR(VLOOKUP(A8,dispett,2,FALSE),B8)</f>
        <v>ab32</v>
      </c>
      <c r="P8" t="str">
        <f t="shared" si="0"/>
        <v>MNUMYR</v>
      </c>
      <c r="Q8" t="str">
        <f t="shared" si="1"/>
        <v xml:space="preserve"> </v>
      </c>
      <c r="R8" t="str">
        <f t="shared" si="2"/>
        <v xml:space="preserve"> </v>
      </c>
      <c r="S8" t="str">
        <f t="shared" si="3"/>
        <v xml:space="preserve"> </v>
      </c>
      <c r="T8" t="str">
        <f t="shared" si="4"/>
        <v xml:space="preserve"> </v>
      </c>
      <c r="U8" t="str">
        <f t="shared" si="5"/>
        <v xml:space="preserve"> </v>
      </c>
      <c r="V8" t="str">
        <f t="shared" si="6"/>
        <v xml:space="preserve"> </v>
      </c>
      <c r="W8" t="str">
        <f t="shared" si="9"/>
        <v>ab_covd_em_ref</v>
      </c>
      <c r="X8" t="str">
        <f t="shared" si="10"/>
        <v>(MNUMYR)</v>
      </c>
    </row>
    <row r="9" spans="1:24" x14ac:dyDescent="0.25">
      <c r="A9" t="s">
        <v>2855</v>
      </c>
      <c r="B9" t="s">
        <v>2838</v>
      </c>
      <c r="C9" t="s">
        <v>2839</v>
      </c>
      <c r="E9" t="s">
        <v>2840</v>
      </c>
      <c r="G9" t="s">
        <v>2856</v>
      </c>
      <c r="H9" t="s">
        <v>2842</v>
      </c>
      <c r="M9" t="str">
        <f t="shared" si="7"/>
        <v/>
      </c>
      <c r="N9" t="str">
        <f t="shared" si="8"/>
        <v/>
      </c>
      <c r="O9" t="str">
        <f>IFERROR(VLOOKUP(A9,dispett,2,FALSE),B9)</f>
        <v>ab32</v>
      </c>
      <c r="P9" t="str">
        <f t="shared" si="0"/>
        <v>MNUMYR</v>
      </c>
      <c r="Q9" t="str">
        <f t="shared" si="1"/>
        <v xml:space="preserve"> </v>
      </c>
      <c r="R9" t="str">
        <f t="shared" si="2"/>
        <v xml:space="preserve"> </v>
      </c>
      <c r="S9" t="str">
        <f t="shared" si="3"/>
        <v xml:space="preserve"> </v>
      </c>
      <c r="T9" t="str">
        <f t="shared" si="4"/>
        <v xml:space="preserve"> </v>
      </c>
      <c r="U9" t="str">
        <f t="shared" si="5"/>
        <v xml:space="preserve"> </v>
      </c>
      <c r="V9" t="str">
        <f t="shared" si="6"/>
        <v xml:space="preserve"> </v>
      </c>
      <c r="W9" t="str">
        <f t="shared" si="9"/>
        <v>ab_cstcont_avl</v>
      </c>
      <c r="X9" t="str">
        <f t="shared" si="10"/>
        <v>(MNUMYR)</v>
      </c>
    </row>
    <row r="10" spans="1:24" x14ac:dyDescent="0.25">
      <c r="A10" t="s">
        <v>2857</v>
      </c>
      <c r="B10" t="s">
        <v>2838</v>
      </c>
      <c r="C10" t="s">
        <v>2839</v>
      </c>
      <c r="E10" t="s">
        <v>2840</v>
      </c>
      <c r="G10" t="s">
        <v>2858</v>
      </c>
      <c r="H10" t="s">
        <v>2842</v>
      </c>
      <c r="M10" t="str">
        <f t="shared" si="7"/>
        <v/>
      </c>
      <c r="N10" t="str">
        <f t="shared" si="8"/>
        <v/>
      </c>
      <c r="O10" t="str">
        <f>IFERROR(VLOOKUP(A10,dispett,2,FALSE),B10)</f>
        <v>ab32</v>
      </c>
      <c r="P10" t="str">
        <f t="shared" si="0"/>
        <v>MNUMYR</v>
      </c>
      <c r="Q10" t="str">
        <f t="shared" si="1"/>
        <v xml:space="preserve"> </v>
      </c>
      <c r="R10" t="str">
        <f t="shared" si="2"/>
        <v xml:space="preserve"> </v>
      </c>
      <c r="S10" t="str">
        <f t="shared" si="3"/>
        <v xml:space="preserve"> </v>
      </c>
      <c r="T10" t="str">
        <f t="shared" si="4"/>
        <v xml:space="preserve"> </v>
      </c>
      <c r="U10" t="str">
        <f t="shared" si="5"/>
        <v xml:space="preserve"> </v>
      </c>
      <c r="V10" t="str">
        <f t="shared" si="6"/>
        <v xml:space="preserve"> </v>
      </c>
      <c r="W10" t="str">
        <f t="shared" si="9"/>
        <v>ab_cstcont_frac</v>
      </c>
      <c r="X10" t="str">
        <f t="shared" si="10"/>
        <v>(MNUMYR)</v>
      </c>
    </row>
    <row r="11" spans="1:24" x14ac:dyDescent="0.25">
      <c r="A11" t="s">
        <v>2859</v>
      </c>
      <c r="B11" t="s">
        <v>2838</v>
      </c>
      <c r="C11" t="s">
        <v>2839</v>
      </c>
      <c r="E11" t="s">
        <v>2840</v>
      </c>
      <c r="G11" t="s">
        <v>2860</v>
      </c>
      <c r="H11" t="s">
        <v>2842</v>
      </c>
      <c r="M11" t="str">
        <f t="shared" si="7"/>
        <v/>
      </c>
      <c r="N11" t="str">
        <f t="shared" si="8"/>
        <v/>
      </c>
      <c r="O11" t="str">
        <f>IFERROR(VLOOKUP(A11,dispett,2,FALSE),B11)</f>
        <v>ab32</v>
      </c>
      <c r="P11" t="str">
        <f t="shared" si="0"/>
        <v>MNUMYR</v>
      </c>
      <c r="Q11" t="str">
        <f t="shared" si="1"/>
        <v xml:space="preserve"> </v>
      </c>
      <c r="R11" t="str">
        <f t="shared" si="2"/>
        <v xml:space="preserve"> </v>
      </c>
      <c r="S11" t="str">
        <f t="shared" si="3"/>
        <v xml:space="preserve"> </v>
      </c>
      <c r="T11" t="str">
        <f t="shared" si="4"/>
        <v xml:space="preserve"> </v>
      </c>
      <c r="U11" t="str">
        <f t="shared" si="5"/>
        <v xml:space="preserve"> </v>
      </c>
      <c r="V11" t="str">
        <f t="shared" si="6"/>
        <v xml:space="preserve"> </v>
      </c>
      <c r="W11" t="str">
        <f t="shared" si="9"/>
        <v>ab_offset_frac</v>
      </c>
      <c r="X11" t="str">
        <f t="shared" si="10"/>
        <v>(MNUMYR)</v>
      </c>
    </row>
    <row r="12" spans="1:24" x14ac:dyDescent="0.25">
      <c r="A12" t="s">
        <v>2861</v>
      </c>
      <c r="B12" t="s">
        <v>2838</v>
      </c>
      <c r="C12" t="s">
        <v>2839</v>
      </c>
      <c r="E12" t="s">
        <v>2840</v>
      </c>
      <c r="G12" t="s">
        <v>2862</v>
      </c>
      <c r="H12" t="s">
        <v>2565</v>
      </c>
      <c r="I12" t="s">
        <v>2842</v>
      </c>
      <c r="M12" t="str">
        <f t="shared" si="7"/>
        <v/>
      </c>
      <c r="N12" t="str">
        <f t="shared" si="8"/>
        <v/>
      </c>
      <c r="O12" t="str">
        <f>IFERROR(VLOOKUP(A12,dispett,2,FALSE),B12)</f>
        <v>ab32</v>
      </c>
      <c r="P12" t="str">
        <f t="shared" si="0"/>
        <v>Three</v>
      </c>
      <c r="Q12" t="str">
        <f t="shared" si="1"/>
        <v>MNUMYR</v>
      </c>
      <c r="R12" t="str">
        <f t="shared" si="2"/>
        <v xml:space="preserve"> </v>
      </c>
      <c r="S12" t="str">
        <f t="shared" si="3"/>
        <v xml:space="preserve"> </v>
      </c>
      <c r="T12" t="str">
        <f t="shared" si="4"/>
        <v xml:space="preserve"> </v>
      </c>
      <c r="U12" t="str">
        <f t="shared" si="5"/>
        <v xml:space="preserve"> </v>
      </c>
      <c r="V12" t="str">
        <f t="shared" si="6"/>
        <v xml:space="preserve"> </v>
      </c>
      <c r="W12" t="str">
        <f t="shared" si="9"/>
        <v>ab_reserve_p</v>
      </c>
      <c r="X12" t="str">
        <f t="shared" si="10"/>
        <v>(Three,MNUMYR)</v>
      </c>
    </row>
    <row r="13" spans="1:24" x14ac:dyDescent="0.25">
      <c r="A13" t="s">
        <v>2863</v>
      </c>
      <c r="B13" t="s">
        <v>2864</v>
      </c>
      <c r="C13" t="s">
        <v>2865</v>
      </c>
      <c r="E13" t="s">
        <v>2840</v>
      </c>
      <c r="G13" t="s">
        <v>2866</v>
      </c>
      <c r="H13" t="s">
        <v>2792</v>
      </c>
      <c r="I13" t="s">
        <v>2791</v>
      </c>
      <c r="J13" t="s">
        <v>2781</v>
      </c>
      <c r="M13" t="str">
        <f t="shared" si="7"/>
        <v/>
      </c>
      <c r="N13" t="str">
        <f t="shared" si="8"/>
        <v/>
      </c>
      <c r="O13" t="str">
        <f>IFERROR(VLOOKUP(A13,dispett,2,FALSE),B13)</f>
        <v>coalemm</v>
      </c>
      <c r="P13" t="str">
        <f t="shared" si="0"/>
        <v>numACI</v>
      </c>
      <c r="Q13" t="str">
        <f t="shared" si="1"/>
        <v>EmissionRank</v>
      </c>
      <c r="R13" t="str">
        <f t="shared" si="2"/>
        <v>PlantType_ECP</v>
      </c>
      <c r="S13" t="str">
        <f t="shared" si="3"/>
        <v xml:space="preserve"> </v>
      </c>
      <c r="T13" t="str">
        <f t="shared" si="4"/>
        <v xml:space="preserve"> </v>
      </c>
      <c r="U13" t="str">
        <f t="shared" si="5"/>
        <v xml:space="preserve"> </v>
      </c>
      <c r="V13" t="str">
        <f t="shared" si="6"/>
        <v xml:space="preserve"> </v>
      </c>
      <c r="W13" t="str">
        <f t="shared" si="9"/>
        <v>ACI_CST</v>
      </c>
      <c r="X13" t="str">
        <f t="shared" si="10"/>
        <v>(numACI,EmissionRank,PlantType_ECP)</v>
      </c>
    </row>
    <row r="14" spans="1:24" x14ac:dyDescent="0.25">
      <c r="A14" t="s">
        <v>2867</v>
      </c>
      <c r="B14" t="s">
        <v>2864</v>
      </c>
      <c r="C14" t="s">
        <v>2865</v>
      </c>
      <c r="E14" t="s">
        <v>2868</v>
      </c>
      <c r="G14" t="s">
        <v>2869</v>
      </c>
      <c r="H14" t="s">
        <v>2792</v>
      </c>
      <c r="I14" t="s">
        <v>2791</v>
      </c>
      <c r="J14" t="s">
        <v>2781</v>
      </c>
      <c r="K14" t="s">
        <v>2561</v>
      </c>
      <c r="M14" t="str">
        <f t="shared" si="7"/>
        <v/>
      </c>
      <c r="N14" t="str">
        <f t="shared" si="8"/>
        <v/>
      </c>
      <c r="O14" t="str">
        <f>IFERROR(VLOOKUP(A14,dispett,2,FALSE),B14)</f>
        <v>coalemm</v>
      </c>
      <c r="P14" t="str">
        <f t="shared" si="0"/>
        <v>numACI</v>
      </c>
      <c r="Q14" t="str">
        <f t="shared" si="1"/>
        <v>EmissionRank</v>
      </c>
      <c r="R14" t="str">
        <f t="shared" si="2"/>
        <v>PlantType_ECP</v>
      </c>
      <c r="S14" t="str">
        <f t="shared" si="3"/>
        <v>MNUMYR</v>
      </c>
      <c r="T14" t="str">
        <f t="shared" si="4"/>
        <v xml:space="preserve"> </v>
      </c>
      <c r="U14" t="str">
        <f t="shared" si="5"/>
        <v xml:space="preserve"> </v>
      </c>
      <c r="V14" t="str">
        <f t="shared" si="6"/>
        <v xml:space="preserve"> </v>
      </c>
      <c r="W14" t="str">
        <f t="shared" si="9"/>
        <v>ACI_OPT</v>
      </c>
      <c r="X14" t="str">
        <f t="shared" si="10"/>
        <v>(numACI,EmissionRank,PlantType_ECP,MNUMYR)</v>
      </c>
    </row>
    <row r="15" spans="1:24" x14ac:dyDescent="0.25">
      <c r="A15" t="s">
        <v>2870</v>
      </c>
      <c r="B15" t="s">
        <v>2864</v>
      </c>
      <c r="C15" t="s">
        <v>2865</v>
      </c>
      <c r="E15" t="s">
        <v>2840</v>
      </c>
      <c r="G15" t="s">
        <v>2871</v>
      </c>
      <c r="H15" t="s">
        <v>2792</v>
      </c>
      <c r="I15" t="s">
        <v>2791</v>
      </c>
      <c r="J15" t="s">
        <v>2781</v>
      </c>
      <c r="M15" t="str">
        <f t="shared" si="7"/>
        <v/>
      </c>
      <c r="N15" t="str">
        <f t="shared" si="8"/>
        <v/>
      </c>
      <c r="O15" t="str">
        <f>IFERROR(VLOOKUP(A15,dispett,2,FALSE),B15)</f>
        <v>coalemm</v>
      </c>
      <c r="P15" t="str">
        <f t="shared" si="0"/>
        <v>numACI</v>
      </c>
      <c r="Q15" t="str">
        <f t="shared" si="1"/>
        <v>EmissionRank</v>
      </c>
      <c r="R15" t="str">
        <f t="shared" si="2"/>
        <v>PlantType_ECP</v>
      </c>
      <c r="S15" t="str">
        <f t="shared" si="3"/>
        <v xml:space="preserve"> </v>
      </c>
      <c r="T15" t="str">
        <f t="shared" si="4"/>
        <v xml:space="preserve"> </v>
      </c>
      <c r="U15" t="str">
        <f t="shared" si="5"/>
        <v xml:space="preserve"> </v>
      </c>
      <c r="V15" t="str">
        <f t="shared" si="6"/>
        <v xml:space="preserve"> </v>
      </c>
      <c r="W15" t="str">
        <f t="shared" si="9"/>
        <v>ACI_QAC</v>
      </c>
      <c r="X15" t="str">
        <f t="shared" si="10"/>
        <v>(numACI,EmissionRank,PlantType_ECP)</v>
      </c>
    </row>
    <row r="16" spans="1:24" x14ac:dyDescent="0.25">
      <c r="A16" t="s">
        <v>2872</v>
      </c>
      <c r="B16" t="s">
        <v>2864</v>
      </c>
      <c r="C16" t="s">
        <v>2839</v>
      </c>
      <c r="E16" t="s">
        <v>2868</v>
      </c>
      <c r="G16" t="s">
        <v>2873</v>
      </c>
      <c r="H16" t="s">
        <v>5308</v>
      </c>
      <c r="I16" t="s">
        <v>2791</v>
      </c>
      <c r="M16" t="str">
        <f t="shared" si="7"/>
        <v/>
      </c>
      <c r="N16" t="str">
        <f t="shared" si="8"/>
        <v/>
      </c>
      <c r="O16" t="str">
        <f>IFERROR(VLOOKUP(A16,dispett,2,FALSE),B16)</f>
        <v>coalemm</v>
      </c>
      <c r="P16" t="str">
        <f t="shared" si="0"/>
        <v>PlantType</v>
      </c>
      <c r="Q16" t="str">
        <f t="shared" si="1"/>
        <v>EmissionRank</v>
      </c>
      <c r="R16" t="str">
        <f t="shared" si="2"/>
        <v xml:space="preserve"> </v>
      </c>
      <c r="S16" t="str">
        <f t="shared" si="3"/>
        <v xml:space="preserve"> </v>
      </c>
      <c r="T16" t="str">
        <f t="shared" si="4"/>
        <v xml:space="preserve"> </v>
      </c>
      <c r="U16" t="str">
        <f t="shared" si="5"/>
        <v xml:space="preserve"> </v>
      </c>
      <c r="V16" t="str">
        <f t="shared" si="6"/>
        <v xml:space="preserve"> </v>
      </c>
      <c r="W16" t="str">
        <f t="shared" si="9"/>
        <v>ACI_STEPS</v>
      </c>
      <c r="X16" t="str">
        <f t="shared" si="10"/>
        <v>(PlantType,EmissionRank)</v>
      </c>
    </row>
    <row r="17" spans="1:24" x14ac:dyDescent="0.25">
      <c r="A17" t="s">
        <v>2874</v>
      </c>
      <c r="B17" t="s">
        <v>2875</v>
      </c>
      <c r="C17" t="s">
        <v>2839</v>
      </c>
      <c r="E17" t="s">
        <v>2876</v>
      </c>
      <c r="G17" t="s">
        <v>2877</v>
      </c>
      <c r="H17" t="s">
        <v>5308</v>
      </c>
      <c r="M17" t="str">
        <f t="shared" si="7"/>
        <v/>
      </c>
      <c r="N17" t="str">
        <f t="shared" si="8"/>
        <v/>
      </c>
      <c r="O17" t="str">
        <f>IFERROR(VLOOKUP(A17,dispett,2,FALSE),B17)</f>
        <v>ecpcntl</v>
      </c>
      <c r="P17" t="str">
        <f t="shared" si="0"/>
        <v>PlantType</v>
      </c>
      <c r="Q17" t="str">
        <f t="shared" si="1"/>
        <v xml:space="preserve"> </v>
      </c>
      <c r="R17" t="str">
        <f t="shared" si="2"/>
        <v xml:space="preserve"> </v>
      </c>
      <c r="S17" t="str">
        <f t="shared" si="3"/>
        <v xml:space="preserve"> </v>
      </c>
      <c r="T17" t="str">
        <f t="shared" si="4"/>
        <v xml:space="preserve"> </v>
      </c>
      <c r="U17" t="str">
        <f t="shared" si="5"/>
        <v xml:space="preserve"> </v>
      </c>
      <c r="V17" t="str">
        <f t="shared" si="6"/>
        <v xml:space="preserve"> </v>
      </c>
      <c r="W17" t="str">
        <f t="shared" si="9"/>
        <v>AIMMS_GRP</v>
      </c>
      <c r="X17" t="str">
        <f t="shared" si="10"/>
        <v>(PlantType)</v>
      </c>
    </row>
    <row r="18" spans="1:24" x14ac:dyDescent="0.25">
      <c r="A18" t="s">
        <v>2878</v>
      </c>
      <c r="B18" t="s">
        <v>2875</v>
      </c>
      <c r="C18" t="s">
        <v>2839</v>
      </c>
      <c r="E18" t="s">
        <v>2876</v>
      </c>
      <c r="G18" t="s">
        <v>2879</v>
      </c>
      <c r="H18" t="s">
        <v>2803</v>
      </c>
      <c r="M18" t="str">
        <f t="shared" si="7"/>
        <v/>
      </c>
      <c r="N18" t="str">
        <f t="shared" si="8"/>
        <v/>
      </c>
      <c r="O18" t="str">
        <f>IFERROR(VLOOKUP(A18,dispett,2,FALSE),B18)</f>
        <v>ecpcntl</v>
      </c>
      <c r="P18" t="str">
        <f t="shared" si="0"/>
        <v>SCALARSet</v>
      </c>
      <c r="Q18" t="str">
        <f t="shared" si="1"/>
        <v xml:space="preserve"> </v>
      </c>
      <c r="R18" t="str">
        <f t="shared" si="2"/>
        <v xml:space="preserve"> </v>
      </c>
      <c r="S18" t="str">
        <f t="shared" si="3"/>
        <v xml:space="preserve"> </v>
      </c>
      <c r="T18" t="str">
        <f t="shared" si="4"/>
        <v xml:space="preserve"> </v>
      </c>
      <c r="U18" t="str">
        <f t="shared" si="5"/>
        <v xml:space="preserve"> </v>
      </c>
      <c r="V18" t="str">
        <f t="shared" si="6"/>
        <v xml:space="preserve"> </v>
      </c>
      <c r="W18" t="str">
        <f t="shared" si="9"/>
        <v>AICL</v>
      </c>
      <c r="X18" t="str">
        <f t="shared" si="10"/>
        <v>(SCALARSet)</v>
      </c>
    </row>
    <row r="19" spans="1:24" x14ac:dyDescent="0.25">
      <c r="A19" t="s">
        <v>2880</v>
      </c>
      <c r="B19" t="s">
        <v>2875</v>
      </c>
      <c r="C19" t="s">
        <v>2839</v>
      </c>
      <c r="E19" t="s">
        <v>2876</v>
      </c>
      <c r="G19" t="s">
        <v>2881</v>
      </c>
      <c r="H19" t="s">
        <v>2803</v>
      </c>
      <c r="M19" t="str">
        <f t="shared" si="7"/>
        <v/>
      </c>
      <c r="N19" t="str">
        <f t="shared" si="8"/>
        <v/>
      </c>
      <c r="O19" t="str">
        <f>IFERROR(VLOOKUP(A19,dispett,2,FALSE),B19)</f>
        <v>ecpcntl</v>
      </c>
      <c r="P19" t="str">
        <f t="shared" si="0"/>
        <v>SCALARSet</v>
      </c>
      <c r="Q19" t="str">
        <f t="shared" si="1"/>
        <v xml:space="preserve"> </v>
      </c>
      <c r="R19" t="str">
        <f t="shared" si="2"/>
        <v xml:space="preserve"> </v>
      </c>
      <c r="S19" t="str">
        <f t="shared" si="3"/>
        <v xml:space="preserve"> </v>
      </c>
      <c r="T19" t="str">
        <f t="shared" si="4"/>
        <v xml:space="preserve"> </v>
      </c>
      <c r="U19" t="str">
        <f t="shared" si="5"/>
        <v xml:space="preserve"> </v>
      </c>
      <c r="V19" t="str">
        <f t="shared" si="6"/>
        <v xml:space="preserve"> </v>
      </c>
      <c r="W19" t="str">
        <f t="shared" si="9"/>
        <v>AIST</v>
      </c>
      <c r="X19" t="str">
        <f t="shared" si="10"/>
        <v>(SCALARSet)</v>
      </c>
    </row>
    <row r="20" spans="1:24" x14ac:dyDescent="0.25">
      <c r="A20" t="s">
        <v>2882</v>
      </c>
      <c r="B20" t="s">
        <v>2875</v>
      </c>
      <c r="C20" t="s">
        <v>2839</v>
      </c>
      <c r="E20" t="s">
        <v>2876</v>
      </c>
      <c r="G20" t="s">
        <v>2883</v>
      </c>
      <c r="H20" t="s">
        <v>2803</v>
      </c>
      <c r="M20" t="str">
        <f t="shared" si="7"/>
        <v/>
      </c>
      <c r="N20" t="str">
        <f t="shared" si="8"/>
        <v/>
      </c>
      <c r="O20" t="str">
        <f>IFERROR(VLOOKUP(A20,dispett,2,FALSE),B20)</f>
        <v>ecpcntl</v>
      </c>
      <c r="P20" t="str">
        <f t="shared" si="0"/>
        <v>SCALARSet</v>
      </c>
      <c r="Q20" t="str">
        <f t="shared" si="1"/>
        <v xml:space="preserve"> </v>
      </c>
      <c r="R20" t="str">
        <f t="shared" si="2"/>
        <v xml:space="preserve"> </v>
      </c>
      <c r="S20" t="str">
        <f t="shared" si="3"/>
        <v xml:space="preserve"> </v>
      </c>
      <c r="T20" t="str">
        <f t="shared" si="4"/>
        <v xml:space="preserve"> </v>
      </c>
      <c r="U20" t="str">
        <f t="shared" si="5"/>
        <v xml:space="preserve"> </v>
      </c>
      <c r="V20" t="str">
        <f t="shared" si="6"/>
        <v xml:space="preserve"> </v>
      </c>
      <c r="W20" t="str">
        <f t="shared" si="9"/>
        <v>AICC</v>
      </c>
      <c r="X20" t="str">
        <f t="shared" si="10"/>
        <v>(SCALARSet)</v>
      </c>
    </row>
    <row r="21" spans="1:24" x14ac:dyDescent="0.25">
      <c r="A21" t="s">
        <v>2884</v>
      </c>
      <c r="B21" t="s">
        <v>2875</v>
      </c>
      <c r="C21" t="s">
        <v>2839</v>
      </c>
      <c r="E21" t="s">
        <v>2876</v>
      </c>
      <c r="G21" t="s">
        <v>2885</v>
      </c>
      <c r="H21" t="s">
        <v>2803</v>
      </c>
      <c r="M21" t="str">
        <f t="shared" si="7"/>
        <v/>
      </c>
      <c r="N21" t="str">
        <f t="shared" si="8"/>
        <v/>
      </c>
      <c r="O21" t="str">
        <f>IFERROR(VLOOKUP(A21,dispett,2,FALSE),B21)</f>
        <v>ecpcntl</v>
      </c>
      <c r="P21" t="str">
        <f t="shared" si="0"/>
        <v>SCALARSet</v>
      </c>
      <c r="Q21" t="str">
        <f t="shared" si="1"/>
        <v xml:space="preserve"> </v>
      </c>
      <c r="R21" t="str">
        <f t="shared" si="2"/>
        <v xml:space="preserve"> </v>
      </c>
      <c r="S21" t="str">
        <f t="shared" si="3"/>
        <v xml:space="preserve"> </v>
      </c>
      <c r="T21" t="str">
        <f t="shared" si="4"/>
        <v xml:space="preserve"> </v>
      </c>
      <c r="U21" t="str">
        <f t="shared" si="5"/>
        <v xml:space="preserve"> </v>
      </c>
      <c r="V21" t="str">
        <f t="shared" si="6"/>
        <v xml:space="preserve"> </v>
      </c>
      <c r="W21" t="str">
        <f t="shared" si="9"/>
        <v>AICT</v>
      </c>
      <c r="X21" t="str">
        <f t="shared" si="10"/>
        <v>(SCALARSet)</v>
      </c>
    </row>
    <row r="22" spans="1:24" x14ac:dyDescent="0.25">
      <c r="A22" t="s">
        <v>2886</v>
      </c>
      <c r="B22" t="s">
        <v>2875</v>
      </c>
      <c r="C22" t="s">
        <v>2839</v>
      </c>
      <c r="E22" t="s">
        <v>2876</v>
      </c>
      <c r="G22" t="s">
        <v>2887</v>
      </c>
      <c r="H22" t="s">
        <v>2803</v>
      </c>
      <c r="M22" t="str">
        <f t="shared" si="7"/>
        <v/>
      </c>
      <c r="N22" t="str">
        <f t="shared" si="8"/>
        <v/>
      </c>
      <c r="O22" t="str">
        <f>IFERROR(VLOOKUP(A22,dispett,2,FALSE),B22)</f>
        <v>ecpcntl</v>
      </c>
      <c r="P22" t="str">
        <f t="shared" si="0"/>
        <v>SCALARSet</v>
      </c>
      <c r="Q22" t="str">
        <f t="shared" si="1"/>
        <v xml:space="preserve"> </v>
      </c>
      <c r="R22" t="str">
        <f t="shared" si="2"/>
        <v xml:space="preserve"> </v>
      </c>
      <c r="S22" t="str">
        <f t="shared" si="3"/>
        <v xml:space="preserve"> </v>
      </c>
      <c r="T22" t="str">
        <f t="shared" si="4"/>
        <v xml:space="preserve"> </v>
      </c>
      <c r="U22" t="str">
        <f t="shared" si="5"/>
        <v xml:space="preserve"> </v>
      </c>
      <c r="V22" t="str">
        <f t="shared" si="6"/>
        <v xml:space="preserve"> </v>
      </c>
      <c r="W22" t="str">
        <f t="shared" si="9"/>
        <v>AIFC</v>
      </c>
      <c r="X22" t="str">
        <f t="shared" si="10"/>
        <v>(SCALARSet)</v>
      </c>
    </row>
    <row r="23" spans="1:24" x14ac:dyDescent="0.25">
      <c r="A23" t="s">
        <v>2888</v>
      </c>
      <c r="B23" t="s">
        <v>2875</v>
      </c>
      <c r="C23" t="s">
        <v>2839</v>
      </c>
      <c r="E23" t="s">
        <v>2876</v>
      </c>
      <c r="G23" t="s">
        <v>2889</v>
      </c>
      <c r="H23" t="s">
        <v>2803</v>
      </c>
      <c r="M23" t="str">
        <f t="shared" si="7"/>
        <v/>
      </c>
      <c r="N23" t="str">
        <f t="shared" si="8"/>
        <v/>
      </c>
      <c r="O23" t="str">
        <f>IFERROR(VLOOKUP(A23,dispett,2,FALSE),B23)</f>
        <v>ecpcntl</v>
      </c>
      <c r="P23" t="str">
        <f t="shared" si="0"/>
        <v>SCALARSet</v>
      </c>
      <c r="Q23" t="str">
        <f t="shared" si="1"/>
        <v xml:space="preserve"> </v>
      </c>
      <c r="R23" t="str">
        <f t="shared" si="2"/>
        <v xml:space="preserve"> </v>
      </c>
      <c r="S23" t="str">
        <f t="shared" si="3"/>
        <v xml:space="preserve"> </v>
      </c>
      <c r="T23" t="str">
        <f t="shared" si="4"/>
        <v xml:space="preserve"> </v>
      </c>
      <c r="U23" t="str">
        <f t="shared" si="5"/>
        <v xml:space="preserve"> </v>
      </c>
      <c r="V23" t="str">
        <f t="shared" si="6"/>
        <v xml:space="preserve"> </v>
      </c>
      <c r="W23" t="str">
        <f t="shared" si="9"/>
        <v>AINU</v>
      </c>
      <c r="X23" t="str">
        <f t="shared" si="10"/>
        <v>(SCALARSet)</v>
      </c>
    </row>
    <row r="24" spans="1:24" x14ac:dyDescent="0.25">
      <c r="A24" t="s">
        <v>2890</v>
      </c>
      <c r="B24" t="s">
        <v>2875</v>
      </c>
      <c r="C24" t="s">
        <v>2839</v>
      </c>
      <c r="E24" t="s">
        <v>2876</v>
      </c>
      <c r="G24" t="s">
        <v>2891</v>
      </c>
      <c r="H24" t="s">
        <v>2803</v>
      </c>
      <c r="M24" t="str">
        <f t="shared" si="7"/>
        <v/>
      </c>
      <c r="N24" t="str">
        <f t="shared" si="8"/>
        <v/>
      </c>
      <c r="O24" t="str">
        <f>IFERROR(VLOOKUP(A24,dispett,2,FALSE),B24)</f>
        <v>ecpcntl</v>
      </c>
      <c r="P24" t="str">
        <f t="shared" si="0"/>
        <v>SCALARSet</v>
      </c>
      <c r="Q24" t="str">
        <f t="shared" si="1"/>
        <v xml:space="preserve"> </v>
      </c>
      <c r="R24" t="str">
        <f t="shared" si="2"/>
        <v xml:space="preserve"> </v>
      </c>
      <c r="S24" t="str">
        <f t="shared" si="3"/>
        <v xml:space="preserve"> </v>
      </c>
      <c r="T24" t="str">
        <f t="shared" si="4"/>
        <v xml:space="preserve"> </v>
      </c>
      <c r="U24" t="str">
        <f t="shared" si="5"/>
        <v xml:space="preserve"> </v>
      </c>
      <c r="V24" t="str">
        <f t="shared" si="6"/>
        <v xml:space="preserve"> </v>
      </c>
      <c r="W24" t="str">
        <f t="shared" si="9"/>
        <v>AIWD</v>
      </c>
      <c r="X24" t="str">
        <f t="shared" si="10"/>
        <v>(SCALARSet)</v>
      </c>
    </row>
    <row r="25" spans="1:24" x14ac:dyDescent="0.25">
      <c r="A25" t="s">
        <v>2892</v>
      </c>
      <c r="B25" t="s">
        <v>2875</v>
      </c>
      <c r="C25" t="s">
        <v>2839</v>
      </c>
      <c r="E25" t="s">
        <v>2876</v>
      </c>
      <c r="G25" t="s">
        <v>2893</v>
      </c>
      <c r="H25" t="s">
        <v>2803</v>
      </c>
      <c r="M25" t="str">
        <f t="shared" si="7"/>
        <v/>
      </c>
      <c r="N25" t="str">
        <f t="shared" si="8"/>
        <v/>
      </c>
      <c r="O25" t="str">
        <f>IFERROR(VLOOKUP(A25,dispett,2,FALSE),B25)</f>
        <v>ecpcntl</v>
      </c>
      <c r="P25" t="str">
        <f t="shared" si="0"/>
        <v>SCALARSet</v>
      </c>
      <c r="Q25" t="str">
        <f t="shared" si="1"/>
        <v xml:space="preserve"> </v>
      </c>
      <c r="R25" t="str">
        <f t="shared" si="2"/>
        <v xml:space="preserve"> </v>
      </c>
      <c r="S25" t="str">
        <f t="shared" si="3"/>
        <v xml:space="preserve"> </v>
      </c>
      <c r="T25" t="str">
        <f t="shared" si="4"/>
        <v xml:space="preserve"> </v>
      </c>
      <c r="U25" t="str">
        <f t="shared" si="5"/>
        <v xml:space="preserve"> </v>
      </c>
      <c r="V25" t="str">
        <f t="shared" si="6"/>
        <v xml:space="preserve"> </v>
      </c>
      <c r="W25" t="str">
        <f t="shared" si="9"/>
        <v>AIRN</v>
      </c>
      <c r="X25" t="str">
        <f t="shared" si="10"/>
        <v>(SCALARSet)</v>
      </c>
    </row>
    <row r="26" spans="1:24" x14ac:dyDescent="0.25">
      <c r="A26" t="s">
        <v>2894</v>
      </c>
      <c r="B26" t="s">
        <v>2875</v>
      </c>
      <c r="C26" t="s">
        <v>2839</v>
      </c>
      <c r="E26" t="s">
        <v>2876</v>
      </c>
      <c r="G26" t="s">
        <v>2895</v>
      </c>
      <c r="H26" t="s">
        <v>2803</v>
      </c>
      <c r="M26" t="str">
        <f t="shared" si="7"/>
        <v/>
      </c>
      <c r="N26" t="str">
        <f t="shared" si="8"/>
        <v/>
      </c>
      <c r="O26" t="str">
        <f>IFERROR(VLOOKUP(A26,dispett,2,FALSE),B26)</f>
        <v>ecpcntl</v>
      </c>
      <c r="P26" t="str">
        <f t="shared" si="0"/>
        <v>SCALARSet</v>
      </c>
      <c r="Q26" t="str">
        <f t="shared" si="1"/>
        <v xml:space="preserve"> </v>
      </c>
      <c r="R26" t="str">
        <f t="shared" si="2"/>
        <v xml:space="preserve"> </v>
      </c>
      <c r="S26" t="str">
        <f t="shared" si="3"/>
        <v xml:space="preserve"> </v>
      </c>
      <c r="T26" t="str">
        <f t="shared" si="4"/>
        <v xml:space="preserve"> </v>
      </c>
      <c r="U26" t="str">
        <f t="shared" si="5"/>
        <v xml:space="preserve"> </v>
      </c>
      <c r="V26" t="str">
        <f t="shared" si="6"/>
        <v xml:space="preserve"> </v>
      </c>
      <c r="W26" t="str">
        <f t="shared" si="9"/>
        <v>AIHY</v>
      </c>
      <c r="X26" t="str">
        <f t="shared" si="10"/>
        <v>(SCALARSet)</v>
      </c>
    </row>
    <row r="27" spans="1:24" x14ac:dyDescent="0.25">
      <c r="A27" t="s">
        <v>2896</v>
      </c>
      <c r="B27" t="s">
        <v>2875</v>
      </c>
      <c r="C27" t="s">
        <v>2839</v>
      </c>
      <c r="E27" t="s">
        <v>2876</v>
      </c>
      <c r="G27" t="s">
        <v>2897</v>
      </c>
      <c r="H27" t="s">
        <v>2803</v>
      </c>
      <c r="M27" t="str">
        <f t="shared" si="7"/>
        <v/>
      </c>
      <c r="N27" t="str">
        <f t="shared" si="8"/>
        <v/>
      </c>
      <c r="O27" t="str">
        <f>IFERROR(VLOOKUP(A27,dispett,2,FALSE),B27)</f>
        <v>ecpcntl</v>
      </c>
      <c r="P27" t="str">
        <f t="shared" si="0"/>
        <v>SCALARSet</v>
      </c>
      <c r="Q27" t="str">
        <f t="shared" si="1"/>
        <v xml:space="preserve"> </v>
      </c>
      <c r="R27" t="str">
        <f t="shared" si="2"/>
        <v xml:space="preserve"> </v>
      </c>
      <c r="S27" t="str">
        <f t="shared" si="3"/>
        <v xml:space="preserve"> </v>
      </c>
      <c r="T27" t="str">
        <f t="shared" si="4"/>
        <v xml:space="preserve"> </v>
      </c>
      <c r="U27" t="str">
        <f t="shared" si="5"/>
        <v xml:space="preserve"> </v>
      </c>
      <c r="V27" t="str">
        <f t="shared" si="6"/>
        <v xml:space="preserve"> </v>
      </c>
      <c r="W27" t="str">
        <f t="shared" si="9"/>
        <v>AIPS</v>
      </c>
      <c r="X27" t="str">
        <f t="shared" si="10"/>
        <v>(SCALARSet)</v>
      </c>
    </row>
    <row r="28" spans="1:24" x14ac:dyDescent="0.25">
      <c r="A28" t="s">
        <v>2898</v>
      </c>
      <c r="B28" t="s">
        <v>2875</v>
      </c>
      <c r="C28" t="s">
        <v>2839</v>
      </c>
      <c r="E28" t="s">
        <v>2876</v>
      </c>
      <c r="G28" t="s">
        <v>2899</v>
      </c>
      <c r="H28" t="s">
        <v>2803</v>
      </c>
      <c r="M28" t="str">
        <f t="shared" si="7"/>
        <v/>
      </c>
      <c r="N28" t="str">
        <f t="shared" si="8"/>
        <v/>
      </c>
      <c r="O28" t="str">
        <f>IFERROR(VLOOKUP(A28,dispett,2,FALSE),B28)</f>
        <v>ecpcntl</v>
      </c>
      <c r="P28" t="str">
        <f t="shared" si="0"/>
        <v>SCALARSet</v>
      </c>
      <c r="Q28" t="str">
        <f t="shared" si="1"/>
        <v xml:space="preserve"> </v>
      </c>
      <c r="R28" t="str">
        <f t="shared" si="2"/>
        <v xml:space="preserve"> </v>
      </c>
      <c r="S28" t="str">
        <f t="shared" si="3"/>
        <v xml:space="preserve"> </v>
      </c>
      <c r="T28" t="str">
        <f t="shared" si="4"/>
        <v xml:space="preserve"> </v>
      </c>
      <c r="U28" t="str">
        <f t="shared" si="5"/>
        <v xml:space="preserve"> </v>
      </c>
      <c r="V28" t="str">
        <f t="shared" si="6"/>
        <v xml:space="preserve"> </v>
      </c>
      <c r="W28" t="str">
        <f t="shared" si="9"/>
        <v>AIP2</v>
      </c>
      <c r="X28" t="str">
        <f t="shared" si="10"/>
        <v>(SCALARSet)</v>
      </c>
    </row>
    <row r="29" spans="1:24" x14ac:dyDescent="0.25">
      <c r="A29" t="s">
        <v>2900</v>
      </c>
      <c r="B29" t="s">
        <v>2875</v>
      </c>
      <c r="C29" t="s">
        <v>2839</v>
      </c>
      <c r="E29" t="s">
        <v>2876</v>
      </c>
      <c r="G29" t="s">
        <v>2901</v>
      </c>
      <c r="H29" t="s">
        <v>2803</v>
      </c>
      <c r="M29" t="str">
        <f t="shared" si="7"/>
        <v/>
      </c>
      <c r="N29" t="str">
        <f t="shared" si="8"/>
        <v/>
      </c>
      <c r="O29" t="str">
        <f>IFERROR(VLOOKUP(A29,dispett,2,FALSE),B29)</f>
        <v>ecpcntl</v>
      </c>
      <c r="P29" t="str">
        <f t="shared" si="0"/>
        <v>SCALARSet</v>
      </c>
      <c r="Q29" t="str">
        <f t="shared" si="1"/>
        <v xml:space="preserve"> </v>
      </c>
      <c r="R29" t="str">
        <f t="shared" si="2"/>
        <v xml:space="preserve"> </v>
      </c>
      <c r="S29" t="str">
        <f t="shared" si="3"/>
        <v xml:space="preserve"> </v>
      </c>
      <c r="T29" t="str">
        <f t="shared" si="4"/>
        <v xml:space="preserve"> </v>
      </c>
      <c r="U29" t="str">
        <f t="shared" si="5"/>
        <v xml:space="preserve"> </v>
      </c>
      <c r="V29" t="str">
        <f t="shared" si="6"/>
        <v xml:space="preserve"> </v>
      </c>
      <c r="W29" t="str">
        <f t="shared" si="9"/>
        <v>AISG</v>
      </c>
      <c r="X29" t="str">
        <f t="shared" si="10"/>
        <v>(SCALARSet)</v>
      </c>
    </row>
    <row r="30" spans="1:24" x14ac:dyDescent="0.25">
      <c r="A30" t="s">
        <v>2902</v>
      </c>
      <c r="B30" t="s">
        <v>2875</v>
      </c>
      <c r="C30" t="s">
        <v>2839</v>
      </c>
      <c r="E30" t="s">
        <v>2876</v>
      </c>
      <c r="G30" t="s">
        <v>2903</v>
      </c>
      <c r="H30" t="s">
        <v>2803</v>
      </c>
      <c r="M30" t="str">
        <f t="shared" si="7"/>
        <v/>
      </c>
      <c r="N30" t="str">
        <f t="shared" si="8"/>
        <v/>
      </c>
      <c r="O30" t="str">
        <f>IFERROR(VLOOKUP(A30,dispett,2,FALSE),B30)</f>
        <v>ecpcntl</v>
      </c>
      <c r="P30" t="str">
        <f t="shared" si="0"/>
        <v>SCALARSet</v>
      </c>
      <c r="Q30" t="str">
        <f t="shared" si="1"/>
        <v xml:space="preserve"> </v>
      </c>
      <c r="R30" t="str">
        <f t="shared" si="2"/>
        <v xml:space="preserve"> </v>
      </c>
      <c r="S30" t="str">
        <f t="shared" si="3"/>
        <v xml:space="preserve"> </v>
      </c>
      <c r="T30" t="str">
        <f t="shared" si="4"/>
        <v xml:space="preserve"> </v>
      </c>
      <c r="U30" t="str">
        <f t="shared" si="5"/>
        <v xml:space="preserve"> </v>
      </c>
      <c r="V30" t="str">
        <f t="shared" si="6"/>
        <v xml:space="preserve"> </v>
      </c>
      <c r="W30" t="str">
        <f t="shared" si="9"/>
        <v>AIWN</v>
      </c>
      <c r="X30" t="str">
        <f t="shared" si="10"/>
        <v>(SCALARSet)</v>
      </c>
    </row>
    <row r="31" spans="1:24" x14ac:dyDescent="0.25">
      <c r="A31" t="s">
        <v>2904</v>
      </c>
      <c r="B31" t="s">
        <v>2875</v>
      </c>
      <c r="C31" t="s">
        <v>2839</v>
      </c>
      <c r="E31" t="s">
        <v>2876</v>
      </c>
      <c r="G31" t="s">
        <v>2905</v>
      </c>
      <c r="H31" t="s">
        <v>2803</v>
      </c>
      <c r="M31" t="str">
        <f t="shared" si="7"/>
        <v/>
      </c>
      <c r="N31" t="str">
        <f t="shared" si="8"/>
        <v/>
      </c>
      <c r="O31" t="str">
        <f>IFERROR(VLOOKUP(A31,dispett,2,FALSE),B31)</f>
        <v>ecpcntl</v>
      </c>
      <c r="P31" t="str">
        <f t="shared" si="0"/>
        <v>SCALARSet</v>
      </c>
      <c r="Q31" t="str">
        <f t="shared" si="1"/>
        <v xml:space="preserve"> </v>
      </c>
      <c r="R31" t="str">
        <f t="shared" si="2"/>
        <v xml:space="preserve"> </v>
      </c>
      <c r="S31" t="str">
        <f t="shared" si="3"/>
        <v xml:space="preserve"> </v>
      </c>
      <c r="T31" t="str">
        <f t="shared" si="4"/>
        <v xml:space="preserve"> </v>
      </c>
      <c r="U31" t="str">
        <f t="shared" si="5"/>
        <v xml:space="preserve"> </v>
      </c>
      <c r="V31" t="str">
        <f t="shared" si="6"/>
        <v xml:space="preserve"> </v>
      </c>
      <c r="W31" t="str">
        <f t="shared" si="9"/>
        <v>AISO</v>
      </c>
      <c r="X31" t="str">
        <f t="shared" si="10"/>
        <v>(SCALARSet)</v>
      </c>
    </row>
    <row r="32" spans="1:24" x14ac:dyDescent="0.25">
      <c r="A32" t="s">
        <v>2906</v>
      </c>
      <c r="B32" t="s">
        <v>2875</v>
      </c>
      <c r="C32" t="s">
        <v>2839</v>
      </c>
      <c r="E32" t="s">
        <v>2876</v>
      </c>
      <c r="G32" t="s">
        <v>2907</v>
      </c>
      <c r="H32" t="s">
        <v>2803</v>
      </c>
      <c r="M32" t="str">
        <f t="shared" si="7"/>
        <v/>
      </c>
      <c r="N32" t="str">
        <f t="shared" si="8"/>
        <v/>
      </c>
      <c r="O32" t="str">
        <f>IFERROR(VLOOKUP(A32,dispett,2,FALSE),B32)</f>
        <v>ecpcntl</v>
      </c>
      <c r="P32" t="str">
        <f t="shared" si="0"/>
        <v>SCALARSet</v>
      </c>
      <c r="Q32" t="str">
        <f t="shared" si="1"/>
        <v xml:space="preserve"> </v>
      </c>
      <c r="R32" t="str">
        <f t="shared" si="2"/>
        <v xml:space="preserve"> </v>
      </c>
      <c r="S32" t="str">
        <f t="shared" si="3"/>
        <v xml:space="preserve"> </v>
      </c>
      <c r="T32" t="str">
        <f t="shared" si="4"/>
        <v xml:space="preserve"> </v>
      </c>
      <c r="U32" t="str">
        <f t="shared" si="5"/>
        <v xml:space="preserve"> </v>
      </c>
      <c r="V32" t="str">
        <f t="shared" si="6"/>
        <v xml:space="preserve"> </v>
      </c>
      <c r="W32" t="str">
        <f t="shared" si="9"/>
        <v>AIPV</v>
      </c>
      <c r="X32" t="str">
        <f t="shared" si="10"/>
        <v>(SCALARSet)</v>
      </c>
    </row>
    <row r="33" spans="1:24" x14ac:dyDescent="0.25">
      <c r="A33" t="s">
        <v>2908</v>
      </c>
      <c r="B33" t="s">
        <v>2875</v>
      </c>
      <c r="C33" t="s">
        <v>2839</v>
      </c>
      <c r="E33" t="s">
        <v>2876</v>
      </c>
      <c r="G33" t="s">
        <v>2909</v>
      </c>
      <c r="H33" t="s">
        <v>2803</v>
      </c>
      <c r="M33" t="str">
        <f t="shared" si="7"/>
        <v/>
      </c>
      <c r="N33" t="str">
        <f t="shared" si="8"/>
        <v/>
      </c>
      <c r="O33" t="str">
        <f>IFERROR(VLOOKUP(A33,dispett,2,FALSE),B33)</f>
        <v>ecpcntl</v>
      </c>
      <c r="P33" t="str">
        <f t="shared" si="0"/>
        <v>SCALARSet</v>
      </c>
      <c r="Q33" t="str">
        <f t="shared" si="1"/>
        <v xml:space="preserve"> </v>
      </c>
      <c r="R33" t="str">
        <f t="shared" si="2"/>
        <v xml:space="preserve"> </v>
      </c>
      <c r="S33" t="str">
        <f t="shared" si="3"/>
        <v xml:space="preserve"> </v>
      </c>
      <c r="T33" t="str">
        <f t="shared" si="4"/>
        <v xml:space="preserve"> </v>
      </c>
      <c r="U33" t="str">
        <f t="shared" si="5"/>
        <v xml:space="preserve"> </v>
      </c>
      <c r="V33" t="str">
        <f t="shared" si="6"/>
        <v xml:space="preserve"> </v>
      </c>
      <c r="W33" t="str">
        <f t="shared" si="9"/>
        <v>AIIN</v>
      </c>
      <c r="X33" t="str">
        <f t="shared" si="10"/>
        <v>(SCALARSet)</v>
      </c>
    </row>
    <row r="34" spans="1:24" x14ac:dyDescent="0.25">
      <c r="A34" t="s">
        <v>2910</v>
      </c>
      <c r="B34" t="s">
        <v>2875</v>
      </c>
      <c r="C34" t="s">
        <v>2839</v>
      </c>
      <c r="E34" t="s">
        <v>2876</v>
      </c>
      <c r="G34" t="s">
        <v>2911</v>
      </c>
      <c r="H34" t="s">
        <v>2803</v>
      </c>
      <c r="M34" t="str">
        <f t="shared" si="7"/>
        <v/>
      </c>
      <c r="N34" t="str">
        <f t="shared" si="8"/>
        <v/>
      </c>
      <c r="O34" t="str">
        <f>IFERROR(VLOOKUP(A34,dispett,2,FALSE),B34)</f>
        <v>ecpcntl</v>
      </c>
      <c r="P34" t="str">
        <f t="shared" si="0"/>
        <v>SCALARSet</v>
      </c>
      <c r="Q34" t="str">
        <f t="shared" si="1"/>
        <v xml:space="preserve"> </v>
      </c>
      <c r="R34" t="str">
        <f t="shared" si="2"/>
        <v xml:space="preserve"> </v>
      </c>
      <c r="S34" t="str">
        <f t="shared" si="3"/>
        <v xml:space="preserve"> </v>
      </c>
      <c r="T34" t="str">
        <f t="shared" si="4"/>
        <v xml:space="preserve"> </v>
      </c>
      <c r="U34" t="str">
        <f t="shared" si="5"/>
        <v xml:space="preserve"> </v>
      </c>
      <c r="V34" t="str">
        <f t="shared" si="6"/>
        <v xml:space="preserve"> </v>
      </c>
      <c r="W34" t="str">
        <f t="shared" si="9"/>
        <v>AIDG</v>
      </c>
      <c r="X34" t="str">
        <f t="shared" si="10"/>
        <v>(SCALARSet)</v>
      </c>
    </row>
    <row r="35" spans="1:24" x14ac:dyDescent="0.25">
      <c r="A35" t="s">
        <v>2912</v>
      </c>
      <c r="B35" t="s">
        <v>2913</v>
      </c>
      <c r="C35" t="s">
        <v>2865</v>
      </c>
      <c r="E35" t="s">
        <v>2914</v>
      </c>
      <c r="G35" t="s">
        <v>2915</v>
      </c>
      <c r="H35" t="s">
        <v>5308</v>
      </c>
      <c r="M35" t="str">
        <f t="shared" si="7"/>
        <v/>
      </c>
      <c r="N35" t="str">
        <f t="shared" si="8"/>
        <v/>
      </c>
      <c r="O35" t="str">
        <f>IFERROR(VLOOKUP(A35,dispett,2,FALSE),B35)</f>
        <v>enewtech</v>
      </c>
      <c r="P35" t="str">
        <f t="shared" si="0"/>
        <v>PlantType</v>
      </c>
      <c r="Q35" t="str">
        <f t="shared" si="1"/>
        <v xml:space="preserve"> </v>
      </c>
      <c r="R35" t="str">
        <f t="shared" si="2"/>
        <v xml:space="preserve"> </v>
      </c>
      <c r="S35" t="str">
        <f t="shared" si="3"/>
        <v xml:space="preserve"> </v>
      </c>
      <c r="T35" t="str">
        <f t="shared" si="4"/>
        <v xml:space="preserve"> </v>
      </c>
      <c r="U35" t="str">
        <f t="shared" si="5"/>
        <v xml:space="preserve"> </v>
      </c>
      <c r="V35" t="str">
        <f t="shared" si="6"/>
        <v xml:space="preserve"> </v>
      </c>
      <c r="W35" t="str">
        <f t="shared" si="9"/>
        <v>B_CCST_ADJ</v>
      </c>
      <c r="X35" t="str">
        <f t="shared" si="10"/>
        <v>(PlantType)</v>
      </c>
    </row>
    <row r="36" spans="1:24" x14ac:dyDescent="0.25">
      <c r="A36" t="s">
        <v>2916</v>
      </c>
      <c r="B36" t="s">
        <v>2917</v>
      </c>
      <c r="C36" t="s">
        <v>2839</v>
      </c>
      <c r="E36" t="s">
        <v>2914</v>
      </c>
      <c r="G36" t="s">
        <v>2918</v>
      </c>
      <c r="H36" t="s">
        <v>2561</v>
      </c>
      <c r="M36" t="str">
        <f t="shared" si="7"/>
        <v/>
      </c>
      <c r="N36" t="str">
        <f t="shared" si="8"/>
        <v/>
      </c>
      <c r="O36" t="str">
        <f>IFERROR(VLOOKUP(A36,dispett,2,FALSE),B36)</f>
        <v>control</v>
      </c>
      <c r="P36" t="str">
        <f t="shared" si="0"/>
        <v>MNUMYR</v>
      </c>
      <c r="Q36" t="str">
        <f t="shared" si="1"/>
        <v xml:space="preserve"> </v>
      </c>
      <c r="R36" t="str">
        <f t="shared" si="2"/>
        <v xml:space="preserve"> </v>
      </c>
      <c r="S36" t="str">
        <f t="shared" si="3"/>
        <v xml:space="preserve"> </v>
      </c>
      <c r="T36" t="str">
        <f t="shared" si="4"/>
        <v xml:space="preserve"> </v>
      </c>
      <c r="U36" t="str">
        <f t="shared" si="5"/>
        <v xml:space="preserve"> </v>
      </c>
      <c r="V36" t="str">
        <f t="shared" si="6"/>
        <v xml:space="preserve"> </v>
      </c>
      <c r="W36" t="str">
        <f t="shared" si="9"/>
        <v>BARRIER</v>
      </c>
      <c r="X36" t="str">
        <f t="shared" si="10"/>
        <v>(MNUMYR)</v>
      </c>
    </row>
    <row r="37" spans="1:24" x14ac:dyDescent="0.25">
      <c r="A37" t="s">
        <v>2919</v>
      </c>
      <c r="B37" t="s">
        <v>2917</v>
      </c>
      <c r="C37" t="s">
        <v>2839</v>
      </c>
      <c r="E37" t="s">
        <v>2840</v>
      </c>
      <c r="G37" t="s">
        <v>2920</v>
      </c>
      <c r="H37" t="s">
        <v>2727</v>
      </c>
      <c r="M37" t="str">
        <f t="shared" si="7"/>
        <v/>
      </c>
      <c r="N37" t="str">
        <f t="shared" si="8"/>
        <v/>
      </c>
      <c r="O37" t="str">
        <f>IFERROR(VLOOKUP(A37,dispett,2,FALSE),B37)</f>
        <v>control</v>
      </c>
      <c r="P37" t="str">
        <f t="shared" si="0"/>
        <v>SupplyRegion_ALT1</v>
      </c>
      <c r="Q37" t="str">
        <f t="shared" si="1"/>
        <v xml:space="preserve"> </v>
      </c>
      <c r="R37" t="str">
        <f t="shared" si="2"/>
        <v xml:space="preserve"> </v>
      </c>
      <c r="S37" t="str">
        <f t="shared" si="3"/>
        <v xml:space="preserve"> </v>
      </c>
      <c r="T37" t="str">
        <f t="shared" si="4"/>
        <v xml:space="preserve"> </v>
      </c>
      <c r="U37" t="str">
        <f t="shared" si="5"/>
        <v xml:space="preserve"> </v>
      </c>
      <c r="V37" t="str">
        <f t="shared" si="6"/>
        <v xml:space="preserve"> </v>
      </c>
      <c r="W37" t="str">
        <f t="shared" si="9"/>
        <v>BASECAR</v>
      </c>
      <c r="X37" t="str">
        <f t="shared" si="10"/>
        <v>(SupplyRegion_ALT1)</v>
      </c>
    </row>
    <row r="38" spans="1:24" x14ac:dyDescent="0.25">
      <c r="A38" t="s">
        <v>2921</v>
      </c>
      <c r="B38" t="s">
        <v>2917</v>
      </c>
      <c r="C38" t="s">
        <v>2839</v>
      </c>
      <c r="E38" t="s">
        <v>2840</v>
      </c>
      <c r="G38" t="s">
        <v>2922</v>
      </c>
      <c r="H38" t="s">
        <v>2727</v>
      </c>
      <c r="M38" t="str">
        <f t="shared" si="7"/>
        <v/>
      </c>
      <c r="N38" t="str">
        <f t="shared" si="8"/>
        <v/>
      </c>
      <c r="O38" t="str">
        <f>IFERROR(VLOOKUP(A38,dispett,2,FALSE),B38)</f>
        <v>control</v>
      </c>
      <c r="P38" t="str">
        <f t="shared" si="0"/>
        <v>SupplyRegion_ALT1</v>
      </c>
      <c r="Q38" t="str">
        <f t="shared" si="1"/>
        <v xml:space="preserve"> </v>
      </c>
      <c r="R38" t="str">
        <f t="shared" si="2"/>
        <v xml:space="preserve"> </v>
      </c>
      <c r="S38" t="str">
        <f t="shared" si="3"/>
        <v xml:space="preserve"> </v>
      </c>
      <c r="T38" t="str">
        <f t="shared" si="4"/>
        <v xml:space="preserve"> </v>
      </c>
      <c r="U38" t="str">
        <f t="shared" si="5"/>
        <v xml:space="preserve"> </v>
      </c>
      <c r="V38" t="str">
        <f t="shared" si="6"/>
        <v xml:space="preserve"> </v>
      </c>
      <c r="W38" t="str">
        <f t="shared" si="9"/>
        <v>BASEHG</v>
      </c>
      <c r="X38" t="str">
        <f t="shared" si="10"/>
        <v>(SupplyRegion_ALT1)</v>
      </c>
    </row>
    <row r="39" spans="1:24" x14ac:dyDescent="0.25">
      <c r="A39" t="s">
        <v>2923</v>
      </c>
      <c r="B39" t="s">
        <v>2917</v>
      </c>
      <c r="C39" t="s">
        <v>2839</v>
      </c>
      <c r="E39" t="s">
        <v>2840</v>
      </c>
      <c r="G39" t="s">
        <v>2924</v>
      </c>
      <c r="H39" t="s">
        <v>2727</v>
      </c>
      <c r="M39" t="str">
        <f t="shared" si="7"/>
        <v/>
      </c>
      <c r="N39" t="str">
        <f t="shared" si="8"/>
        <v/>
      </c>
      <c r="O39" t="str">
        <f>IFERROR(VLOOKUP(A39,dispett,2,FALSE),B39)</f>
        <v>control</v>
      </c>
      <c r="P39" t="str">
        <f t="shared" si="0"/>
        <v>SupplyRegion_ALT1</v>
      </c>
      <c r="Q39" t="str">
        <f t="shared" si="1"/>
        <v xml:space="preserve"> </v>
      </c>
      <c r="R39" t="str">
        <f t="shared" si="2"/>
        <v xml:space="preserve"> </v>
      </c>
      <c r="S39" t="str">
        <f t="shared" si="3"/>
        <v xml:space="preserve"> </v>
      </c>
      <c r="T39" t="str">
        <f t="shared" si="4"/>
        <v xml:space="preserve"> </v>
      </c>
      <c r="U39" t="str">
        <f t="shared" si="5"/>
        <v xml:space="preserve"> </v>
      </c>
      <c r="V39" t="str">
        <f t="shared" si="6"/>
        <v xml:space="preserve"> </v>
      </c>
      <c r="W39" t="str">
        <f t="shared" si="9"/>
        <v>BASENOX</v>
      </c>
      <c r="X39" t="str">
        <f t="shared" si="10"/>
        <v>(SupplyRegion_ALT1)</v>
      </c>
    </row>
    <row r="40" spans="1:24" x14ac:dyDescent="0.25">
      <c r="A40" t="s">
        <v>2925</v>
      </c>
      <c r="B40" t="s">
        <v>2917</v>
      </c>
      <c r="C40" t="s">
        <v>2839</v>
      </c>
      <c r="E40" t="s">
        <v>2840</v>
      </c>
      <c r="G40" t="s">
        <v>2926</v>
      </c>
      <c r="H40" t="s">
        <v>2727</v>
      </c>
      <c r="I40" t="s">
        <v>2559</v>
      </c>
      <c r="M40" t="str">
        <f t="shared" si="7"/>
        <v/>
      </c>
      <c r="N40" t="str">
        <f t="shared" si="8"/>
        <v/>
      </c>
      <c r="O40" t="str">
        <f>IFERROR(VLOOKUP(A40,dispett,2,FALSE),B40)</f>
        <v>control</v>
      </c>
      <c r="P40" t="str">
        <f t="shared" si="0"/>
        <v>SupplyRegion_ALT1</v>
      </c>
      <c r="Q40" t="str">
        <f t="shared" si="1"/>
        <v>OwnerType</v>
      </c>
      <c r="R40" t="str">
        <f t="shared" si="2"/>
        <v xml:space="preserve"> </v>
      </c>
      <c r="S40" t="str">
        <f t="shared" si="3"/>
        <v xml:space="preserve"> </v>
      </c>
      <c r="T40" t="str">
        <f t="shared" si="4"/>
        <v xml:space="preserve"> </v>
      </c>
      <c r="U40" t="str">
        <f t="shared" si="5"/>
        <v xml:space="preserve"> </v>
      </c>
      <c r="V40" t="str">
        <f t="shared" si="6"/>
        <v xml:space="preserve"> </v>
      </c>
      <c r="W40" t="str">
        <f t="shared" si="9"/>
        <v>BASESO2</v>
      </c>
      <c r="X40" t="str">
        <f t="shared" si="10"/>
        <v>(SupplyRegion_ALT1,OwnerType)</v>
      </c>
    </row>
    <row r="41" spans="1:24" x14ac:dyDescent="0.25">
      <c r="A41" t="s">
        <v>2927</v>
      </c>
      <c r="B41" t="s">
        <v>2928</v>
      </c>
      <c r="C41" t="s">
        <v>2839</v>
      </c>
      <c r="E41" t="s">
        <v>2929</v>
      </c>
      <c r="G41" t="s">
        <v>2930</v>
      </c>
      <c r="H41" t="s">
        <v>2803</v>
      </c>
      <c r="M41" t="str">
        <f t="shared" si="7"/>
        <v/>
      </c>
      <c r="N41" t="str">
        <f t="shared" si="8"/>
        <v/>
      </c>
      <c r="O41" t="str">
        <f>IFERROR(VLOOKUP(A41,dispett,2,FALSE),B41)</f>
        <v>dsmtfecp</v>
      </c>
      <c r="P41" t="str">
        <f t="shared" si="0"/>
        <v>SCALARSet</v>
      </c>
      <c r="Q41" t="str">
        <f t="shared" si="1"/>
        <v xml:space="preserve"> </v>
      </c>
      <c r="R41" t="str">
        <f t="shared" si="2"/>
        <v xml:space="preserve"> </v>
      </c>
      <c r="S41" t="str">
        <f t="shared" si="3"/>
        <v xml:space="preserve"> </v>
      </c>
      <c r="T41" t="str">
        <f t="shared" si="4"/>
        <v xml:space="preserve"> </v>
      </c>
      <c r="U41" t="str">
        <f t="shared" si="5"/>
        <v xml:space="preserve"> </v>
      </c>
      <c r="V41" t="str">
        <f t="shared" si="6"/>
        <v xml:space="preserve"> </v>
      </c>
      <c r="W41" t="str">
        <f t="shared" si="9"/>
        <v>batteryEfficiency</v>
      </c>
      <c r="X41" t="str">
        <f t="shared" si="10"/>
        <v>(SCALARSet)</v>
      </c>
    </row>
    <row r="42" spans="1:24" x14ac:dyDescent="0.25">
      <c r="A42" t="s">
        <v>2931</v>
      </c>
      <c r="B42" t="s">
        <v>2932</v>
      </c>
      <c r="C42" t="s">
        <v>2839</v>
      </c>
      <c r="E42" t="s">
        <v>2876</v>
      </c>
      <c r="H42" t="s">
        <v>2803</v>
      </c>
      <c r="M42" t="str">
        <f t="shared" si="7"/>
        <v/>
      </c>
      <c r="N42" t="str">
        <f t="shared" si="8"/>
        <v/>
      </c>
      <c r="O42" t="str">
        <f>IFERROR(VLOOKUP(A42,dispett,2,FALSE),B42)</f>
        <v>wrenew</v>
      </c>
      <c r="P42" t="str">
        <f t="shared" si="0"/>
        <v>SCALARSet</v>
      </c>
      <c r="Q42" t="str">
        <f t="shared" si="1"/>
        <v xml:space="preserve"> </v>
      </c>
      <c r="R42" t="str">
        <f t="shared" si="2"/>
        <v xml:space="preserve"> </v>
      </c>
      <c r="S42" t="str">
        <f t="shared" si="3"/>
        <v xml:space="preserve"> </v>
      </c>
      <c r="T42" t="str">
        <f t="shared" si="4"/>
        <v xml:space="preserve"> </v>
      </c>
      <c r="U42" t="str">
        <f t="shared" si="5"/>
        <v xml:space="preserve"> </v>
      </c>
      <c r="V42" t="str">
        <f t="shared" si="6"/>
        <v xml:space="preserve"> </v>
      </c>
      <c r="W42" t="str">
        <f t="shared" si="9"/>
        <v>BM_FS_SW</v>
      </c>
      <c r="X42" t="str">
        <f t="shared" si="10"/>
        <v>(SCALARSet)</v>
      </c>
    </row>
    <row r="43" spans="1:24" x14ac:dyDescent="0.25">
      <c r="A43" t="s">
        <v>2933</v>
      </c>
      <c r="B43" t="s">
        <v>2934</v>
      </c>
      <c r="C43" t="s">
        <v>2839</v>
      </c>
      <c r="E43" t="s">
        <v>2929</v>
      </c>
      <c r="G43" t="s">
        <v>2935</v>
      </c>
      <c r="H43" t="s">
        <v>2727</v>
      </c>
      <c r="M43" t="str">
        <f t="shared" si="7"/>
        <v/>
      </c>
      <c r="N43" t="str">
        <f t="shared" si="8"/>
        <v/>
      </c>
      <c r="O43" t="str">
        <f>IFERROR(VLOOKUP(A43,dispett,2,FALSE),B43)</f>
        <v>dispuse</v>
      </c>
      <c r="P43" t="str">
        <f t="shared" si="0"/>
        <v>SupplyRegion_ALT1</v>
      </c>
      <c r="Q43" t="str">
        <f t="shared" si="1"/>
        <v xml:space="preserve"> </v>
      </c>
      <c r="R43" t="str">
        <f t="shared" si="2"/>
        <v xml:space="preserve"> </v>
      </c>
      <c r="S43" t="str">
        <f t="shared" si="3"/>
        <v xml:space="preserve"> </v>
      </c>
      <c r="T43" t="str">
        <f t="shared" si="4"/>
        <v xml:space="preserve"> </v>
      </c>
      <c r="U43" t="str">
        <f t="shared" si="5"/>
        <v xml:space="preserve"> </v>
      </c>
      <c r="V43" t="str">
        <f t="shared" si="6"/>
        <v xml:space="preserve"> </v>
      </c>
      <c r="W43" t="str">
        <f t="shared" si="9"/>
        <v>BMEXICAN</v>
      </c>
      <c r="X43" t="str">
        <f t="shared" si="10"/>
        <v>(SupplyRegion_ALT1)</v>
      </c>
    </row>
    <row r="44" spans="1:24" x14ac:dyDescent="0.25">
      <c r="A44" t="s">
        <v>2936</v>
      </c>
      <c r="B44" t="s">
        <v>2937</v>
      </c>
      <c r="C44" t="s">
        <v>2865</v>
      </c>
      <c r="E44" t="s">
        <v>2914</v>
      </c>
      <c r="G44" t="s">
        <v>2938</v>
      </c>
      <c r="H44" t="s">
        <v>2561</v>
      </c>
      <c r="M44" t="str">
        <f t="shared" si="7"/>
        <v/>
      </c>
      <c r="N44" t="str">
        <f t="shared" si="8"/>
        <v/>
      </c>
      <c r="O44" t="str">
        <f>IFERROR(VLOOKUP(A44,dispett,2,FALSE),B44)</f>
        <v>uso2grp</v>
      </c>
      <c r="P44" t="str">
        <f t="shared" si="0"/>
        <v>MNUMYR</v>
      </c>
      <c r="Q44" t="str">
        <f t="shared" si="1"/>
        <v xml:space="preserve"> </v>
      </c>
      <c r="R44" t="str">
        <f t="shared" si="2"/>
        <v xml:space="preserve"> </v>
      </c>
      <c r="S44" t="str">
        <f t="shared" si="3"/>
        <v xml:space="preserve"> </v>
      </c>
      <c r="T44" t="str">
        <f t="shared" si="4"/>
        <v xml:space="preserve"> </v>
      </c>
      <c r="U44" t="str">
        <f t="shared" si="5"/>
        <v xml:space="preserve"> </v>
      </c>
      <c r="V44" t="str">
        <f t="shared" si="6"/>
        <v xml:space="preserve"> </v>
      </c>
      <c r="W44" t="str">
        <f t="shared" si="9"/>
        <v>BNK_TO_CMM_HG</v>
      </c>
      <c r="X44" t="str">
        <f t="shared" si="10"/>
        <v>(MNUMYR)</v>
      </c>
    </row>
    <row r="45" spans="1:24" x14ac:dyDescent="0.25">
      <c r="A45" t="s">
        <v>2939</v>
      </c>
      <c r="B45" t="s">
        <v>2934</v>
      </c>
      <c r="C45" t="s">
        <v>2839</v>
      </c>
      <c r="E45" t="s">
        <v>2929</v>
      </c>
      <c r="G45" t="s">
        <v>2940</v>
      </c>
      <c r="H45" t="s">
        <v>2727</v>
      </c>
      <c r="M45" t="str">
        <f t="shared" si="7"/>
        <v/>
      </c>
      <c r="N45" t="str">
        <f t="shared" si="8"/>
        <v/>
      </c>
      <c r="O45" t="str">
        <f>IFERROR(VLOOKUP(A45,dispett,2,FALSE),B45)</f>
        <v>dispuse</v>
      </c>
      <c r="P45" t="str">
        <f t="shared" si="0"/>
        <v>SupplyRegion_ALT1</v>
      </c>
      <c r="Q45" t="str">
        <f t="shared" si="1"/>
        <v xml:space="preserve"> </v>
      </c>
      <c r="R45" t="str">
        <f t="shared" si="2"/>
        <v xml:space="preserve"> </v>
      </c>
      <c r="S45" t="str">
        <f t="shared" si="3"/>
        <v xml:space="preserve"> </v>
      </c>
      <c r="T45" t="str">
        <f t="shared" si="4"/>
        <v xml:space="preserve"> </v>
      </c>
      <c r="U45" t="str">
        <f t="shared" si="5"/>
        <v xml:space="preserve"> </v>
      </c>
      <c r="V45" t="str">
        <f t="shared" si="6"/>
        <v xml:space="preserve"> </v>
      </c>
      <c r="W45" t="str">
        <f t="shared" si="9"/>
        <v>BTCOGEN</v>
      </c>
      <c r="X45" t="str">
        <f t="shared" si="10"/>
        <v>(SupplyRegion_ALT1)</v>
      </c>
    </row>
    <row r="46" spans="1:24" x14ac:dyDescent="0.25">
      <c r="A46" s="6" t="s">
        <v>2941</v>
      </c>
      <c r="B46" t="s">
        <v>5161</v>
      </c>
      <c r="C46" t="s">
        <v>2839</v>
      </c>
      <c r="E46" t="s">
        <v>2876</v>
      </c>
      <c r="G46" t="s">
        <v>2942</v>
      </c>
      <c r="H46" t="s">
        <v>5308</v>
      </c>
      <c r="I46" t="s">
        <v>5332</v>
      </c>
      <c r="J46" t="s">
        <v>2727</v>
      </c>
      <c r="K46" t="s">
        <v>2561</v>
      </c>
      <c r="M46" t="str">
        <f t="shared" si="7"/>
        <v/>
      </c>
      <c r="N46" t="str">
        <f t="shared" si="8"/>
        <v/>
      </c>
      <c r="O46" t="str">
        <f>IFERROR(VLOOKUP(A46,dispett,2,FALSE),B46)</f>
        <v>emm_aimms</v>
      </c>
      <c r="P46" t="str">
        <f t="shared" si="0"/>
        <v>PlantType</v>
      </c>
      <c r="Q46" t="str">
        <f t="shared" si="1"/>
        <v>ExplicitPlanningHorizon</v>
      </c>
      <c r="R46" t="str">
        <f t="shared" si="2"/>
        <v>SupplyRegion_ALT1</v>
      </c>
      <c r="S46" t="str">
        <f t="shared" si="3"/>
        <v>MNUMYR</v>
      </c>
      <c r="T46" t="str">
        <f t="shared" si="4"/>
        <v xml:space="preserve"> </v>
      </c>
      <c r="U46" t="str">
        <f t="shared" si="5"/>
        <v xml:space="preserve"> </v>
      </c>
      <c r="V46" t="str">
        <f t="shared" si="6"/>
        <v xml:space="preserve"> </v>
      </c>
      <c r="W46" t="str">
        <f t="shared" si="9"/>
        <v>BUILD_AVL</v>
      </c>
      <c r="X46" t="str">
        <f t="shared" si="10"/>
        <v>(PlantType,ExplicitPlanningHorizon,SupplyRegion_ALT1,MNUMYR)</v>
      </c>
    </row>
    <row r="47" spans="1:24" x14ac:dyDescent="0.25">
      <c r="A47" t="s">
        <v>2943</v>
      </c>
      <c r="B47" t="s">
        <v>2864</v>
      </c>
      <c r="C47" t="s">
        <v>2865</v>
      </c>
      <c r="E47" t="s">
        <v>2914</v>
      </c>
      <c r="G47" t="s">
        <v>2944</v>
      </c>
      <c r="H47" t="s">
        <v>2561</v>
      </c>
      <c r="M47" t="str">
        <f t="shared" si="7"/>
        <v/>
      </c>
      <c r="N47" t="str">
        <f t="shared" si="8"/>
        <v/>
      </c>
      <c r="O47" t="str">
        <f>IFERROR(VLOOKUP(A47,dispett,2,FALSE),B47)</f>
        <v>coalemm</v>
      </c>
      <c r="P47" t="str">
        <f t="shared" si="0"/>
        <v>MNUMYR</v>
      </c>
      <c r="Q47" t="str">
        <f t="shared" si="1"/>
        <v xml:space="preserve"> </v>
      </c>
      <c r="R47" t="str">
        <f t="shared" si="2"/>
        <v xml:space="preserve"> </v>
      </c>
      <c r="S47" t="str">
        <f t="shared" si="3"/>
        <v xml:space="preserve"> </v>
      </c>
      <c r="T47" t="str">
        <f t="shared" si="4"/>
        <v xml:space="preserve"> </v>
      </c>
      <c r="U47" t="str">
        <f t="shared" si="5"/>
        <v xml:space="preserve"> </v>
      </c>
      <c r="V47" t="str">
        <f t="shared" si="6"/>
        <v xml:space="preserve"> </v>
      </c>
      <c r="W47" t="str">
        <f t="shared" si="9"/>
        <v>C_DR</v>
      </c>
      <c r="X47" t="str">
        <f t="shared" si="10"/>
        <v>(MNUMYR)</v>
      </c>
    </row>
    <row r="48" spans="1:24" x14ac:dyDescent="0.25">
      <c r="A48" t="s">
        <v>2945</v>
      </c>
      <c r="B48" t="s">
        <v>2937</v>
      </c>
      <c r="C48" t="s">
        <v>2839</v>
      </c>
      <c r="E48" t="s">
        <v>2876</v>
      </c>
      <c r="G48" t="s">
        <v>2946</v>
      </c>
      <c r="H48" t="s">
        <v>2793</v>
      </c>
      <c r="I48" t="s">
        <v>2784</v>
      </c>
      <c r="M48" t="str">
        <f t="shared" si="7"/>
        <v/>
      </c>
      <c r="N48" t="str">
        <f t="shared" si="8"/>
        <v/>
      </c>
      <c r="O48" t="str">
        <f>IFERROR(VLOOKUP(A48,dispett,2,FALSE),B48)</f>
        <v>uso2grp</v>
      </c>
      <c r="P48" t="str">
        <f t="shared" si="0"/>
        <v>UtilitySector</v>
      </c>
      <c r="Q48" t="str">
        <f t="shared" si="1"/>
        <v>CoalDemandRegion</v>
      </c>
      <c r="R48" t="str">
        <f t="shared" si="2"/>
        <v xml:space="preserve"> </v>
      </c>
      <c r="S48" t="str">
        <f t="shared" si="3"/>
        <v xml:space="preserve"> </v>
      </c>
      <c r="T48" t="str">
        <f t="shared" si="4"/>
        <v xml:space="preserve"> </v>
      </c>
      <c r="U48" t="str">
        <f t="shared" si="5"/>
        <v xml:space="preserve"> </v>
      </c>
      <c r="V48" t="str">
        <f t="shared" si="6"/>
        <v xml:space="preserve"> </v>
      </c>
      <c r="W48" t="str">
        <f t="shared" si="9"/>
        <v>C_ECP_CDS</v>
      </c>
      <c r="X48" t="str">
        <f t="shared" si="10"/>
        <v>(UtilitySector,CoalDemandRegion)</v>
      </c>
    </row>
    <row r="49" spans="1:24" x14ac:dyDescent="0.25">
      <c r="A49" t="s">
        <v>2947</v>
      </c>
      <c r="B49" t="s">
        <v>2937</v>
      </c>
      <c r="C49" t="s">
        <v>2839</v>
      </c>
      <c r="E49" t="s">
        <v>2876</v>
      </c>
      <c r="G49" t="s">
        <v>5127</v>
      </c>
      <c r="H49" t="s">
        <v>2793</v>
      </c>
      <c r="I49" t="s">
        <v>2561</v>
      </c>
      <c r="M49" t="str">
        <f t="shared" si="7"/>
        <v/>
      </c>
      <c r="N49" t="str">
        <f t="shared" si="8"/>
        <v/>
      </c>
      <c r="O49" t="str">
        <f>IFERROR(VLOOKUP(A49,dispett,2,FALSE),B49)</f>
        <v>uso2grp</v>
      </c>
      <c r="P49" t="str">
        <f t="shared" si="0"/>
        <v>UtilitySector</v>
      </c>
      <c r="Q49" t="str">
        <f t="shared" si="1"/>
        <v>MNUMYR</v>
      </c>
      <c r="R49" t="str">
        <f t="shared" si="2"/>
        <v xml:space="preserve"> </v>
      </c>
      <c r="S49" t="str">
        <f t="shared" si="3"/>
        <v xml:space="preserve"> </v>
      </c>
      <c r="T49" t="str">
        <f t="shared" si="4"/>
        <v xml:space="preserve"> </v>
      </c>
      <c r="U49" t="str">
        <f t="shared" si="5"/>
        <v xml:space="preserve"> </v>
      </c>
      <c r="V49" t="str">
        <f t="shared" si="6"/>
        <v xml:space="preserve"> </v>
      </c>
      <c r="W49" t="str">
        <f t="shared" si="9"/>
        <v>ECP_SCRUB</v>
      </c>
      <c r="X49" t="str">
        <f t="shared" si="10"/>
        <v>(UtilitySector,MNUMYR)</v>
      </c>
    </row>
    <row r="50" spans="1:24" x14ac:dyDescent="0.25">
      <c r="A50" t="s">
        <v>2948</v>
      </c>
      <c r="B50" t="s">
        <v>2937</v>
      </c>
      <c r="C50" t="s">
        <v>2839</v>
      </c>
      <c r="E50" t="s">
        <v>2876</v>
      </c>
      <c r="G50" t="s">
        <v>2949</v>
      </c>
      <c r="H50" t="s">
        <v>2727</v>
      </c>
      <c r="I50" t="s">
        <v>2783</v>
      </c>
      <c r="M50" t="str">
        <f t="shared" si="7"/>
        <v/>
      </c>
      <c r="N50" t="str">
        <f t="shared" si="8"/>
        <v/>
      </c>
      <c r="O50" t="str">
        <f>IFERROR(VLOOKUP(A50,dispett,2,FALSE),B50)</f>
        <v>uso2grp</v>
      </c>
      <c r="P50" t="str">
        <f t="shared" si="0"/>
        <v>SupplyRegion_ALT1</v>
      </c>
      <c r="Q50" t="str">
        <f t="shared" si="1"/>
        <v>CoalDemandRegion</v>
      </c>
      <c r="R50" t="str">
        <f t="shared" si="2"/>
        <v xml:space="preserve"> </v>
      </c>
      <c r="S50" t="str">
        <f t="shared" si="3"/>
        <v xml:space="preserve"> </v>
      </c>
      <c r="T50" t="str">
        <f t="shared" si="4"/>
        <v xml:space="preserve"> </v>
      </c>
      <c r="U50" t="str">
        <f t="shared" si="5"/>
        <v xml:space="preserve"> </v>
      </c>
      <c r="V50" t="str">
        <f t="shared" si="6"/>
        <v xml:space="preserve"> </v>
      </c>
      <c r="W50" t="str">
        <f t="shared" si="9"/>
        <v>C_EMM_CDS</v>
      </c>
      <c r="X50" t="str">
        <f t="shared" si="10"/>
        <v>(SupplyRegion_ALT1,CoalDemandRegion)</v>
      </c>
    </row>
    <row r="51" spans="1:24" x14ac:dyDescent="0.25">
      <c r="A51" t="s">
        <v>2950</v>
      </c>
      <c r="B51" t="s">
        <v>2951</v>
      </c>
      <c r="C51" t="s">
        <v>2839</v>
      </c>
      <c r="E51" t="s">
        <v>2929</v>
      </c>
      <c r="G51" t="s">
        <v>2952</v>
      </c>
      <c r="H51" t="s">
        <v>2561</v>
      </c>
      <c r="M51" t="str">
        <f t="shared" si="7"/>
        <v/>
      </c>
      <c r="N51" t="str">
        <f t="shared" si="8"/>
        <v/>
      </c>
      <c r="O51" t="str">
        <f>IFERROR(VLOOKUP(A51,dispett,2,FALSE),B51)</f>
        <v>postpr</v>
      </c>
      <c r="P51" t="str">
        <f t="shared" si="0"/>
        <v>MNUMYR</v>
      </c>
      <c r="Q51" t="str">
        <f t="shared" si="1"/>
        <v xml:space="preserve"> </v>
      </c>
      <c r="R51" t="str">
        <f t="shared" si="2"/>
        <v xml:space="preserve"> </v>
      </c>
      <c r="S51" t="str">
        <f t="shared" si="3"/>
        <v xml:space="preserve"> </v>
      </c>
      <c r="T51" t="str">
        <f t="shared" si="4"/>
        <v xml:space="preserve"> </v>
      </c>
      <c r="U51" t="str">
        <f t="shared" si="5"/>
        <v xml:space="preserve"> </v>
      </c>
      <c r="V51" t="str">
        <f t="shared" si="6"/>
        <v xml:space="preserve"> </v>
      </c>
      <c r="W51" t="str">
        <f t="shared" si="9"/>
        <v>CAN_CST_SCMULT</v>
      </c>
      <c r="X51" t="str">
        <f t="shared" si="10"/>
        <v>(MNUMYR)</v>
      </c>
    </row>
    <row r="52" spans="1:24" x14ac:dyDescent="0.25">
      <c r="A52" t="s">
        <v>2953</v>
      </c>
      <c r="B52" t="s">
        <v>2951</v>
      </c>
      <c r="C52" t="s">
        <v>2839</v>
      </c>
      <c r="E52" t="s">
        <v>2929</v>
      </c>
      <c r="G52" t="s">
        <v>2954</v>
      </c>
      <c r="H52" t="s">
        <v>2561</v>
      </c>
      <c r="M52" t="str">
        <f t="shared" si="7"/>
        <v/>
      </c>
      <c r="N52" t="str">
        <f t="shared" si="8"/>
        <v/>
      </c>
      <c r="O52" t="str">
        <f>IFERROR(VLOOKUP(A52,dispett,2,FALSE),B52)</f>
        <v>postpr</v>
      </c>
      <c r="P52" t="str">
        <f t="shared" si="0"/>
        <v>MNUMYR</v>
      </c>
      <c r="Q52" t="str">
        <f t="shared" si="1"/>
        <v xml:space="preserve"> </v>
      </c>
      <c r="R52" t="str">
        <f t="shared" si="2"/>
        <v xml:space="preserve"> </v>
      </c>
      <c r="S52" t="str">
        <f t="shared" si="3"/>
        <v xml:space="preserve"> </v>
      </c>
      <c r="T52" t="str">
        <f t="shared" si="4"/>
        <v xml:space="preserve"> </v>
      </c>
      <c r="U52" t="str">
        <f t="shared" si="5"/>
        <v xml:space="preserve"> </v>
      </c>
      <c r="V52" t="str">
        <f t="shared" si="6"/>
        <v xml:space="preserve"> </v>
      </c>
      <c r="W52" t="str">
        <f t="shared" si="9"/>
        <v>CAN_QTY_SCMULT</v>
      </c>
      <c r="X52" t="str">
        <f t="shared" si="10"/>
        <v>(MNUMYR)</v>
      </c>
    </row>
    <row r="53" spans="1:24" s="2" customFormat="1" x14ac:dyDescent="0.25">
      <c r="A53" s="2" t="s">
        <v>5185</v>
      </c>
      <c r="B53" s="2" t="s">
        <v>5161</v>
      </c>
      <c r="C53" s="2" t="s">
        <v>2839</v>
      </c>
      <c r="E53" s="2" t="s">
        <v>2929</v>
      </c>
      <c r="G53" s="2" t="s">
        <v>5186</v>
      </c>
      <c r="H53" s="2" t="s">
        <v>5308</v>
      </c>
      <c r="M53" s="2" t="str">
        <f t="shared" si="7"/>
        <v/>
      </c>
      <c r="N53" s="2" t="str">
        <f t="shared" si="8"/>
        <v/>
      </c>
      <c r="O53" s="2" t="str">
        <f>IFERROR(VLOOKUP(A53,dispett,2,FALSE),B53)</f>
        <v>emm_aimms</v>
      </c>
      <c r="P53" s="2" t="str">
        <f t="shared" ref="P53" si="11">IFERROR(VLOOKUP(H53,ECPLOOK,3,FALSE),"missing")</f>
        <v>PlantType</v>
      </c>
      <c r="Q53" s="2" t="str">
        <f t="shared" ref="Q53" si="12">IFERROR(VLOOKUP(I53,ECPLOOK,2,FALSE),IF(I53&lt;&gt;"","missing"," "))</f>
        <v xml:space="preserve"> </v>
      </c>
      <c r="R53" s="2" t="str">
        <f t="shared" ref="R53" si="13">IFERROR(VLOOKUP(J53,ECPLOOK,3,FALSE),IF(J53&lt;&gt;"","missing"," "))</f>
        <v xml:space="preserve"> </v>
      </c>
      <c r="S53" s="2" t="str">
        <f t="shared" ref="S53" si="14">IFERROR(VLOOKUP(K53,ECPLOOK,2,FALSE),IF(K53&lt;&gt;"","missing"," "))</f>
        <v xml:space="preserve"> </v>
      </c>
      <c r="T53" s="2" t="str">
        <f t="shared" ref="T53" si="15">IFERROR(VLOOKUP(L53,ECPLOOK,3,FALSE),IF(L53&lt;&gt;"","missing"," "))</f>
        <v xml:space="preserve"> </v>
      </c>
      <c r="U53" s="2" t="str">
        <f t="shared" ref="U53" si="16">IFERROR(VLOOKUP(M53,ECPLOOK,2)," ")</f>
        <v xml:space="preserve"> </v>
      </c>
      <c r="V53" s="2" t="str">
        <f t="shared" ref="V53" si="17">IFERROR(VLOOKUP(N53,ECPLOOK,2)," ")</f>
        <v xml:space="preserve"> </v>
      </c>
      <c r="W53" s="2" t="str">
        <f t="shared" ref="W53" si="18">IF(A53&lt;&gt;"CF",SUBSTITUTE(A53,"$","_"),"WWIND_CF")</f>
        <v>CAPSUB</v>
      </c>
      <c r="X53" s="2" t="str">
        <f t="shared" ref="X53" si="19">IF(P53&lt;&gt;" ","("&amp;P53,"")    &amp;    IF(Q53&lt;&gt;" ",   ","&amp;Q53,"")   &amp; IF(R53&lt;&gt;" ",   ","&amp;R53,"")   &amp; IF(S53&lt;&gt;" ",   ","&amp;S53,"")  &amp; IF(T53&lt;&gt;" ",   ","&amp;T53,"")  &amp; IF(U53&lt;&gt;" ",  ","&amp;U53,"") &amp; IF(V53&lt;&gt;" ",  "," &amp; V53,"" )&amp; IF(P53&lt;&gt;" ",")","")</f>
        <v>(PlantType)</v>
      </c>
    </row>
    <row r="54" spans="1:24" x14ac:dyDescent="0.25">
      <c r="A54" t="s">
        <v>2955</v>
      </c>
      <c r="B54" t="s">
        <v>2917</v>
      </c>
      <c r="C54" t="s">
        <v>2865</v>
      </c>
      <c r="E54" t="s">
        <v>2914</v>
      </c>
      <c r="G54" t="s">
        <v>2956</v>
      </c>
      <c r="H54" t="s">
        <v>5306</v>
      </c>
      <c r="I54" t="s">
        <v>2561</v>
      </c>
      <c r="M54" t="str">
        <f t="shared" si="7"/>
        <v/>
      </c>
      <c r="N54" t="str">
        <f t="shared" si="8"/>
        <v/>
      </c>
      <c r="O54" t="str">
        <f>IFERROR(VLOOKUP(A54,dispett,2,FALSE),B54)</f>
        <v>control</v>
      </c>
      <c r="P54" t="str">
        <f t="shared" si="0"/>
        <v>CO2CapGroup</v>
      </c>
      <c r="Q54" t="str">
        <f t="shared" si="1"/>
        <v>MNUMYR</v>
      </c>
      <c r="R54" t="str">
        <f t="shared" si="2"/>
        <v xml:space="preserve"> </v>
      </c>
      <c r="S54" t="str">
        <f t="shared" si="3"/>
        <v xml:space="preserve"> </v>
      </c>
      <c r="T54" t="str">
        <f t="shared" si="4"/>
        <v xml:space="preserve"> </v>
      </c>
      <c r="U54" t="str">
        <f t="shared" si="5"/>
        <v xml:space="preserve"> </v>
      </c>
      <c r="V54" t="str">
        <f t="shared" si="6"/>
        <v xml:space="preserve"> </v>
      </c>
      <c r="W54" t="str">
        <f t="shared" si="9"/>
        <v>CARECP</v>
      </c>
      <c r="X54" t="str">
        <f t="shared" si="10"/>
        <v>(CO2CapGroup,MNUMYR)</v>
      </c>
    </row>
    <row r="55" spans="1:24" x14ac:dyDescent="0.25">
      <c r="A55" t="s">
        <v>2957</v>
      </c>
      <c r="B55" t="s">
        <v>2917</v>
      </c>
      <c r="C55" t="s">
        <v>2839</v>
      </c>
      <c r="E55" t="s">
        <v>2876</v>
      </c>
      <c r="G55" t="s">
        <v>2958</v>
      </c>
      <c r="H55" t="s">
        <v>2803</v>
      </c>
      <c r="M55" t="str">
        <f t="shared" si="7"/>
        <v/>
      </c>
      <c r="N55" t="str">
        <f t="shared" si="8"/>
        <v/>
      </c>
      <c r="O55" t="str">
        <f>IFERROR(VLOOKUP(A55,dispett,2,FALSE),B55)</f>
        <v>control</v>
      </c>
      <c r="P55" t="str">
        <f t="shared" si="0"/>
        <v>SCALARSet</v>
      </c>
      <c r="Q55" t="str">
        <f t="shared" si="1"/>
        <v xml:space="preserve"> </v>
      </c>
      <c r="R55" t="str">
        <f t="shared" si="2"/>
        <v xml:space="preserve"> </v>
      </c>
      <c r="S55" t="str">
        <f t="shared" si="3"/>
        <v xml:space="preserve"> </v>
      </c>
      <c r="T55" t="str">
        <f t="shared" si="4"/>
        <v xml:space="preserve"> </v>
      </c>
      <c r="U55" t="str">
        <f t="shared" si="5"/>
        <v xml:space="preserve"> </v>
      </c>
      <c r="V55" t="str">
        <f t="shared" si="6"/>
        <v xml:space="preserve"> </v>
      </c>
      <c r="W55" t="str">
        <f t="shared" si="9"/>
        <v>CARGRP_CA</v>
      </c>
      <c r="X55" t="str">
        <f t="shared" si="10"/>
        <v>(SCALARSet)</v>
      </c>
    </row>
    <row r="56" spans="1:24" x14ac:dyDescent="0.25">
      <c r="A56" t="s">
        <v>2959</v>
      </c>
      <c r="B56" t="s">
        <v>2917</v>
      </c>
      <c r="C56" t="s">
        <v>2839</v>
      </c>
      <c r="E56" t="s">
        <v>2876</v>
      </c>
      <c r="G56" t="s">
        <v>2960</v>
      </c>
      <c r="H56" t="s">
        <v>2803</v>
      </c>
      <c r="M56" t="str">
        <f t="shared" si="7"/>
        <v/>
      </c>
      <c r="N56" t="str">
        <f t="shared" si="8"/>
        <v/>
      </c>
      <c r="O56" t="str">
        <f>IFERROR(VLOOKUP(A56,dispett,2,FALSE),B56)</f>
        <v>control</v>
      </c>
      <c r="P56" t="str">
        <f t="shared" si="0"/>
        <v>SCALARSet</v>
      </c>
      <c r="Q56" t="str">
        <f t="shared" si="1"/>
        <v xml:space="preserve"> </v>
      </c>
      <c r="R56" t="str">
        <f t="shared" si="2"/>
        <v xml:space="preserve"> </v>
      </c>
      <c r="S56" t="str">
        <f t="shared" si="3"/>
        <v xml:space="preserve"> </v>
      </c>
      <c r="T56" t="str">
        <f t="shared" si="4"/>
        <v xml:space="preserve"> </v>
      </c>
      <c r="U56" t="str">
        <f t="shared" si="5"/>
        <v xml:space="preserve"> </v>
      </c>
      <c r="V56" t="str">
        <f t="shared" si="6"/>
        <v xml:space="preserve"> </v>
      </c>
      <c r="W56" t="str">
        <f t="shared" si="9"/>
        <v>CARGRP_RG</v>
      </c>
      <c r="X56" t="str">
        <f t="shared" si="10"/>
        <v>(SCALARSet)</v>
      </c>
    </row>
    <row r="57" spans="1:24" x14ac:dyDescent="0.25">
      <c r="A57" t="s">
        <v>2961</v>
      </c>
      <c r="B57" t="s">
        <v>2875</v>
      </c>
      <c r="C57" t="s">
        <v>2839</v>
      </c>
      <c r="E57" t="s">
        <v>2914</v>
      </c>
      <c r="G57" t="s">
        <v>2962</v>
      </c>
      <c r="H57" t="s">
        <v>2803</v>
      </c>
      <c r="M57" t="str">
        <f t="shared" si="7"/>
        <v/>
      </c>
      <c r="N57" t="str">
        <f t="shared" si="8"/>
        <v/>
      </c>
      <c r="O57" t="str">
        <f>IFERROR(VLOOKUP(A57,dispett,2,FALSE),B57)</f>
        <v>ecpcntl</v>
      </c>
      <c r="P57" t="str">
        <f t="shared" si="0"/>
        <v>SCALARSet</v>
      </c>
      <c r="Q57" t="str">
        <f t="shared" si="1"/>
        <v xml:space="preserve"> </v>
      </c>
      <c r="R57" t="str">
        <f t="shared" si="2"/>
        <v xml:space="preserve"> </v>
      </c>
      <c r="S57" t="str">
        <f t="shared" si="3"/>
        <v xml:space="preserve"> </v>
      </c>
      <c r="T57" t="str">
        <f t="shared" si="4"/>
        <v xml:space="preserve"> </v>
      </c>
      <c r="U57" t="str">
        <f t="shared" si="5"/>
        <v xml:space="preserve"> </v>
      </c>
      <c r="V57" t="str">
        <f t="shared" si="6"/>
        <v xml:space="preserve"> </v>
      </c>
      <c r="W57" t="str">
        <f t="shared" si="9"/>
        <v>CES_DCR</v>
      </c>
      <c r="X57" t="str">
        <f t="shared" si="10"/>
        <v>(SCALARSet)</v>
      </c>
    </row>
    <row r="58" spans="1:24" x14ac:dyDescent="0.25">
      <c r="A58" t="s">
        <v>2963</v>
      </c>
      <c r="B58" t="s">
        <v>2964</v>
      </c>
      <c r="C58" t="s">
        <v>2865</v>
      </c>
      <c r="E58" t="s">
        <v>2840</v>
      </c>
      <c r="G58" t="s">
        <v>2965</v>
      </c>
      <c r="H58" t="s">
        <v>2561</v>
      </c>
      <c r="I58" t="s">
        <v>5332</v>
      </c>
      <c r="M58" t="str">
        <f t="shared" si="7"/>
        <v/>
      </c>
      <c r="N58" t="str">
        <f t="shared" si="8"/>
        <v/>
      </c>
      <c r="O58" t="str">
        <f>IFERROR(VLOOKUP(A58,dispett,2,FALSE),B58)</f>
        <v>uecpout</v>
      </c>
      <c r="P58" t="str">
        <f t="shared" si="0"/>
        <v>MNUMYR</v>
      </c>
      <c r="Q58" t="str">
        <f t="shared" si="1"/>
        <v>ExplicitPlanningHorizon</v>
      </c>
      <c r="R58" t="str">
        <f t="shared" si="2"/>
        <v xml:space="preserve"> </v>
      </c>
      <c r="S58" t="str">
        <f t="shared" si="3"/>
        <v xml:space="preserve"> </v>
      </c>
      <c r="T58" t="str">
        <f t="shared" si="4"/>
        <v xml:space="preserve"> </v>
      </c>
      <c r="U58" t="str">
        <f t="shared" si="5"/>
        <v xml:space="preserve"> </v>
      </c>
      <c r="V58" t="str">
        <f t="shared" si="6"/>
        <v xml:space="preserve"> </v>
      </c>
      <c r="W58" t="str">
        <f t="shared" si="9"/>
        <v>CES_DUALS</v>
      </c>
      <c r="X58" t="str">
        <f t="shared" si="10"/>
        <v>(MNUMYR,ExplicitPlanningHorizon)</v>
      </c>
    </row>
    <row r="59" spans="1:24" x14ac:dyDescent="0.25">
      <c r="A59" t="s">
        <v>2966</v>
      </c>
      <c r="B59" t="s">
        <v>2875</v>
      </c>
      <c r="C59" t="s">
        <v>2839</v>
      </c>
      <c r="E59" t="s">
        <v>2914</v>
      </c>
      <c r="G59" t="s">
        <v>2967</v>
      </c>
      <c r="H59" t="s">
        <v>2803</v>
      </c>
      <c r="M59" t="str">
        <f t="shared" si="7"/>
        <v/>
      </c>
      <c r="N59" t="str">
        <f t="shared" si="8"/>
        <v/>
      </c>
      <c r="O59" t="str">
        <f>IFERROR(VLOOKUP(A59,dispett,2,FALSE),B59)</f>
        <v>ecpcntl</v>
      </c>
      <c r="P59" t="str">
        <f t="shared" si="0"/>
        <v>SCALARSet</v>
      </c>
      <c r="Q59" t="str">
        <f t="shared" si="1"/>
        <v xml:space="preserve"> </v>
      </c>
      <c r="R59" t="str">
        <f t="shared" si="2"/>
        <v xml:space="preserve"> </v>
      </c>
      <c r="S59" t="str">
        <f t="shared" si="3"/>
        <v xml:space="preserve"> </v>
      </c>
      <c r="T59" t="str">
        <f t="shared" si="4"/>
        <v xml:space="preserve"> </v>
      </c>
      <c r="U59" t="str">
        <f t="shared" si="5"/>
        <v xml:space="preserve"> </v>
      </c>
      <c r="V59" t="str">
        <f t="shared" si="6"/>
        <v xml:space="preserve"> </v>
      </c>
      <c r="W59" t="str">
        <f t="shared" si="9"/>
        <v>CES_SMOOTH_DUAL</v>
      </c>
      <c r="X59" t="str">
        <f t="shared" si="10"/>
        <v>(SCALARSet)</v>
      </c>
    </row>
    <row r="60" spans="1:24" x14ac:dyDescent="0.25">
      <c r="A60" t="s">
        <v>2968</v>
      </c>
      <c r="B60" t="s">
        <v>2875</v>
      </c>
      <c r="C60" t="s">
        <v>2839</v>
      </c>
      <c r="E60" t="s">
        <v>2914</v>
      </c>
      <c r="G60" t="s">
        <v>2969</v>
      </c>
      <c r="H60" t="s">
        <v>2803</v>
      </c>
      <c r="M60" t="str">
        <f t="shared" si="7"/>
        <v/>
      </c>
      <c r="N60" t="str">
        <f t="shared" si="8"/>
        <v/>
      </c>
      <c r="O60" t="str">
        <f>IFERROR(VLOOKUP(A60,dispett,2,FALSE),B60)</f>
        <v>ecpcntl</v>
      </c>
      <c r="P60" t="str">
        <f t="shared" si="0"/>
        <v>SCALARSet</v>
      </c>
      <c r="Q60" t="str">
        <f t="shared" si="1"/>
        <v xml:space="preserve"> </v>
      </c>
      <c r="R60" t="str">
        <f t="shared" si="2"/>
        <v xml:space="preserve"> </v>
      </c>
      <c r="S60" t="str">
        <f t="shared" si="3"/>
        <v xml:space="preserve"> </v>
      </c>
      <c r="T60" t="str">
        <f t="shared" si="4"/>
        <v xml:space="preserve"> </v>
      </c>
      <c r="U60" t="str">
        <f t="shared" si="5"/>
        <v xml:space="preserve"> </v>
      </c>
      <c r="V60" t="str">
        <f t="shared" si="6"/>
        <v xml:space="preserve"> </v>
      </c>
      <c r="W60" t="str">
        <f t="shared" si="9"/>
        <v>CES_SMOOTH_TGT</v>
      </c>
      <c r="X60" t="str">
        <f t="shared" si="10"/>
        <v>(SCALARSet)</v>
      </c>
    </row>
    <row r="61" spans="1:24" x14ac:dyDescent="0.25">
      <c r="A61" t="s">
        <v>2970</v>
      </c>
      <c r="B61" t="s">
        <v>2971</v>
      </c>
      <c r="C61" t="s">
        <v>2839</v>
      </c>
      <c r="E61" t="s">
        <v>2840</v>
      </c>
      <c r="G61" t="s">
        <v>2972</v>
      </c>
      <c r="H61" t="s">
        <v>2561</v>
      </c>
      <c r="M61" t="str">
        <f t="shared" si="7"/>
        <v/>
      </c>
      <c r="N61" t="str">
        <f t="shared" si="8"/>
        <v/>
      </c>
      <c r="O61" t="str">
        <f>IFERROR(VLOOKUP(A61,dispett,2,FALSE),B61)</f>
        <v>convfact</v>
      </c>
      <c r="P61" t="str">
        <f t="shared" si="0"/>
        <v>MNUMYR</v>
      </c>
      <c r="Q61" t="str">
        <f t="shared" si="1"/>
        <v xml:space="preserve"> </v>
      </c>
      <c r="R61" t="str">
        <f t="shared" si="2"/>
        <v xml:space="preserve"> </v>
      </c>
      <c r="S61" t="str">
        <f t="shared" si="3"/>
        <v xml:space="preserve"> </v>
      </c>
      <c r="T61" t="str">
        <f t="shared" si="4"/>
        <v xml:space="preserve"> </v>
      </c>
      <c r="U61" t="str">
        <f t="shared" si="5"/>
        <v xml:space="preserve"> </v>
      </c>
      <c r="V61" t="str">
        <f t="shared" si="6"/>
        <v xml:space="preserve"> </v>
      </c>
      <c r="W61" t="str">
        <f t="shared" si="9"/>
        <v>CFNGU</v>
      </c>
      <c r="X61" t="str">
        <f t="shared" si="10"/>
        <v>(MNUMYR)</v>
      </c>
    </row>
    <row r="62" spans="1:24" x14ac:dyDescent="0.25">
      <c r="A62" t="s">
        <v>2973</v>
      </c>
      <c r="B62" t="s">
        <v>2974</v>
      </c>
      <c r="C62" t="s">
        <v>2839</v>
      </c>
      <c r="E62" t="s">
        <v>2840</v>
      </c>
      <c r="H62" t="s">
        <v>2727</v>
      </c>
      <c r="I62" t="s">
        <v>2561</v>
      </c>
      <c r="J62" t="s">
        <v>2720</v>
      </c>
      <c r="K62" t="s">
        <v>2559</v>
      </c>
      <c r="M62" t="str">
        <f t="shared" si="7"/>
        <v/>
      </c>
      <c r="N62" t="str">
        <f t="shared" si="8"/>
        <v/>
      </c>
      <c r="O62" t="str">
        <f>IFERROR(VLOOKUP(A62,dispett,2,FALSE),B62)</f>
        <v>cogen</v>
      </c>
      <c r="P62" t="str">
        <f t="shared" si="0"/>
        <v>SupplyRegion_ALT1</v>
      </c>
      <c r="Q62" t="str">
        <f t="shared" si="1"/>
        <v>MNUMYR</v>
      </c>
      <c r="R62" t="str">
        <f t="shared" si="2"/>
        <v>CHPFuel</v>
      </c>
      <c r="S62" t="str">
        <f t="shared" si="3"/>
        <v>OwnerType</v>
      </c>
      <c r="T62" t="str">
        <f t="shared" si="4"/>
        <v xml:space="preserve"> </v>
      </c>
      <c r="U62" t="str">
        <f t="shared" si="5"/>
        <v xml:space="preserve"> </v>
      </c>
      <c r="V62" t="str">
        <f t="shared" si="6"/>
        <v xml:space="preserve"> </v>
      </c>
      <c r="W62" t="str">
        <f t="shared" si="9"/>
        <v>CGTOTGENNR</v>
      </c>
      <c r="X62" t="str">
        <f t="shared" si="10"/>
        <v>(SupplyRegion_ALT1,MNUMYR,CHPFuel,OwnerType)</v>
      </c>
    </row>
    <row r="63" spans="1:24" x14ac:dyDescent="0.25">
      <c r="A63" t="s">
        <v>2975</v>
      </c>
      <c r="B63" t="s">
        <v>2937</v>
      </c>
      <c r="C63" t="s">
        <v>2839</v>
      </c>
      <c r="E63" t="s">
        <v>2914</v>
      </c>
      <c r="G63" t="s">
        <v>2976</v>
      </c>
      <c r="H63" t="s">
        <v>2803</v>
      </c>
      <c r="M63" t="str">
        <f t="shared" si="7"/>
        <v/>
      </c>
      <c r="N63" t="str">
        <f t="shared" si="8"/>
        <v/>
      </c>
      <c r="O63" t="str">
        <f>IFERROR(VLOOKUP(A63,dispett,2,FALSE),B63)</f>
        <v>uso2grp</v>
      </c>
      <c r="P63" t="str">
        <f t="shared" si="0"/>
        <v>SCALARSet</v>
      </c>
      <c r="Q63" t="str">
        <f t="shared" si="1"/>
        <v xml:space="preserve"> </v>
      </c>
      <c r="R63" t="str">
        <f t="shared" si="2"/>
        <v xml:space="preserve"> </v>
      </c>
      <c r="S63" t="str">
        <f t="shared" si="3"/>
        <v xml:space="preserve"> </v>
      </c>
      <c r="T63" t="str">
        <f t="shared" si="4"/>
        <v xml:space="preserve"> </v>
      </c>
      <c r="U63" t="str">
        <f t="shared" si="5"/>
        <v xml:space="preserve"> </v>
      </c>
      <c r="V63" t="str">
        <f t="shared" si="6"/>
        <v xml:space="preserve"> </v>
      </c>
      <c r="W63" t="str">
        <f t="shared" si="9"/>
        <v>CL_SCST</v>
      </c>
      <c r="X63" t="str">
        <f t="shared" si="10"/>
        <v>(SCALARSet)</v>
      </c>
    </row>
    <row r="64" spans="1:24" x14ac:dyDescent="0.25">
      <c r="A64" t="s">
        <v>2977</v>
      </c>
      <c r="B64" t="s">
        <v>2864</v>
      </c>
      <c r="C64" t="s">
        <v>2839</v>
      </c>
      <c r="E64" t="s">
        <v>2914</v>
      </c>
      <c r="G64" t="s">
        <v>2978</v>
      </c>
      <c r="H64" t="s">
        <v>2775</v>
      </c>
      <c r="I64" t="s">
        <v>2777</v>
      </c>
      <c r="M64" t="str">
        <f t="shared" si="7"/>
        <v/>
      </c>
      <c r="N64" t="str">
        <f t="shared" si="8"/>
        <v/>
      </c>
      <c r="O64" t="str">
        <f>IFERROR(VLOOKUP(A64,dispett,2,FALSE),B64)</f>
        <v>coalemm</v>
      </c>
      <c r="P64" t="str">
        <f t="shared" si="0"/>
        <v>SupplyCurves</v>
      </c>
      <c r="Q64" t="str">
        <f t="shared" si="1"/>
        <v>PlantGroup</v>
      </c>
      <c r="R64" t="str">
        <f t="shared" si="2"/>
        <v xml:space="preserve"> </v>
      </c>
      <c r="S64" t="str">
        <f t="shared" si="3"/>
        <v xml:space="preserve"> </v>
      </c>
      <c r="T64" t="str">
        <f t="shared" si="4"/>
        <v xml:space="preserve"> </v>
      </c>
      <c r="U64" t="str">
        <f t="shared" si="5"/>
        <v xml:space="preserve"> </v>
      </c>
      <c r="V64" t="str">
        <f t="shared" si="6"/>
        <v xml:space="preserve"> </v>
      </c>
      <c r="W64" t="str">
        <f t="shared" si="9"/>
        <v>CMM_CL_BTUS</v>
      </c>
      <c r="X64" t="str">
        <f t="shared" si="10"/>
        <v>(SupplyCurves,PlantGroup)</v>
      </c>
    </row>
    <row r="65" spans="1:24" x14ac:dyDescent="0.25">
      <c r="A65" t="s">
        <v>2979</v>
      </c>
      <c r="B65" t="s">
        <v>2864</v>
      </c>
      <c r="C65" t="s">
        <v>2865</v>
      </c>
      <c r="E65" t="s">
        <v>2876</v>
      </c>
      <c r="G65" t="s">
        <v>2980</v>
      </c>
      <c r="H65" t="s">
        <v>2777</v>
      </c>
      <c r="M65" t="str">
        <f t="shared" si="7"/>
        <v/>
      </c>
      <c r="N65" t="str">
        <f t="shared" si="8"/>
        <v/>
      </c>
      <c r="O65" t="str">
        <f>IFERROR(VLOOKUP(A65,dispett,2,FALSE),B65)</f>
        <v>coalemm</v>
      </c>
      <c r="P65" t="str">
        <f t="shared" si="0"/>
        <v>PlantGroup</v>
      </c>
      <c r="Q65" t="str">
        <f t="shared" si="1"/>
        <v xml:space="preserve"> </v>
      </c>
      <c r="R65" t="str">
        <f t="shared" si="2"/>
        <v xml:space="preserve"> </v>
      </c>
      <c r="S65" t="str">
        <f t="shared" si="3"/>
        <v xml:space="preserve"> </v>
      </c>
      <c r="T65" t="str">
        <f t="shared" si="4"/>
        <v xml:space="preserve"> </v>
      </c>
      <c r="U65" t="str">
        <f t="shared" si="5"/>
        <v xml:space="preserve"> </v>
      </c>
      <c r="V65" t="str">
        <f t="shared" si="6"/>
        <v xml:space="preserve"> </v>
      </c>
      <c r="W65" t="str">
        <f t="shared" si="9"/>
        <v>CMM_LDV_INDX</v>
      </c>
      <c r="X65" t="str">
        <f t="shared" si="10"/>
        <v>(PlantGroup)</v>
      </c>
    </row>
    <row r="66" spans="1:24" x14ac:dyDescent="0.25">
      <c r="A66" t="s">
        <v>2981</v>
      </c>
      <c r="B66" t="s">
        <v>2864</v>
      </c>
      <c r="C66" t="s">
        <v>2839</v>
      </c>
      <c r="E66" t="s">
        <v>2914</v>
      </c>
      <c r="G66" t="s">
        <v>2980</v>
      </c>
      <c r="H66" t="s">
        <v>2760</v>
      </c>
      <c r="I66" t="s">
        <v>2561</v>
      </c>
      <c r="M66" t="str">
        <f t="shared" si="7"/>
        <v/>
      </c>
      <c r="N66" t="str">
        <f t="shared" si="8"/>
        <v/>
      </c>
      <c r="O66" t="str">
        <f>IFERROR(VLOOKUP(A66,dispett,2,FALSE),B66)</f>
        <v>coalemm</v>
      </c>
      <c r="P66" t="str">
        <f t="shared" ref="P66:P122" si="20">IFERROR(VLOOKUP(H66,ECPLOOK,3,FALSE),"missing")</f>
        <v>DiversityProfile</v>
      </c>
      <c r="Q66" t="str">
        <f t="shared" ref="Q66:Q122" si="21">IFERROR(VLOOKUP(I66,ECPLOOK,2,FALSE),IF(I66&lt;&gt;"","missing"," "))</f>
        <v>MNUMYR</v>
      </c>
      <c r="R66" t="str">
        <f t="shared" ref="R66:R122" si="22">IFERROR(VLOOKUP(J66,ECPLOOK,3,FALSE),IF(J66&lt;&gt;"","missing"," "))</f>
        <v xml:space="preserve"> </v>
      </c>
      <c r="S66" t="str">
        <f t="shared" ref="S66:S122" si="23">IFERROR(VLOOKUP(K66,ECPLOOK,2,FALSE),IF(K66&lt;&gt;"","missing"," "))</f>
        <v xml:space="preserve"> </v>
      </c>
      <c r="T66" t="str">
        <f t="shared" ref="T66:T122" si="24">IFERROR(VLOOKUP(L66,ECPLOOK,3,FALSE),IF(L66&lt;&gt;"","missing"," "))</f>
        <v xml:space="preserve"> </v>
      </c>
      <c r="U66" t="str">
        <f t="shared" ref="U66:U122" si="25">IFERROR(VLOOKUP(M66,ECPLOOK,2)," ")</f>
        <v xml:space="preserve"> </v>
      </c>
      <c r="V66" t="str">
        <f t="shared" ref="V66:V122" si="26">IFERROR(VLOOKUP(N66,ECPLOOK,2)," ")</f>
        <v xml:space="preserve"> </v>
      </c>
      <c r="W66" t="str">
        <f t="shared" si="9"/>
        <v>CMM_LDV_PRF</v>
      </c>
      <c r="X66" t="str">
        <f t="shared" si="10"/>
        <v>(DiversityProfile,MNUMYR)</v>
      </c>
    </row>
    <row r="67" spans="1:24" x14ac:dyDescent="0.25">
      <c r="A67" t="s">
        <v>2982</v>
      </c>
      <c r="B67" t="s">
        <v>2864</v>
      </c>
      <c r="C67" t="s">
        <v>2839</v>
      </c>
      <c r="E67" t="s">
        <v>2914</v>
      </c>
      <c r="G67" t="s">
        <v>2983</v>
      </c>
      <c r="H67" t="s">
        <v>2760</v>
      </c>
      <c r="I67" t="s">
        <v>2561</v>
      </c>
      <c r="M67" t="str">
        <f t="shared" ref="M67:M122" si="27">IF(OR($O67="dispout",$O67="bildin",$O67="bildout",$O67="dispin"),"mnumnr","")</f>
        <v/>
      </c>
      <c r="N67" t="str">
        <f t="shared" ref="N67:N122" si="28">IF(OR($O67="dispout",$O67="bildin",$O67="bildout",$O67="dispett3"),"mnumyr","")</f>
        <v/>
      </c>
      <c r="O67" t="str">
        <f>IFERROR(VLOOKUP(A67,dispett,2,FALSE),B67)</f>
        <v>coalemm</v>
      </c>
      <c r="P67" t="str">
        <f t="shared" si="20"/>
        <v>DiversityProfile</v>
      </c>
      <c r="Q67" t="str">
        <f t="shared" si="21"/>
        <v>MNUMYR</v>
      </c>
      <c r="R67" t="str">
        <f t="shared" si="22"/>
        <v xml:space="preserve"> </v>
      </c>
      <c r="S67" t="str">
        <f t="shared" si="23"/>
        <v xml:space="preserve"> </v>
      </c>
      <c r="T67" t="str">
        <f t="shared" si="24"/>
        <v xml:space="preserve"> </v>
      </c>
      <c r="U67" t="str">
        <f t="shared" si="25"/>
        <v xml:space="preserve"> </v>
      </c>
      <c r="V67" t="str">
        <f t="shared" si="26"/>
        <v xml:space="preserve"> </v>
      </c>
      <c r="W67" t="str">
        <f t="shared" ref="W67:W122" si="29">IF(A67&lt;&gt;"CF",SUBSTITUTE(A67,"$","_"),"WWIND_CF")</f>
        <v>CMM_SDV_PRF</v>
      </c>
      <c r="X67" t="str">
        <f t="shared" ref="X67:X122" si="30">IF(P67&lt;&gt;" ","("&amp;P67,"")    &amp;    IF(Q67&lt;&gt;" ",   ","&amp;Q67,"")   &amp; IF(R67&lt;&gt;" ",   ","&amp;R67,"")   &amp; IF(S67&lt;&gt;" ",   ","&amp;S67,"")  &amp; IF(T67&lt;&gt;" ",   ","&amp;T67,"")  &amp; IF(U67&lt;&gt;" ",  ","&amp;U67,"") &amp; IF(V67&lt;&gt;" ",  "," &amp; V67,"" )&amp; IF(P67&lt;&gt;" ",")","")</f>
        <v>(DiversityProfile,MNUMYR)</v>
      </c>
    </row>
    <row r="68" spans="1:24" x14ac:dyDescent="0.25">
      <c r="A68" t="s">
        <v>2984</v>
      </c>
      <c r="B68" t="s">
        <v>2951</v>
      </c>
      <c r="C68" t="s">
        <v>2839</v>
      </c>
      <c r="E68" t="s">
        <v>2840</v>
      </c>
      <c r="H68" t="s">
        <v>5342</v>
      </c>
      <c r="I68" t="s">
        <v>2561</v>
      </c>
      <c r="J68" t="s">
        <v>5354</v>
      </c>
      <c r="K68" t="s">
        <v>5354</v>
      </c>
      <c r="M68" t="str">
        <f t="shared" si="27"/>
        <v/>
      </c>
      <c r="N68" t="str">
        <f t="shared" si="28"/>
        <v/>
      </c>
      <c r="O68" t="str">
        <f>IFERROR(VLOOKUP(A68,dispett,2,FALSE),B68)</f>
        <v>postpr</v>
      </c>
      <c r="P68" t="str">
        <f t="shared" si="20"/>
        <v>Season</v>
      </c>
      <c r="Q68" t="str">
        <f t="shared" si="21"/>
        <v>MNUMYR</v>
      </c>
      <c r="R68" t="str">
        <f t="shared" si="22"/>
        <v>SupplyRegionAll_ALT1</v>
      </c>
      <c r="S68" t="str">
        <f t="shared" si="23"/>
        <v>SupplyRegionAll</v>
      </c>
      <c r="T68" t="str">
        <f t="shared" si="24"/>
        <v xml:space="preserve"> </v>
      </c>
      <c r="U68" t="str">
        <f t="shared" si="25"/>
        <v xml:space="preserve"> </v>
      </c>
      <c r="V68" t="str">
        <f t="shared" si="26"/>
        <v xml:space="preserve"> </v>
      </c>
      <c r="W68" t="str">
        <f t="shared" si="29"/>
        <v>CNSTRNTS_ECP</v>
      </c>
      <c r="X68" t="str">
        <f t="shared" si="30"/>
        <v>(Season,MNUMYR,SupplyRegionAll_ALT1,SupplyRegionAll)</v>
      </c>
    </row>
    <row r="69" spans="1:24" x14ac:dyDescent="0.25">
      <c r="A69" t="s">
        <v>2985</v>
      </c>
      <c r="B69" t="s">
        <v>2917</v>
      </c>
      <c r="C69" t="s">
        <v>2839</v>
      </c>
      <c r="E69" t="s">
        <v>2868</v>
      </c>
      <c r="G69" t="s">
        <v>2986</v>
      </c>
      <c r="H69" t="s">
        <v>2803</v>
      </c>
      <c r="M69" t="str">
        <f t="shared" si="27"/>
        <v/>
      </c>
      <c r="N69" t="str">
        <f t="shared" si="28"/>
        <v/>
      </c>
      <c r="O69" t="str">
        <f>IFERROR(VLOOKUP(A69,dispett,2,FALSE),B69)</f>
        <v>control</v>
      </c>
      <c r="P69" t="str">
        <f t="shared" si="20"/>
        <v>SCALARSet</v>
      </c>
      <c r="Q69" t="str">
        <f t="shared" si="21"/>
        <v xml:space="preserve"> </v>
      </c>
      <c r="R69" t="str">
        <f t="shared" si="22"/>
        <v xml:space="preserve"> </v>
      </c>
      <c r="S69" t="str">
        <f t="shared" si="23"/>
        <v xml:space="preserve"> </v>
      </c>
      <c r="T69" t="str">
        <f t="shared" si="24"/>
        <v xml:space="preserve"> </v>
      </c>
      <c r="U69" t="str">
        <f t="shared" si="25"/>
        <v xml:space="preserve"> </v>
      </c>
      <c r="V69" t="str">
        <f t="shared" si="26"/>
        <v xml:space="preserve"> </v>
      </c>
      <c r="W69" t="str">
        <f t="shared" si="29"/>
        <v>CO2_AFFYR</v>
      </c>
      <c r="X69" t="str">
        <f t="shared" si="30"/>
        <v>(SCALARSet)</v>
      </c>
    </row>
    <row r="70" spans="1:24" x14ac:dyDescent="0.25">
      <c r="A70" t="s">
        <v>2987</v>
      </c>
      <c r="B70" t="s">
        <v>2917</v>
      </c>
      <c r="C70" t="s">
        <v>2839</v>
      </c>
      <c r="E70" t="s">
        <v>2840</v>
      </c>
      <c r="G70" t="s">
        <v>2988</v>
      </c>
      <c r="H70" t="s">
        <v>2704</v>
      </c>
      <c r="I70" t="s">
        <v>5306</v>
      </c>
      <c r="M70" t="str">
        <f t="shared" si="27"/>
        <v/>
      </c>
      <c r="N70" t="str">
        <f t="shared" si="28"/>
        <v/>
      </c>
      <c r="O70" t="str">
        <f>IFERROR(VLOOKUP(A70,dispett,2,FALSE),B70)</f>
        <v>control</v>
      </c>
      <c r="P70" t="str">
        <f t="shared" si="20"/>
        <v>FuelRegion</v>
      </c>
      <c r="Q70" t="str">
        <f t="shared" si="21"/>
        <v>CO2CapGroup</v>
      </c>
      <c r="R70" t="str">
        <f t="shared" si="22"/>
        <v xml:space="preserve"> </v>
      </c>
      <c r="S70" t="str">
        <f t="shared" si="23"/>
        <v xml:space="preserve"> </v>
      </c>
      <c r="T70" t="str">
        <f t="shared" si="24"/>
        <v xml:space="preserve"> </v>
      </c>
      <c r="U70" t="str">
        <f t="shared" si="25"/>
        <v xml:space="preserve"> </v>
      </c>
      <c r="V70" t="str">
        <f t="shared" si="26"/>
        <v xml:space="preserve"> </v>
      </c>
      <c r="W70" t="str">
        <f t="shared" si="29"/>
        <v>CO2_CL_BY_FL</v>
      </c>
      <c r="X70" t="str">
        <f t="shared" si="30"/>
        <v>(FuelRegion,CO2CapGroup)</v>
      </c>
    </row>
    <row r="71" spans="1:24" x14ac:dyDescent="0.25">
      <c r="A71" t="s">
        <v>2989</v>
      </c>
      <c r="B71" t="s">
        <v>2917</v>
      </c>
      <c r="C71" t="s">
        <v>2839</v>
      </c>
      <c r="E71" t="s">
        <v>2840</v>
      </c>
      <c r="G71" t="s">
        <v>2990</v>
      </c>
      <c r="H71" t="s">
        <v>2727</v>
      </c>
      <c r="I71" t="s">
        <v>5306</v>
      </c>
      <c r="M71" t="str">
        <f t="shared" si="27"/>
        <v/>
      </c>
      <c r="N71" t="str">
        <f t="shared" si="28"/>
        <v/>
      </c>
      <c r="O71" t="str">
        <f>IFERROR(VLOOKUP(A71,dispett,2,FALSE),B71)</f>
        <v>control</v>
      </c>
      <c r="P71" t="str">
        <f t="shared" si="20"/>
        <v>SupplyRegion_ALT1</v>
      </c>
      <c r="Q71" t="str">
        <f t="shared" si="21"/>
        <v>CO2CapGroup</v>
      </c>
      <c r="R71" t="str">
        <f t="shared" si="22"/>
        <v xml:space="preserve"> </v>
      </c>
      <c r="S71" t="str">
        <f t="shared" si="23"/>
        <v xml:space="preserve"> </v>
      </c>
      <c r="T71" t="str">
        <f t="shared" si="24"/>
        <v xml:space="preserve"> </v>
      </c>
      <c r="U71" t="str">
        <f t="shared" si="25"/>
        <v xml:space="preserve"> </v>
      </c>
      <c r="V71" t="str">
        <f t="shared" si="26"/>
        <v xml:space="preserve"> </v>
      </c>
      <c r="W71" t="str">
        <f t="shared" si="29"/>
        <v>CO2_DE_BY_RG</v>
      </c>
      <c r="X71" t="str">
        <f t="shared" si="30"/>
        <v>(SupplyRegion_ALT1,CO2CapGroup)</v>
      </c>
    </row>
    <row r="72" spans="1:24" x14ac:dyDescent="0.25">
      <c r="A72" t="s">
        <v>2991</v>
      </c>
      <c r="B72" t="s">
        <v>2917</v>
      </c>
      <c r="C72" t="s">
        <v>2839</v>
      </c>
      <c r="E72" t="s">
        <v>2840</v>
      </c>
      <c r="G72" t="s">
        <v>2992</v>
      </c>
      <c r="H72" t="s">
        <v>2561</v>
      </c>
      <c r="M72" t="str">
        <f t="shared" si="27"/>
        <v/>
      </c>
      <c r="N72" t="str">
        <f t="shared" si="28"/>
        <v/>
      </c>
      <c r="O72" t="str">
        <f>IFERROR(VLOOKUP(A72,dispett,2,FALSE),B72)</f>
        <v>control</v>
      </c>
      <c r="P72" t="str">
        <f t="shared" si="20"/>
        <v>MNUMYR</v>
      </c>
      <c r="Q72" t="str">
        <f t="shared" si="21"/>
        <v xml:space="preserve"> </v>
      </c>
      <c r="R72" t="str">
        <f t="shared" si="22"/>
        <v xml:space="preserve"> </v>
      </c>
      <c r="S72" t="str">
        <f t="shared" si="23"/>
        <v xml:space="preserve"> </v>
      </c>
      <c r="T72" t="str">
        <f t="shared" si="24"/>
        <v xml:space="preserve"> </v>
      </c>
      <c r="U72" t="str">
        <f t="shared" si="25"/>
        <v xml:space="preserve"> </v>
      </c>
      <c r="V72" t="str">
        <f t="shared" si="26"/>
        <v xml:space="preserve"> </v>
      </c>
      <c r="W72" t="str">
        <f t="shared" si="29"/>
        <v>CO2_DF_BY_CA</v>
      </c>
      <c r="X72" t="str">
        <f t="shared" si="30"/>
        <v>(MNUMYR)</v>
      </c>
    </row>
    <row r="73" spans="1:24" x14ac:dyDescent="0.25">
      <c r="A73" t="s">
        <v>2993</v>
      </c>
      <c r="B73" t="s">
        <v>2917</v>
      </c>
      <c r="C73" t="s">
        <v>2839</v>
      </c>
      <c r="E73" t="s">
        <v>2840</v>
      </c>
      <c r="G73" t="s">
        <v>2994</v>
      </c>
      <c r="H73" t="s">
        <v>2727</v>
      </c>
      <c r="I73" t="s">
        <v>5306</v>
      </c>
      <c r="M73" t="str">
        <f t="shared" si="27"/>
        <v/>
      </c>
      <c r="N73" t="str">
        <f t="shared" si="28"/>
        <v/>
      </c>
      <c r="O73" t="str">
        <f>IFERROR(VLOOKUP(A73,dispett,2,FALSE),B73)</f>
        <v>control</v>
      </c>
      <c r="P73" t="str">
        <f t="shared" si="20"/>
        <v>SupplyRegion_ALT1</v>
      </c>
      <c r="Q73" t="str">
        <f t="shared" si="21"/>
        <v>CO2CapGroup</v>
      </c>
      <c r="R73" t="str">
        <f t="shared" si="22"/>
        <v xml:space="preserve"> </v>
      </c>
      <c r="S73" t="str">
        <f t="shared" si="23"/>
        <v xml:space="preserve"> </v>
      </c>
      <c r="T73" t="str">
        <f t="shared" si="24"/>
        <v xml:space="preserve"> </v>
      </c>
      <c r="U73" t="str">
        <f t="shared" si="25"/>
        <v xml:space="preserve"> </v>
      </c>
      <c r="V73" t="str">
        <f t="shared" si="26"/>
        <v xml:space="preserve"> </v>
      </c>
      <c r="W73" t="str">
        <f t="shared" si="29"/>
        <v>CO2_DF_BY_RG</v>
      </c>
      <c r="X73" t="str">
        <f t="shared" si="30"/>
        <v>(SupplyRegion_ALT1,CO2CapGroup)</v>
      </c>
    </row>
    <row r="74" spans="1:24" x14ac:dyDescent="0.25">
      <c r="A74" t="s">
        <v>2995</v>
      </c>
      <c r="B74" t="s">
        <v>2917</v>
      </c>
      <c r="C74" t="s">
        <v>2839</v>
      </c>
      <c r="E74" t="s">
        <v>2868</v>
      </c>
      <c r="G74" t="s">
        <v>2996</v>
      </c>
      <c r="H74" t="s">
        <v>2803</v>
      </c>
      <c r="M74" t="str">
        <f t="shared" si="27"/>
        <v/>
      </c>
      <c r="N74" t="str">
        <f t="shared" si="28"/>
        <v/>
      </c>
      <c r="O74" t="str">
        <f>IFERROR(VLOOKUP(A74,dispett,2,FALSE),B74)</f>
        <v>control</v>
      </c>
      <c r="P74" t="str">
        <f t="shared" si="20"/>
        <v>SCALARSet</v>
      </c>
      <c r="Q74" t="str">
        <f t="shared" si="21"/>
        <v xml:space="preserve"> </v>
      </c>
      <c r="R74" t="str">
        <f t="shared" si="22"/>
        <v xml:space="preserve"> </v>
      </c>
      <c r="S74" t="str">
        <f t="shared" si="23"/>
        <v xml:space="preserve"> </v>
      </c>
      <c r="T74" t="str">
        <f t="shared" si="24"/>
        <v xml:space="preserve"> </v>
      </c>
      <c r="U74" t="str">
        <f t="shared" si="25"/>
        <v xml:space="preserve"> </v>
      </c>
      <c r="V74" t="str">
        <f t="shared" si="26"/>
        <v xml:space="preserve"> </v>
      </c>
      <c r="W74" t="str">
        <f t="shared" si="29"/>
        <v>CO2_ECPSW</v>
      </c>
      <c r="X74" t="str">
        <f t="shared" si="30"/>
        <v>(SCALARSet)</v>
      </c>
    </row>
    <row r="75" spans="1:24" x14ac:dyDescent="0.25">
      <c r="A75" t="s">
        <v>2997</v>
      </c>
      <c r="B75" t="s">
        <v>2917</v>
      </c>
      <c r="C75" t="s">
        <v>2839</v>
      </c>
      <c r="E75" t="s">
        <v>2868</v>
      </c>
      <c r="G75" t="s">
        <v>2998</v>
      </c>
      <c r="H75" t="s">
        <v>2803</v>
      </c>
      <c r="M75" t="str">
        <f t="shared" si="27"/>
        <v/>
      </c>
      <c r="N75" t="str">
        <f t="shared" si="28"/>
        <v/>
      </c>
      <c r="O75" t="str">
        <f>IFERROR(VLOOKUP(A75,dispett,2,FALSE),B75)</f>
        <v>control</v>
      </c>
      <c r="P75" t="str">
        <f t="shared" si="20"/>
        <v>SCALARSet</v>
      </c>
      <c r="Q75" t="str">
        <f t="shared" si="21"/>
        <v xml:space="preserve"> </v>
      </c>
      <c r="R75" t="str">
        <f t="shared" si="22"/>
        <v xml:space="preserve"> </v>
      </c>
      <c r="S75" t="str">
        <f t="shared" si="23"/>
        <v xml:space="preserve"> </v>
      </c>
      <c r="T75" t="str">
        <f t="shared" si="24"/>
        <v xml:space="preserve"> </v>
      </c>
      <c r="U75" t="str">
        <f t="shared" si="25"/>
        <v xml:space="preserve"> </v>
      </c>
      <c r="V75" t="str">
        <f t="shared" si="26"/>
        <v xml:space="preserve"> </v>
      </c>
      <c r="W75" t="str">
        <f t="shared" si="29"/>
        <v>CO2_EFFSW</v>
      </c>
      <c r="X75" t="str">
        <f t="shared" si="30"/>
        <v>(SCALARSet)</v>
      </c>
    </row>
    <row r="76" spans="1:24" x14ac:dyDescent="0.25">
      <c r="A76" t="s">
        <v>2999</v>
      </c>
      <c r="B76" t="s">
        <v>2917</v>
      </c>
      <c r="C76" t="s">
        <v>2839</v>
      </c>
      <c r="E76" t="s">
        <v>2914</v>
      </c>
      <c r="G76" t="s">
        <v>3000</v>
      </c>
      <c r="H76" t="s">
        <v>2803</v>
      </c>
      <c r="M76" t="str">
        <f t="shared" si="27"/>
        <v/>
      </c>
      <c r="N76" t="str">
        <f t="shared" si="28"/>
        <v/>
      </c>
      <c r="O76" t="str">
        <f>IFERROR(VLOOKUP(A76,dispett,2,FALSE),B76)</f>
        <v>control</v>
      </c>
      <c r="P76" t="str">
        <f t="shared" si="20"/>
        <v>SCALARSet</v>
      </c>
      <c r="Q76" t="str">
        <f t="shared" si="21"/>
        <v xml:space="preserve"> </v>
      </c>
      <c r="R76" t="str">
        <f t="shared" si="22"/>
        <v xml:space="preserve"> </v>
      </c>
      <c r="S76" t="str">
        <f t="shared" si="23"/>
        <v xml:space="preserve"> </v>
      </c>
      <c r="T76" t="str">
        <f t="shared" si="24"/>
        <v xml:space="preserve"> </v>
      </c>
      <c r="U76" t="str">
        <f t="shared" si="25"/>
        <v xml:space="preserve"> </v>
      </c>
      <c r="V76" t="str">
        <f t="shared" si="26"/>
        <v xml:space="preserve"> </v>
      </c>
      <c r="W76" t="str">
        <f t="shared" si="29"/>
        <v>CO2_EMSWD</v>
      </c>
      <c r="X76" t="str">
        <f t="shared" si="30"/>
        <v>(SCALARSet)</v>
      </c>
    </row>
    <row r="77" spans="1:24" x14ac:dyDescent="0.25">
      <c r="A77" t="s">
        <v>3001</v>
      </c>
      <c r="B77" t="s">
        <v>2917</v>
      </c>
      <c r="C77" t="s">
        <v>2839</v>
      </c>
      <c r="E77" t="s">
        <v>2868</v>
      </c>
      <c r="G77" t="s">
        <v>3002</v>
      </c>
      <c r="H77" t="s">
        <v>2803</v>
      </c>
      <c r="M77" t="str">
        <f t="shared" si="27"/>
        <v/>
      </c>
      <c r="N77" t="str">
        <f t="shared" si="28"/>
        <v/>
      </c>
      <c r="O77" t="str">
        <f>IFERROR(VLOOKUP(A77,dispett,2,FALSE),B77)</f>
        <v>control</v>
      </c>
      <c r="P77" t="str">
        <f t="shared" si="20"/>
        <v>SCALARSet</v>
      </c>
      <c r="Q77" t="str">
        <f t="shared" si="21"/>
        <v xml:space="preserve"> </v>
      </c>
      <c r="R77" t="str">
        <f t="shared" si="22"/>
        <v xml:space="preserve"> </v>
      </c>
      <c r="S77" t="str">
        <f t="shared" si="23"/>
        <v xml:space="preserve"> </v>
      </c>
      <c r="T77" t="str">
        <f t="shared" si="24"/>
        <v xml:space="preserve"> </v>
      </c>
      <c r="U77" t="str">
        <f t="shared" si="25"/>
        <v xml:space="preserve"> </v>
      </c>
      <c r="V77" t="str">
        <f t="shared" si="26"/>
        <v xml:space="preserve"> </v>
      </c>
      <c r="W77" t="str">
        <f t="shared" si="29"/>
        <v>CO2_ENDCG</v>
      </c>
      <c r="X77" t="str">
        <f t="shared" si="30"/>
        <v>(SCALARSet)</v>
      </c>
    </row>
    <row r="78" spans="1:24" x14ac:dyDescent="0.25">
      <c r="A78" t="s">
        <v>3003</v>
      </c>
      <c r="B78" t="s">
        <v>2917</v>
      </c>
      <c r="C78" t="s">
        <v>2839</v>
      </c>
      <c r="E78" t="s">
        <v>2868</v>
      </c>
      <c r="G78" t="s">
        <v>3004</v>
      </c>
      <c r="H78" t="s">
        <v>5338</v>
      </c>
      <c r="M78" t="str">
        <f t="shared" si="27"/>
        <v/>
      </c>
      <c r="N78" t="str">
        <f t="shared" si="28"/>
        <v/>
      </c>
      <c r="O78" t="str">
        <f>IFERROR(VLOOKUP(A78,dispett,2,FALSE),B78)</f>
        <v>control</v>
      </c>
      <c r="P78" t="str">
        <f t="shared" si="20"/>
        <v>FuelRegion_ALT1</v>
      </c>
      <c r="Q78" t="str">
        <f t="shared" si="21"/>
        <v xml:space="preserve"> </v>
      </c>
      <c r="R78" t="str">
        <f t="shared" si="22"/>
        <v xml:space="preserve"> </v>
      </c>
      <c r="S78" t="str">
        <f t="shared" si="23"/>
        <v xml:space="preserve"> </v>
      </c>
      <c r="T78" t="str">
        <f t="shared" si="24"/>
        <v xml:space="preserve"> </v>
      </c>
      <c r="U78" t="str">
        <f t="shared" si="25"/>
        <v xml:space="preserve"> </v>
      </c>
      <c r="V78" t="str">
        <f t="shared" si="26"/>
        <v xml:space="preserve"> </v>
      </c>
      <c r="W78" t="str">
        <f t="shared" si="29"/>
        <v>CO2_ERCFR</v>
      </c>
      <c r="X78" t="str">
        <f t="shared" si="30"/>
        <v>(FuelRegion_ALT1)</v>
      </c>
    </row>
    <row r="79" spans="1:24" x14ac:dyDescent="0.25">
      <c r="A79" t="s">
        <v>3005</v>
      </c>
      <c r="B79" t="s">
        <v>2917</v>
      </c>
      <c r="C79" t="s">
        <v>2839</v>
      </c>
      <c r="E79" t="s">
        <v>2868</v>
      </c>
      <c r="G79" t="s">
        <v>3004</v>
      </c>
      <c r="H79" t="s">
        <v>2727</v>
      </c>
      <c r="M79" t="str">
        <f t="shared" si="27"/>
        <v/>
      </c>
      <c r="N79" t="str">
        <f t="shared" si="28"/>
        <v/>
      </c>
      <c r="O79" t="str">
        <f>IFERROR(VLOOKUP(A79,dispett,2,FALSE),B79)</f>
        <v>control</v>
      </c>
      <c r="P79" t="str">
        <f t="shared" si="20"/>
        <v>SupplyRegion_ALT1</v>
      </c>
      <c r="Q79" t="str">
        <f t="shared" si="21"/>
        <v xml:space="preserve"> </v>
      </c>
      <c r="R79" t="str">
        <f t="shared" si="22"/>
        <v xml:space="preserve"> </v>
      </c>
      <c r="S79" t="str">
        <f t="shared" si="23"/>
        <v xml:space="preserve"> </v>
      </c>
      <c r="T79" t="str">
        <f t="shared" si="24"/>
        <v xml:space="preserve"> </v>
      </c>
      <c r="U79" t="str">
        <f t="shared" si="25"/>
        <v xml:space="preserve"> </v>
      </c>
      <c r="V79" t="str">
        <f t="shared" si="26"/>
        <v xml:space="preserve"> </v>
      </c>
      <c r="W79" t="str">
        <f t="shared" si="29"/>
        <v>CO2_ERCNR</v>
      </c>
      <c r="X79" t="str">
        <f t="shared" si="30"/>
        <v>(SupplyRegion_ALT1)</v>
      </c>
    </row>
    <row r="80" spans="1:24" x14ac:dyDescent="0.25">
      <c r="A80" t="s">
        <v>3006</v>
      </c>
      <c r="B80" t="s">
        <v>2917</v>
      </c>
      <c r="C80" t="s">
        <v>2839</v>
      </c>
      <c r="E80" t="s">
        <v>2868</v>
      </c>
      <c r="G80" t="s">
        <v>3007</v>
      </c>
      <c r="H80" t="s">
        <v>2803</v>
      </c>
      <c r="M80" t="str">
        <f t="shared" si="27"/>
        <v/>
      </c>
      <c r="N80" t="str">
        <f t="shared" si="28"/>
        <v/>
      </c>
      <c r="O80" t="str">
        <f>IFERROR(VLOOKUP(A80,dispett,2,FALSE),B80)</f>
        <v>control</v>
      </c>
      <c r="P80" t="str">
        <f t="shared" si="20"/>
        <v>SCALARSet</v>
      </c>
      <c r="Q80" t="str">
        <f t="shared" si="21"/>
        <v xml:space="preserve"> </v>
      </c>
      <c r="R80" t="str">
        <f t="shared" si="22"/>
        <v xml:space="preserve"> </v>
      </c>
      <c r="S80" t="str">
        <f t="shared" si="23"/>
        <v xml:space="preserve"> </v>
      </c>
      <c r="T80" t="str">
        <f t="shared" si="24"/>
        <v xml:space="preserve"> </v>
      </c>
      <c r="U80" t="str">
        <f t="shared" si="25"/>
        <v xml:space="preserve"> </v>
      </c>
      <c r="V80" t="str">
        <f t="shared" si="26"/>
        <v xml:space="preserve"> </v>
      </c>
      <c r="W80" t="str">
        <f t="shared" si="29"/>
        <v>CO2_ERCSW</v>
      </c>
      <c r="X80" t="str">
        <f t="shared" si="30"/>
        <v>(SCALARSet)</v>
      </c>
    </row>
    <row r="81" spans="1:24" x14ac:dyDescent="0.25">
      <c r="A81" t="s">
        <v>3008</v>
      </c>
      <c r="B81" t="s">
        <v>2875</v>
      </c>
      <c r="C81" t="s">
        <v>2839</v>
      </c>
      <c r="E81" t="s">
        <v>2876</v>
      </c>
      <c r="G81" t="s">
        <v>3009</v>
      </c>
      <c r="H81" t="s">
        <v>2803</v>
      </c>
      <c r="M81" t="str">
        <f t="shared" si="27"/>
        <v/>
      </c>
      <c r="N81" t="str">
        <f t="shared" si="28"/>
        <v/>
      </c>
      <c r="O81" t="str">
        <f>IFERROR(VLOOKUP(A81,dispett,2,FALSE),B81)</f>
        <v>ecpcntl</v>
      </c>
      <c r="P81" t="str">
        <f t="shared" si="20"/>
        <v>SCALARSet</v>
      </c>
      <c r="Q81" t="str">
        <f t="shared" si="21"/>
        <v xml:space="preserve"> </v>
      </c>
      <c r="R81" t="str">
        <f t="shared" si="22"/>
        <v xml:space="preserve"> </v>
      </c>
      <c r="S81" t="str">
        <f t="shared" si="23"/>
        <v xml:space="preserve"> </v>
      </c>
      <c r="T81" t="str">
        <f t="shared" si="24"/>
        <v xml:space="preserve"> </v>
      </c>
      <c r="U81" t="str">
        <f t="shared" si="25"/>
        <v xml:space="preserve"> </v>
      </c>
      <c r="V81" t="str">
        <f t="shared" si="26"/>
        <v xml:space="preserve"> </v>
      </c>
      <c r="W81" t="str">
        <f t="shared" si="29"/>
        <v>CO2_GRP</v>
      </c>
      <c r="X81" t="str">
        <f t="shared" si="30"/>
        <v>(SCALARSet)</v>
      </c>
    </row>
    <row r="82" spans="1:24" x14ac:dyDescent="0.25">
      <c r="A82" t="s">
        <v>3010</v>
      </c>
      <c r="B82" t="s">
        <v>2917</v>
      </c>
      <c r="C82" t="s">
        <v>2839</v>
      </c>
      <c r="E82" t="s">
        <v>2840</v>
      </c>
      <c r="G82" t="s">
        <v>3011</v>
      </c>
      <c r="H82" t="s">
        <v>2561</v>
      </c>
      <c r="M82" t="str">
        <f t="shared" si="27"/>
        <v/>
      </c>
      <c r="N82" t="str">
        <f t="shared" si="28"/>
        <v/>
      </c>
      <c r="O82" t="str">
        <f>IFERROR(VLOOKUP(A82,dispett,2,FALSE),B82)</f>
        <v>control</v>
      </c>
      <c r="P82" t="str">
        <f t="shared" si="20"/>
        <v>MNUMYR</v>
      </c>
      <c r="Q82" t="str">
        <f t="shared" si="21"/>
        <v xml:space="preserve"> </v>
      </c>
      <c r="R82" t="str">
        <f t="shared" si="22"/>
        <v xml:space="preserve"> </v>
      </c>
      <c r="S82" t="str">
        <f t="shared" si="23"/>
        <v xml:space="preserve"> </v>
      </c>
      <c r="T82" t="str">
        <f t="shared" si="24"/>
        <v xml:space="preserve"> </v>
      </c>
      <c r="U82" t="str">
        <f t="shared" si="25"/>
        <v xml:space="preserve"> </v>
      </c>
      <c r="V82" t="str">
        <f t="shared" si="26"/>
        <v xml:space="preserve"> </v>
      </c>
      <c r="W82" t="str">
        <f t="shared" si="29"/>
        <v>CO2_IM_BY_CA</v>
      </c>
      <c r="X82" t="str">
        <f t="shared" si="30"/>
        <v>(MNUMYR)</v>
      </c>
    </row>
    <row r="83" spans="1:24" x14ac:dyDescent="0.25">
      <c r="A83" t="s">
        <v>3012</v>
      </c>
      <c r="B83" t="s">
        <v>2917</v>
      </c>
      <c r="C83" t="s">
        <v>2839</v>
      </c>
      <c r="E83" t="s">
        <v>2840</v>
      </c>
      <c r="G83" t="s">
        <v>3013</v>
      </c>
      <c r="H83" t="s">
        <v>2727</v>
      </c>
      <c r="I83" t="s">
        <v>5306</v>
      </c>
      <c r="M83" t="str">
        <f t="shared" si="27"/>
        <v/>
      </c>
      <c r="N83" t="str">
        <f t="shared" si="28"/>
        <v/>
      </c>
      <c r="O83" t="str">
        <f>IFERROR(VLOOKUP(A83,dispett,2,FALSE),B83)</f>
        <v>control</v>
      </c>
      <c r="P83" t="str">
        <f t="shared" si="20"/>
        <v>SupplyRegion_ALT1</v>
      </c>
      <c r="Q83" t="str">
        <f t="shared" si="21"/>
        <v>CO2CapGroup</v>
      </c>
      <c r="R83" t="str">
        <f t="shared" si="22"/>
        <v xml:space="preserve"> </v>
      </c>
      <c r="S83" t="str">
        <f t="shared" si="23"/>
        <v xml:space="preserve"> </v>
      </c>
      <c r="T83" t="str">
        <f t="shared" si="24"/>
        <v xml:space="preserve"> </v>
      </c>
      <c r="U83" t="str">
        <f t="shared" si="25"/>
        <v xml:space="preserve"> </v>
      </c>
      <c r="V83" t="str">
        <f t="shared" si="26"/>
        <v xml:space="preserve"> </v>
      </c>
      <c r="W83" t="str">
        <f t="shared" si="29"/>
        <v>CO2_IM_BY_RG</v>
      </c>
      <c r="X83" t="str">
        <f t="shared" si="30"/>
        <v>(SupplyRegion_ALT1,CO2CapGroup)</v>
      </c>
    </row>
    <row r="84" spans="1:24" x14ac:dyDescent="0.25">
      <c r="A84" t="s">
        <v>3014</v>
      </c>
      <c r="B84" t="s">
        <v>2917</v>
      </c>
      <c r="C84" t="s">
        <v>2865</v>
      </c>
      <c r="E84" t="s">
        <v>2914</v>
      </c>
      <c r="G84" t="s">
        <v>3015</v>
      </c>
      <c r="H84" t="s">
        <v>5308</v>
      </c>
      <c r="M84" t="str">
        <f t="shared" si="27"/>
        <v/>
      </c>
      <c r="N84" t="str">
        <f t="shared" si="28"/>
        <v/>
      </c>
      <c r="O84" t="str">
        <f>IFERROR(VLOOKUP(A84,dispett,2,FALSE),B84)</f>
        <v>control</v>
      </c>
      <c r="P84" t="str">
        <f t="shared" si="20"/>
        <v>PlantType</v>
      </c>
      <c r="Q84" t="str">
        <f t="shared" si="21"/>
        <v xml:space="preserve"> </v>
      </c>
      <c r="R84" t="str">
        <f t="shared" si="22"/>
        <v xml:space="preserve"> </v>
      </c>
      <c r="S84" t="str">
        <f t="shared" si="23"/>
        <v xml:space="preserve"> </v>
      </c>
      <c r="T84" t="str">
        <f t="shared" si="24"/>
        <v xml:space="preserve"> </v>
      </c>
      <c r="U84" t="str">
        <f t="shared" si="25"/>
        <v xml:space="preserve"> </v>
      </c>
      <c r="V84" t="str">
        <f t="shared" si="26"/>
        <v xml:space="preserve"> </v>
      </c>
      <c r="W84" t="str">
        <f t="shared" si="29"/>
        <v>CO2_INCSW</v>
      </c>
      <c r="X84" t="str">
        <f t="shared" si="30"/>
        <v>(PlantType)</v>
      </c>
    </row>
    <row r="85" spans="1:24" x14ac:dyDescent="0.25">
      <c r="A85" t="s">
        <v>3016</v>
      </c>
      <c r="B85" t="s">
        <v>2917</v>
      </c>
      <c r="C85" t="s">
        <v>2839</v>
      </c>
      <c r="E85" t="s">
        <v>2840</v>
      </c>
      <c r="G85" t="s">
        <v>3017</v>
      </c>
      <c r="H85" t="s">
        <v>2704</v>
      </c>
      <c r="I85" t="s">
        <v>5306</v>
      </c>
      <c r="M85" t="str">
        <f t="shared" si="27"/>
        <v/>
      </c>
      <c r="N85" t="str">
        <f t="shared" si="28"/>
        <v/>
      </c>
      <c r="O85" t="str">
        <f>IFERROR(VLOOKUP(A85,dispett,2,FALSE),B85)</f>
        <v>control</v>
      </c>
      <c r="P85" t="str">
        <f t="shared" si="20"/>
        <v>FuelRegion</v>
      </c>
      <c r="Q85" t="str">
        <f t="shared" si="21"/>
        <v>CO2CapGroup</v>
      </c>
      <c r="R85" t="str">
        <f t="shared" si="22"/>
        <v xml:space="preserve"> </v>
      </c>
      <c r="S85" t="str">
        <f t="shared" si="23"/>
        <v xml:space="preserve"> </v>
      </c>
      <c r="T85" t="str">
        <f t="shared" si="24"/>
        <v xml:space="preserve"> </v>
      </c>
      <c r="U85" t="str">
        <f t="shared" si="25"/>
        <v xml:space="preserve"> </v>
      </c>
      <c r="V85" t="str">
        <f t="shared" si="26"/>
        <v xml:space="preserve"> </v>
      </c>
      <c r="W85" t="str">
        <f t="shared" si="29"/>
        <v>CO2_OG_BY_FL</v>
      </c>
      <c r="X85" t="str">
        <f t="shared" si="30"/>
        <v>(FuelRegion,CO2CapGroup)</v>
      </c>
    </row>
    <row r="86" spans="1:24" x14ac:dyDescent="0.25">
      <c r="A86" t="s">
        <v>3018</v>
      </c>
      <c r="B86" t="s">
        <v>2917</v>
      </c>
      <c r="C86" t="s">
        <v>2839</v>
      </c>
      <c r="E86" t="s">
        <v>2914</v>
      </c>
      <c r="H86" t="s">
        <v>2803</v>
      </c>
      <c r="M86" t="str">
        <f t="shared" si="27"/>
        <v/>
      </c>
      <c r="N86" t="str">
        <f t="shared" si="28"/>
        <v/>
      </c>
      <c r="O86" t="str">
        <f>IFERROR(VLOOKUP(A86,dispett,2,FALSE),B86)</f>
        <v>control</v>
      </c>
      <c r="P86" t="str">
        <f t="shared" si="20"/>
        <v>SCALARSet</v>
      </c>
      <c r="Q86" t="str">
        <f t="shared" si="21"/>
        <v xml:space="preserve"> </v>
      </c>
      <c r="R86" t="str">
        <f t="shared" si="22"/>
        <v xml:space="preserve"> </v>
      </c>
      <c r="S86" t="str">
        <f t="shared" si="23"/>
        <v xml:space="preserve"> </v>
      </c>
      <c r="T86" t="str">
        <f t="shared" si="24"/>
        <v xml:space="preserve"> </v>
      </c>
      <c r="U86" t="str">
        <f t="shared" si="25"/>
        <v xml:space="preserve"> </v>
      </c>
      <c r="V86" t="str">
        <f t="shared" si="26"/>
        <v xml:space="preserve"> </v>
      </c>
      <c r="W86" t="str">
        <f t="shared" si="29"/>
        <v>CO2_PCTSA</v>
      </c>
      <c r="X86" t="str">
        <f t="shared" si="30"/>
        <v>(SCALARSet)</v>
      </c>
    </row>
    <row r="87" spans="1:24" x14ac:dyDescent="0.25">
      <c r="A87" t="s">
        <v>3019</v>
      </c>
      <c r="B87" t="s">
        <v>2917</v>
      </c>
      <c r="C87" t="s">
        <v>2839</v>
      </c>
      <c r="E87" t="s">
        <v>2914</v>
      </c>
      <c r="G87" t="s">
        <v>3020</v>
      </c>
      <c r="H87" t="s">
        <v>5308</v>
      </c>
      <c r="I87" t="s">
        <v>2727</v>
      </c>
      <c r="M87" t="str">
        <f t="shared" si="27"/>
        <v/>
      </c>
      <c r="N87" t="str">
        <f t="shared" si="28"/>
        <v/>
      </c>
      <c r="O87" t="str">
        <f>IFERROR(VLOOKUP(A87,dispett,2,FALSE),B87)</f>
        <v>control</v>
      </c>
      <c r="P87" t="str">
        <f t="shared" si="20"/>
        <v>PlantType</v>
      </c>
      <c r="Q87" t="str">
        <f t="shared" si="21"/>
        <v>SupplyRegion</v>
      </c>
      <c r="R87" t="str">
        <f t="shared" si="22"/>
        <v xml:space="preserve"> </v>
      </c>
      <c r="S87" t="str">
        <f t="shared" si="23"/>
        <v xml:space="preserve"> </v>
      </c>
      <c r="T87" t="str">
        <f t="shared" si="24"/>
        <v xml:space="preserve"> </v>
      </c>
      <c r="U87" t="str">
        <f t="shared" si="25"/>
        <v xml:space="preserve"> </v>
      </c>
      <c r="V87" t="str">
        <f t="shared" si="26"/>
        <v xml:space="preserve"> </v>
      </c>
      <c r="W87" t="str">
        <f t="shared" si="29"/>
        <v>CO2_PLTRG</v>
      </c>
      <c r="X87" t="str">
        <f t="shared" si="30"/>
        <v>(PlantType,SupplyRegion)</v>
      </c>
    </row>
    <row r="88" spans="1:24" x14ac:dyDescent="0.25">
      <c r="A88" t="s">
        <v>3021</v>
      </c>
      <c r="B88" t="s">
        <v>2917</v>
      </c>
      <c r="C88" t="s">
        <v>2839</v>
      </c>
      <c r="E88" t="s">
        <v>2876</v>
      </c>
      <c r="H88" t="s">
        <v>5308</v>
      </c>
      <c r="M88" t="str">
        <f t="shared" si="27"/>
        <v/>
      </c>
      <c r="N88" t="str">
        <f t="shared" si="28"/>
        <v/>
      </c>
      <c r="O88" t="str">
        <f>IFERROR(VLOOKUP(A88,dispett,2,FALSE),B88)</f>
        <v>control</v>
      </c>
      <c r="P88" t="str">
        <f t="shared" si="20"/>
        <v>PlantType</v>
      </c>
      <c r="Q88" t="str">
        <f t="shared" si="21"/>
        <v xml:space="preserve"> </v>
      </c>
      <c r="R88" t="str">
        <f t="shared" si="22"/>
        <v xml:space="preserve"> </v>
      </c>
      <c r="S88" t="str">
        <f t="shared" si="23"/>
        <v xml:space="preserve"> </v>
      </c>
      <c r="T88" t="str">
        <f t="shared" si="24"/>
        <v xml:space="preserve"> </v>
      </c>
      <c r="U88" t="str">
        <f t="shared" si="25"/>
        <v xml:space="preserve"> </v>
      </c>
      <c r="V88" t="str">
        <f t="shared" si="26"/>
        <v xml:space="preserve"> </v>
      </c>
      <c r="W88" t="str">
        <f t="shared" si="29"/>
        <v>CO2_PLTSA</v>
      </c>
      <c r="X88" t="str">
        <f t="shared" si="30"/>
        <v>(PlantType)</v>
      </c>
    </row>
    <row r="89" spans="1:24" x14ac:dyDescent="0.25">
      <c r="A89" t="s">
        <v>3022</v>
      </c>
      <c r="B89" t="s">
        <v>2917</v>
      </c>
      <c r="C89" t="s">
        <v>2865</v>
      </c>
      <c r="E89" t="s">
        <v>2914</v>
      </c>
      <c r="G89" t="s">
        <v>3023</v>
      </c>
      <c r="H89" t="s">
        <v>5308</v>
      </c>
      <c r="M89" t="str">
        <f t="shared" si="27"/>
        <v/>
      </c>
      <c r="N89" t="str">
        <f t="shared" si="28"/>
        <v/>
      </c>
      <c r="O89" t="str">
        <f>IFERROR(VLOOKUP(A89,dispett,2,FALSE),B89)</f>
        <v>control</v>
      </c>
      <c r="P89" t="str">
        <f t="shared" si="20"/>
        <v>PlantType</v>
      </c>
      <c r="Q89" t="str">
        <f t="shared" si="21"/>
        <v xml:space="preserve"> </v>
      </c>
      <c r="R89" t="str">
        <f t="shared" si="22"/>
        <v xml:space="preserve"> </v>
      </c>
      <c r="S89" t="str">
        <f t="shared" si="23"/>
        <v xml:space="preserve"> </v>
      </c>
      <c r="T89" t="str">
        <f t="shared" si="24"/>
        <v xml:space="preserve"> </v>
      </c>
      <c r="U89" t="str">
        <f t="shared" si="25"/>
        <v xml:space="preserve"> </v>
      </c>
      <c r="V89" t="str">
        <f t="shared" si="26"/>
        <v xml:space="preserve"> </v>
      </c>
      <c r="W89" t="str">
        <f t="shared" si="29"/>
        <v>CO2_PLTSW</v>
      </c>
      <c r="X89" t="str">
        <f t="shared" si="30"/>
        <v>(PlantType)</v>
      </c>
    </row>
    <row r="90" spans="1:24" x14ac:dyDescent="0.25">
      <c r="A90" t="s">
        <v>3024</v>
      </c>
      <c r="B90" t="s">
        <v>2917</v>
      </c>
      <c r="C90" t="s">
        <v>2839</v>
      </c>
      <c r="E90" t="s">
        <v>2868</v>
      </c>
      <c r="G90" t="s">
        <v>3025</v>
      </c>
      <c r="H90" t="s">
        <v>5338</v>
      </c>
      <c r="I90" t="s">
        <v>5338</v>
      </c>
      <c r="M90" t="str">
        <f t="shared" si="27"/>
        <v/>
      </c>
      <c r="N90" t="str">
        <f t="shared" si="28"/>
        <v/>
      </c>
      <c r="O90" t="str">
        <f>IFERROR(VLOOKUP(A90,dispett,2,FALSE),B90)</f>
        <v>control</v>
      </c>
      <c r="P90" t="str">
        <f t="shared" si="20"/>
        <v>FuelRegion_ALT1</v>
      </c>
      <c r="Q90" t="str">
        <f t="shared" si="21"/>
        <v>FuelRegion</v>
      </c>
      <c r="R90" t="str">
        <f t="shared" si="22"/>
        <v xml:space="preserve"> </v>
      </c>
      <c r="S90" t="str">
        <f t="shared" si="23"/>
        <v xml:space="preserve"> </v>
      </c>
      <c r="T90" t="str">
        <f t="shared" si="24"/>
        <v xml:space="preserve"> </v>
      </c>
      <c r="U90" t="str">
        <f t="shared" si="25"/>
        <v xml:space="preserve"> </v>
      </c>
      <c r="V90" t="str">
        <f t="shared" si="26"/>
        <v xml:space="preserve"> </v>
      </c>
      <c r="W90" t="str">
        <f t="shared" si="29"/>
        <v>CO2_STDGF</v>
      </c>
      <c r="X90" t="str">
        <f t="shared" si="30"/>
        <v>(FuelRegion_ALT1,FuelRegion)</v>
      </c>
    </row>
    <row r="91" spans="1:24" x14ac:dyDescent="0.25">
      <c r="A91" t="s">
        <v>3026</v>
      </c>
      <c r="B91" t="s">
        <v>2917</v>
      </c>
      <c r="C91" t="s">
        <v>2839</v>
      </c>
      <c r="E91" t="s">
        <v>2868</v>
      </c>
      <c r="G91" t="s">
        <v>3027</v>
      </c>
      <c r="H91" t="s">
        <v>2727</v>
      </c>
      <c r="I91" t="s">
        <v>2727</v>
      </c>
      <c r="M91" t="str">
        <f t="shared" si="27"/>
        <v/>
      </c>
      <c r="N91" t="str">
        <f t="shared" si="28"/>
        <v/>
      </c>
      <c r="O91" t="str">
        <f>IFERROR(VLOOKUP(A91,dispett,2,FALSE),B91)</f>
        <v>control</v>
      </c>
      <c r="P91" t="str">
        <f t="shared" si="20"/>
        <v>SupplyRegion_ALT1</v>
      </c>
      <c r="Q91" t="str">
        <f t="shared" si="21"/>
        <v>SupplyRegion</v>
      </c>
      <c r="R91" t="str">
        <f t="shared" si="22"/>
        <v xml:space="preserve"> </v>
      </c>
      <c r="S91" t="str">
        <f t="shared" si="23"/>
        <v xml:space="preserve"> </v>
      </c>
      <c r="T91" t="str">
        <f t="shared" si="24"/>
        <v xml:space="preserve"> </v>
      </c>
      <c r="U91" t="str">
        <f t="shared" si="25"/>
        <v xml:space="preserve"> </v>
      </c>
      <c r="V91" t="str">
        <f t="shared" si="26"/>
        <v xml:space="preserve"> </v>
      </c>
      <c r="W91" t="str">
        <f t="shared" si="29"/>
        <v>CO2_STDGN</v>
      </c>
      <c r="X91" t="str">
        <f t="shared" si="30"/>
        <v>(SupplyRegion_ALT1,SupplyRegion)</v>
      </c>
    </row>
    <row r="92" spans="1:24" x14ac:dyDescent="0.25">
      <c r="A92" t="s">
        <v>3028</v>
      </c>
      <c r="B92" t="s">
        <v>2917</v>
      </c>
      <c r="C92" t="s">
        <v>2839</v>
      </c>
      <c r="E92" t="s">
        <v>2914</v>
      </c>
      <c r="G92" t="s">
        <v>3029</v>
      </c>
      <c r="H92" t="s">
        <v>5338</v>
      </c>
      <c r="I92" t="s">
        <v>5355</v>
      </c>
      <c r="M92" t="str">
        <f t="shared" si="27"/>
        <v/>
      </c>
      <c r="N92" t="str">
        <f t="shared" si="28"/>
        <v/>
      </c>
      <c r="O92" t="str">
        <f>IFERROR(VLOOKUP(A92,dispett,2,FALSE),B92)</f>
        <v>control</v>
      </c>
      <c r="P92" t="str">
        <f t="shared" si="20"/>
        <v>FuelRegion_ALT1</v>
      </c>
      <c r="Q92" t="str">
        <f t="shared" si="21"/>
        <v>MNUMYRF</v>
      </c>
      <c r="R92" t="str">
        <f t="shared" si="22"/>
        <v xml:space="preserve"> </v>
      </c>
      <c r="S92" t="str">
        <f t="shared" si="23"/>
        <v xml:space="preserve"> </v>
      </c>
      <c r="T92" t="str">
        <f t="shared" si="24"/>
        <v xml:space="preserve"> </v>
      </c>
      <c r="U92" t="str">
        <f t="shared" si="25"/>
        <v xml:space="preserve"> </v>
      </c>
      <c r="V92" t="str">
        <f t="shared" si="26"/>
        <v xml:space="preserve"> </v>
      </c>
      <c r="W92" t="str">
        <f t="shared" si="29"/>
        <v>CO2_STDQF</v>
      </c>
      <c r="X92" t="str">
        <f t="shared" si="30"/>
        <v>(FuelRegion_ALT1,MNUMYRF)</v>
      </c>
    </row>
    <row r="93" spans="1:24" x14ac:dyDescent="0.25">
      <c r="A93" t="s">
        <v>3030</v>
      </c>
      <c r="B93" t="s">
        <v>2917</v>
      </c>
      <c r="C93" t="s">
        <v>2839</v>
      </c>
      <c r="E93" t="s">
        <v>2914</v>
      </c>
      <c r="G93" t="s">
        <v>3031</v>
      </c>
      <c r="H93" t="s">
        <v>2727</v>
      </c>
      <c r="I93" t="s">
        <v>5355</v>
      </c>
      <c r="M93" t="str">
        <f t="shared" si="27"/>
        <v/>
      </c>
      <c r="N93" t="str">
        <f t="shared" si="28"/>
        <v/>
      </c>
      <c r="O93" t="str">
        <f>IFERROR(VLOOKUP(A93,dispett,2,FALSE),B93)</f>
        <v>control</v>
      </c>
      <c r="P93" t="str">
        <f t="shared" si="20"/>
        <v>SupplyRegion_ALT1</v>
      </c>
      <c r="Q93" t="str">
        <f t="shared" si="21"/>
        <v>MNUMYRF</v>
      </c>
      <c r="R93" t="str">
        <f t="shared" si="22"/>
        <v xml:space="preserve"> </v>
      </c>
      <c r="S93" t="str">
        <f t="shared" si="23"/>
        <v xml:space="preserve"> </v>
      </c>
      <c r="T93" t="str">
        <f t="shared" si="24"/>
        <v xml:space="preserve"> </v>
      </c>
      <c r="U93" t="str">
        <f t="shared" si="25"/>
        <v xml:space="preserve"> </v>
      </c>
      <c r="V93" t="str">
        <f t="shared" si="26"/>
        <v xml:space="preserve"> </v>
      </c>
      <c r="W93" t="str">
        <f t="shared" si="29"/>
        <v>CO2_STDQN</v>
      </c>
      <c r="X93" t="str">
        <f t="shared" si="30"/>
        <v>(SupplyRegion_ALT1,MNUMYRF)</v>
      </c>
    </row>
    <row r="94" spans="1:24" x14ac:dyDescent="0.25">
      <c r="A94" t="s">
        <v>3032</v>
      </c>
      <c r="B94" t="s">
        <v>2917</v>
      </c>
      <c r="C94" t="s">
        <v>2839</v>
      </c>
      <c r="E94" t="s">
        <v>2868</v>
      </c>
      <c r="G94" t="s">
        <v>3033</v>
      </c>
      <c r="H94" t="s">
        <v>2803</v>
      </c>
      <c r="M94" t="str">
        <f t="shared" si="27"/>
        <v/>
      </c>
      <c r="N94" t="str">
        <f t="shared" si="28"/>
        <v/>
      </c>
      <c r="O94" t="str">
        <f>IFERROR(VLOOKUP(A94,dispett,2,FALSE),B94)</f>
        <v>control</v>
      </c>
      <c r="P94" t="str">
        <f t="shared" si="20"/>
        <v>SCALARSet</v>
      </c>
      <c r="Q94" t="str">
        <f t="shared" si="21"/>
        <v xml:space="preserve"> </v>
      </c>
      <c r="R94" t="str">
        <f t="shared" si="22"/>
        <v xml:space="preserve"> </v>
      </c>
      <c r="S94" t="str">
        <f t="shared" si="23"/>
        <v xml:space="preserve"> </v>
      </c>
      <c r="T94" t="str">
        <f t="shared" si="24"/>
        <v xml:space="preserve"> </v>
      </c>
      <c r="U94" t="str">
        <f t="shared" si="25"/>
        <v xml:space="preserve"> </v>
      </c>
      <c r="V94" t="str">
        <f t="shared" si="26"/>
        <v xml:space="preserve"> </v>
      </c>
      <c r="W94" t="str">
        <f t="shared" si="29"/>
        <v>CO2_STDQT</v>
      </c>
      <c r="X94" t="str">
        <f t="shared" si="30"/>
        <v>(SCALARSet)</v>
      </c>
    </row>
    <row r="95" spans="1:24" x14ac:dyDescent="0.25">
      <c r="A95" t="s">
        <v>3034</v>
      </c>
      <c r="B95" t="s">
        <v>2917</v>
      </c>
      <c r="C95" t="s">
        <v>2839</v>
      </c>
      <c r="E95" t="s">
        <v>2914</v>
      </c>
      <c r="G95" t="s">
        <v>3035</v>
      </c>
      <c r="H95" t="s">
        <v>5338</v>
      </c>
      <c r="I95" t="s">
        <v>5355</v>
      </c>
      <c r="M95" t="str">
        <f t="shared" si="27"/>
        <v/>
      </c>
      <c r="N95" t="str">
        <f t="shared" si="28"/>
        <v/>
      </c>
      <c r="O95" t="str">
        <f>IFERROR(VLOOKUP(A95,dispett,2,FALSE),B95)</f>
        <v>control</v>
      </c>
      <c r="P95" t="str">
        <f t="shared" si="20"/>
        <v>FuelRegion_ALT1</v>
      </c>
      <c r="Q95" t="str">
        <f t="shared" si="21"/>
        <v>MNUMYRF</v>
      </c>
      <c r="R95" t="str">
        <f t="shared" si="22"/>
        <v xml:space="preserve"> </v>
      </c>
      <c r="S95" t="str">
        <f t="shared" si="23"/>
        <v xml:space="preserve"> </v>
      </c>
      <c r="T95" t="str">
        <f t="shared" si="24"/>
        <v xml:space="preserve"> </v>
      </c>
      <c r="U95" t="str">
        <f t="shared" si="25"/>
        <v xml:space="preserve"> </v>
      </c>
      <c r="V95" t="str">
        <f t="shared" si="26"/>
        <v xml:space="preserve"> </v>
      </c>
      <c r="W95" t="str">
        <f t="shared" si="29"/>
        <v>CO2_STDRF</v>
      </c>
      <c r="X95" t="str">
        <f t="shared" si="30"/>
        <v>(FuelRegion_ALT1,MNUMYRF)</v>
      </c>
    </row>
    <row r="96" spans="1:24" x14ac:dyDescent="0.25">
      <c r="A96" t="s">
        <v>3036</v>
      </c>
      <c r="B96" t="s">
        <v>2917</v>
      </c>
      <c r="C96" t="s">
        <v>2839</v>
      </c>
      <c r="E96" t="s">
        <v>2914</v>
      </c>
      <c r="G96" t="s">
        <v>3037</v>
      </c>
      <c r="H96" t="s">
        <v>2727</v>
      </c>
      <c r="I96" t="s">
        <v>5355</v>
      </c>
      <c r="M96" t="str">
        <f t="shared" si="27"/>
        <v/>
      </c>
      <c r="N96" t="str">
        <f t="shared" si="28"/>
        <v/>
      </c>
      <c r="O96" t="str">
        <f>IFERROR(VLOOKUP(A96,dispett,2,FALSE),B96)</f>
        <v>control</v>
      </c>
      <c r="P96" t="str">
        <f t="shared" si="20"/>
        <v>SupplyRegion_ALT1</v>
      </c>
      <c r="Q96" t="str">
        <f t="shared" si="21"/>
        <v>MNUMYRF</v>
      </c>
      <c r="R96" t="str">
        <f t="shared" si="22"/>
        <v xml:space="preserve"> </v>
      </c>
      <c r="S96" t="str">
        <f t="shared" si="23"/>
        <v xml:space="preserve"> </v>
      </c>
      <c r="T96" t="str">
        <f t="shared" si="24"/>
        <v xml:space="preserve"> </v>
      </c>
      <c r="U96" t="str">
        <f t="shared" si="25"/>
        <v xml:space="preserve"> </v>
      </c>
      <c r="V96" t="str">
        <f t="shared" si="26"/>
        <v xml:space="preserve"> </v>
      </c>
      <c r="W96" t="str">
        <f t="shared" si="29"/>
        <v>CO2_STDRN</v>
      </c>
      <c r="X96" t="str">
        <f t="shared" si="30"/>
        <v>(SupplyRegion_ALT1,MNUMYRF)</v>
      </c>
    </row>
    <row r="97" spans="1:24" x14ac:dyDescent="0.25">
      <c r="A97" t="s">
        <v>3038</v>
      </c>
      <c r="B97" t="s">
        <v>2917</v>
      </c>
      <c r="C97" t="s">
        <v>2839</v>
      </c>
      <c r="E97" t="s">
        <v>2868</v>
      </c>
      <c r="H97" t="s">
        <v>2803</v>
      </c>
      <c r="M97" t="str">
        <f t="shared" si="27"/>
        <v/>
      </c>
      <c r="N97" t="str">
        <f t="shared" si="28"/>
        <v/>
      </c>
      <c r="O97" t="str">
        <f>IFERROR(VLOOKUP(A97,dispett,2,FALSE),B97)</f>
        <v>control</v>
      </c>
      <c r="P97" t="str">
        <f t="shared" si="20"/>
        <v>SCALARSet</v>
      </c>
      <c r="Q97" t="str">
        <f t="shared" si="21"/>
        <v xml:space="preserve"> </v>
      </c>
      <c r="R97" t="str">
        <f t="shared" si="22"/>
        <v xml:space="preserve"> </v>
      </c>
      <c r="S97" t="str">
        <f t="shared" si="23"/>
        <v xml:space="preserve"> </v>
      </c>
      <c r="T97" t="str">
        <f t="shared" si="24"/>
        <v xml:space="preserve"> </v>
      </c>
      <c r="U97" t="str">
        <f t="shared" si="25"/>
        <v xml:space="preserve"> </v>
      </c>
      <c r="V97" t="str">
        <f t="shared" si="26"/>
        <v xml:space="preserve"> </v>
      </c>
      <c r="W97" t="str">
        <f t="shared" si="29"/>
        <v>CO2_STDSA</v>
      </c>
      <c r="X97" t="str">
        <f t="shared" si="30"/>
        <v>(SCALARSet)</v>
      </c>
    </row>
    <row r="98" spans="1:24" x14ac:dyDescent="0.25">
      <c r="A98" t="s">
        <v>3039</v>
      </c>
      <c r="B98" t="s">
        <v>2917</v>
      </c>
      <c r="C98" t="s">
        <v>2839</v>
      </c>
      <c r="E98" t="s">
        <v>2868</v>
      </c>
      <c r="G98" t="s">
        <v>3040</v>
      </c>
      <c r="H98" t="s">
        <v>2803</v>
      </c>
      <c r="M98" t="str">
        <f t="shared" si="27"/>
        <v/>
      </c>
      <c r="N98" t="str">
        <f t="shared" si="28"/>
        <v/>
      </c>
      <c r="O98" t="str">
        <f>IFERROR(VLOOKUP(A98,dispett,2,FALSE),B98)</f>
        <v>control</v>
      </c>
      <c r="P98" t="str">
        <f t="shared" si="20"/>
        <v>SCALARSet</v>
      </c>
      <c r="Q98" t="str">
        <f t="shared" si="21"/>
        <v xml:space="preserve"> </v>
      </c>
      <c r="R98" t="str">
        <f t="shared" si="22"/>
        <v xml:space="preserve"> </v>
      </c>
      <c r="S98" t="str">
        <f t="shared" si="23"/>
        <v xml:space="preserve"> </v>
      </c>
      <c r="T98" t="str">
        <f t="shared" si="24"/>
        <v xml:space="preserve"> </v>
      </c>
      <c r="U98" t="str">
        <f t="shared" si="25"/>
        <v xml:space="preserve"> </v>
      </c>
      <c r="V98" t="str">
        <f t="shared" si="26"/>
        <v xml:space="preserve"> </v>
      </c>
      <c r="W98" t="str">
        <f t="shared" si="29"/>
        <v>CO2_STDSW</v>
      </c>
      <c r="X98" t="str">
        <f t="shared" si="30"/>
        <v>(SCALARSet)</v>
      </c>
    </row>
    <row r="99" spans="1:24" x14ac:dyDescent="0.25">
      <c r="A99" t="s">
        <v>3041</v>
      </c>
      <c r="B99" t="s">
        <v>2917</v>
      </c>
      <c r="C99" t="s">
        <v>2839</v>
      </c>
      <c r="E99" t="s">
        <v>2868</v>
      </c>
      <c r="G99" t="s">
        <v>3042</v>
      </c>
      <c r="H99" t="s">
        <v>5338</v>
      </c>
      <c r="M99" t="str">
        <f t="shared" si="27"/>
        <v/>
      </c>
      <c r="N99" t="str">
        <f t="shared" si="28"/>
        <v/>
      </c>
      <c r="O99" t="str">
        <f>IFERROR(VLOOKUP(A99,dispett,2,FALSE),B99)</f>
        <v>control</v>
      </c>
      <c r="P99" t="str">
        <f t="shared" si="20"/>
        <v>FuelRegion_ALT1</v>
      </c>
      <c r="Q99" t="str">
        <f t="shared" si="21"/>
        <v xml:space="preserve"> </v>
      </c>
      <c r="R99" t="str">
        <f t="shared" si="22"/>
        <v xml:space="preserve"> </v>
      </c>
      <c r="S99" t="str">
        <f t="shared" si="23"/>
        <v xml:space="preserve"> </v>
      </c>
      <c r="T99" t="str">
        <f t="shared" si="24"/>
        <v xml:space="preserve"> </v>
      </c>
      <c r="U99" t="str">
        <f t="shared" si="25"/>
        <v xml:space="preserve"> </v>
      </c>
      <c r="V99" t="str">
        <f t="shared" si="26"/>
        <v xml:space="preserve"> </v>
      </c>
      <c r="W99" t="str">
        <f t="shared" si="29"/>
        <v>CO2_STDTF</v>
      </c>
      <c r="X99" t="str">
        <f t="shared" si="30"/>
        <v>(FuelRegion_ALT1)</v>
      </c>
    </row>
    <row r="100" spans="1:24" x14ac:dyDescent="0.25">
      <c r="A100" t="s">
        <v>3043</v>
      </c>
      <c r="B100" t="s">
        <v>2917</v>
      </c>
      <c r="C100" t="s">
        <v>2839</v>
      </c>
      <c r="E100" t="s">
        <v>2868</v>
      </c>
      <c r="G100" t="s">
        <v>3044</v>
      </c>
      <c r="H100" t="s">
        <v>2727</v>
      </c>
      <c r="M100" t="str">
        <f t="shared" si="27"/>
        <v/>
      </c>
      <c r="N100" t="str">
        <f t="shared" si="28"/>
        <v/>
      </c>
      <c r="O100" t="str">
        <f>IFERROR(VLOOKUP(A100,dispett,2,FALSE),B100)</f>
        <v>control</v>
      </c>
      <c r="P100" t="str">
        <f t="shared" si="20"/>
        <v>SupplyRegion_ALT1</v>
      </c>
      <c r="Q100" t="str">
        <f t="shared" si="21"/>
        <v xml:space="preserve"> </v>
      </c>
      <c r="R100" t="str">
        <f t="shared" si="22"/>
        <v xml:space="preserve"> </v>
      </c>
      <c r="S100" t="str">
        <f t="shared" si="23"/>
        <v xml:space="preserve"> </v>
      </c>
      <c r="T100" t="str">
        <f t="shared" si="24"/>
        <v xml:space="preserve"> </v>
      </c>
      <c r="U100" t="str">
        <f t="shared" si="25"/>
        <v xml:space="preserve"> </v>
      </c>
      <c r="V100" t="str">
        <f t="shared" si="26"/>
        <v xml:space="preserve"> </v>
      </c>
      <c r="W100" t="str">
        <f t="shared" si="29"/>
        <v>CO2_STDTN</v>
      </c>
      <c r="X100" t="str">
        <f t="shared" si="30"/>
        <v>(SupplyRegion_ALT1)</v>
      </c>
    </row>
    <row r="101" spans="1:24" x14ac:dyDescent="0.25">
      <c r="A101" t="s">
        <v>3045</v>
      </c>
      <c r="B101" t="s">
        <v>2917</v>
      </c>
      <c r="C101" t="s">
        <v>2839</v>
      </c>
      <c r="E101" t="s">
        <v>2868</v>
      </c>
      <c r="G101" t="s">
        <v>3046</v>
      </c>
      <c r="H101" t="s">
        <v>2803</v>
      </c>
      <c r="M101" t="str">
        <f t="shared" si="27"/>
        <v/>
      </c>
      <c r="N101" t="str">
        <f t="shared" si="28"/>
        <v/>
      </c>
      <c r="O101" t="str">
        <f>IFERROR(VLOOKUP(A101,dispett,2,FALSE),B101)</f>
        <v>control</v>
      </c>
      <c r="P101" t="str">
        <f t="shared" si="20"/>
        <v>SCALARSet</v>
      </c>
      <c r="Q101" t="str">
        <f t="shared" si="21"/>
        <v xml:space="preserve"> </v>
      </c>
      <c r="R101" t="str">
        <f t="shared" si="22"/>
        <v xml:space="preserve"> </v>
      </c>
      <c r="S101" t="str">
        <f t="shared" si="23"/>
        <v xml:space="preserve"> </v>
      </c>
      <c r="T101" t="str">
        <f t="shared" si="24"/>
        <v xml:space="preserve"> </v>
      </c>
      <c r="U101" t="str">
        <f t="shared" si="25"/>
        <v xml:space="preserve"> </v>
      </c>
      <c r="V101" t="str">
        <f t="shared" si="26"/>
        <v xml:space="preserve"> </v>
      </c>
      <c r="W101" t="str">
        <f t="shared" si="29"/>
        <v>CO2_STDY1</v>
      </c>
      <c r="X101" t="str">
        <f t="shared" si="30"/>
        <v>(SCALARSet)</v>
      </c>
    </row>
    <row r="102" spans="1:24" x14ac:dyDescent="0.25">
      <c r="A102" t="s">
        <v>3047</v>
      </c>
      <c r="B102" t="s">
        <v>2917</v>
      </c>
      <c r="C102" t="s">
        <v>2839</v>
      </c>
      <c r="E102" t="s">
        <v>2914</v>
      </c>
      <c r="H102" t="s">
        <v>5308</v>
      </c>
      <c r="I102" t="s">
        <v>5312</v>
      </c>
      <c r="M102" t="str">
        <f t="shared" si="27"/>
        <v/>
      </c>
      <c r="N102" t="str">
        <f t="shared" si="28"/>
        <v/>
      </c>
      <c r="O102" t="str">
        <f>IFERROR(VLOOKUP(A102,dispett,2,FALSE),B102)</f>
        <v>control</v>
      </c>
      <c r="P102" t="str">
        <f t="shared" si="20"/>
        <v>PlantType</v>
      </c>
      <c r="Q102" t="str">
        <f t="shared" si="21"/>
        <v>DistGenAvoidStep</v>
      </c>
      <c r="R102" t="str">
        <f t="shared" si="22"/>
        <v xml:space="preserve"> </v>
      </c>
      <c r="S102" t="str">
        <f t="shared" si="23"/>
        <v xml:space="preserve"> </v>
      </c>
      <c r="T102" t="str">
        <f t="shared" si="24"/>
        <v xml:space="preserve"> </v>
      </c>
      <c r="U102" t="str">
        <f t="shared" si="25"/>
        <v xml:space="preserve"> </v>
      </c>
      <c r="V102" t="str">
        <f t="shared" si="26"/>
        <v xml:space="preserve"> </v>
      </c>
      <c r="W102" t="str">
        <f t="shared" si="29"/>
        <v>CO2_STPSA</v>
      </c>
      <c r="X102" t="str">
        <f t="shared" si="30"/>
        <v>(PlantType,DistGenAvoidStep)</v>
      </c>
    </row>
    <row r="103" spans="1:24" x14ac:dyDescent="0.25">
      <c r="A103" t="s">
        <v>3048</v>
      </c>
      <c r="B103" t="s">
        <v>2917</v>
      </c>
      <c r="C103" t="s">
        <v>2839</v>
      </c>
      <c r="E103" t="s">
        <v>2914</v>
      </c>
      <c r="G103" t="s">
        <v>3049</v>
      </c>
      <c r="H103" t="s">
        <v>2803</v>
      </c>
      <c r="M103" t="str">
        <f t="shared" si="27"/>
        <v/>
      </c>
      <c r="N103" t="str">
        <f t="shared" si="28"/>
        <v/>
      </c>
      <c r="O103" t="str">
        <f>IFERROR(VLOOKUP(A103,dispett,2,FALSE),B103)</f>
        <v>control</v>
      </c>
      <c r="P103" t="str">
        <f t="shared" si="20"/>
        <v>SCALARSet</v>
      </c>
      <c r="Q103" t="str">
        <f t="shared" si="21"/>
        <v xml:space="preserve"> </v>
      </c>
      <c r="R103" t="str">
        <f t="shared" si="22"/>
        <v xml:space="preserve"> </v>
      </c>
      <c r="S103" t="str">
        <f t="shared" si="23"/>
        <v xml:space="preserve"> </v>
      </c>
      <c r="T103" t="str">
        <f t="shared" si="24"/>
        <v xml:space="preserve"> </v>
      </c>
      <c r="U103" t="str">
        <f t="shared" si="25"/>
        <v xml:space="preserve"> </v>
      </c>
      <c r="V103" t="str">
        <f t="shared" si="26"/>
        <v xml:space="preserve"> </v>
      </c>
      <c r="W103" t="str">
        <f t="shared" si="29"/>
        <v>CO2_THRET</v>
      </c>
      <c r="X103" t="str">
        <f t="shared" si="30"/>
        <v>(SCALARSet)</v>
      </c>
    </row>
    <row r="104" spans="1:24" x14ac:dyDescent="0.25">
      <c r="A104" t="s">
        <v>3050</v>
      </c>
      <c r="B104" t="s">
        <v>2917</v>
      </c>
      <c r="C104" t="s">
        <v>2839</v>
      </c>
      <c r="E104" t="s">
        <v>2868</v>
      </c>
      <c r="G104" t="s">
        <v>3051</v>
      </c>
      <c r="H104" t="s">
        <v>2803</v>
      </c>
      <c r="M104" t="str">
        <f t="shared" si="27"/>
        <v/>
      </c>
      <c r="N104" t="str">
        <f t="shared" si="28"/>
        <v/>
      </c>
      <c r="O104" t="str">
        <f>IFERROR(VLOOKUP(A104,dispett,2,FALSE),B104)</f>
        <v>control</v>
      </c>
      <c r="P104" t="str">
        <f t="shared" si="20"/>
        <v>SCALARSet</v>
      </c>
      <c r="Q104" t="str">
        <f t="shared" si="21"/>
        <v xml:space="preserve"> </v>
      </c>
      <c r="R104" t="str">
        <f t="shared" si="22"/>
        <v xml:space="preserve"> </v>
      </c>
      <c r="S104" t="str">
        <f t="shared" si="23"/>
        <v xml:space="preserve"> </v>
      </c>
      <c r="T104" t="str">
        <f t="shared" si="24"/>
        <v xml:space="preserve"> </v>
      </c>
      <c r="U104" t="str">
        <f t="shared" si="25"/>
        <v xml:space="preserve"> </v>
      </c>
      <c r="V104" t="str">
        <f t="shared" si="26"/>
        <v xml:space="preserve"> </v>
      </c>
      <c r="W104" t="str">
        <f t="shared" si="29"/>
        <v>CO2_TRDSW</v>
      </c>
      <c r="X104" t="str">
        <f t="shared" si="30"/>
        <v>(SCALARSet)</v>
      </c>
    </row>
    <row r="105" spans="1:24" x14ac:dyDescent="0.25">
      <c r="A105" t="s">
        <v>3052</v>
      </c>
      <c r="B105" t="s">
        <v>2875</v>
      </c>
      <c r="C105" t="s">
        <v>2839</v>
      </c>
      <c r="E105" t="s">
        <v>2914</v>
      </c>
      <c r="G105" t="s">
        <v>3053</v>
      </c>
      <c r="H105" t="s">
        <v>5306</v>
      </c>
      <c r="I105" t="s">
        <v>2561</v>
      </c>
      <c r="M105" t="str">
        <f t="shared" si="27"/>
        <v/>
      </c>
      <c r="N105" t="str">
        <f t="shared" si="28"/>
        <v/>
      </c>
      <c r="O105" t="str">
        <f>IFERROR(VLOOKUP(A105,dispett,2,FALSE),B105)</f>
        <v>ecpcntl</v>
      </c>
      <c r="P105" t="str">
        <f t="shared" si="20"/>
        <v>CO2CapGroup</v>
      </c>
      <c r="Q105" t="str">
        <f t="shared" si="21"/>
        <v>MNUMYR</v>
      </c>
      <c r="R105" t="str">
        <f t="shared" si="22"/>
        <v xml:space="preserve"> </v>
      </c>
      <c r="S105" t="str">
        <f t="shared" si="23"/>
        <v xml:space="preserve"> </v>
      </c>
      <c r="T105" t="str">
        <f t="shared" si="24"/>
        <v xml:space="preserve"> </v>
      </c>
      <c r="U105" t="str">
        <f t="shared" si="25"/>
        <v xml:space="preserve"> </v>
      </c>
      <c r="V105" t="str">
        <f t="shared" si="26"/>
        <v xml:space="preserve"> </v>
      </c>
      <c r="W105" t="str">
        <f t="shared" si="29"/>
        <v>CO2BYGRP</v>
      </c>
      <c r="X105" t="str">
        <f t="shared" si="30"/>
        <v>(CO2CapGroup,MNUMYR)</v>
      </c>
    </row>
    <row r="106" spans="1:24" x14ac:dyDescent="0.25">
      <c r="A106" t="s">
        <v>3054</v>
      </c>
      <c r="B106" t="s">
        <v>2875</v>
      </c>
      <c r="C106" t="s">
        <v>2839</v>
      </c>
      <c r="E106" t="s">
        <v>2914</v>
      </c>
      <c r="G106" t="s">
        <v>3055</v>
      </c>
      <c r="H106" t="s">
        <v>5306</v>
      </c>
      <c r="I106" t="s">
        <v>2561</v>
      </c>
      <c r="M106" t="str">
        <f t="shared" si="27"/>
        <v/>
      </c>
      <c r="N106" t="str">
        <f t="shared" si="28"/>
        <v/>
      </c>
      <c r="O106" t="str">
        <f>IFERROR(VLOOKUP(A106,dispett,2,FALSE),B106)</f>
        <v>ecpcntl</v>
      </c>
      <c r="P106" t="str">
        <f t="shared" si="20"/>
        <v>CO2CapGroup</v>
      </c>
      <c r="Q106" t="str">
        <f t="shared" si="21"/>
        <v>MNUMYR</v>
      </c>
      <c r="R106" t="str">
        <f t="shared" si="22"/>
        <v xml:space="preserve"> </v>
      </c>
      <c r="S106" t="str">
        <f t="shared" si="23"/>
        <v xml:space="preserve"> </v>
      </c>
      <c r="T106" t="str">
        <f t="shared" si="24"/>
        <v xml:space="preserve"> </v>
      </c>
      <c r="U106" t="str">
        <f t="shared" si="25"/>
        <v xml:space="preserve"> </v>
      </c>
      <c r="V106" t="str">
        <f t="shared" si="26"/>
        <v xml:space="preserve"> </v>
      </c>
      <c r="W106" t="str">
        <f t="shared" si="29"/>
        <v>CO2EPGRP</v>
      </c>
      <c r="X106" t="str">
        <f t="shared" si="30"/>
        <v>(CO2CapGroup,MNUMYR)</v>
      </c>
    </row>
    <row r="107" spans="1:24" x14ac:dyDescent="0.25">
      <c r="A107" t="s">
        <v>3056</v>
      </c>
      <c r="B107" t="s">
        <v>2875</v>
      </c>
      <c r="C107" t="s">
        <v>2839</v>
      </c>
      <c r="E107" t="s">
        <v>2914</v>
      </c>
      <c r="G107" t="s">
        <v>3057</v>
      </c>
      <c r="H107" t="s">
        <v>5306</v>
      </c>
      <c r="I107" t="s">
        <v>2561</v>
      </c>
      <c r="M107" t="str">
        <f t="shared" si="27"/>
        <v/>
      </c>
      <c r="N107" t="str">
        <f t="shared" si="28"/>
        <v/>
      </c>
      <c r="O107" t="str">
        <f>IFERROR(VLOOKUP(A107,dispett,2,FALSE),B107)</f>
        <v>ecpcntl</v>
      </c>
      <c r="P107" t="str">
        <f t="shared" si="20"/>
        <v>CO2CapGroup</v>
      </c>
      <c r="Q107" t="str">
        <f t="shared" si="21"/>
        <v>MNUMYR</v>
      </c>
      <c r="R107" t="str">
        <f t="shared" si="22"/>
        <v xml:space="preserve"> </v>
      </c>
      <c r="S107" t="str">
        <f t="shared" si="23"/>
        <v xml:space="preserve"> </v>
      </c>
      <c r="T107" t="str">
        <f t="shared" si="24"/>
        <v xml:space="preserve"> </v>
      </c>
      <c r="U107" t="str">
        <f t="shared" si="25"/>
        <v xml:space="preserve"> </v>
      </c>
      <c r="V107" t="str">
        <f t="shared" si="26"/>
        <v xml:space="preserve"> </v>
      </c>
      <c r="W107" t="str">
        <f t="shared" si="29"/>
        <v>CO2EQGRP</v>
      </c>
      <c r="X107" t="str">
        <f t="shared" si="30"/>
        <v>(CO2CapGroup,MNUMYR)</v>
      </c>
    </row>
    <row r="108" spans="1:24" x14ac:dyDescent="0.25">
      <c r="A108" t="s">
        <v>3058</v>
      </c>
      <c r="B108" t="s">
        <v>2875</v>
      </c>
      <c r="C108" t="s">
        <v>2839</v>
      </c>
      <c r="E108" t="s">
        <v>2914</v>
      </c>
      <c r="G108" t="s">
        <v>3059</v>
      </c>
      <c r="H108" t="s">
        <v>5306</v>
      </c>
      <c r="I108" t="s">
        <v>2561</v>
      </c>
      <c r="M108" t="str">
        <f t="shared" si="27"/>
        <v/>
      </c>
      <c r="N108" t="str">
        <f t="shared" si="28"/>
        <v/>
      </c>
      <c r="O108" t="str">
        <f>IFERROR(VLOOKUP(A108,dispett,2,FALSE),B108)</f>
        <v>ecpcntl</v>
      </c>
      <c r="P108" t="str">
        <f t="shared" si="20"/>
        <v>CO2CapGroup</v>
      </c>
      <c r="Q108" t="str">
        <f t="shared" si="21"/>
        <v>MNUMYR</v>
      </c>
      <c r="R108" t="str">
        <f t="shared" si="22"/>
        <v xml:space="preserve"> </v>
      </c>
      <c r="S108" t="str">
        <f t="shared" si="23"/>
        <v xml:space="preserve"> </v>
      </c>
      <c r="T108" t="str">
        <f t="shared" si="24"/>
        <v xml:space="preserve"> </v>
      </c>
      <c r="U108" t="str">
        <f t="shared" si="25"/>
        <v xml:space="preserve"> </v>
      </c>
      <c r="V108" t="str">
        <f t="shared" si="26"/>
        <v xml:space="preserve"> </v>
      </c>
      <c r="W108" t="str">
        <f t="shared" si="29"/>
        <v>CO2ESGRP</v>
      </c>
      <c r="X108" t="str">
        <f t="shared" si="30"/>
        <v>(CO2CapGroup,MNUMYR)</v>
      </c>
    </row>
    <row r="109" spans="1:24" x14ac:dyDescent="0.25">
      <c r="A109" t="s">
        <v>3060</v>
      </c>
      <c r="B109" t="s">
        <v>2875</v>
      </c>
      <c r="C109" t="s">
        <v>2839</v>
      </c>
      <c r="E109" t="s">
        <v>2914</v>
      </c>
      <c r="G109" t="s">
        <v>3061</v>
      </c>
      <c r="H109" t="s">
        <v>5306</v>
      </c>
      <c r="I109" t="s">
        <v>2561</v>
      </c>
      <c r="M109" t="str">
        <f t="shared" si="27"/>
        <v/>
      </c>
      <c r="N109" t="str">
        <f t="shared" si="28"/>
        <v/>
      </c>
      <c r="O109" t="str">
        <f>IFERROR(VLOOKUP(A109,dispett,2,FALSE),B109)</f>
        <v>ecpcntl</v>
      </c>
      <c r="P109" t="str">
        <f t="shared" si="20"/>
        <v>CO2CapGroup</v>
      </c>
      <c r="Q109" t="str">
        <f t="shared" si="21"/>
        <v>MNUMYR</v>
      </c>
      <c r="R109" t="str">
        <f t="shared" si="22"/>
        <v xml:space="preserve"> </v>
      </c>
      <c r="S109" t="str">
        <f t="shared" si="23"/>
        <v xml:space="preserve"> </v>
      </c>
      <c r="T109" t="str">
        <f t="shared" si="24"/>
        <v xml:space="preserve"> </v>
      </c>
      <c r="U109" t="str">
        <f t="shared" si="25"/>
        <v xml:space="preserve"> </v>
      </c>
      <c r="V109" t="str">
        <f t="shared" si="26"/>
        <v xml:space="preserve"> </v>
      </c>
      <c r="W109" t="str">
        <f t="shared" si="29"/>
        <v>CO2FLGRP</v>
      </c>
      <c r="X109" t="str">
        <f t="shared" si="30"/>
        <v>(CO2CapGroup,MNUMYR)</v>
      </c>
    </row>
    <row r="110" spans="1:24" x14ac:dyDescent="0.25">
      <c r="A110" t="s">
        <v>3062</v>
      </c>
      <c r="B110" t="s">
        <v>2875</v>
      </c>
      <c r="C110" t="s">
        <v>2839</v>
      </c>
      <c r="E110" t="s">
        <v>2914</v>
      </c>
      <c r="G110" t="s">
        <v>3063</v>
      </c>
      <c r="H110" t="s">
        <v>5306</v>
      </c>
      <c r="I110" t="s">
        <v>2561</v>
      </c>
      <c r="M110" t="str">
        <f t="shared" si="27"/>
        <v/>
      </c>
      <c r="N110" t="str">
        <f t="shared" si="28"/>
        <v/>
      </c>
      <c r="O110" t="str">
        <f>IFERROR(VLOOKUP(A110,dispett,2,FALSE),B110)</f>
        <v>ecpcntl</v>
      </c>
      <c r="P110" t="str">
        <f t="shared" si="20"/>
        <v>CO2CapGroup</v>
      </c>
      <c r="Q110" t="str">
        <f t="shared" si="21"/>
        <v>MNUMYR</v>
      </c>
      <c r="R110" t="str">
        <f t="shared" si="22"/>
        <v xml:space="preserve"> </v>
      </c>
      <c r="S110" t="str">
        <f t="shared" si="23"/>
        <v xml:space="preserve"> </v>
      </c>
      <c r="T110" t="str">
        <f t="shared" si="24"/>
        <v xml:space="preserve"> </v>
      </c>
      <c r="U110" t="str">
        <f t="shared" si="25"/>
        <v xml:space="preserve"> </v>
      </c>
      <c r="V110" t="str">
        <f t="shared" si="26"/>
        <v xml:space="preserve"> </v>
      </c>
      <c r="W110" t="str">
        <f t="shared" si="29"/>
        <v>CO2OQGRP</v>
      </c>
      <c r="X110" t="str">
        <f t="shared" si="30"/>
        <v>(CO2CapGroup,MNUMYR)</v>
      </c>
    </row>
    <row r="111" spans="1:24" x14ac:dyDescent="0.25">
      <c r="A111" t="s">
        <v>3064</v>
      </c>
      <c r="B111" t="s">
        <v>2875</v>
      </c>
      <c r="C111" t="s">
        <v>2839</v>
      </c>
      <c r="E111" t="s">
        <v>2914</v>
      </c>
      <c r="G111" t="s">
        <v>3065</v>
      </c>
      <c r="H111" t="s">
        <v>5306</v>
      </c>
      <c r="I111" t="s">
        <v>2561</v>
      </c>
      <c r="M111" t="str">
        <f t="shared" si="27"/>
        <v/>
      </c>
      <c r="N111" t="str">
        <f t="shared" si="28"/>
        <v/>
      </c>
      <c r="O111" t="str">
        <f>IFERROR(VLOOKUP(A111,dispett,2,FALSE),B111)</f>
        <v>ecpcntl</v>
      </c>
      <c r="P111" t="str">
        <f t="shared" si="20"/>
        <v>CO2CapGroup</v>
      </c>
      <c r="Q111" t="str">
        <f t="shared" si="21"/>
        <v>MNUMYR</v>
      </c>
      <c r="R111" t="str">
        <f t="shared" si="22"/>
        <v xml:space="preserve"> </v>
      </c>
      <c r="S111" t="str">
        <f t="shared" si="23"/>
        <v xml:space="preserve"> </v>
      </c>
      <c r="T111" t="str">
        <f t="shared" si="24"/>
        <v xml:space="preserve"> </v>
      </c>
      <c r="U111" t="str">
        <f t="shared" si="25"/>
        <v xml:space="preserve"> </v>
      </c>
      <c r="V111" t="str">
        <f t="shared" si="26"/>
        <v xml:space="preserve"> </v>
      </c>
      <c r="W111" t="str">
        <f t="shared" si="29"/>
        <v>CO2RPGRP</v>
      </c>
      <c r="X111" t="str">
        <f t="shared" si="30"/>
        <v>(CO2CapGroup,MNUMYR)</v>
      </c>
    </row>
    <row r="112" spans="1:24" x14ac:dyDescent="0.25">
      <c r="A112" t="s">
        <v>3066</v>
      </c>
      <c r="B112" t="s">
        <v>2875</v>
      </c>
      <c r="C112" t="s">
        <v>2839</v>
      </c>
      <c r="E112" t="s">
        <v>2914</v>
      </c>
      <c r="G112" t="s">
        <v>3067</v>
      </c>
      <c r="H112" t="s">
        <v>5306</v>
      </c>
      <c r="I112" t="s">
        <v>2561</v>
      </c>
      <c r="M112" t="str">
        <f t="shared" si="27"/>
        <v/>
      </c>
      <c r="N112" t="str">
        <f t="shared" si="28"/>
        <v/>
      </c>
      <c r="O112" t="str">
        <f>IFERROR(VLOOKUP(A112,dispett,2,FALSE),B112)</f>
        <v>ecpcntl</v>
      </c>
      <c r="P112" t="str">
        <f t="shared" si="20"/>
        <v>CO2CapGroup</v>
      </c>
      <c r="Q112" t="str">
        <f t="shared" si="21"/>
        <v>MNUMYR</v>
      </c>
      <c r="R112" t="str">
        <f t="shared" si="22"/>
        <v xml:space="preserve"> </v>
      </c>
      <c r="S112" t="str">
        <f t="shared" si="23"/>
        <v xml:space="preserve"> </v>
      </c>
      <c r="T112" t="str">
        <f t="shared" si="24"/>
        <v xml:space="preserve"> </v>
      </c>
      <c r="U112" t="str">
        <f t="shared" si="25"/>
        <v xml:space="preserve"> </v>
      </c>
      <c r="V112" t="str">
        <f t="shared" si="26"/>
        <v xml:space="preserve"> </v>
      </c>
      <c r="W112" t="str">
        <f t="shared" si="29"/>
        <v>CO2RQGRP</v>
      </c>
      <c r="X112" t="str">
        <f t="shared" si="30"/>
        <v>(CO2CapGroup,MNUMYR)</v>
      </c>
    </row>
    <row r="113" spans="1:24" x14ac:dyDescent="0.25">
      <c r="A113" t="s">
        <v>3068</v>
      </c>
      <c r="B113" t="s">
        <v>3069</v>
      </c>
      <c r="C113" t="s">
        <v>2865</v>
      </c>
      <c r="E113" t="s">
        <v>2929</v>
      </c>
      <c r="H113" t="s">
        <v>2673</v>
      </c>
      <c r="I113" t="s">
        <v>2709</v>
      </c>
      <c r="M113" t="str">
        <f t="shared" si="27"/>
        <v/>
      </c>
      <c r="N113" t="str">
        <f t="shared" si="28"/>
        <v/>
      </c>
      <c r="O113" t="str">
        <f>IFERROR(VLOOKUP(A113,dispett,2,FALSE),B113)</f>
        <v>edbwrt</v>
      </c>
      <c r="P113" t="str">
        <f t="shared" si="20"/>
        <v>DBColumns</v>
      </c>
      <c r="Q113" t="str">
        <f t="shared" si="21"/>
        <v>DBRecords</v>
      </c>
      <c r="R113" t="str">
        <f t="shared" si="22"/>
        <v xml:space="preserve"> </v>
      </c>
      <c r="S113" t="str">
        <f t="shared" si="23"/>
        <v xml:space="preserve"> </v>
      </c>
      <c r="T113" t="str">
        <f t="shared" si="24"/>
        <v xml:space="preserve"> </v>
      </c>
      <c r="U113" t="str">
        <f t="shared" si="25"/>
        <v xml:space="preserve"> </v>
      </c>
      <c r="V113" t="str">
        <f t="shared" si="26"/>
        <v xml:space="preserve"> </v>
      </c>
      <c r="W113" t="str">
        <f t="shared" si="29"/>
        <v>COLVALS</v>
      </c>
      <c r="X113" t="str">
        <f t="shared" si="30"/>
        <v>(DBColumns,DBRecords)</v>
      </c>
    </row>
    <row r="114" spans="1:24" x14ac:dyDescent="0.25">
      <c r="A114" t="s">
        <v>3070</v>
      </c>
      <c r="B114" t="s">
        <v>2917</v>
      </c>
      <c r="C114" t="s">
        <v>2839</v>
      </c>
      <c r="E114" t="s">
        <v>2914</v>
      </c>
      <c r="H114" t="s">
        <v>2561</v>
      </c>
      <c r="M114" t="str">
        <f t="shared" si="27"/>
        <v/>
      </c>
      <c r="N114" t="str">
        <f t="shared" si="28"/>
        <v/>
      </c>
      <c r="O114" t="str">
        <f>IFERROR(VLOOKUP(A114,dispett,2,FALSE),B114)</f>
        <v>control</v>
      </c>
      <c r="P114" t="str">
        <f t="shared" si="20"/>
        <v>MNUMYR</v>
      </c>
      <c r="Q114" t="str">
        <f t="shared" si="21"/>
        <v xml:space="preserve"> </v>
      </c>
      <c r="R114" t="str">
        <f t="shared" si="22"/>
        <v xml:space="preserve"> </v>
      </c>
      <c r="S114" t="str">
        <f t="shared" si="23"/>
        <v xml:space="preserve"> </v>
      </c>
      <c r="T114" t="str">
        <f t="shared" si="24"/>
        <v xml:space="preserve"> </v>
      </c>
      <c r="U114" t="str">
        <f t="shared" si="25"/>
        <v xml:space="preserve"> </v>
      </c>
      <c r="V114" t="str">
        <f t="shared" si="26"/>
        <v xml:space="preserve"> </v>
      </c>
      <c r="W114" t="str">
        <f t="shared" si="29"/>
        <v>CPPALLOW</v>
      </c>
      <c r="X114" t="str">
        <f t="shared" si="30"/>
        <v>(MNUMYR)</v>
      </c>
    </row>
    <row r="115" spans="1:24" x14ac:dyDescent="0.25">
      <c r="A115" t="s">
        <v>3071</v>
      </c>
      <c r="B115" t="s">
        <v>2937</v>
      </c>
      <c r="C115" t="s">
        <v>2839</v>
      </c>
      <c r="E115" t="s">
        <v>2914</v>
      </c>
      <c r="G115" t="s">
        <v>3072</v>
      </c>
      <c r="H115" t="s">
        <v>2754</v>
      </c>
      <c r="I115" t="s">
        <v>2783</v>
      </c>
      <c r="J115" t="s">
        <v>2561</v>
      </c>
      <c r="M115" t="str">
        <f t="shared" si="27"/>
        <v/>
      </c>
      <c r="N115" t="str">
        <f t="shared" si="28"/>
        <v/>
      </c>
      <c r="O115" t="str">
        <f>IFERROR(VLOOKUP(A115,dispett,2,FALSE),B115)</f>
        <v>uso2grp</v>
      </c>
      <c r="P115" t="str">
        <f t="shared" si="20"/>
        <v>CoalSupplyCurve_Dom</v>
      </c>
      <c r="Q115" t="str">
        <f t="shared" si="21"/>
        <v>CoalDemandRegion</v>
      </c>
      <c r="R115" t="str">
        <f t="shared" si="22"/>
        <v>MNUMYR</v>
      </c>
      <c r="S115" t="str">
        <f t="shared" si="23"/>
        <v xml:space="preserve"> </v>
      </c>
      <c r="T115" t="str">
        <f t="shared" si="24"/>
        <v xml:space="preserve"> </v>
      </c>
      <c r="U115" t="str">
        <f t="shared" si="25"/>
        <v xml:space="preserve"> </v>
      </c>
      <c r="V115" t="str">
        <f t="shared" si="26"/>
        <v xml:space="preserve"> </v>
      </c>
      <c r="W115" t="str">
        <f t="shared" si="29"/>
        <v>CTLBTU</v>
      </c>
      <c r="X115" t="str">
        <f t="shared" si="30"/>
        <v>(CoalSupplyCurve_Dom,CoalDemandRegion,MNUMYR)</v>
      </c>
    </row>
    <row r="116" spans="1:24" x14ac:dyDescent="0.25">
      <c r="A116" t="s">
        <v>3073</v>
      </c>
      <c r="B116" t="s">
        <v>3074</v>
      </c>
      <c r="C116" t="s">
        <v>2839</v>
      </c>
      <c r="E116" t="s">
        <v>2868</v>
      </c>
      <c r="G116" t="s">
        <v>3075</v>
      </c>
      <c r="H116" t="s">
        <v>2803</v>
      </c>
      <c r="M116" t="str">
        <f t="shared" si="27"/>
        <v/>
      </c>
      <c r="N116" t="str">
        <f t="shared" si="28"/>
        <v/>
      </c>
      <c r="O116" t="str">
        <f>IFERROR(VLOOKUP(A116,dispett,2,FALSE),B116)</f>
        <v>ncntrl</v>
      </c>
      <c r="P116" t="str">
        <f t="shared" si="20"/>
        <v>SCALARSet</v>
      </c>
      <c r="Q116" t="str">
        <f t="shared" si="21"/>
        <v xml:space="preserve"> </v>
      </c>
      <c r="R116" t="str">
        <f t="shared" si="22"/>
        <v xml:space="preserve"> </v>
      </c>
      <c r="S116" t="str">
        <f t="shared" si="23"/>
        <v xml:space="preserve"> </v>
      </c>
      <c r="T116" t="str">
        <f t="shared" si="24"/>
        <v xml:space="preserve"> </v>
      </c>
      <c r="U116" t="str">
        <f t="shared" si="25"/>
        <v xml:space="preserve"> </v>
      </c>
      <c r="V116" t="str">
        <f t="shared" si="26"/>
        <v xml:space="preserve"> </v>
      </c>
      <c r="W116" t="str">
        <f t="shared" si="29"/>
        <v>CURIYR</v>
      </c>
      <c r="X116" t="str">
        <f t="shared" si="30"/>
        <v>(SCALARSet)</v>
      </c>
    </row>
    <row r="117" spans="1:24" x14ac:dyDescent="0.25">
      <c r="A117" t="s">
        <v>3076</v>
      </c>
      <c r="B117" t="s">
        <v>2917</v>
      </c>
      <c r="C117" t="s">
        <v>2839</v>
      </c>
      <c r="E117" t="s">
        <v>2876</v>
      </c>
      <c r="G117" t="s">
        <v>3077</v>
      </c>
      <c r="H117" t="s">
        <v>2803</v>
      </c>
      <c r="M117" t="str">
        <f t="shared" si="27"/>
        <v/>
      </c>
      <c r="N117" t="str">
        <f t="shared" si="28"/>
        <v/>
      </c>
      <c r="O117" t="str">
        <f>IFERROR(VLOOKUP(A117,dispett,2,FALSE),B117)</f>
        <v>control</v>
      </c>
      <c r="P117" t="str">
        <f t="shared" si="20"/>
        <v>SCALARSet</v>
      </c>
      <c r="Q117" t="str">
        <f t="shared" si="21"/>
        <v xml:space="preserve"> </v>
      </c>
      <c r="R117" t="str">
        <f t="shared" si="22"/>
        <v xml:space="preserve"> </v>
      </c>
      <c r="S117" t="str">
        <f t="shared" si="23"/>
        <v xml:space="preserve"> </v>
      </c>
      <c r="T117" t="str">
        <f t="shared" si="24"/>
        <v xml:space="preserve"> </v>
      </c>
      <c r="U117" t="str">
        <f t="shared" si="25"/>
        <v xml:space="preserve"> </v>
      </c>
      <c r="V117" t="str">
        <f t="shared" si="26"/>
        <v xml:space="preserve"> </v>
      </c>
      <c r="W117" t="str">
        <f t="shared" si="29"/>
        <v>DIGITS_PARM</v>
      </c>
      <c r="X117" t="str">
        <f t="shared" si="30"/>
        <v>(SCALARSet)</v>
      </c>
    </row>
    <row r="118" spans="1:24" x14ac:dyDescent="0.25">
      <c r="A118" t="s">
        <v>2577</v>
      </c>
      <c r="B118" t="s">
        <v>2928</v>
      </c>
      <c r="C118" t="s">
        <v>2839</v>
      </c>
      <c r="E118" t="s">
        <v>3078</v>
      </c>
      <c r="H118" t="s">
        <v>2803</v>
      </c>
      <c r="M118" t="str">
        <f t="shared" si="27"/>
        <v/>
      </c>
      <c r="N118" t="str">
        <f t="shared" si="28"/>
        <v/>
      </c>
      <c r="O118" t="str">
        <f>IFERROR(VLOOKUP(A118,dispett,2,FALSE),B118)</f>
        <v>dsmtfecp</v>
      </c>
      <c r="P118" t="str">
        <f t="shared" si="20"/>
        <v>SCALARSet</v>
      </c>
      <c r="Q118" t="str">
        <f t="shared" si="21"/>
        <v xml:space="preserve"> </v>
      </c>
      <c r="R118" t="str">
        <f t="shared" si="22"/>
        <v xml:space="preserve"> </v>
      </c>
      <c r="S118" t="str">
        <f t="shared" si="23"/>
        <v xml:space="preserve"> </v>
      </c>
      <c r="T118" t="str">
        <f t="shared" si="24"/>
        <v xml:space="preserve"> </v>
      </c>
      <c r="U118" t="str">
        <f t="shared" si="25"/>
        <v xml:space="preserve"> </v>
      </c>
      <c r="V118" t="str">
        <f t="shared" si="26"/>
        <v xml:space="preserve"> </v>
      </c>
      <c r="W118" t="str">
        <f t="shared" si="29"/>
        <v>DSMFPH1</v>
      </c>
      <c r="X118" t="str">
        <f t="shared" si="30"/>
        <v>(SCALARSet)</v>
      </c>
    </row>
    <row r="119" spans="1:24" x14ac:dyDescent="0.25">
      <c r="A119" t="s">
        <v>3079</v>
      </c>
      <c r="B119" t="s">
        <v>2928</v>
      </c>
      <c r="C119" t="s">
        <v>2865</v>
      </c>
      <c r="E119" t="s">
        <v>2914</v>
      </c>
      <c r="H119" t="s">
        <v>2706</v>
      </c>
      <c r="I119" t="s">
        <v>2676</v>
      </c>
      <c r="M119" t="str">
        <f t="shared" si="27"/>
        <v/>
      </c>
      <c r="N119" t="str">
        <f t="shared" si="28"/>
        <v/>
      </c>
      <c r="O119" t="str">
        <f>IFERROR(VLOOKUP(A119,dispett,2,FALSE),B119)</f>
        <v>dsmtfecp</v>
      </c>
      <c r="P119" t="str">
        <f t="shared" si="20"/>
        <v>DSMSupplyRegion</v>
      </c>
      <c r="Q119" t="str">
        <f t="shared" si="21"/>
        <v>DemSideProg</v>
      </c>
      <c r="R119" t="str">
        <f t="shared" si="22"/>
        <v xml:space="preserve"> </v>
      </c>
      <c r="S119" t="str">
        <f t="shared" si="23"/>
        <v xml:space="preserve"> </v>
      </c>
      <c r="T119" t="str">
        <f t="shared" si="24"/>
        <v xml:space="preserve"> </v>
      </c>
      <c r="U119" t="str">
        <f t="shared" si="25"/>
        <v xml:space="preserve"> </v>
      </c>
      <c r="V119" t="str">
        <f t="shared" si="26"/>
        <v xml:space="preserve"> </v>
      </c>
      <c r="W119" t="str">
        <f t="shared" si="29"/>
        <v>DSMPRCHOICE</v>
      </c>
      <c r="X119" t="str">
        <f t="shared" si="30"/>
        <v>(DSMSupplyRegion,DemSideProg)</v>
      </c>
    </row>
    <row r="120" spans="1:24" x14ac:dyDescent="0.25">
      <c r="A120" t="s">
        <v>3080</v>
      </c>
      <c r="B120" t="s">
        <v>2917</v>
      </c>
      <c r="C120" t="s">
        <v>2839</v>
      </c>
      <c r="E120" t="s">
        <v>2840</v>
      </c>
      <c r="G120" t="s">
        <v>3081</v>
      </c>
      <c r="H120" t="s">
        <v>2727</v>
      </c>
      <c r="I120" t="s">
        <v>2561</v>
      </c>
      <c r="M120" t="str">
        <f t="shared" si="27"/>
        <v/>
      </c>
      <c r="N120" t="str">
        <f t="shared" si="28"/>
        <v/>
      </c>
      <c r="O120" t="str">
        <f>IFERROR(VLOOKUP(A120,dispett,2,FALSE),B120)</f>
        <v>control</v>
      </c>
      <c r="P120" t="str">
        <f t="shared" si="20"/>
        <v>SupplyRegion_ALT1</v>
      </c>
      <c r="Q120" t="str">
        <f t="shared" si="21"/>
        <v>MNUMYR</v>
      </c>
      <c r="R120" t="str">
        <f t="shared" si="22"/>
        <v xml:space="preserve"> </v>
      </c>
      <c r="S120" t="str">
        <f t="shared" si="23"/>
        <v xml:space="preserve"> </v>
      </c>
      <c r="T120" t="str">
        <f t="shared" si="24"/>
        <v xml:space="preserve"> </v>
      </c>
      <c r="U120" t="str">
        <f t="shared" si="25"/>
        <v xml:space="preserve"> </v>
      </c>
      <c r="V120" t="str">
        <f t="shared" si="26"/>
        <v xml:space="preserve"> </v>
      </c>
      <c r="W120" t="str">
        <f t="shared" si="29"/>
        <v>DPVTOTGENNR</v>
      </c>
      <c r="X120" t="str">
        <f t="shared" si="30"/>
        <v>(SupplyRegion_ALT1,MNUMYR)</v>
      </c>
    </row>
    <row r="121" spans="1:24" x14ac:dyDescent="0.25">
      <c r="A121" t="s">
        <v>3082</v>
      </c>
      <c r="B121" t="s">
        <v>2917</v>
      </c>
      <c r="C121" t="s">
        <v>2839</v>
      </c>
      <c r="E121" t="s">
        <v>3083</v>
      </c>
      <c r="G121" t="s">
        <v>3084</v>
      </c>
      <c r="H121" t="s">
        <v>2803</v>
      </c>
      <c r="M121" t="str">
        <f t="shared" si="27"/>
        <v/>
      </c>
      <c r="N121" t="str">
        <f t="shared" si="28"/>
        <v/>
      </c>
      <c r="O121" t="str">
        <f>IFERROR(VLOOKUP(A121,dispett,2,FALSE),B121)</f>
        <v>control</v>
      </c>
      <c r="P121" t="str">
        <f t="shared" si="20"/>
        <v>SCALARSet</v>
      </c>
      <c r="Q121" t="str">
        <f t="shared" si="21"/>
        <v xml:space="preserve"> </v>
      </c>
      <c r="R121" t="str">
        <f t="shared" si="22"/>
        <v xml:space="preserve"> </v>
      </c>
      <c r="S121" t="str">
        <f t="shared" si="23"/>
        <v xml:space="preserve"> </v>
      </c>
      <c r="T121" t="str">
        <f t="shared" si="24"/>
        <v xml:space="preserve"> </v>
      </c>
      <c r="U121" t="str">
        <f t="shared" si="25"/>
        <v xml:space="preserve"> </v>
      </c>
      <c r="V121" t="str">
        <f t="shared" si="26"/>
        <v xml:space="preserve"> </v>
      </c>
      <c r="W121" t="str">
        <f t="shared" si="29"/>
        <v>DPVDISPATCH</v>
      </c>
      <c r="X121" t="str">
        <f t="shared" si="30"/>
        <v>(SCALARSet)</v>
      </c>
    </row>
    <row r="122" spans="1:24" x14ac:dyDescent="0.25">
      <c r="A122" t="s">
        <v>3085</v>
      </c>
      <c r="B122" t="s">
        <v>2917</v>
      </c>
      <c r="C122" t="s">
        <v>2839</v>
      </c>
      <c r="E122" t="s">
        <v>2840</v>
      </c>
      <c r="G122" t="s">
        <v>3086</v>
      </c>
      <c r="H122" t="s">
        <v>2727</v>
      </c>
      <c r="I122" t="s">
        <v>2561</v>
      </c>
      <c r="M122" t="str">
        <f t="shared" si="27"/>
        <v/>
      </c>
      <c r="N122" t="str">
        <f t="shared" si="28"/>
        <v/>
      </c>
      <c r="O122" t="str">
        <f>IFERROR(VLOOKUP(A122,dispett,2,FALSE),B122)</f>
        <v>control</v>
      </c>
      <c r="P122" t="str">
        <f t="shared" si="20"/>
        <v>SupplyRegion_ALT1</v>
      </c>
      <c r="Q122" t="str">
        <f t="shared" si="21"/>
        <v>MNUMYR</v>
      </c>
      <c r="R122" t="str">
        <f t="shared" si="22"/>
        <v xml:space="preserve"> </v>
      </c>
      <c r="S122" t="str">
        <f t="shared" si="23"/>
        <v xml:space="preserve"> </v>
      </c>
      <c r="T122" t="str">
        <f t="shared" si="24"/>
        <v xml:space="preserve"> </v>
      </c>
      <c r="U122" t="str">
        <f t="shared" si="25"/>
        <v xml:space="preserve"> </v>
      </c>
      <c r="V122" t="str">
        <f t="shared" si="26"/>
        <v xml:space="preserve"> </v>
      </c>
      <c r="W122" t="str">
        <f t="shared" si="29"/>
        <v>DPVTOTCAPNR</v>
      </c>
      <c r="X122" t="str">
        <f t="shared" si="30"/>
        <v>(SupplyRegion_ALT1,MNUMYR)</v>
      </c>
    </row>
    <row r="123" spans="1:24" s="11" customFormat="1" x14ac:dyDescent="0.25">
      <c r="A123" s="11" t="s">
        <v>3087</v>
      </c>
      <c r="B123" s="11" t="s">
        <v>2928</v>
      </c>
      <c r="C123" s="11" t="s">
        <v>2839</v>
      </c>
      <c r="E123" s="11" t="s">
        <v>2914</v>
      </c>
      <c r="G123" s="11" t="s">
        <v>5238</v>
      </c>
      <c r="H123" s="11" t="s">
        <v>2551</v>
      </c>
      <c r="I123" s="11" t="s">
        <v>2565</v>
      </c>
      <c r="J123" s="11" t="s">
        <v>2563</v>
      </c>
      <c r="K123" s="11" t="s">
        <v>2727</v>
      </c>
      <c r="L123" s="11" t="s">
        <v>2561</v>
      </c>
      <c r="M123" s="11" t="str">
        <f t="shared" ref="M123:M164" si="31">IF(OR($O123="dispout",$O123="bildin",$O123="bildout",$O123="dispin"),"mnumnr","")</f>
        <v/>
      </c>
      <c r="N123" s="11" t="str">
        <f t="shared" ref="N123:N164" si="32">IF(OR($O123="dispout",$O123="bildin",$O123="bildout",$O123="dispett3"),"mnumyr","")</f>
        <v/>
      </c>
      <c r="O123" s="11" t="str">
        <f>IFERROR(VLOOKUP(A123,dispett,2,FALSE),B123)</f>
        <v>dsmtfecp</v>
      </c>
      <c r="P123" s="11" t="str">
        <f t="shared" ref="P123:P163" si="33">IFERROR(VLOOKUP(H123,ECPLOOK,3,FALSE),"missing")</f>
        <v>Months</v>
      </c>
      <c r="Q123" s="11" t="str">
        <f t="shared" ref="Q123:Q163" si="34">IFERROR(VLOOKUP(I123,ECPLOOK,2,FALSE),IF(I123&lt;&gt;"","missing"," "))</f>
        <v>Three</v>
      </c>
      <c r="R123" s="11" t="str">
        <f t="shared" ref="R123:R163" si="35">IFERROR(VLOOKUP(J123,ECPLOOK,3,FALSE),IF(J123&lt;&gt;"","missing"," "))</f>
        <v>HoursADay</v>
      </c>
      <c r="S123" s="11" t="str">
        <f t="shared" ref="S123:S163" si="36">IFERROR(VLOOKUP(K123,ECPLOOK,2,FALSE),IF(K123&lt;&gt;"","missing"," "))</f>
        <v>SupplyRegion</v>
      </c>
      <c r="T123" s="11" t="str">
        <f t="shared" ref="T123:T163" si="37">IFERROR(VLOOKUP(L123,ECPLOOK,3,FALSE),IF(L123&lt;&gt;"","missing"," "))</f>
        <v>MNUMYR</v>
      </c>
      <c r="U123" s="11" t="str">
        <f t="shared" ref="U123:U163" si="38">IFERROR(VLOOKUP(M123,ECPLOOK,2)," ")</f>
        <v xml:space="preserve"> </v>
      </c>
      <c r="V123" s="11" t="str">
        <f t="shared" ref="V123:V163" si="39">IFERROR(VLOOKUP(N123,ECPLOOK,2)," ")</f>
        <v xml:space="preserve"> </v>
      </c>
      <c r="W123" s="11" t="str">
        <f t="shared" ref="W123:W164" si="40">IF(A123&lt;&gt;"CF",SUBSTITUTE(A123,"$","_"),"WWIND_CF")</f>
        <v>DUCK_SYSTEM_LOAD</v>
      </c>
      <c r="X123" s="11" t="str">
        <f t="shared" ref="X123:X164" si="41">IF(P123&lt;&gt;" ","("&amp;P123,"")    &amp;    IF(Q123&lt;&gt;" ",   ","&amp;Q123,"")   &amp; IF(R123&lt;&gt;" ",   ","&amp;R123,"")   &amp; IF(S123&lt;&gt;" ",   ","&amp;S123,"")  &amp; IF(T123&lt;&gt;" ",   ","&amp;T123,"")  &amp; IF(U123&lt;&gt;" ",  ","&amp;U123,"") &amp; IF(V123&lt;&gt;" ",  "," &amp; V123,"" )&amp; IF(P123&lt;&gt;" ",")","")</f>
        <v>(Months,Three,HoursADay,SupplyRegion,MNUMYR)</v>
      </c>
    </row>
    <row r="124" spans="1:24" x14ac:dyDescent="0.25">
      <c r="A124" t="s">
        <v>3088</v>
      </c>
      <c r="B124" t="s">
        <v>2937</v>
      </c>
      <c r="C124" t="s">
        <v>2839</v>
      </c>
      <c r="E124" t="s">
        <v>2876</v>
      </c>
      <c r="G124" t="s">
        <v>3089</v>
      </c>
      <c r="H124" t="s">
        <v>2783</v>
      </c>
      <c r="I124" t="s">
        <v>2559</v>
      </c>
      <c r="M124" t="str">
        <f t="shared" si="31"/>
        <v/>
      </c>
      <c r="N124" t="str">
        <f t="shared" si="32"/>
        <v/>
      </c>
      <c r="O124" t="str">
        <f>IFERROR(VLOOKUP(A124,dispett,2,FALSE),B124)</f>
        <v>uso2grp</v>
      </c>
      <c r="P124" t="str">
        <f t="shared" si="33"/>
        <v>CoalDemandRegion</v>
      </c>
      <c r="Q124" t="str">
        <f t="shared" si="34"/>
        <v>OwnerType</v>
      </c>
      <c r="R124" t="str">
        <f t="shared" si="35"/>
        <v xml:space="preserve"> </v>
      </c>
      <c r="S124" t="str">
        <f t="shared" si="36"/>
        <v xml:space="preserve"> </v>
      </c>
      <c r="T124" t="str">
        <f t="shared" si="37"/>
        <v xml:space="preserve"> </v>
      </c>
      <c r="U124" t="str">
        <f t="shared" si="38"/>
        <v xml:space="preserve"> </v>
      </c>
      <c r="V124" t="str">
        <f t="shared" si="39"/>
        <v xml:space="preserve"> </v>
      </c>
      <c r="W124" t="str">
        <f t="shared" si="40"/>
        <v>DV_LIG</v>
      </c>
      <c r="X124" t="str">
        <f t="shared" si="41"/>
        <v>(CoalDemandRegion,OwnerType)</v>
      </c>
    </row>
    <row r="125" spans="1:24" x14ac:dyDescent="0.25">
      <c r="A125" t="s">
        <v>3090</v>
      </c>
      <c r="B125" t="s">
        <v>2937</v>
      </c>
      <c r="C125" t="s">
        <v>2839</v>
      </c>
      <c r="E125" t="s">
        <v>2876</v>
      </c>
      <c r="G125" t="s">
        <v>3091</v>
      </c>
      <c r="H125" t="s">
        <v>2783</v>
      </c>
      <c r="I125" t="s">
        <v>2559</v>
      </c>
      <c r="M125" t="str">
        <f t="shared" si="31"/>
        <v/>
      </c>
      <c r="N125" t="str">
        <f t="shared" si="32"/>
        <v/>
      </c>
      <c r="O125" t="str">
        <f>IFERROR(VLOOKUP(A125,dispett,2,FALSE),B125)</f>
        <v>uso2grp</v>
      </c>
      <c r="P125" t="str">
        <f t="shared" si="33"/>
        <v>CoalDemandRegion</v>
      </c>
      <c r="Q125" t="str">
        <f t="shared" si="34"/>
        <v>OwnerType</v>
      </c>
      <c r="R125" t="str">
        <f t="shared" si="35"/>
        <v xml:space="preserve"> </v>
      </c>
      <c r="S125" t="str">
        <f t="shared" si="36"/>
        <v xml:space="preserve"> </v>
      </c>
      <c r="T125" t="str">
        <f t="shared" si="37"/>
        <v xml:space="preserve"> </v>
      </c>
      <c r="U125" t="str">
        <f t="shared" si="38"/>
        <v xml:space="preserve"> </v>
      </c>
      <c r="V125" t="str">
        <f t="shared" si="39"/>
        <v xml:space="preserve"> </v>
      </c>
      <c r="W125" t="str">
        <f t="shared" si="40"/>
        <v>DV_SUB</v>
      </c>
      <c r="X125" t="str">
        <f t="shared" si="41"/>
        <v>(CoalDemandRegion,OwnerType)</v>
      </c>
    </row>
    <row r="126" spans="1:24" x14ac:dyDescent="0.25">
      <c r="A126" t="s">
        <v>3092</v>
      </c>
      <c r="B126" t="s">
        <v>2864</v>
      </c>
      <c r="C126" t="s">
        <v>2865</v>
      </c>
      <c r="E126" t="s">
        <v>2914</v>
      </c>
      <c r="G126" t="s">
        <v>3093</v>
      </c>
      <c r="H126" t="s">
        <v>2777</v>
      </c>
      <c r="M126" t="str">
        <f t="shared" si="31"/>
        <v/>
      </c>
      <c r="N126" t="str">
        <f t="shared" si="32"/>
        <v/>
      </c>
      <c r="O126" t="str">
        <f>IFERROR(VLOOKUP(A126,dispett,2,FALSE),B126)</f>
        <v>coalemm</v>
      </c>
      <c r="P126" t="str">
        <f t="shared" si="33"/>
        <v>PlantGroup</v>
      </c>
      <c r="Q126" t="str">
        <f t="shared" si="34"/>
        <v xml:space="preserve"> </v>
      </c>
      <c r="R126" t="str">
        <f t="shared" si="35"/>
        <v xml:space="preserve"> </v>
      </c>
      <c r="S126" t="str">
        <f t="shared" si="36"/>
        <v xml:space="preserve"> </v>
      </c>
      <c r="T126" t="str">
        <f t="shared" si="37"/>
        <v xml:space="preserve"> </v>
      </c>
      <c r="U126" t="str">
        <f t="shared" si="38"/>
        <v xml:space="preserve"> </v>
      </c>
      <c r="V126" t="str">
        <f t="shared" si="39"/>
        <v xml:space="preserve"> </v>
      </c>
      <c r="W126" t="str">
        <f t="shared" si="40"/>
        <v>E_IGRP</v>
      </c>
      <c r="X126" t="str">
        <f t="shared" si="41"/>
        <v>(PlantGroup)</v>
      </c>
    </row>
    <row r="127" spans="1:24" x14ac:dyDescent="0.25">
      <c r="A127" t="s">
        <v>3094</v>
      </c>
      <c r="B127" t="s">
        <v>2864</v>
      </c>
      <c r="C127" t="s">
        <v>2865</v>
      </c>
      <c r="E127" t="s">
        <v>2914</v>
      </c>
      <c r="G127" t="s">
        <v>3095</v>
      </c>
      <c r="H127" t="s">
        <v>2777</v>
      </c>
      <c r="M127" t="str">
        <f t="shared" si="31"/>
        <v/>
      </c>
      <c r="N127" t="str">
        <f t="shared" si="32"/>
        <v/>
      </c>
      <c r="O127" t="str">
        <f>IFERROR(VLOOKUP(A127,dispett,2,FALSE),B127)</f>
        <v>coalemm</v>
      </c>
      <c r="P127" t="str">
        <f t="shared" si="33"/>
        <v>PlantGroup</v>
      </c>
      <c r="Q127" t="str">
        <f t="shared" si="34"/>
        <v xml:space="preserve"> </v>
      </c>
      <c r="R127" t="str">
        <f t="shared" si="35"/>
        <v xml:space="preserve"> </v>
      </c>
      <c r="S127" t="str">
        <f t="shared" si="36"/>
        <v xml:space="preserve"> </v>
      </c>
      <c r="T127" t="str">
        <f t="shared" si="37"/>
        <v xml:space="preserve"> </v>
      </c>
      <c r="U127" t="str">
        <f t="shared" si="38"/>
        <v xml:space="preserve"> </v>
      </c>
      <c r="V127" t="str">
        <f t="shared" si="39"/>
        <v xml:space="preserve"> </v>
      </c>
      <c r="W127" t="str">
        <f t="shared" si="40"/>
        <v>E_PTP</v>
      </c>
      <c r="X127" t="str">
        <f t="shared" si="41"/>
        <v>(PlantGroup)</v>
      </c>
    </row>
    <row r="128" spans="1:24" x14ac:dyDescent="0.25">
      <c r="A128" t="s">
        <v>3096</v>
      </c>
      <c r="B128" t="s">
        <v>2864</v>
      </c>
      <c r="C128" t="s">
        <v>2865</v>
      </c>
      <c r="E128" t="s">
        <v>2914</v>
      </c>
      <c r="G128" t="s">
        <v>3097</v>
      </c>
      <c r="H128" t="s">
        <v>2777</v>
      </c>
      <c r="M128" t="str">
        <f t="shared" si="31"/>
        <v/>
      </c>
      <c r="N128" t="str">
        <f t="shared" si="32"/>
        <v/>
      </c>
      <c r="O128" t="str">
        <f>IFERROR(VLOOKUP(A128,dispett,2,FALSE),B128)</f>
        <v>coalemm</v>
      </c>
      <c r="P128" t="str">
        <f t="shared" si="33"/>
        <v>PlantGroup</v>
      </c>
      <c r="Q128" t="str">
        <f t="shared" si="34"/>
        <v xml:space="preserve"> </v>
      </c>
      <c r="R128" t="str">
        <f t="shared" si="35"/>
        <v xml:space="preserve"> </v>
      </c>
      <c r="S128" t="str">
        <f t="shared" si="36"/>
        <v xml:space="preserve"> </v>
      </c>
      <c r="T128" t="str">
        <f t="shared" si="37"/>
        <v xml:space="preserve"> </v>
      </c>
      <c r="U128" t="str">
        <f t="shared" si="38"/>
        <v xml:space="preserve"> </v>
      </c>
      <c r="V128" t="str">
        <f t="shared" si="39"/>
        <v xml:space="preserve"> </v>
      </c>
      <c r="W128" t="str">
        <f t="shared" si="40"/>
        <v>E_RY</v>
      </c>
      <c r="X128" t="str">
        <f t="shared" si="41"/>
        <v>(PlantGroup)</v>
      </c>
    </row>
    <row r="129" spans="1:24" x14ac:dyDescent="0.25">
      <c r="A129" t="s">
        <v>3098</v>
      </c>
      <c r="B129" t="s">
        <v>2951</v>
      </c>
      <c r="C129" t="s">
        <v>2839</v>
      </c>
      <c r="E129" t="s">
        <v>2929</v>
      </c>
      <c r="H129" t="s">
        <v>5346</v>
      </c>
      <c r="I129" t="s">
        <v>2561</v>
      </c>
      <c r="M129" t="str">
        <f t="shared" si="31"/>
        <v/>
      </c>
      <c r="N129" t="str">
        <f t="shared" si="32"/>
        <v/>
      </c>
      <c r="O129" t="str">
        <f>IFERROR(VLOOKUP(A129,dispett,2,FALSE),B129)</f>
        <v>postpr</v>
      </c>
      <c r="P129" t="str">
        <f t="shared" si="33"/>
        <v>CanadianSupplyRegion</v>
      </c>
      <c r="Q129" t="str">
        <f t="shared" si="34"/>
        <v>MNUMYR</v>
      </c>
      <c r="R129" t="str">
        <f t="shared" si="35"/>
        <v xml:space="preserve"> </v>
      </c>
      <c r="S129" t="str">
        <f t="shared" si="36"/>
        <v xml:space="preserve"> </v>
      </c>
      <c r="T129" t="str">
        <f t="shared" si="37"/>
        <v xml:space="preserve"> </v>
      </c>
      <c r="U129" t="str">
        <f t="shared" si="38"/>
        <v xml:space="preserve"> </v>
      </c>
      <c r="V129" t="str">
        <f t="shared" si="39"/>
        <v xml:space="preserve"> </v>
      </c>
      <c r="W129" t="str">
        <f t="shared" si="40"/>
        <v>ECANSQZ</v>
      </c>
      <c r="X129" t="str">
        <f t="shared" si="41"/>
        <v>(CanadianSupplyRegion,MNUMYR)</v>
      </c>
    </row>
    <row r="130" spans="1:24" x14ac:dyDescent="0.25">
      <c r="A130" t="s">
        <v>3099</v>
      </c>
      <c r="B130" t="s">
        <v>2934</v>
      </c>
      <c r="C130" t="s">
        <v>2839</v>
      </c>
      <c r="E130" t="s">
        <v>2914</v>
      </c>
      <c r="G130" t="s">
        <v>3100</v>
      </c>
      <c r="H130" t="s">
        <v>5351</v>
      </c>
      <c r="M130" t="str">
        <f t="shared" si="31"/>
        <v/>
      </c>
      <c r="N130" t="str">
        <f t="shared" si="32"/>
        <v/>
      </c>
      <c r="O130" t="str">
        <f>IFERROR(VLOOKUP(A130,dispett,2,FALSE),B130)</f>
        <v>dispuse</v>
      </c>
      <c r="P130" t="str">
        <f t="shared" si="33"/>
        <v>PlantGroup</v>
      </c>
      <c r="Q130" t="str">
        <f t="shared" si="34"/>
        <v xml:space="preserve"> </v>
      </c>
      <c r="R130" t="str">
        <f t="shared" si="35"/>
        <v xml:space="preserve"> </v>
      </c>
      <c r="S130" t="str">
        <f t="shared" si="36"/>
        <v xml:space="preserve"> </v>
      </c>
      <c r="T130" t="str">
        <f t="shared" si="37"/>
        <v xml:space="preserve"> </v>
      </c>
      <c r="U130" t="str">
        <f t="shared" si="38"/>
        <v xml:space="preserve"> </v>
      </c>
      <c r="V130" t="str">
        <f t="shared" si="39"/>
        <v xml:space="preserve"> </v>
      </c>
      <c r="W130" t="str">
        <f t="shared" si="40"/>
        <v>ECFOR</v>
      </c>
      <c r="X130" t="str">
        <f t="shared" si="41"/>
        <v>(PlantGroup)</v>
      </c>
    </row>
    <row r="131" spans="1:24" x14ac:dyDescent="0.25">
      <c r="A131" t="s">
        <v>3101</v>
      </c>
      <c r="B131" t="s">
        <v>3102</v>
      </c>
      <c r="C131" t="s">
        <v>2839</v>
      </c>
      <c r="E131" t="s">
        <v>2914</v>
      </c>
      <c r="G131" t="s">
        <v>3103</v>
      </c>
      <c r="H131" t="s">
        <v>5332</v>
      </c>
      <c r="I131" t="s">
        <v>2669</v>
      </c>
      <c r="M131" t="str">
        <f t="shared" si="31"/>
        <v/>
      </c>
      <c r="N131" t="str">
        <f t="shared" si="32"/>
        <v/>
      </c>
      <c r="O131" t="str">
        <f>IFERROR(VLOOKUP(A131,dispett,2,FALSE),B131)</f>
        <v>ecp_coal</v>
      </c>
      <c r="P131" t="str">
        <f t="shared" si="33"/>
        <v>ExplicitPlanningHorizon</v>
      </c>
      <c r="Q131" t="str">
        <f t="shared" si="34"/>
        <v>CoalGroup</v>
      </c>
      <c r="R131" t="str">
        <f t="shared" si="35"/>
        <v xml:space="preserve"> </v>
      </c>
      <c r="S131" t="str">
        <f t="shared" si="36"/>
        <v xml:space="preserve"> </v>
      </c>
      <c r="T131" t="str">
        <f t="shared" si="37"/>
        <v xml:space="preserve"> </v>
      </c>
      <c r="U131" t="str">
        <f t="shared" si="38"/>
        <v xml:space="preserve"> </v>
      </c>
      <c r="V131" t="str">
        <f t="shared" si="39"/>
        <v xml:space="preserve"> </v>
      </c>
      <c r="W131" t="str">
        <f t="shared" si="40"/>
        <v>ECL_CAP</v>
      </c>
      <c r="X131" t="str">
        <f t="shared" si="41"/>
        <v>(ExplicitPlanningHorizon,CoalGroup)</v>
      </c>
    </row>
    <row r="132" spans="1:24" x14ac:dyDescent="0.25">
      <c r="A132" t="s">
        <v>3104</v>
      </c>
      <c r="B132" t="s">
        <v>3102</v>
      </c>
      <c r="C132" t="s">
        <v>2839</v>
      </c>
      <c r="E132" t="s">
        <v>2914</v>
      </c>
      <c r="G132" t="s">
        <v>3105</v>
      </c>
      <c r="H132" t="s">
        <v>2669</v>
      </c>
      <c r="M132" t="str">
        <f t="shared" si="31"/>
        <v/>
      </c>
      <c r="N132" t="str">
        <f t="shared" si="32"/>
        <v/>
      </c>
      <c r="O132" t="str">
        <f>IFERROR(VLOOKUP(A132,dispett,2,FALSE),B132)</f>
        <v>ecp_coal</v>
      </c>
      <c r="P132" t="str">
        <f t="shared" si="33"/>
        <v>CoalGroup</v>
      </c>
      <c r="Q132" t="str">
        <f t="shared" si="34"/>
        <v xml:space="preserve"> </v>
      </c>
      <c r="R132" t="str">
        <f t="shared" si="35"/>
        <v xml:space="preserve"> </v>
      </c>
      <c r="S132" t="str">
        <f t="shared" si="36"/>
        <v xml:space="preserve"> </v>
      </c>
      <c r="T132" t="str">
        <f t="shared" si="37"/>
        <v xml:space="preserve"> </v>
      </c>
      <c r="U132" t="str">
        <f t="shared" si="38"/>
        <v xml:space="preserve"> </v>
      </c>
      <c r="V132" t="str">
        <f t="shared" si="39"/>
        <v xml:space="preserve"> </v>
      </c>
      <c r="W132" t="str">
        <f t="shared" si="40"/>
        <v>ECL_CCS_C</v>
      </c>
      <c r="X132" t="str">
        <f t="shared" si="41"/>
        <v>(CoalGroup)</v>
      </c>
    </row>
    <row r="133" spans="1:24" x14ac:dyDescent="0.25">
      <c r="A133" t="s">
        <v>3106</v>
      </c>
      <c r="B133" t="s">
        <v>3102</v>
      </c>
      <c r="C133" t="s">
        <v>2839</v>
      </c>
      <c r="E133" t="s">
        <v>2914</v>
      </c>
      <c r="G133" t="s">
        <v>3107</v>
      </c>
      <c r="H133" t="s">
        <v>2669</v>
      </c>
      <c r="M133" t="str">
        <f t="shared" si="31"/>
        <v/>
      </c>
      <c r="N133" t="str">
        <f t="shared" si="32"/>
        <v/>
      </c>
      <c r="O133" t="str">
        <f>IFERROR(VLOOKUP(A133,dispett,2,FALSE),B133)</f>
        <v>ecp_coal</v>
      </c>
      <c r="P133" t="str">
        <f t="shared" si="33"/>
        <v>CoalGroup</v>
      </c>
      <c r="Q133" t="str">
        <f t="shared" si="34"/>
        <v xml:space="preserve"> </v>
      </c>
      <c r="R133" t="str">
        <f t="shared" si="35"/>
        <v xml:space="preserve"> </v>
      </c>
      <c r="S133" t="str">
        <f t="shared" si="36"/>
        <v xml:space="preserve"> </v>
      </c>
      <c r="T133" t="str">
        <f t="shared" si="37"/>
        <v xml:space="preserve"> </v>
      </c>
      <c r="U133" t="str">
        <f t="shared" si="38"/>
        <v xml:space="preserve"> </v>
      </c>
      <c r="V133" t="str">
        <f t="shared" si="39"/>
        <v xml:space="preserve"> </v>
      </c>
      <c r="W133" t="str">
        <f t="shared" si="40"/>
        <v>ECL_CCS_F</v>
      </c>
      <c r="X133" t="str">
        <f t="shared" si="41"/>
        <v>(CoalGroup)</v>
      </c>
    </row>
    <row r="134" spans="1:24" x14ac:dyDescent="0.25">
      <c r="A134" t="s">
        <v>3108</v>
      </c>
      <c r="B134" t="s">
        <v>3102</v>
      </c>
      <c r="C134" t="s">
        <v>2839</v>
      </c>
      <c r="E134" t="s">
        <v>2914</v>
      </c>
      <c r="G134" t="s">
        <v>3109</v>
      </c>
      <c r="H134" t="s">
        <v>2669</v>
      </c>
      <c r="M134" t="str">
        <f t="shared" si="31"/>
        <v/>
      </c>
      <c r="N134" t="str">
        <f t="shared" si="32"/>
        <v/>
      </c>
      <c r="O134" t="str">
        <f>IFERROR(VLOOKUP(A134,dispett,2,FALSE),B134)</f>
        <v>ecp_coal</v>
      </c>
      <c r="P134" t="str">
        <f t="shared" si="33"/>
        <v>CoalGroup</v>
      </c>
      <c r="Q134" t="str">
        <f t="shared" si="34"/>
        <v xml:space="preserve"> </v>
      </c>
      <c r="R134" t="str">
        <f t="shared" si="35"/>
        <v xml:space="preserve"> </v>
      </c>
      <c r="S134" t="str">
        <f t="shared" si="36"/>
        <v xml:space="preserve"> </v>
      </c>
      <c r="T134" t="str">
        <f t="shared" si="37"/>
        <v xml:space="preserve"> </v>
      </c>
      <c r="U134" t="str">
        <f t="shared" si="38"/>
        <v xml:space="preserve"> </v>
      </c>
      <c r="V134" t="str">
        <f t="shared" si="39"/>
        <v xml:space="preserve"> </v>
      </c>
      <c r="W134" t="str">
        <f t="shared" si="40"/>
        <v>ECL_CCS_H</v>
      </c>
      <c r="X134" t="str">
        <f t="shared" si="41"/>
        <v>(CoalGroup)</v>
      </c>
    </row>
    <row r="135" spans="1:24" x14ac:dyDescent="0.25">
      <c r="A135" t="s">
        <v>3110</v>
      </c>
      <c r="B135" t="s">
        <v>3102</v>
      </c>
      <c r="C135" t="s">
        <v>2839</v>
      </c>
      <c r="E135" t="s">
        <v>2914</v>
      </c>
      <c r="G135" t="s">
        <v>3111</v>
      </c>
      <c r="H135" t="s">
        <v>2669</v>
      </c>
      <c r="M135" t="str">
        <f t="shared" si="31"/>
        <v/>
      </c>
      <c r="N135" t="str">
        <f t="shared" si="32"/>
        <v/>
      </c>
      <c r="O135" t="str">
        <f>IFERROR(VLOOKUP(A135,dispett,2,FALSE),B135)</f>
        <v>ecp_coal</v>
      </c>
      <c r="P135" t="str">
        <f t="shared" si="33"/>
        <v>CoalGroup</v>
      </c>
      <c r="Q135" t="str">
        <f t="shared" si="34"/>
        <v xml:space="preserve"> </v>
      </c>
      <c r="R135" t="str">
        <f t="shared" si="35"/>
        <v xml:space="preserve"> </v>
      </c>
      <c r="S135" t="str">
        <f t="shared" si="36"/>
        <v xml:space="preserve"> </v>
      </c>
      <c r="T135" t="str">
        <f t="shared" si="37"/>
        <v xml:space="preserve"> </v>
      </c>
      <c r="U135" t="str">
        <f t="shared" si="38"/>
        <v xml:space="preserve"> </v>
      </c>
      <c r="V135" t="str">
        <f t="shared" si="39"/>
        <v xml:space="preserve"> </v>
      </c>
      <c r="W135" t="str">
        <f t="shared" si="40"/>
        <v>ECL_CCS_O</v>
      </c>
      <c r="X135" t="str">
        <f t="shared" si="41"/>
        <v>(CoalGroup)</v>
      </c>
    </row>
    <row r="136" spans="1:24" x14ac:dyDescent="0.25">
      <c r="A136" t="s">
        <v>3112</v>
      </c>
      <c r="B136" t="s">
        <v>3102</v>
      </c>
      <c r="C136" t="s">
        <v>2839</v>
      </c>
      <c r="E136" t="s">
        <v>2914</v>
      </c>
      <c r="G136" t="s">
        <v>3113</v>
      </c>
      <c r="H136" t="s">
        <v>2669</v>
      </c>
      <c r="M136" t="str">
        <f t="shared" si="31"/>
        <v/>
      </c>
      <c r="N136" t="str">
        <f t="shared" si="32"/>
        <v/>
      </c>
      <c r="O136" t="str">
        <f>IFERROR(VLOOKUP(A136,dispett,2,FALSE),B136)</f>
        <v>ecp_coal</v>
      </c>
      <c r="P136" t="str">
        <f t="shared" si="33"/>
        <v>CoalGroup</v>
      </c>
      <c r="Q136" t="str">
        <f t="shared" si="34"/>
        <v xml:space="preserve"> </v>
      </c>
      <c r="R136" t="str">
        <f t="shared" si="35"/>
        <v xml:space="preserve"> </v>
      </c>
      <c r="S136" t="str">
        <f t="shared" si="36"/>
        <v xml:space="preserve"> </v>
      </c>
      <c r="T136" t="str">
        <f t="shared" si="37"/>
        <v xml:space="preserve"> </v>
      </c>
      <c r="U136" t="str">
        <f t="shared" si="38"/>
        <v xml:space="preserve"> </v>
      </c>
      <c r="V136" t="str">
        <f t="shared" si="39"/>
        <v xml:space="preserve"> </v>
      </c>
      <c r="W136" t="str">
        <f t="shared" si="40"/>
        <v>ECL_CCS_R</v>
      </c>
      <c r="X136" t="str">
        <f t="shared" si="41"/>
        <v>(CoalGroup)</v>
      </c>
    </row>
    <row r="137" spans="1:24" x14ac:dyDescent="0.25">
      <c r="A137" t="s">
        <v>3114</v>
      </c>
      <c r="B137" t="s">
        <v>3102</v>
      </c>
      <c r="C137" t="s">
        <v>2839</v>
      </c>
      <c r="E137" t="s">
        <v>2914</v>
      </c>
      <c r="G137" t="s">
        <v>3115</v>
      </c>
      <c r="H137" t="s">
        <v>2669</v>
      </c>
      <c r="M137" t="str">
        <f t="shared" si="31"/>
        <v/>
      </c>
      <c r="N137" t="str">
        <f t="shared" si="32"/>
        <v/>
      </c>
      <c r="O137" t="str">
        <f>IFERROR(VLOOKUP(A137,dispett,2,FALSE),B137)</f>
        <v>ecp_coal</v>
      </c>
      <c r="P137" t="str">
        <f t="shared" si="33"/>
        <v>CoalGroup</v>
      </c>
      <c r="Q137" t="str">
        <f t="shared" si="34"/>
        <v xml:space="preserve"> </v>
      </c>
      <c r="R137" t="str">
        <f t="shared" si="35"/>
        <v xml:space="preserve"> </v>
      </c>
      <c r="S137" t="str">
        <f t="shared" si="36"/>
        <v xml:space="preserve"> </v>
      </c>
      <c r="T137" t="str">
        <f t="shared" si="37"/>
        <v xml:space="preserve"> </v>
      </c>
      <c r="U137" t="str">
        <f t="shared" si="38"/>
        <v xml:space="preserve"> </v>
      </c>
      <c r="V137" t="str">
        <f t="shared" si="39"/>
        <v xml:space="preserve"> </v>
      </c>
      <c r="W137" t="str">
        <f t="shared" si="40"/>
        <v>ECL_CCS_V</v>
      </c>
      <c r="X137" t="str">
        <f t="shared" si="41"/>
        <v>(CoalGroup)</v>
      </c>
    </row>
    <row r="138" spans="1:24" x14ac:dyDescent="0.25">
      <c r="A138" t="s">
        <v>3116</v>
      </c>
      <c r="B138" t="s">
        <v>3102</v>
      </c>
      <c r="C138" t="s">
        <v>2839</v>
      </c>
      <c r="E138" t="s">
        <v>2914</v>
      </c>
      <c r="G138" t="s">
        <v>3117</v>
      </c>
      <c r="H138" t="s">
        <v>5332</v>
      </c>
      <c r="I138" t="s">
        <v>2669</v>
      </c>
      <c r="M138" t="str">
        <f t="shared" si="31"/>
        <v/>
      </c>
      <c r="N138" t="str">
        <f t="shared" si="32"/>
        <v/>
      </c>
      <c r="O138" t="str">
        <f>IFERROR(VLOOKUP(A138,dispett,2,FALSE),B138)</f>
        <v>ecp_coal</v>
      </c>
      <c r="P138" t="str">
        <f t="shared" si="33"/>
        <v>ExplicitPlanningHorizon</v>
      </c>
      <c r="Q138" t="str">
        <f t="shared" si="34"/>
        <v>CoalGroup</v>
      </c>
      <c r="R138" t="str">
        <f t="shared" si="35"/>
        <v xml:space="preserve"> </v>
      </c>
      <c r="S138" t="str">
        <f t="shared" si="36"/>
        <v xml:space="preserve"> </v>
      </c>
      <c r="T138" t="str">
        <f t="shared" si="37"/>
        <v xml:space="preserve"> </v>
      </c>
      <c r="U138" t="str">
        <f t="shared" si="38"/>
        <v xml:space="preserve"> </v>
      </c>
      <c r="V138" t="str">
        <f t="shared" si="39"/>
        <v xml:space="preserve"> </v>
      </c>
      <c r="W138" t="str">
        <f t="shared" si="40"/>
        <v>ECL_CF</v>
      </c>
      <c r="X138" t="str">
        <f t="shared" si="41"/>
        <v>(ExplicitPlanningHorizon,CoalGroup)</v>
      </c>
    </row>
    <row r="139" spans="1:24" x14ac:dyDescent="0.25">
      <c r="A139" t="s">
        <v>3118</v>
      </c>
      <c r="B139" t="s">
        <v>3102</v>
      </c>
      <c r="C139" t="s">
        <v>2839</v>
      </c>
      <c r="E139" t="s">
        <v>2914</v>
      </c>
      <c r="G139" t="s">
        <v>3119</v>
      </c>
      <c r="H139" t="s">
        <v>2669</v>
      </c>
      <c r="M139" t="str">
        <f t="shared" si="31"/>
        <v/>
      </c>
      <c r="N139" t="str">
        <f t="shared" si="32"/>
        <v/>
      </c>
      <c r="O139" t="str">
        <f>IFERROR(VLOOKUP(A139,dispett,2,FALSE),B139)</f>
        <v>ecp_coal</v>
      </c>
      <c r="P139" t="str">
        <f t="shared" si="33"/>
        <v>CoalGroup</v>
      </c>
      <c r="Q139" t="str">
        <f t="shared" si="34"/>
        <v xml:space="preserve"> </v>
      </c>
      <c r="R139" t="str">
        <f t="shared" si="35"/>
        <v xml:space="preserve"> </v>
      </c>
      <c r="S139" t="str">
        <f t="shared" si="36"/>
        <v xml:space="preserve"> </v>
      </c>
      <c r="T139" t="str">
        <f t="shared" si="37"/>
        <v xml:space="preserve"> </v>
      </c>
      <c r="U139" t="str">
        <f t="shared" si="38"/>
        <v xml:space="preserve"> </v>
      </c>
      <c r="V139" t="str">
        <f t="shared" si="39"/>
        <v xml:space="preserve"> </v>
      </c>
      <c r="W139" t="str">
        <f t="shared" si="40"/>
        <v>ECL_CFB_F</v>
      </c>
      <c r="X139" t="str">
        <f t="shared" si="41"/>
        <v>(CoalGroup)</v>
      </c>
    </row>
    <row r="140" spans="1:24" x14ac:dyDescent="0.25">
      <c r="A140" t="s">
        <v>3120</v>
      </c>
      <c r="B140" t="s">
        <v>3102</v>
      </c>
      <c r="C140" t="s">
        <v>2839</v>
      </c>
      <c r="E140" t="s">
        <v>2914</v>
      </c>
      <c r="G140" t="s">
        <v>3121</v>
      </c>
      <c r="H140" t="s">
        <v>2669</v>
      </c>
      <c r="M140" t="str">
        <f t="shared" si="31"/>
        <v/>
      </c>
      <c r="N140" t="str">
        <f t="shared" si="32"/>
        <v/>
      </c>
      <c r="O140" t="str">
        <f>IFERROR(VLOOKUP(A140,dispett,2,FALSE),B140)</f>
        <v>ecp_coal</v>
      </c>
      <c r="P140" t="str">
        <f t="shared" si="33"/>
        <v>CoalGroup</v>
      </c>
      <c r="Q140" t="str">
        <f t="shared" si="34"/>
        <v xml:space="preserve"> </v>
      </c>
      <c r="R140" t="str">
        <f t="shared" si="35"/>
        <v xml:space="preserve"> </v>
      </c>
      <c r="S140" t="str">
        <f t="shared" si="36"/>
        <v xml:space="preserve"> </v>
      </c>
      <c r="T140" t="str">
        <f t="shared" si="37"/>
        <v xml:space="preserve"> </v>
      </c>
      <c r="U140" t="str">
        <f t="shared" si="38"/>
        <v xml:space="preserve"> </v>
      </c>
      <c r="V140" t="str">
        <f t="shared" si="39"/>
        <v xml:space="preserve"> </v>
      </c>
      <c r="W140" t="str">
        <f t="shared" si="40"/>
        <v>ECL_CFB_O</v>
      </c>
      <c r="X140" t="str">
        <f t="shared" si="41"/>
        <v>(CoalGroup)</v>
      </c>
    </row>
    <row r="141" spans="1:24" x14ac:dyDescent="0.25">
      <c r="A141" t="s">
        <v>3122</v>
      </c>
      <c r="B141" t="s">
        <v>3102</v>
      </c>
      <c r="C141" t="s">
        <v>2839</v>
      </c>
      <c r="E141" t="s">
        <v>2914</v>
      </c>
      <c r="G141" t="s">
        <v>3123</v>
      </c>
      <c r="H141" t="s">
        <v>2669</v>
      </c>
      <c r="M141" t="str">
        <f t="shared" si="31"/>
        <v/>
      </c>
      <c r="N141" t="str">
        <f t="shared" si="32"/>
        <v/>
      </c>
      <c r="O141" t="str">
        <f>IFERROR(VLOOKUP(A141,dispett,2,FALSE),B141)</f>
        <v>ecp_coal</v>
      </c>
      <c r="P141" t="str">
        <f t="shared" si="33"/>
        <v>CoalGroup</v>
      </c>
      <c r="Q141" t="str">
        <f t="shared" si="34"/>
        <v xml:space="preserve"> </v>
      </c>
      <c r="R141" t="str">
        <f t="shared" si="35"/>
        <v xml:space="preserve"> </v>
      </c>
      <c r="S141" t="str">
        <f t="shared" si="36"/>
        <v xml:space="preserve"> </v>
      </c>
      <c r="T141" t="str">
        <f t="shared" si="37"/>
        <v xml:space="preserve"> </v>
      </c>
      <c r="U141" t="str">
        <f t="shared" si="38"/>
        <v xml:space="preserve"> </v>
      </c>
      <c r="V141" t="str">
        <f t="shared" si="39"/>
        <v xml:space="preserve"> </v>
      </c>
      <c r="W141" t="str">
        <f t="shared" si="40"/>
        <v>ECL_CFB_V</v>
      </c>
      <c r="X141" t="str">
        <f t="shared" si="41"/>
        <v>(CoalGroup)</v>
      </c>
    </row>
    <row r="142" spans="1:24" x14ac:dyDescent="0.25">
      <c r="A142" t="s">
        <v>3124</v>
      </c>
      <c r="B142" t="s">
        <v>3102</v>
      </c>
      <c r="C142" t="s">
        <v>2839</v>
      </c>
      <c r="E142" t="s">
        <v>2914</v>
      </c>
      <c r="G142" t="s">
        <v>3125</v>
      </c>
      <c r="H142" t="s">
        <v>2669</v>
      </c>
      <c r="M142" t="str">
        <f t="shared" si="31"/>
        <v/>
      </c>
      <c r="N142" t="str">
        <f t="shared" si="32"/>
        <v/>
      </c>
      <c r="O142" t="str">
        <f>IFERROR(VLOOKUP(A142,dispett,2,FALSE),B142)</f>
        <v>ecp_coal</v>
      </c>
      <c r="P142" t="str">
        <f t="shared" si="33"/>
        <v>CoalGroup</v>
      </c>
      <c r="Q142" t="str">
        <f t="shared" si="34"/>
        <v xml:space="preserve"> </v>
      </c>
      <c r="R142" t="str">
        <f t="shared" si="35"/>
        <v xml:space="preserve"> </v>
      </c>
      <c r="S142" t="str">
        <f t="shared" si="36"/>
        <v xml:space="preserve"> </v>
      </c>
      <c r="T142" t="str">
        <f t="shared" si="37"/>
        <v xml:space="preserve"> </v>
      </c>
      <c r="U142" t="str">
        <f t="shared" si="38"/>
        <v xml:space="preserve"> </v>
      </c>
      <c r="V142" t="str">
        <f t="shared" si="39"/>
        <v xml:space="preserve"> </v>
      </c>
      <c r="W142" t="str">
        <f t="shared" si="40"/>
        <v>ECL_CL_NG_COST</v>
      </c>
      <c r="X142" t="str">
        <f t="shared" si="41"/>
        <v>(CoalGroup)</v>
      </c>
    </row>
    <row r="143" spans="1:24" x14ac:dyDescent="0.25">
      <c r="A143" t="s">
        <v>3126</v>
      </c>
      <c r="B143" t="s">
        <v>3102</v>
      </c>
      <c r="C143" t="s">
        <v>2839</v>
      </c>
      <c r="E143" t="s">
        <v>2914</v>
      </c>
      <c r="G143" t="s">
        <v>3127</v>
      </c>
      <c r="H143" t="s">
        <v>2669</v>
      </c>
      <c r="M143" t="str">
        <f t="shared" si="31"/>
        <v/>
      </c>
      <c r="N143" t="str">
        <f t="shared" si="32"/>
        <v/>
      </c>
      <c r="O143" t="str">
        <f>IFERROR(VLOOKUP(A143,dispett,2,FALSE),B143)</f>
        <v>ecp_coal</v>
      </c>
      <c r="P143" t="str">
        <f t="shared" si="33"/>
        <v>CoalGroup</v>
      </c>
      <c r="Q143" t="str">
        <f t="shared" si="34"/>
        <v xml:space="preserve"> </v>
      </c>
      <c r="R143" t="str">
        <f t="shared" si="35"/>
        <v xml:space="preserve"> </v>
      </c>
      <c r="S143" t="str">
        <f t="shared" si="36"/>
        <v xml:space="preserve"> </v>
      </c>
      <c r="T143" t="str">
        <f t="shared" si="37"/>
        <v xml:space="preserve"> </v>
      </c>
      <c r="U143" t="str">
        <f t="shared" si="38"/>
        <v xml:space="preserve"> </v>
      </c>
      <c r="V143" t="str">
        <f t="shared" si="39"/>
        <v xml:space="preserve"> </v>
      </c>
      <c r="W143" t="str">
        <f t="shared" si="40"/>
        <v>ECL_CL_NG_TRAN</v>
      </c>
      <c r="X143" t="str">
        <f t="shared" si="41"/>
        <v>(CoalGroup)</v>
      </c>
    </row>
    <row r="144" spans="1:24" x14ac:dyDescent="0.25">
      <c r="A144" t="s">
        <v>3128</v>
      </c>
      <c r="B144" t="s">
        <v>3102</v>
      </c>
      <c r="C144" t="s">
        <v>2839</v>
      </c>
      <c r="E144" t="s">
        <v>2876</v>
      </c>
      <c r="G144" t="s">
        <v>3129</v>
      </c>
      <c r="H144" t="s">
        <v>2669</v>
      </c>
      <c r="M144" t="str">
        <f t="shared" si="31"/>
        <v/>
      </c>
      <c r="N144" t="str">
        <f t="shared" si="32"/>
        <v/>
      </c>
      <c r="O144" t="str">
        <f>IFERROR(VLOOKUP(A144,dispett,2,FALSE),B144)</f>
        <v>ecp_coal</v>
      </c>
      <c r="P144" t="str">
        <f t="shared" si="33"/>
        <v>CoalGroup</v>
      </c>
      <c r="Q144" t="str">
        <f t="shared" si="34"/>
        <v xml:space="preserve"> </v>
      </c>
      <c r="R144" t="str">
        <f t="shared" si="35"/>
        <v xml:space="preserve"> </v>
      </c>
      <c r="S144" t="str">
        <f t="shared" si="36"/>
        <v xml:space="preserve"> </v>
      </c>
      <c r="T144" t="str">
        <f t="shared" si="37"/>
        <v xml:space="preserve"> </v>
      </c>
      <c r="U144" t="str">
        <f t="shared" si="38"/>
        <v xml:space="preserve"> </v>
      </c>
      <c r="V144" t="str">
        <f t="shared" si="39"/>
        <v xml:space="preserve"> </v>
      </c>
      <c r="W144" t="str">
        <f t="shared" si="40"/>
        <v>ECL_CLRG</v>
      </c>
      <c r="X144" t="str">
        <f t="shared" si="41"/>
        <v>(CoalGroup)</v>
      </c>
    </row>
    <row r="145" spans="1:24" x14ac:dyDescent="0.25">
      <c r="A145" t="s">
        <v>3130</v>
      </c>
      <c r="B145" t="s">
        <v>3102</v>
      </c>
      <c r="C145" t="s">
        <v>2839</v>
      </c>
      <c r="E145" t="s">
        <v>2914</v>
      </c>
      <c r="G145" t="s">
        <v>3131</v>
      </c>
      <c r="H145" t="s">
        <v>2669</v>
      </c>
      <c r="M145" t="str">
        <f t="shared" si="31"/>
        <v/>
      </c>
      <c r="N145" t="str">
        <f t="shared" si="32"/>
        <v/>
      </c>
      <c r="O145" t="str">
        <f>IFERROR(VLOOKUP(A145,dispett,2,FALSE),B145)</f>
        <v>ecp_coal</v>
      </c>
      <c r="P145" t="str">
        <f t="shared" si="33"/>
        <v>CoalGroup</v>
      </c>
      <c r="Q145" t="str">
        <f t="shared" si="34"/>
        <v xml:space="preserve"> </v>
      </c>
      <c r="R145" t="str">
        <f t="shared" si="35"/>
        <v xml:space="preserve"> </v>
      </c>
      <c r="S145" t="str">
        <f t="shared" si="36"/>
        <v xml:space="preserve"> </v>
      </c>
      <c r="T145" t="str">
        <f t="shared" si="37"/>
        <v xml:space="preserve"> </v>
      </c>
      <c r="U145" t="str">
        <f t="shared" si="38"/>
        <v xml:space="preserve"> </v>
      </c>
      <c r="V145" t="str">
        <f t="shared" si="39"/>
        <v xml:space="preserve"> </v>
      </c>
      <c r="W145" t="str">
        <f t="shared" si="40"/>
        <v>ECL_CMB_F</v>
      </c>
      <c r="X145" t="str">
        <f t="shared" si="41"/>
        <v>(CoalGroup)</v>
      </c>
    </row>
    <row r="146" spans="1:24" x14ac:dyDescent="0.25">
      <c r="A146" t="s">
        <v>3132</v>
      </c>
      <c r="B146" t="s">
        <v>3102</v>
      </c>
      <c r="C146" t="s">
        <v>2839</v>
      </c>
      <c r="E146" t="s">
        <v>2914</v>
      </c>
      <c r="G146" t="s">
        <v>3133</v>
      </c>
      <c r="H146" t="s">
        <v>2669</v>
      </c>
      <c r="M146" t="str">
        <f t="shared" si="31"/>
        <v/>
      </c>
      <c r="N146" t="str">
        <f t="shared" si="32"/>
        <v/>
      </c>
      <c r="O146" t="str">
        <f>IFERROR(VLOOKUP(A146,dispett,2,FALSE),B146)</f>
        <v>ecp_coal</v>
      </c>
      <c r="P146" t="str">
        <f t="shared" si="33"/>
        <v>CoalGroup</v>
      </c>
      <c r="Q146" t="str">
        <f t="shared" si="34"/>
        <v xml:space="preserve"> </v>
      </c>
      <c r="R146" t="str">
        <f t="shared" si="35"/>
        <v xml:space="preserve"> </v>
      </c>
      <c r="S146" t="str">
        <f t="shared" si="36"/>
        <v xml:space="preserve"> </v>
      </c>
      <c r="T146" t="str">
        <f t="shared" si="37"/>
        <v xml:space="preserve"> </v>
      </c>
      <c r="U146" t="str">
        <f t="shared" si="38"/>
        <v xml:space="preserve"> </v>
      </c>
      <c r="V146" t="str">
        <f t="shared" si="39"/>
        <v xml:space="preserve"> </v>
      </c>
      <c r="W146" t="str">
        <f t="shared" si="40"/>
        <v>ECL_CMB_O</v>
      </c>
      <c r="X146" t="str">
        <f t="shared" si="41"/>
        <v>(CoalGroup)</v>
      </c>
    </row>
    <row r="147" spans="1:24" x14ac:dyDescent="0.25">
      <c r="A147" t="s">
        <v>3134</v>
      </c>
      <c r="B147" t="s">
        <v>3102</v>
      </c>
      <c r="C147" t="s">
        <v>2839</v>
      </c>
      <c r="E147" t="s">
        <v>2914</v>
      </c>
      <c r="G147" t="s">
        <v>3135</v>
      </c>
      <c r="H147" t="s">
        <v>2669</v>
      </c>
      <c r="M147" t="str">
        <f t="shared" si="31"/>
        <v/>
      </c>
      <c r="N147" t="str">
        <f t="shared" si="32"/>
        <v/>
      </c>
      <c r="O147" t="str">
        <f>IFERROR(VLOOKUP(A147,dispett,2,FALSE),B147)</f>
        <v>ecp_coal</v>
      </c>
      <c r="P147" t="str">
        <f t="shared" si="33"/>
        <v>CoalGroup</v>
      </c>
      <c r="Q147" t="str">
        <f t="shared" si="34"/>
        <v xml:space="preserve"> </v>
      </c>
      <c r="R147" t="str">
        <f t="shared" si="35"/>
        <v xml:space="preserve"> </v>
      </c>
      <c r="S147" t="str">
        <f t="shared" si="36"/>
        <v xml:space="preserve"> </v>
      </c>
      <c r="T147" t="str">
        <f t="shared" si="37"/>
        <v xml:space="preserve"> </v>
      </c>
      <c r="U147" t="str">
        <f t="shared" si="38"/>
        <v xml:space="preserve"> </v>
      </c>
      <c r="V147" t="str">
        <f t="shared" si="39"/>
        <v xml:space="preserve"> </v>
      </c>
      <c r="W147" t="str">
        <f t="shared" si="40"/>
        <v>ECL_CMB_R</v>
      </c>
      <c r="X147" t="str">
        <f t="shared" si="41"/>
        <v>(CoalGroup)</v>
      </c>
    </row>
    <row r="148" spans="1:24" x14ac:dyDescent="0.25">
      <c r="A148" t="s">
        <v>3136</v>
      </c>
      <c r="B148" t="s">
        <v>3102</v>
      </c>
      <c r="C148" t="s">
        <v>2839</v>
      </c>
      <c r="E148" t="s">
        <v>2914</v>
      </c>
      <c r="G148" t="s">
        <v>3137</v>
      </c>
      <c r="H148" t="s">
        <v>2669</v>
      </c>
      <c r="M148" t="str">
        <f t="shared" si="31"/>
        <v/>
      </c>
      <c r="N148" t="str">
        <f t="shared" si="32"/>
        <v/>
      </c>
      <c r="O148" t="str">
        <f>IFERROR(VLOOKUP(A148,dispett,2,FALSE),B148)</f>
        <v>ecp_coal</v>
      </c>
      <c r="P148" t="str">
        <f t="shared" si="33"/>
        <v>CoalGroup</v>
      </c>
      <c r="Q148" t="str">
        <f t="shared" si="34"/>
        <v xml:space="preserve"> </v>
      </c>
      <c r="R148" t="str">
        <f t="shared" si="35"/>
        <v xml:space="preserve"> </v>
      </c>
      <c r="S148" t="str">
        <f t="shared" si="36"/>
        <v xml:space="preserve"> </v>
      </c>
      <c r="T148" t="str">
        <f t="shared" si="37"/>
        <v xml:space="preserve"> </v>
      </c>
      <c r="U148" t="str">
        <f t="shared" si="38"/>
        <v xml:space="preserve"> </v>
      </c>
      <c r="V148" t="str">
        <f t="shared" si="39"/>
        <v xml:space="preserve"> </v>
      </c>
      <c r="W148" t="str">
        <f t="shared" si="40"/>
        <v>ECL_CMB_V</v>
      </c>
      <c r="X148" t="str">
        <f t="shared" si="41"/>
        <v>(CoalGroup)</v>
      </c>
    </row>
    <row r="149" spans="1:24" x14ac:dyDescent="0.25">
      <c r="A149" t="s">
        <v>3138</v>
      </c>
      <c r="B149" t="s">
        <v>3102</v>
      </c>
      <c r="C149" t="s">
        <v>2839</v>
      </c>
      <c r="E149" t="s">
        <v>2914</v>
      </c>
      <c r="G149" t="s">
        <v>3139</v>
      </c>
      <c r="H149" t="s">
        <v>2669</v>
      </c>
      <c r="M149" t="str">
        <f t="shared" si="31"/>
        <v/>
      </c>
      <c r="N149" t="str">
        <f t="shared" si="32"/>
        <v/>
      </c>
      <c r="O149" t="str">
        <f>IFERROR(VLOOKUP(A149,dispett,2,FALSE),B149)</f>
        <v>ecp_coal</v>
      </c>
      <c r="P149" t="str">
        <f t="shared" si="33"/>
        <v>CoalGroup</v>
      </c>
      <c r="Q149" t="str">
        <f t="shared" si="34"/>
        <v xml:space="preserve"> </v>
      </c>
      <c r="R149" t="str">
        <f t="shared" si="35"/>
        <v xml:space="preserve"> </v>
      </c>
      <c r="S149" t="str">
        <f t="shared" si="36"/>
        <v xml:space="preserve"> </v>
      </c>
      <c r="T149" t="str">
        <f t="shared" si="37"/>
        <v xml:space="preserve"> </v>
      </c>
      <c r="U149" t="str">
        <f t="shared" si="38"/>
        <v xml:space="preserve"> </v>
      </c>
      <c r="V149" t="str">
        <f t="shared" si="39"/>
        <v xml:space="preserve"> </v>
      </c>
      <c r="W149" t="str">
        <f t="shared" si="40"/>
        <v>ECL_DSI_F</v>
      </c>
      <c r="X149" t="str">
        <f t="shared" si="41"/>
        <v>(CoalGroup)</v>
      </c>
    </row>
    <row r="150" spans="1:24" x14ac:dyDescent="0.25">
      <c r="A150" t="s">
        <v>3140</v>
      </c>
      <c r="B150" t="s">
        <v>3102</v>
      </c>
      <c r="C150" t="s">
        <v>2839</v>
      </c>
      <c r="E150" t="s">
        <v>2914</v>
      </c>
      <c r="G150" t="s">
        <v>3141</v>
      </c>
      <c r="H150" t="s">
        <v>2669</v>
      </c>
      <c r="M150" t="str">
        <f t="shared" si="31"/>
        <v/>
      </c>
      <c r="N150" t="str">
        <f t="shared" si="32"/>
        <v/>
      </c>
      <c r="O150" t="str">
        <f>IFERROR(VLOOKUP(A150,dispett,2,FALSE),B150)</f>
        <v>ecp_coal</v>
      </c>
      <c r="P150" t="str">
        <f t="shared" si="33"/>
        <v>CoalGroup</v>
      </c>
      <c r="Q150" t="str">
        <f t="shared" si="34"/>
        <v xml:space="preserve"> </v>
      </c>
      <c r="R150" t="str">
        <f t="shared" si="35"/>
        <v xml:space="preserve"> </v>
      </c>
      <c r="S150" t="str">
        <f t="shared" si="36"/>
        <v xml:space="preserve"> </v>
      </c>
      <c r="T150" t="str">
        <f t="shared" si="37"/>
        <v xml:space="preserve"> </v>
      </c>
      <c r="U150" t="str">
        <f t="shared" si="38"/>
        <v xml:space="preserve"> </v>
      </c>
      <c r="V150" t="str">
        <f t="shared" si="39"/>
        <v xml:space="preserve"> </v>
      </c>
      <c r="W150" t="str">
        <f t="shared" si="40"/>
        <v>ECL_DSI_O</v>
      </c>
      <c r="X150" t="str">
        <f t="shared" si="41"/>
        <v>(CoalGroup)</v>
      </c>
    </row>
    <row r="151" spans="1:24" x14ac:dyDescent="0.25">
      <c r="A151" t="s">
        <v>3142</v>
      </c>
      <c r="B151" t="s">
        <v>3102</v>
      </c>
      <c r="C151" t="s">
        <v>2839</v>
      </c>
      <c r="E151" t="s">
        <v>2914</v>
      </c>
      <c r="G151" t="s">
        <v>3143</v>
      </c>
      <c r="H151" t="s">
        <v>2669</v>
      </c>
      <c r="M151" t="str">
        <f t="shared" si="31"/>
        <v/>
      </c>
      <c r="N151" t="str">
        <f t="shared" si="32"/>
        <v/>
      </c>
      <c r="O151" t="str">
        <f>IFERROR(VLOOKUP(A151,dispett,2,FALSE),B151)</f>
        <v>ecp_coal</v>
      </c>
      <c r="P151" t="str">
        <f t="shared" si="33"/>
        <v>CoalGroup</v>
      </c>
      <c r="Q151" t="str">
        <f t="shared" si="34"/>
        <v xml:space="preserve"> </v>
      </c>
      <c r="R151" t="str">
        <f t="shared" si="35"/>
        <v xml:space="preserve"> </v>
      </c>
      <c r="S151" t="str">
        <f t="shared" si="36"/>
        <v xml:space="preserve"> </v>
      </c>
      <c r="T151" t="str">
        <f t="shared" si="37"/>
        <v xml:space="preserve"> </v>
      </c>
      <c r="U151" t="str">
        <f t="shared" si="38"/>
        <v xml:space="preserve"> </v>
      </c>
      <c r="V151" t="str">
        <f t="shared" si="39"/>
        <v xml:space="preserve"> </v>
      </c>
      <c r="W151" t="str">
        <f t="shared" si="40"/>
        <v>ECL_DSI_R</v>
      </c>
      <c r="X151" t="str">
        <f t="shared" si="41"/>
        <v>(CoalGroup)</v>
      </c>
    </row>
    <row r="152" spans="1:24" x14ac:dyDescent="0.25">
      <c r="A152" t="s">
        <v>3144</v>
      </c>
      <c r="B152" t="s">
        <v>3102</v>
      </c>
      <c r="C152" t="s">
        <v>2839</v>
      </c>
      <c r="E152" t="s">
        <v>2914</v>
      </c>
      <c r="G152" t="s">
        <v>3145</v>
      </c>
      <c r="H152" t="s">
        <v>2669</v>
      </c>
      <c r="M152" t="str">
        <f t="shared" si="31"/>
        <v/>
      </c>
      <c r="N152" t="str">
        <f t="shared" si="32"/>
        <v/>
      </c>
      <c r="O152" t="str">
        <f>IFERROR(VLOOKUP(A152,dispett,2,FALSE),B152)</f>
        <v>ecp_coal</v>
      </c>
      <c r="P152" t="str">
        <f t="shared" si="33"/>
        <v>CoalGroup</v>
      </c>
      <c r="Q152" t="str">
        <f t="shared" si="34"/>
        <v xml:space="preserve"> </v>
      </c>
      <c r="R152" t="str">
        <f t="shared" si="35"/>
        <v xml:space="preserve"> </v>
      </c>
      <c r="S152" t="str">
        <f t="shared" si="36"/>
        <v xml:space="preserve"> </v>
      </c>
      <c r="T152" t="str">
        <f t="shared" si="37"/>
        <v xml:space="preserve"> </v>
      </c>
      <c r="U152" t="str">
        <f t="shared" si="38"/>
        <v xml:space="preserve"> </v>
      </c>
      <c r="V152" t="str">
        <f t="shared" si="39"/>
        <v xml:space="preserve"> </v>
      </c>
      <c r="W152" t="str">
        <f t="shared" si="40"/>
        <v>ECL_DSI_V</v>
      </c>
      <c r="X152" t="str">
        <f t="shared" si="41"/>
        <v>(CoalGroup)</v>
      </c>
    </row>
    <row r="153" spans="1:24" x14ac:dyDescent="0.25">
      <c r="A153" t="s">
        <v>3146</v>
      </c>
      <c r="B153" t="s">
        <v>3102</v>
      </c>
      <c r="C153" t="s">
        <v>2839</v>
      </c>
      <c r="E153" t="s">
        <v>2914</v>
      </c>
      <c r="G153" t="s">
        <v>3147</v>
      </c>
      <c r="H153" t="s">
        <v>2669</v>
      </c>
      <c r="M153" t="str">
        <f t="shared" si="31"/>
        <v/>
      </c>
      <c r="N153" t="str">
        <f t="shared" si="32"/>
        <v/>
      </c>
      <c r="O153" t="str">
        <f>IFERROR(VLOOKUP(A153,dispett,2,FALSE),B153)</f>
        <v>ecp_coal</v>
      </c>
      <c r="P153" t="str">
        <f t="shared" si="33"/>
        <v>CoalGroup</v>
      </c>
      <c r="Q153" t="str">
        <f t="shared" si="34"/>
        <v xml:space="preserve"> </v>
      </c>
      <c r="R153" t="str">
        <f t="shared" si="35"/>
        <v xml:space="preserve"> </v>
      </c>
      <c r="S153" t="str">
        <f t="shared" si="36"/>
        <v xml:space="preserve"> </v>
      </c>
      <c r="T153" t="str">
        <f t="shared" si="37"/>
        <v xml:space="preserve"> </v>
      </c>
      <c r="U153" t="str">
        <f t="shared" si="38"/>
        <v xml:space="preserve"> </v>
      </c>
      <c r="V153" t="str">
        <f t="shared" si="39"/>
        <v xml:space="preserve"> </v>
      </c>
      <c r="W153" t="str">
        <f t="shared" si="40"/>
        <v>ECL_ESP_O</v>
      </c>
      <c r="X153" t="str">
        <f t="shared" si="41"/>
        <v>(CoalGroup)</v>
      </c>
    </row>
    <row r="154" spans="1:24" x14ac:dyDescent="0.25">
      <c r="A154" t="s">
        <v>3148</v>
      </c>
      <c r="B154" t="s">
        <v>3102</v>
      </c>
      <c r="C154" t="s">
        <v>2839</v>
      </c>
      <c r="E154" t="s">
        <v>2914</v>
      </c>
      <c r="G154" t="s">
        <v>3149</v>
      </c>
      <c r="H154" t="s">
        <v>2669</v>
      </c>
      <c r="M154" t="str">
        <f t="shared" si="31"/>
        <v/>
      </c>
      <c r="N154" t="str">
        <f t="shared" si="32"/>
        <v/>
      </c>
      <c r="O154" t="str">
        <f>IFERROR(VLOOKUP(A154,dispett,2,FALSE),B154)</f>
        <v>ecp_coal</v>
      </c>
      <c r="P154" t="str">
        <f t="shared" si="33"/>
        <v>CoalGroup</v>
      </c>
      <c r="Q154" t="str">
        <f t="shared" si="34"/>
        <v xml:space="preserve"> </v>
      </c>
      <c r="R154" t="str">
        <f t="shared" si="35"/>
        <v xml:space="preserve"> </v>
      </c>
      <c r="S154" t="str">
        <f t="shared" si="36"/>
        <v xml:space="preserve"> </v>
      </c>
      <c r="T154" t="str">
        <f t="shared" si="37"/>
        <v xml:space="preserve"> </v>
      </c>
      <c r="U154" t="str">
        <f t="shared" si="38"/>
        <v xml:space="preserve"> </v>
      </c>
      <c r="V154" t="str">
        <f t="shared" si="39"/>
        <v xml:space="preserve"> </v>
      </c>
      <c r="W154" t="str">
        <f t="shared" si="40"/>
        <v>ECL_FF_F</v>
      </c>
      <c r="X154" t="str">
        <f t="shared" si="41"/>
        <v>(CoalGroup)</v>
      </c>
    </row>
    <row r="155" spans="1:24" x14ac:dyDescent="0.25">
      <c r="A155" t="s">
        <v>3150</v>
      </c>
      <c r="B155" t="s">
        <v>3102</v>
      </c>
      <c r="C155" t="s">
        <v>2839</v>
      </c>
      <c r="E155" t="s">
        <v>2914</v>
      </c>
      <c r="G155" t="s">
        <v>3151</v>
      </c>
      <c r="H155" t="s">
        <v>2669</v>
      </c>
      <c r="M155" t="str">
        <f t="shared" si="31"/>
        <v/>
      </c>
      <c r="N155" t="str">
        <f t="shared" si="32"/>
        <v/>
      </c>
      <c r="O155" t="str">
        <f>IFERROR(VLOOKUP(A155,dispett,2,FALSE),B155)</f>
        <v>ecp_coal</v>
      </c>
      <c r="P155" t="str">
        <f t="shared" si="33"/>
        <v>CoalGroup</v>
      </c>
      <c r="Q155" t="str">
        <f t="shared" si="34"/>
        <v xml:space="preserve"> </v>
      </c>
      <c r="R155" t="str">
        <f t="shared" si="35"/>
        <v xml:space="preserve"> </v>
      </c>
      <c r="S155" t="str">
        <f t="shared" si="36"/>
        <v xml:space="preserve"> </v>
      </c>
      <c r="T155" t="str">
        <f t="shared" si="37"/>
        <v xml:space="preserve"> </v>
      </c>
      <c r="U155" t="str">
        <f t="shared" si="38"/>
        <v xml:space="preserve"> </v>
      </c>
      <c r="V155" t="str">
        <f t="shared" si="39"/>
        <v xml:space="preserve"> </v>
      </c>
      <c r="W155" t="str">
        <f t="shared" si="40"/>
        <v>ECL_FF_O</v>
      </c>
      <c r="X155" t="str">
        <f t="shared" si="41"/>
        <v>(CoalGroup)</v>
      </c>
    </row>
    <row r="156" spans="1:24" x14ac:dyDescent="0.25">
      <c r="A156" t="s">
        <v>3152</v>
      </c>
      <c r="B156" t="s">
        <v>3102</v>
      </c>
      <c r="C156" t="s">
        <v>2839</v>
      </c>
      <c r="E156" t="s">
        <v>2914</v>
      </c>
      <c r="G156" t="s">
        <v>3153</v>
      </c>
      <c r="H156" t="s">
        <v>2669</v>
      </c>
      <c r="M156" t="str">
        <f t="shared" si="31"/>
        <v/>
      </c>
      <c r="N156" t="str">
        <f t="shared" si="32"/>
        <v/>
      </c>
      <c r="O156" t="str">
        <f>IFERROR(VLOOKUP(A156,dispett,2,FALSE),B156)</f>
        <v>ecp_coal</v>
      </c>
      <c r="P156" t="str">
        <f t="shared" si="33"/>
        <v>CoalGroup</v>
      </c>
      <c r="Q156" t="str">
        <f t="shared" si="34"/>
        <v xml:space="preserve"> </v>
      </c>
      <c r="R156" t="str">
        <f t="shared" si="35"/>
        <v xml:space="preserve"> </v>
      </c>
      <c r="S156" t="str">
        <f t="shared" si="36"/>
        <v xml:space="preserve"> </v>
      </c>
      <c r="T156" t="str">
        <f t="shared" si="37"/>
        <v xml:space="preserve"> </v>
      </c>
      <c r="U156" t="str">
        <f t="shared" si="38"/>
        <v xml:space="preserve"> </v>
      </c>
      <c r="V156" t="str">
        <f t="shared" si="39"/>
        <v xml:space="preserve"> </v>
      </c>
      <c r="W156" t="str">
        <f t="shared" si="40"/>
        <v>ECL_FF_V</v>
      </c>
      <c r="X156" t="str">
        <f t="shared" si="41"/>
        <v>(CoalGroup)</v>
      </c>
    </row>
    <row r="157" spans="1:24" x14ac:dyDescent="0.25">
      <c r="A157" t="s">
        <v>3154</v>
      </c>
      <c r="B157" t="s">
        <v>3102</v>
      </c>
      <c r="C157" t="s">
        <v>2839</v>
      </c>
      <c r="E157" t="s">
        <v>2914</v>
      </c>
      <c r="G157" t="s">
        <v>3155</v>
      </c>
      <c r="H157" t="s">
        <v>2669</v>
      </c>
      <c r="M157" t="str">
        <f t="shared" si="31"/>
        <v/>
      </c>
      <c r="N157" t="str">
        <f t="shared" si="32"/>
        <v/>
      </c>
      <c r="O157" t="str">
        <f>IFERROR(VLOOKUP(A157,dispett,2,FALSE),B157)</f>
        <v>ecp_coal</v>
      </c>
      <c r="P157" t="str">
        <f t="shared" si="33"/>
        <v>CoalGroup</v>
      </c>
      <c r="Q157" t="str">
        <f t="shared" si="34"/>
        <v xml:space="preserve"> </v>
      </c>
      <c r="R157" t="str">
        <f t="shared" si="35"/>
        <v xml:space="preserve"> </v>
      </c>
      <c r="S157" t="str">
        <f t="shared" si="36"/>
        <v xml:space="preserve"> </v>
      </c>
      <c r="T157" t="str">
        <f t="shared" si="37"/>
        <v xml:space="preserve"> </v>
      </c>
      <c r="U157" t="str">
        <f t="shared" si="38"/>
        <v xml:space="preserve"> </v>
      </c>
      <c r="V157" t="str">
        <f t="shared" si="39"/>
        <v xml:space="preserve"> </v>
      </c>
      <c r="W157" t="str">
        <f t="shared" si="40"/>
        <v>ECL_FGD_F</v>
      </c>
      <c r="X157" t="str">
        <f t="shared" si="41"/>
        <v>(CoalGroup)</v>
      </c>
    </row>
    <row r="158" spans="1:24" x14ac:dyDescent="0.25">
      <c r="A158" t="s">
        <v>3156</v>
      </c>
      <c r="B158" t="s">
        <v>3102</v>
      </c>
      <c r="C158" t="s">
        <v>2839</v>
      </c>
      <c r="E158" t="s">
        <v>2914</v>
      </c>
      <c r="G158" t="s">
        <v>3157</v>
      </c>
      <c r="H158" t="s">
        <v>2669</v>
      </c>
      <c r="M158" t="str">
        <f t="shared" si="31"/>
        <v/>
      </c>
      <c r="N158" t="str">
        <f t="shared" si="32"/>
        <v/>
      </c>
      <c r="O158" t="str">
        <f>IFERROR(VLOOKUP(A158,dispett,2,FALSE),B158)</f>
        <v>ecp_coal</v>
      </c>
      <c r="P158" t="str">
        <f t="shared" si="33"/>
        <v>CoalGroup</v>
      </c>
      <c r="Q158" t="str">
        <f t="shared" si="34"/>
        <v xml:space="preserve"> </v>
      </c>
      <c r="R158" t="str">
        <f t="shared" si="35"/>
        <v xml:space="preserve"> </v>
      </c>
      <c r="S158" t="str">
        <f t="shared" si="36"/>
        <v xml:space="preserve"> </v>
      </c>
      <c r="T158" t="str">
        <f t="shared" si="37"/>
        <v xml:space="preserve"> </v>
      </c>
      <c r="U158" t="str">
        <f t="shared" si="38"/>
        <v xml:space="preserve"> </v>
      </c>
      <c r="V158" t="str">
        <f t="shared" si="39"/>
        <v xml:space="preserve"> </v>
      </c>
      <c r="W158" t="str">
        <f t="shared" si="40"/>
        <v>ECL_FGD_O</v>
      </c>
      <c r="X158" t="str">
        <f t="shared" si="41"/>
        <v>(CoalGroup)</v>
      </c>
    </row>
    <row r="159" spans="1:24" x14ac:dyDescent="0.25">
      <c r="A159" t="s">
        <v>3158</v>
      </c>
      <c r="B159" t="s">
        <v>3102</v>
      </c>
      <c r="C159" t="s">
        <v>2839</v>
      </c>
      <c r="E159" t="s">
        <v>2914</v>
      </c>
      <c r="G159" t="s">
        <v>3159</v>
      </c>
      <c r="H159" t="s">
        <v>2669</v>
      </c>
      <c r="M159" t="str">
        <f t="shared" si="31"/>
        <v/>
      </c>
      <c r="N159" t="str">
        <f t="shared" si="32"/>
        <v/>
      </c>
      <c r="O159" t="str">
        <f>IFERROR(VLOOKUP(A159,dispett,2,FALSE),B159)</f>
        <v>ecp_coal</v>
      </c>
      <c r="P159" t="str">
        <f t="shared" si="33"/>
        <v>CoalGroup</v>
      </c>
      <c r="Q159" t="str">
        <f t="shared" si="34"/>
        <v xml:space="preserve"> </v>
      </c>
      <c r="R159" t="str">
        <f t="shared" si="35"/>
        <v xml:space="preserve"> </v>
      </c>
      <c r="S159" t="str">
        <f t="shared" si="36"/>
        <v xml:space="preserve"> </v>
      </c>
      <c r="T159" t="str">
        <f t="shared" si="37"/>
        <v xml:space="preserve"> </v>
      </c>
      <c r="U159" t="str">
        <f t="shared" si="38"/>
        <v xml:space="preserve"> </v>
      </c>
      <c r="V159" t="str">
        <f t="shared" si="39"/>
        <v xml:space="preserve"> </v>
      </c>
      <c r="W159" t="str">
        <f t="shared" si="40"/>
        <v>ECL_FGD_V</v>
      </c>
      <c r="X159" t="str">
        <f t="shared" si="41"/>
        <v>(CoalGroup)</v>
      </c>
    </row>
    <row r="160" spans="1:24" x14ac:dyDescent="0.25">
      <c r="A160" t="s">
        <v>3160</v>
      </c>
      <c r="B160" t="s">
        <v>3102</v>
      </c>
      <c r="C160" t="s">
        <v>2839</v>
      </c>
      <c r="E160" t="s">
        <v>2914</v>
      </c>
      <c r="G160" t="s">
        <v>3161</v>
      </c>
      <c r="H160" t="s">
        <v>5332</v>
      </c>
      <c r="I160" t="s">
        <v>2669</v>
      </c>
      <c r="M160" t="str">
        <f t="shared" si="31"/>
        <v/>
      </c>
      <c r="N160" t="str">
        <f t="shared" si="32"/>
        <v/>
      </c>
      <c r="O160" t="str">
        <f>IFERROR(VLOOKUP(A160,dispett,2,FALSE),B160)</f>
        <v>ecp_coal</v>
      </c>
      <c r="P160" t="str">
        <f t="shared" si="33"/>
        <v>ExplicitPlanningHorizon</v>
      </c>
      <c r="Q160" t="str">
        <f t="shared" si="34"/>
        <v>CoalGroup</v>
      </c>
      <c r="R160" t="str">
        <f t="shared" si="35"/>
        <v xml:space="preserve"> </v>
      </c>
      <c r="S160" t="str">
        <f t="shared" si="36"/>
        <v xml:space="preserve"> </v>
      </c>
      <c r="T160" t="str">
        <f t="shared" si="37"/>
        <v xml:space="preserve"> </v>
      </c>
      <c r="U160" t="str">
        <f t="shared" si="38"/>
        <v xml:space="preserve"> </v>
      </c>
      <c r="V160" t="str">
        <f t="shared" si="39"/>
        <v xml:space="preserve"> </v>
      </c>
      <c r="W160" t="str">
        <f t="shared" si="40"/>
        <v>ECL_FOM</v>
      </c>
      <c r="X160" t="str">
        <f t="shared" si="41"/>
        <v>(ExplicitPlanningHorizon,CoalGroup)</v>
      </c>
    </row>
    <row r="161" spans="1:24" x14ac:dyDescent="0.25">
      <c r="A161" t="s">
        <v>3162</v>
      </c>
      <c r="B161" t="s">
        <v>3102</v>
      </c>
      <c r="C161" t="s">
        <v>2839</v>
      </c>
      <c r="E161" t="s">
        <v>2876</v>
      </c>
      <c r="G161" t="s">
        <v>3163</v>
      </c>
      <c r="H161" t="s">
        <v>2669</v>
      </c>
      <c r="M161" t="str">
        <f t="shared" si="31"/>
        <v/>
      </c>
      <c r="N161" t="str">
        <f t="shared" si="32"/>
        <v/>
      </c>
      <c r="O161" t="str">
        <f>IFERROR(VLOOKUP(A161,dispett,2,FALSE),B161)</f>
        <v>ecp_coal</v>
      </c>
      <c r="P161" t="str">
        <f t="shared" si="33"/>
        <v>CoalGroup</v>
      </c>
      <c r="Q161" t="str">
        <f t="shared" si="34"/>
        <v xml:space="preserve"> </v>
      </c>
      <c r="R161" t="str">
        <f t="shared" si="35"/>
        <v xml:space="preserve"> </v>
      </c>
      <c r="S161" t="str">
        <f t="shared" si="36"/>
        <v xml:space="preserve"> </v>
      </c>
      <c r="T161" t="str">
        <f t="shared" si="37"/>
        <v xml:space="preserve"> </v>
      </c>
      <c r="U161" t="str">
        <f t="shared" si="38"/>
        <v xml:space="preserve"> </v>
      </c>
      <c r="V161" t="str">
        <f t="shared" si="39"/>
        <v xml:space="preserve"> </v>
      </c>
      <c r="W161" t="str">
        <f t="shared" si="40"/>
        <v>ECL_FREC</v>
      </c>
      <c r="X161" t="str">
        <f t="shared" si="41"/>
        <v>(CoalGroup)</v>
      </c>
    </row>
    <row r="162" spans="1:24" x14ac:dyDescent="0.25">
      <c r="A162" t="s">
        <v>3164</v>
      </c>
      <c r="B162" t="s">
        <v>3102</v>
      </c>
      <c r="C162" t="s">
        <v>2839</v>
      </c>
      <c r="E162" t="s">
        <v>2876</v>
      </c>
      <c r="G162" t="s">
        <v>3165</v>
      </c>
      <c r="H162" t="s">
        <v>5332</v>
      </c>
      <c r="I162" t="s">
        <v>2669</v>
      </c>
      <c r="M162" t="str">
        <f t="shared" si="31"/>
        <v/>
      </c>
      <c r="N162" t="str">
        <f t="shared" si="32"/>
        <v/>
      </c>
      <c r="O162" t="str">
        <f>IFERROR(VLOOKUP(A162,dispett,2,FALSE),B162)</f>
        <v>ecp_coal</v>
      </c>
      <c r="P162" t="str">
        <f t="shared" si="33"/>
        <v>ExplicitPlanningHorizon</v>
      </c>
      <c r="Q162" t="str">
        <f t="shared" si="34"/>
        <v>CoalGroup</v>
      </c>
      <c r="R162" t="str">
        <f t="shared" si="35"/>
        <v xml:space="preserve"> </v>
      </c>
      <c r="S162" t="str">
        <f t="shared" si="36"/>
        <v xml:space="preserve"> </v>
      </c>
      <c r="T162" t="str">
        <f t="shared" si="37"/>
        <v xml:space="preserve"> </v>
      </c>
      <c r="U162" t="str">
        <f t="shared" si="38"/>
        <v xml:space="preserve"> </v>
      </c>
      <c r="V162" t="str">
        <f t="shared" si="39"/>
        <v xml:space="preserve"> </v>
      </c>
      <c r="W162" t="str">
        <f t="shared" si="40"/>
        <v>ECL_GRP</v>
      </c>
      <c r="X162" t="str">
        <f t="shared" si="41"/>
        <v>(ExplicitPlanningHorizon,CoalGroup)</v>
      </c>
    </row>
    <row r="163" spans="1:24" x14ac:dyDescent="0.25">
      <c r="A163" t="s">
        <v>3166</v>
      </c>
      <c r="B163" t="s">
        <v>3102</v>
      </c>
      <c r="C163" t="s">
        <v>2839</v>
      </c>
      <c r="E163" t="s">
        <v>2914</v>
      </c>
      <c r="G163" t="s">
        <v>3167</v>
      </c>
      <c r="H163" t="s">
        <v>2669</v>
      </c>
      <c r="M163" t="str">
        <f t="shared" si="31"/>
        <v/>
      </c>
      <c r="N163" t="str">
        <f t="shared" si="32"/>
        <v/>
      </c>
      <c r="O163" t="str">
        <f>IFERROR(VLOOKUP(A163,dispett,2,FALSE),B163)</f>
        <v>ecp_coal</v>
      </c>
      <c r="P163" t="str">
        <f t="shared" si="33"/>
        <v>CoalGroup</v>
      </c>
      <c r="Q163" t="str">
        <f t="shared" si="34"/>
        <v xml:space="preserve"> </v>
      </c>
      <c r="R163" t="str">
        <f t="shared" si="35"/>
        <v xml:space="preserve"> </v>
      </c>
      <c r="S163" t="str">
        <f t="shared" si="36"/>
        <v xml:space="preserve"> </v>
      </c>
      <c r="T163" t="str">
        <f t="shared" si="37"/>
        <v xml:space="preserve"> </v>
      </c>
      <c r="U163" t="str">
        <f t="shared" si="38"/>
        <v xml:space="preserve"> </v>
      </c>
      <c r="V163" t="str">
        <f t="shared" si="39"/>
        <v xml:space="preserve"> </v>
      </c>
      <c r="W163" t="str">
        <f t="shared" si="40"/>
        <v>ECL_HRI_F</v>
      </c>
      <c r="X163" t="str">
        <f t="shared" si="41"/>
        <v>(CoalGroup)</v>
      </c>
    </row>
    <row r="164" spans="1:24" x14ac:dyDescent="0.25">
      <c r="A164" t="s">
        <v>3168</v>
      </c>
      <c r="B164" t="s">
        <v>3102</v>
      </c>
      <c r="C164" t="s">
        <v>2839</v>
      </c>
      <c r="E164" t="s">
        <v>2914</v>
      </c>
      <c r="G164" t="s">
        <v>3169</v>
      </c>
      <c r="H164" t="s">
        <v>2669</v>
      </c>
      <c r="M164" t="str">
        <f t="shared" si="31"/>
        <v/>
      </c>
      <c r="N164" t="str">
        <f t="shared" si="32"/>
        <v/>
      </c>
      <c r="O164" t="str">
        <f>IFERROR(VLOOKUP(A164,dispett,2,FALSE),B164)</f>
        <v>ecp_coal</v>
      </c>
      <c r="P164" t="str">
        <f t="shared" ref="P164:P229" si="42">IFERROR(VLOOKUP(H164,ECPLOOK,3,FALSE),"missing")</f>
        <v>CoalGroup</v>
      </c>
      <c r="Q164" t="str">
        <f t="shared" ref="Q164:Q229" si="43">IFERROR(VLOOKUP(I164,ECPLOOK,2,FALSE),IF(I164&lt;&gt;"","missing"," "))</f>
        <v xml:space="preserve"> </v>
      </c>
      <c r="R164" t="str">
        <f t="shared" ref="R164:R229" si="44">IFERROR(VLOOKUP(J164,ECPLOOK,3,FALSE),IF(J164&lt;&gt;"","missing"," "))</f>
        <v xml:space="preserve"> </v>
      </c>
      <c r="S164" t="str">
        <f t="shared" ref="S164:S229" si="45">IFERROR(VLOOKUP(K164,ECPLOOK,2,FALSE),IF(K164&lt;&gt;"","missing"," "))</f>
        <v xml:space="preserve"> </v>
      </c>
      <c r="T164" t="str">
        <f t="shared" ref="T164:T229" si="46">IFERROR(VLOOKUP(L164,ECPLOOK,3,FALSE),IF(L164&lt;&gt;"","missing"," "))</f>
        <v xml:space="preserve"> </v>
      </c>
      <c r="U164" t="str">
        <f t="shared" ref="U164:U229" si="47">IFERROR(VLOOKUP(M164,ECPLOOK,2)," ")</f>
        <v xml:space="preserve"> </v>
      </c>
      <c r="V164" t="str">
        <f t="shared" ref="V164:V229" si="48">IFERROR(VLOOKUP(N164,ECPLOOK,2)," ")</f>
        <v xml:space="preserve"> </v>
      </c>
      <c r="W164" t="str">
        <f t="shared" si="40"/>
        <v>ECL_HRI_H</v>
      </c>
      <c r="X164" t="str">
        <f t="shared" si="41"/>
        <v>(CoalGroup)</v>
      </c>
    </row>
    <row r="165" spans="1:24" x14ac:dyDescent="0.25">
      <c r="A165" t="s">
        <v>3170</v>
      </c>
      <c r="B165" t="s">
        <v>3102</v>
      </c>
      <c r="C165" t="s">
        <v>2839</v>
      </c>
      <c r="E165" t="s">
        <v>2914</v>
      </c>
      <c r="G165" t="s">
        <v>3171</v>
      </c>
      <c r="H165" t="s">
        <v>2669</v>
      </c>
      <c r="M165" t="str">
        <f t="shared" ref="M165:M230" si="49">IF(OR($O165="dispout",$O165="bildin",$O165="bildout",$O165="dispin"),"mnumnr","")</f>
        <v/>
      </c>
      <c r="N165" t="str">
        <f t="shared" ref="N165:N230" si="50">IF(OR($O165="dispout",$O165="bildin",$O165="bildout",$O165="dispett3"),"mnumyr","")</f>
        <v/>
      </c>
      <c r="O165" t="str">
        <f>IFERROR(VLOOKUP(A165,dispett,2,FALSE),B165)</f>
        <v>ecp_coal</v>
      </c>
      <c r="P165" t="str">
        <f t="shared" si="42"/>
        <v>CoalGroup</v>
      </c>
      <c r="Q165" t="str">
        <f t="shared" si="43"/>
        <v xml:space="preserve"> </v>
      </c>
      <c r="R165" t="str">
        <f t="shared" si="44"/>
        <v xml:space="preserve"> </v>
      </c>
      <c r="S165" t="str">
        <f t="shared" si="45"/>
        <v xml:space="preserve"> </v>
      </c>
      <c r="T165" t="str">
        <f t="shared" si="46"/>
        <v xml:space="preserve"> </v>
      </c>
      <c r="U165" t="str">
        <f t="shared" si="47"/>
        <v xml:space="preserve"> </v>
      </c>
      <c r="V165" t="str">
        <f t="shared" si="48"/>
        <v xml:space="preserve"> </v>
      </c>
      <c r="W165" t="str">
        <f t="shared" ref="W165:W230" si="51">IF(A165&lt;&gt;"CF",SUBSTITUTE(A165,"$","_"),"WWIND_CF")</f>
        <v>ECL_HRI_O</v>
      </c>
      <c r="X165" t="str">
        <f t="shared" ref="X165:X230" si="52">IF(P165&lt;&gt;" ","("&amp;P165,"")    &amp;    IF(Q165&lt;&gt;" ",   ","&amp;Q165,"")   &amp; IF(R165&lt;&gt;" ",   ","&amp;R165,"")   &amp; IF(S165&lt;&gt;" ",   ","&amp;S165,"")  &amp; IF(T165&lt;&gt;" ",   ","&amp;T165,"")  &amp; IF(U165&lt;&gt;" ",  ","&amp;U165,"") &amp; IF(V165&lt;&gt;" ",  "," &amp; V165,"" )&amp; IF(P165&lt;&gt;" ",")","")</f>
        <v>(CoalGroup)</v>
      </c>
    </row>
    <row r="166" spans="1:24" x14ac:dyDescent="0.25">
      <c r="A166" t="s">
        <v>3172</v>
      </c>
      <c r="B166" t="s">
        <v>3102</v>
      </c>
      <c r="C166" t="s">
        <v>2839</v>
      </c>
      <c r="E166" t="s">
        <v>2914</v>
      </c>
      <c r="G166" t="s">
        <v>3173</v>
      </c>
      <c r="H166" t="s">
        <v>2669</v>
      </c>
      <c r="M166" t="str">
        <f t="shared" si="49"/>
        <v/>
      </c>
      <c r="N166" t="str">
        <f t="shared" si="50"/>
        <v/>
      </c>
      <c r="O166" t="str">
        <f>IFERROR(VLOOKUP(A166,dispett,2,FALSE),B166)</f>
        <v>ecp_coal</v>
      </c>
      <c r="P166" t="str">
        <f t="shared" si="42"/>
        <v>CoalGroup</v>
      </c>
      <c r="Q166" t="str">
        <f t="shared" si="43"/>
        <v xml:space="preserve"> </v>
      </c>
      <c r="R166" t="str">
        <f t="shared" si="44"/>
        <v xml:space="preserve"> </v>
      </c>
      <c r="S166" t="str">
        <f t="shared" si="45"/>
        <v xml:space="preserve"> </v>
      </c>
      <c r="T166" t="str">
        <f t="shared" si="46"/>
        <v xml:space="preserve"> </v>
      </c>
      <c r="U166" t="str">
        <f t="shared" si="47"/>
        <v xml:space="preserve"> </v>
      </c>
      <c r="V166" t="str">
        <f t="shared" si="48"/>
        <v xml:space="preserve"> </v>
      </c>
      <c r="W166" t="str">
        <f t="shared" si="51"/>
        <v>ECL_HRI_V</v>
      </c>
      <c r="X166" t="str">
        <f t="shared" si="52"/>
        <v>(CoalGroup)</v>
      </c>
    </row>
    <row r="167" spans="1:24" x14ac:dyDescent="0.25">
      <c r="A167" t="s">
        <v>3174</v>
      </c>
      <c r="B167" t="s">
        <v>3102</v>
      </c>
      <c r="C167" t="s">
        <v>2839</v>
      </c>
      <c r="E167" t="s">
        <v>2876</v>
      </c>
      <c r="G167" t="s">
        <v>3175</v>
      </c>
      <c r="H167" t="s">
        <v>2669</v>
      </c>
      <c r="M167" t="str">
        <f t="shared" si="49"/>
        <v/>
      </c>
      <c r="N167" t="str">
        <f t="shared" si="50"/>
        <v/>
      </c>
      <c r="O167" t="str">
        <f>IFERROR(VLOOKUP(A167,dispett,2,FALSE),B167)</f>
        <v>ecp_coal</v>
      </c>
      <c r="P167" t="str">
        <f t="shared" si="42"/>
        <v>CoalGroup</v>
      </c>
      <c r="Q167" t="str">
        <f t="shared" si="43"/>
        <v xml:space="preserve"> </v>
      </c>
      <c r="R167" t="str">
        <f t="shared" si="44"/>
        <v xml:space="preserve"> </v>
      </c>
      <c r="S167" t="str">
        <f t="shared" si="45"/>
        <v xml:space="preserve"> </v>
      </c>
      <c r="T167" t="str">
        <f t="shared" si="46"/>
        <v xml:space="preserve"> </v>
      </c>
      <c r="U167" t="str">
        <f t="shared" si="47"/>
        <v xml:space="preserve"> </v>
      </c>
      <c r="V167" t="str">
        <f t="shared" si="48"/>
        <v xml:space="preserve"> </v>
      </c>
      <c r="W167" t="str">
        <f t="shared" si="51"/>
        <v>ECL_ICFG</v>
      </c>
      <c r="X167" t="str">
        <f t="shared" si="52"/>
        <v>(CoalGroup)</v>
      </c>
    </row>
    <row r="168" spans="1:24" x14ac:dyDescent="0.25">
      <c r="A168" t="s">
        <v>3176</v>
      </c>
      <c r="B168" t="s">
        <v>3102</v>
      </c>
      <c r="C168" t="s">
        <v>2839</v>
      </c>
      <c r="E168" t="s">
        <v>2876</v>
      </c>
      <c r="G168" t="s">
        <v>3177</v>
      </c>
      <c r="H168" t="s">
        <v>2669</v>
      </c>
      <c r="M168" t="str">
        <f t="shared" si="49"/>
        <v/>
      </c>
      <c r="N168" t="str">
        <f t="shared" si="50"/>
        <v/>
      </c>
      <c r="O168" t="str">
        <f>IFERROR(VLOOKUP(A168,dispett,2,FALSE),B168)</f>
        <v>ecp_coal</v>
      </c>
      <c r="P168" t="str">
        <f t="shared" si="42"/>
        <v>CoalGroup</v>
      </c>
      <c r="Q168" t="str">
        <f t="shared" si="43"/>
        <v xml:space="preserve"> </v>
      </c>
      <c r="R168" t="str">
        <f t="shared" si="44"/>
        <v xml:space="preserve"> </v>
      </c>
      <c r="S168" t="str">
        <f t="shared" si="45"/>
        <v xml:space="preserve"> </v>
      </c>
      <c r="T168" t="str">
        <f t="shared" si="46"/>
        <v xml:space="preserve"> </v>
      </c>
      <c r="U168" t="str">
        <f t="shared" si="47"/>
        <v xml:space="preserve"> </v>
      </c>
      <c r="V168" t="str">
        <f t="shared" si="48"/>
        <v xml:space="preserve"> </v>
      </c>
      <c r="W168" t="str">
        <f t="shared" si="51"/>
        <v>ECL_MR</v>
      </c>
      <c r="X168" t="str">
        <f t="shared" si="52"/>
        <v>(CoalGroup)</v>
      </c>
    </row>
    <row r="169" spans="1:24" x14ac:dyDescent="0.25">
      <c r="A169" t="s">
        <v>3178</v>
      </c>
      <c r="B169" t="s">
        <v>3102</v>
      </c>
      <c r="C169" t="s">
        <v>2839</v>
      </c>
      <c r="E169" t="s">
        <v>2876</v>
      </c>
      <c r="G169" t="s">
        <v>3179</v>
      </c>
      <c r="H169" t="s">
        <v>5332</v>
      </c>
      <c r="I169" t="s">
        <v>5357</v>
      </c>
      <c r="J169" t="s">
        <v>2669</v>
      </c>
      <c r="M169" t="str">
        <f t="shared" si="49"/>
        <v/>
      </c>
      <c r="N169" t="str">
        <f t="shared" si="50"/>
        <v/>
      </c>
      <c r="O169" t="str">
        <f>IFERROR(VLOOKUP(A169,dispett,2,FALSE),B169)</f>
        <v>ecp_coal</v>
      </c>
      <c r="P169" t="str">
        <f t="shared" si="42"/>
        <v>ExplicitPlanningHorizon</v>
      </c>
      <c r="Q169" t="str">
        <f t="shared" si="43"/>
        <v>NOXRegion</v>
      </c>
      <c r="R169" t="str">
        <f t="shared" si="44"/>
        <v>CoalGroup</v>
      </c>
      <c r="S169" t="str">
        <f t="shared" si="45"/>
        <v xml:space="preserve"> </v>
      </c>
      <c r="T169" t="str">
        <f t="shared" si="46"/>
        <v xml:space="preserve"> </v>
      </c>
      <c r="U169" t="str">
        <f t="shared" si="47"/>
        <v xml:space="preserve"> </v>
      </c>
      <c r="V169" t="str">
        <f t="shared" si="48"/>
        <v xml:space="preserve"> </v>
      </c>
      <c r="W169" t="str">
        <f t="shared" si="51"/>
        <v>ECL_NXG</v>
      </c>
      <c r="X169" t="str">
        <f t="shared" si="52"/>
        <v>(ExplicitPlanningHorizon,NOXRegion,CoalGroup)</v>
      </c>
    </row>
    <row r="170" spans="1:24" x14ac:dyDescent="0.25">
      <c r="A170" t="s">
        <v>3180</v>
      </c>
      <c r="B170" t="s">
        <v>3102</v>
      </c>
      <c r="C170" t="s">
        <v>2839</v>
      </c>
      <c r="E170" t="s">
        <v>2914</v>
      </c>
      <c r="G170" t="s">
        <v>3181</v>
      </c>
      <c r="H170" t="s">
        <v>5332</v>
      </c>
      <c r="I170" t="s">
        <v>2669</v>
      </c>
      <c r="M170" t="str">
        <f t="shared" si="49"/>
        <v/>
      </c>
      <c r="N170" t="str">
        <f t="shared" si="50"/>
        <v/>
      </c>
      <c r="O170" t="str">
        <f>IFERROR(VLOOKUP(A170,dispett,2,FALSE),B170)</f>
        <v>ecp_coal</v>
      </c>
      <c r="P170" t="str">
        <f t="shared" si="42"/>
        <v>ExplicitPlanningHorizon</v>
      </c>
      <c r="Q170" t="str">
        <f t="shared" si="43"/>
        <v>CoalGroup</v>
      </c>
      <c r="R170" t="str">
        <f t="shared" si="44"/>
        <v xml:space="preserve"> </v>
      </c>
      <c r="S170" t="str">
        <f t="shared" si="45"/>
        <v xml:space="preserve"> </v>
      </c>
      <c r="T170" t="str">
        <f t="shared" si="46"/>
        <v xml:space="preserve"> </v>
      </c>
      <c r="U170" t="str">
        <f t="shared" si="47"/>
        <v xml:space="preserve"> </v>
      </c>
      <c r="V170" t="str">
        <f t="shared" si="48"/>
        <v xml:space="preserve"> </v>
      </c>
      <c r="W170" t="str">
        <f t="shared" si="51"/>
        <v>ECL_NXR</v>
      </c>
      <c r="X170" t="str">
        <f t="shared" si="52"/>
        <v>(ExplicitPlanningHorizon,CoalGroup)</v>
      </c>
    </row>
    <row r="171" spans="1:24" x14ac:dyDescent="0.25">
      <c r="A171" t="s">
        <v>3182</v>
      </c>
      <c r="B171" t="s">
        <v>3102</v>
      </c>
      <c r="C171" t="s">
        <v>2839</v>
      </c>
      <c r="E171" t="s">
        <v>2876</v>
      </c>
      <c r="G171" t="s">
        <v>3183</v>
      </c>
      <c r="H171" t="s">
        <v>2669</v>
      </c>
      <c r="M171" t="str">
        <f t="shared" si="49"/>
        <v/>
      </c>
      <c r="N171" t="str">
        <f t="shared" si="50"/>
        <v/>
      </c>
      <c r="O171" t="str">
        <f>IFERROR(VLOOKUP(A171,dispett,2,FALSE),B171)</f>
        <v>ecp_coal</v>
      </c>
      <c r="P171" t="str">
        <f t="shared" si="42"/>
        <v>CoalGroup</v>
      </c>
      <c r="Q171" t="str">
        <f t="shared" si="43"/>
        <v xml:space="preserve"> </v>
      </c>
      <c r="R171" t="str">
        <f t="shared" si="44"/>
        <v xml:space="preserve"> </v>
      </c>
      <c r="S171" t="str">
        <f t="shared" si="45"/>
        <v xml:space="preserve"> </v>
      </c>
      <c r="T171" t="str">
        <f t="shared" si="46"/>
        <v xml:space="preserve"> </v>
      </c>
      <c r="U171" t="str">
        <f t="shared" si="47"/>
        <v xml:space="preserve"> </v>
      </c>
      <c r="V171" t="str">
        <f t="shared" si="48"/>
        <v xml:space="preserve"> </v>
      </c>
      <c r="W171" t="str">
        <f t="shared" si="51"/>
        <v>ECL_QT</v>
      </c>
      <c r="X171" t="str">
        <f t="shared" si="52"/>
        <v>(CoalGroup)</v>
      </c>
    </row>
    <row r="172" spans="1:24" x14ac:dyDescent="0.25">
      <c r="A172" t="s">
        <v>3184</v>
      </c>
      <c r="B172" t="s">
        <v>3102</v>
      </c>
      <c r="C172" t="s">
        <v>2839</v>
      </c>
      <c r="E172" t="s">
        <v>2876</v>
      </c>
      <c r="G172" t="s">
        <v>3185</v>
      </c>
      <c r="H172" t="s">
        <v>5332</v>
      </c>
      <c r="I172" t="s">
        <v>2669</v>
      </c>
      <c r="M172" t="str">
        <f t="shared" si="49"/>
        <v/>
      </c>
      <c r="N172" t="str">
        <f t="shared" si="50"/>
        <v/>
      </c>
      <c r="O172" t="str">
        <f>IFERROR(VLOOKUP(A172,dispett,2,FALSE),B172)</f>
        <v>ecp_coal</v>
      </c>
      <c r="P172" t="str">
        <f t="shared" si="42"/>
        <v>ExplicitPlanningHorizon</v>
      </c>
      <c r="Q172" t="str">
        <f t="shared" si="43"/>
        <v>CoalGroup</v>
      </c>
      <c r="R172" t="str">
        <f t="shared" si="44"/>
        <v xml:space="preserve"> </v>
      </c>
      <c r="S172" t="str">
        <f t="shared" si="45"/>
        <v xml:space="preserve"> </v>
      </c>
      <c r="T172" t="str">
        <f t="shared" si="46"/>
        <v xml:space="preserve"> </v>
      </c>
      <c r="U172" t="str">
        <f t="shared" si="47"/>
        <v xml:space="preserve"> </v>
      </c>
      <c r="V172" t="str">
        <f t="shared" si="48"/>
        <v xml:space="preserve"> </v>
      </c>
      <c r="W172" t="str">
        <f t="shared" si="51"/>
        <v>ECL_RCFG</v>
      </c>
      <c r="X172" t="str">
        <f t="shared" si="52"/>
        <v>(ExplicitPlanningHorizon,CoalGroup)</v>
      </c>
    </row>
    <row r="173" spans="1:24" x14ac:dyDescent="0.25">
      <c r="A173" t="s">
        <v>3186</v>
      </c>
      <c r="B173" t="s">
        <v>3102</v>
      </c>
      <c r="C173" t="s">
        <v>2839</v>
      </c>
      <c r="E173" t="s">
        <v>2876</v>
      </c>
      <c r="G173" t="s">
        <v>3187</v>
      </c>
      <c r="H173" t="s">
        <v>2669</v>
      </c>
      <c r="M173" t="str">
        <f t="shared" si="49"/>
        <v/>
      </c>
      <c r="N173" t="str">
        <f t="shared" si="50"/>
        <v/>
      </c>
      <c r="O173" t="str">
        <f>IFERROR(VLOOKUP(A173,dispett,2,FALSE),B173)</f>
        <v>ecp_coal</v>
      </c>
      <c r="P173" t="str">
        <f t="shared" si="42"/>
        <v>CoalGroup</v>
      </c>
      <c r="Q173" t="str">
        <f t="shared" si="43"/>
        <v xml:space="preserve"> </v>
      </c>
      <c r="R173" t="str">
        <f t="shared" si="44"/>
        <v xml:space="preserve"> </v>
      </c>
      <c r="S173" t="str">
        <f t="shared" si="45"/>
        <v xml:space="preserve"> </v>
      </c>
      <c r="T173" t="str">
        <f t="shared" si="46"/>
        <v xml:space="preserve"> </v>
      </c>
      <c r="U173" t="str">
        <f t="shared" si="47"/>
        <v xml:space="preserve"> </v>
      </c>
      <c r="V173" t="str">
        <f t="shared" si="48"/>
        <v xml:space="preserve"> </v>
      </c>
      <c r="W173" t="str">
        <f t="shared" si="51"/>
        <v>ECL_RG</v>
      </c>
      <c r="X173" t="str">
        <f t="shared" si="52"/>
        <v>(CoalGroup)</v>
      </c>
    </row>
    <row r="174" spans="1:24" x14ac:dyDescent="0.25">
      <c r="A174" t="s">
        <v>3188</v>
      </c>
      <c r="B174" t="s">
        <v>3102</v>
      </c>
      <c r="C174" t="s">
        <v>2839</v>
      </c>
      <c r="E174" t="s">
        <v>2914</v>
      </c>
      <c r="G174" t="s">
        <v>3189</v>
      </c>
      <c r="H174" t="s">
        <v>2727</v>
      </c>
      <c r="I174" t="s">
        <v>2669</v>
      </c>
      <c r="M174" t="str">
        <f t="shared" si="49"/>
        <v/>
      </c>
      <c r="N174" t="str">
        <f t="shared" si="50"/>
        <v/>
      </c>
      <c r="O174" t="str">
        <f>IFERROR(VLOOKUP(A174,dispett,2,FALSE),B174)</f>
        <v>ecp_coal</v>
      </c>
      <c r="P174" t="str">
        <f t="shared" si="42"/>
        <v>SupplyRegion_ALT1</v>
      </c>
      <c r="Q174" t="str">
        <f t="shared" si="43"/>
        <v>CoalGroup</v>
      </c>
      <c r="R174" t="str">
        <f t="shared" si="44"/>
        <v xml:space="preserve"> </v>
      </c>
      <c r="S174" t="str">
        <f t="shared" si="45"/>
        <v xml:space="preserve"> </v>
      </c>
      <c r="T174" t="str">
        <f t="shared" si="46"/>
        <v xml:space="preserve"> </v>
      </c>
      <c r="U174" t="str">
        <f t="shared" si="47"/>
        <v xml:space="preserve"> </v>
      </c>
      <c r="V174" t="str">
        <f t="shared" si="48"/>
        <v xml:space="preserve"> </v>
      </c>
      <c r="W174" t="str">
        <f t="shared" si="51"/>
        <v>ECL_RG_CAP</v>
      </c>
      <c r="X174" t="str">
        <f t="shared" si="52"/>
        <v>(SupplyRegion_ALT1,CoalGroup)</v>
      </c>
    </row>
    <row r="175" spans="1:24" x14ac:dyDescent="0.25">
      <c r="A175" t="s">
        <v>3190</v>
      </c>
      <c r="B175" t="s">
        <v>3102</v>
      </c>
      <c r="C175" t="s">
        <v>2839</v>
      </c>
      <c r="E175" t="s">
        <v>2914</v>
      </c>
      <c r="G175" t="s">
        <v>3191</v>
      </c>
      <c r="H175" t="s">
        <v>2669</v>
      </c>
      <c r="M175" t="str">
        <f t="shared" si="49"/>
        <v/>
      </c>
      <c r="N175" t="str">
        <f t="shared" si="50"/>
        <v/>
      </c>
      <c r="O175" t="str">
        <f>IFERROR(VLOOKUP(A175,dispett,2,FALSE),B175)</f>
        <v>ecp_coal</v>
      </c>
      <c r="P175" t="str">
        <f t="shared" si="42"/>
        <v>CoalGroup</v>
      </c>
      <c r="Q175" t="str">
        <f t="shared" si="43"/>
        <v xml:space="preserve"> </v>
      </c>
      <c r="R175" t="str">
        <f t="shared" si="44"/>
        <v xml:space="preserve"> </v>
      </c>
      <c r="S175" t="str">
        <f t="shared" si="45"/>
        <v xml:space="preserve"> </v>
      </c>
      <c r="T175" t="str">
        <f t="shared" si="46"/>
        <v xml:space="preserve"> </v>
      </c>
      <c r="U175" t="str">
        <f t="shared" si="47"/>
        <v xml:space="preserve"> </v>
      </c>
      <c r="V175" t="str">
        <f t="shared" si="48"/>
        <v xml:space="preserve"> </v>
      </c>
      <c r="W175" t="str">
        <f t="shared" si="51"/>
        <v>ECL_RVAL</v>
      </c>
      <c r="X175" t="str">
        <f t="shared" si="52"/>
        <v>(CoalGroup)</v>
      </c>
    </row>
    <row r="176" spans="1:24" x14ac:dyDescent="0.25">
      <c r="A176" t="s">
        <v>3192</v>
      </c>
      <c r="B176" t="s">
        <v>3102</v>
      </c>
      <c r="C176" t="s">
        <v>2839</v>
      </c>
      <c r="E176" t="s">
        <v>2876</v>
      </c>
      <c r="G176" t="s">
        <v>3193</v>
      </c>
      <c r="H176" t="s">
        <v>2669</v>
      </c>
      <c r="M176" t="str">
        <f t="shared" si="49"/>
        <v/>
      </c>
      <c r="N176" t="str">
        <f t="shared" si="50"/>
        <v/>
      </c>
      <c r="O176" t="str">
        <f>IFERROR(VLOOKUP(A176,dispett,2,FALSE),B176)</f>
        <v>ecp_coal</v>
      </c>
      <c r="P176" t="str">
        <f t="shared" si="42"/>
        <v>CoalGroup</v>
      </c>
      <c r="Q176" t="str">
        <f t="shared" si="43"/>
        <v xml:space="preserve"> </v>
      </c>
      <c r="R176" t="str">
        <f t="shared" si="44"/>
        <v xml:space="preserve"> </v>
      </c>
      <c r="S176" t="str">
        <f t="shared" si="45"/>
        <v xml:space="preserve"> </v>
      </c>
      <c r="T176" t="str">
        <f t="shared" si="46"/>
        <v xml:space="preserve"> </v>
      </c>
      <c r="U176" t="str">
        <f t="shared" si="47"/>
        <v xml:space="preserve"> </v>
      </c>
      <c r="V176" t="str">
        <f t="shared" si="48"/>
        <v xml:space="preserve"> </v>
      </c>
      <c r="W176" t="str">
        <f t="shared" si="51"/>
        <v>ECL_RYR</v>
      </c>
      <c r="X176" t="str">
        <f t="shared" si="52"/>
        <v>(CoalGroup)</v>
      </c>
    </row>
    <row r="177" spans="1:24" x14ac:dyDescent="0.25">
      <c r="A177" s="6" t="s">
        <v>5166</v>
      </c>
      <c r="B177" t="s">
        <v>5161</v>
      </c>
      <c r="C177" t="s">
        <v>2839</v>
      </c>
      <c r="E177" t="s">
        <v>2876</v>
      </c>
      <c r="G177" t="s">
        <v>5167</v>
      </c>
      <c r="H177" t="s">
        <v>2669</v>
      </c>
      <c r="M177" t="str">
        <f t="shared" si="49"/>
        <v/>
      </c>
      <c r="N177" t="str">
        <f t="shared" si="50"/>
        <v/>
      </c>
      <c r="O177" t="str">
        <f>IFERROR(VLOOKUP(A177,dispett,2,FALSE),B177)</f>
        <v>emm_aimms</v>
      </c>
      <c r="P177" t="str">
        <f t="shared" ref="P177" si="53">IFERROR(VLOOKUP(H177,ECPLOOK,3,FALSE),"missing")</f>
        <v>CoalGroup</v>
      </c>
      <c r="Q177" t="str">
        <f t="shared" ref="Q177" si="54">IFERROR(VLOOKUP(I177,ECPLOOK,2,FALSE),IF(I177&lt;&gt;"","missing"," "))</f>
        <v xml:space="preserve"> </v>
      </c>
      <c r="R177" t="str">
        <f t="shared" ref="R177" si="55">IFERROR(VLOOKUP(J177,ECPLOOK,3,FALSE),IF(J177&lt;&gt;"","missing"," "))</f>
        <v xml:space="preserve"> </v>
      </c>
      <c r="S177" t="str">
        <f t="shared" ref="S177" si="56">IFERROR(VLOOKUP(K177,ECPLOOK,2,FALSE),IF(K177&lt;&gt;"","missing"," "))</f>
        <v xml:space="preserve"> </v>
      </c>
      <c r="T177" t="str">
        <f t="shared" ref="T177" si="57">IFERROR(VLOOKUP(L177,ECPLOOK,3,FALSE),IF(L177&lt;&gt;"","missing"," "))</f>
        <v xml:space="preserve"> </v>
      </c>
      <c r="U177" t="str">
        <f t="shared" ref="U177" si="58">IFERROR(VLOOKUP(M177,ECPLOOK,2)," ")</f>
        <v xml:space="preserve"> </v>
      </c>
      <c r="V177" t="str">
        <f t="shared" ref="V177" si="59">IFERROR(VLOOKUP(N177,ECPLOOK,2)," ")</f>
        <v xml:space="preserve"> </v>
      </c>
      <c r="W177" t="str">
        <f t="shared" ref="W177" si="60">IF(A177&lt;&gt;"CF",SUBSTITUTE(A177,"$","_"),"WWIND_CF")</f>
        <v>ECL_RYRS</v>
      </c>
      <c r="X177" t="str">
        <f t="shared" ref="X177" si="61">IF(P177&lt;&gt;" ","("&amp;P177,"")    &amp;    IF(Q177&lt;&gt;" ",   ","&amp;Q177,"")   &amp; IF(R177&lt;&gt;" ",   ","&amp;R177,"")   &amp; IF(S177&lt;&gt;" ",   ","&amp;S177,"")  &amp; IF(T177&lt;&gt;" ",   ","&amp;T177,"")  &amp; IF(U177&lt;&gt;" ",  ","&amp;U177,"") &amp; IF(V177&lt;&gt;" ",  "," &amp; V177,"" )&amp; IF(P177&lt;&gt;" ",")","")</f>
        <v>(CoalGroup)</v>
      </c>
    </row>
    <row r="178" spans="1:24" x14ac:dyDescent="0.25">
      <c r="A178" t="s">
        <v>3194</v>
      </c>
      <c r="B178" t="s">
        <v>3102</v>
      </c>
      <c r="C178" t="s">
        <v>2839</v>
      </c>
      <c r="E178" t="s">
        <v>2914</v>
      </c>
      <c r="G178" t="s">
        <v>3195</v>
      </c>
      <c r="H178" t="s">
        <v>2669</v>
      </c>
      <c r="M178" t="str">
        <f t="shared" si="49"/>
        <v/>
      </c>
      <c r="N178" t="str">
        <f t="shared" si="50"/>
        <v/>
      </c>
      <c r="O178" t="str">
        <f>IFERROR(VLOOKUP(A178,dispett,2,FALSE),B178)</f>
        <v>ecp_coal</v>
      </c>
      <c r="P178" t="str">
        <f t="shared" si="42"/>
        <v>CoalGroup</v>
      </c>
      <c r="Q178" t="str">
        <f t="shared" si="43"/>
        <v xml:space="preserve"> </v>
      </c>
      <c r="R178" t="str">
        <f t="shared" si="44"/>
        <v xml:space="preserve"> </v>
      </c>
      <c r="S178" t="str">
        <f t="shared" si="45"/>
        <v xml:space="preserve"> </v>
      </c>
      <c r="T178" t="str">
        <f t="shared" si="46"/>
        <v xml:space="preserve"> </v>
      </c>
      <c r="U178" t="str">
        <f t="shared" si="47"/>
        <v xml:space="preserve"> </v>
      </c>
      <c r="V178" t="str">
        <f t="shared" si="48"/>
        <v xml:space="preserve"> </v>
      </c>
      <c r="W178" t="str">
        <f t="shared" si="51"/>
        <v>ECL_SCR_F</v>
      </c>
      <c r="X178" t="str">
        <f t="shared" si="52"/>
        <v>(CoalGroup)</v>
      </c>
    </row>
    <row r="179" spans="1:24" x14ac:dyDescent="0.25">
      <c r="A179" t="s">
        <v>3196</v>
      </c>
      <c r="B179" t="s">
        <v>3102</v>
      </c>
      <c r="C179" t="s">
        <v>2839</v>
      </c>
      <c r="E179" t="s">
        <v>2914</v>
      </c>
      <c r="G179" t="s">
        <v>3197</v>
      </c>
      <c r="H179" t="s">
        <v>2669</v>
      </c>
      <c r="M179" t="str">
        <f t="shared" si="49"/>
        <v/>
      </c>
      <c r="N179" t="str">
        <f t="shared" si="50"/>
        <v/>
      </c>
      <c r="O179" t="str">
        <f>IFERROR(VLOOKUP(A179,dispett,2,FALSE),B179)</f>
        <v>ecp_coal</v>
      </c>
      <c r="P179" t="str">
        <f t="shared" si="42"/>
        <v>CoalGroup</v>
      </c>
      <c r="Q179" t="str">
        <f t="shared" si="43"/>
        <v xml:space="preserve"> </v>
      </c>
      <c r="R179" t="str">
        <f t="shared" si="44"/>
        <v xml:space="preserve"> </v>
      </c>
      <c r="S179" t="str">
        <f t="shared" si="45"/>
        <v xml:space="preserve"> </v>
      </c>
      <c r="T179" t="str">
        <f t="shared" si="46"/>
        <v xml:space="preserve"> </v>
      </c>
      <c r="U179" t="str">
        <f t="shared" si="47"/>
        <v xml:space="preserve"> </v>
      </c>
      <c r="V179" t="str">
        <f t="shared" si="48"/>
        <v xml:space="preserve"> </v>
      </c>
      <c r="W179" t="str">
        <f t="shared" si="51"/>
        <v>ECL_SCR_O</v>
      </c>
      <c r="X179" t="str">
        <f t="shared" si="52"/>
        <v>(CoalGroup)</v>
      </c>
    </row>
    <row r="180" spans="1:24" x14ac:dyDescent="0.25">
      <c r="A180" t="s">
        <v>3198</v>
      </c>
      <c r="B180" t="s">
        <v>3102</v>
      </c>
      <c r="C180" t="s">
        <v>2839</v>
      </c>
      <c r="E180" t="s">
        <v>2914</v>
      </c>
      <c r="G180" t="s">
        <v>3199</v>
      </c>
      <c r="H180" t="s">
        <v>2669</v>
      </c>
      <c r="M180" t="str">
        <f t="shared" si="49"/>
        <v/>
      </c>
      <c r="N180" t="str">
        <f t="shared" si="50"/>
        <v/>
      </c>
      <c r="O180" t="str">
        <f>IFERROR(VLOOKUP(A180,dispett,2,FALSE),B180)</f>
        <v>ecp_coal</v>
      </c>
      <c r="P180" t="str">
        <f t="shared" si="42"/>
        <v>CoalGroup</v>
      </c>
      <c r="Q180" t="str">
        <f t="shared" si="43"/>
        <v xml:space="preserve"> </v>
      </c>
      <c r="R180" t="str">
        <f t="shared" si="44"/>
        <v xml:space="preserve"> </v>
      </c>
      <c r="S180" t="str">
        <f t="shared" si="45"/>
        <v xml:space="preserve"> </v>
      </c>
      <c r="T180" t="str">
        <f t="shared" si="46"/>
        <v xml:space="preserve"> </v>
      </c>
      <c r="U180" t="str">
        <f t="shared" si="47"/>
        <v xml:space="preserve"> </v>
      </c>
      <c r="V180" t="str">
        <f t="shared" si="48"/>
        <v xml:space="preserve"> </v>
      </c>
      <c r="W180" t="str">
        <f t="shared" si="51"/>
        <v>ECL_SCR_R</v>
      </c>
      <c r="X180" t="str">
        <f t="shared" si="52"/>
        <v>(CoalGroup)</v>
      </c>
    </row>
    <row r="181" spans="1:24" x14ac:dyDescent="0.25">
      <c r="A181" t="s">
        <v>3200</v>
      </c>
      <c r="B181" t="s">
        <v>3102</v>
      </c>
      <c r="C181" t="s">
        <v>2839</v>
      </c>
      <c r="E181" t="s">
        <v>2914</v>
      </c>
      <c r="G181" t="s">
        <v>3201</v>
      </c>
      <c r="H181" t="s">
        <v>2669</v>
      </c>
      <c r="M181" t="str">
        <f t="shared" si="49"/>
        <v/>
      </c>
      <c r="N181" t="str">
        <f t="shared" si="50"/>
        <v/>
      </c>
      <c r="O181" t="str">
        <f>IFERROR(VLOOKUP(A181,dispett,2,FALSE),B181)</f>
        <v>ecp_coal</v>
      </c>
      <c r="P181" t="str">
        <f t="shared" si="42"/>
        <v>CoalGroup</v>
      </c>
      <c r="Q181" t="str">
        <f t="shared" si="43"/>
        <v xml:space="preserve"> </v>
      </c>
      <c r="R181" t="str">
        <f t="shared" si="44"/>
        <v xml:space="preserve"> </v>
      </c>
      <c r="S181" t="str">
        <f t="shared" si="45"/>
        <v xml:space="preserve"> </v>
      </c>
      <c r="T181" t="str">
        <f t="shared" si="46"/>
        <v xml:space="preserve"> </v>
      </c>
      <c r="U181" t="str">
        <f t="shared" si="47"/>
        <v xml:space="preserve"> </v>
      </c>
      <c r="V181" t="str">
        <f t="shared" si="48"/>
        <v xml:space="preserve"> </v>
      </c>
      <c r="W181" t="str">
        <f t="shared" si="51"/>
        <v>ECL_SCR_V</v>
      </c>
      <c r="X181" t="str">
        <f t="shared" si="52"/>
        <v>(CoalGroup)</v>
      </c>
    </row>
    <row r="182" spans="1:24" x14ac:dyDescent="0.25">
      <c r="A182" t="s">
        <v>3202</v>
      </c>
      <c r="B182" t="s">
        <v>3102</v>
      </c>
      <c r="C182" t="s">
        <v>2839</v>
      </c>
      <c r="E182" t="s">
        <v>2914</v>
      </c>
      <c r="G182" t="s">
        <v>3203</v>
      </c>
      <c r="H182" t="s">
        <v>2669</v>
      </c>
      <c r="M182" t="str">
        <f t="shared" si="49"/>
        <v/>
      </c>
      <c r="N182" t="str">
        <f t="shared" si="50"/>
        <v/>
      </c>
      <c r="O182" t="str">
        <f>IFERROR(VLOOKUP(A182,dispett,2,FALSE),B182)</f>
        <v>ecp_coal</v>
      </c>
      <c r="P182" t="str">
        <f t="shared" si="42"/>
        <v>CoalGroup</v>
      </c>
      <c r="Q182" t="str">
        <f t="shared" si="43"/>
        <v xml:space="preserve"> </v>
      </c>
      <c r="R182" t="str">
        <f t="shared" si="44"/>
        <v xml:space="preserve"> </v>
      </c>
      <c r="S182" t="str">
        <f t="shared" si="45"/>
        <v xml:space="preserve"> </v>
      </c>
      <c r="T182" t="str">
        <f t="shared" si="46"/>
        <v xml:space="preserve"> </v>
      </c>
      <c r="U182" t="str">
        <f t="shared" si="47"/>
        <v xml:space="preserve"> </v>
      </c>
      <c r="V182" t="str">
        <f t="shared" si="48"/>
        <v xml:space="preserve"> </v>
      </c>
      <c r="W182" t="str">
        <f t="shared" si="51"/>
        <v>ECL_SNCR_F</v>
      </c>
      <c r="X182" t="str">
        <f t="shared" si="52"/>
        <v>(CoalGroup)</v>
      </c>
    </row>
    <row r="183" spans="1:24" x14ac:dyDescent="0.25">
      <c r="A183" t="s">
        <v>3204</v>
      </c>
      <c r="B183" t="s">
        <v>3102</v>
      </c>
      <c r="C183" t="s">
        <v>2839</v>
      </c>
      <c r="E183" t="s">
        <v>2914</v>
      </c>
      <c r="G183" t="s">
        <v>3205</v>
      </c>
      <c r="H183" t="s">
        <v>2669</v>
      </c>
      <c r="M183" t="str">
        <f t="shared" si="49"/>
        <v/>
      </c>
      <c r="N183" t="str">
        <f t="shared" si="50"/>
        <v/>
      </c>
      <c r="O183" t="str">
        <f>IFERROR(VLOOKUP(A183,dispett,2,FALSE),B183)</f>
        <v>ecp_coal</v>
      </c>
      <c r="P183" t="str">
        <f t="shared" si="42"/>
        <v>CoalGroup</v>
      </c>
      <c r="Q183" t="str">
        <f t="shared" si="43"/>
        <v xml:space="preserve"> </v>
      </c>
      <c r="R183" t="str">
        <f t="shared" si="44"/>
        <v xml:space="preserve"> </v>
      </c>
      <c r="S183" t="str">
        <f t="shared" si="45"/>
        <v xml:space="preserve"> </v>
      </c>
      <c r="T183" t="str">
        <f t="shared" si="46"/>
        <v xml:space="preserve"> </v>
      </c>
      <c r="U183" t="str">
        <f t="shared" si="47"/>
        <v xml:space="preserve"> </v>
      </c>
      <c r="V183" t="str">
        <f t="shared" si="48"/>
        <v xml:space="preserve"> </v>
      </c>
      <c r="W183" t="str">
        <f t="shared" si="51"/>
        <v>ECL_SNCR_O</v>
      </c>
      <c r="X183" t="str">
        <f t="shared" si="52"/>
        <v>(CoalGroup)</v>
      </c>
    </row>
    <row r="184" spans="1:24" x14ac:dyDescent="0.25">
      <c r="A184" t="s">
        <v>3206</v>
      </c>
      <c r="B184" t="s">
        <v>3102</v>
      </c>
      <c r="C184" t="s">
        <v>2839</v>
      </c>
      <c r="E184" t="s">
        <v>2914</v>
      </c>
      <c r="G184" t="s">
        <v>3207</v>
      </c>
      <c r="H184" t="s">
        <v>2669</v>
      </c>
      <c r="M184" t="str">
        <f t="shared" si="49"/>
        <v/>
      </c>
      <c r="N184" t="str">
        <f t="shared" si="50"/>
        <v/>
      </c>
      <c r="O184" t="str">
        <f>IFERROR(VLOOKUP(A184,dispett,2,FALSE),B184)</f>
        <v>ecp_coal</v>
      </c>
      <c r="P184" t="str">
        <f t="shared" si="42"/>
        <v>CoalGroup</v>
      </c>
      <c r="Q184" t="str">
        <f t="shared" si="43"/>
        <v xml:space="preserve"> </v>
      </c>
      <c r="R184" t="str">
        <f t="shared" si="44"/>
        <v xml:space="preserve"> </v>
      </c>
      <c r="S184" t="str">
        <f t="shared" si="45"/>
        <v xml:space="preserve"> </v>
      </c>
      <c r="T184" t="str">
        <f t="shared" si="46"/>
        <v xml:space="preserve"> </v>
      </c>
      <c r="U184" t="str">
        <f t="shared" si="47"/>
        <v xml:space="preserve"> </v>
      </c>
      <c r="V184" t="str">
        <f t="shared" si="48"/>
        <v xml:space="preserve"> </v>
      </c>
      <c r="W184" t="str">
        <f t="shared" si="51"/>
        <v>ECL_SNCR_R</v>
      </c>
      <c r="X184" t="str">
        <f t="shared" si="52"/>
        <v>(CoalGroup)</v>
      </c>
    </row>
    <row r="185" spans="1:24" x14ac:dyDescent="0.25">
      <c r="A185" t="s">
        <v>3208</v>
      </c>
      <c r="B185" t="s">
        <v>3102</v>
      </c>
      <c r="C185" t="s">
        <v>2839</v>
      </c>
      <c r="E185" t="s">
        <v>2914</v>
      </c>
      <c r="G185" t="s">
        <v>3209</v>
      </c>
      <c r="H185" t="s">
        <v>2669</v>
      </c>
      <c r="M185" t="str">
        <f t="shared" si="49"/>
        <v/>
      </c>
      <c r="N185" t="str">
        <f t="shared" si="50"/>
        <v/>
      </c>
      <c r="O185" t="str">
        <f>IFERROR(VLOOKUP(A185,dispett,2,FALSE),B185)</f>
        <v>ecp_coal</v>
      </c>
      <c r="P185" t="str">
        <f t="shared" si="42"/>
        <v>CoalGroup</v>
      </c>
      <c r="Q185" t="str">
        <f t="shared" si="43"/>
        <v xml:space="preserve"> </v>
      </c>
      <c r="R185" t="str">
        <f t="shared" si="44"/>
        <v xml:space="preserve"> </v>
      </c>
      <c r="S185" t="str">
        <f t="shared" si="45"/>
        <v xml:space="preserve"> </v>
      </c>
      <c r="T185" t="str">
        <f t="shared" si="46"/>
        <v xml:space="preserve"> </v>
      </c>
      <c r="U185" t="str">
        <f t="shared" si="47"/>
        <v xml:space="preserve"> </v>
      </c>
      <c r="V185" t="str">
        <f t="shared" si="48"/>
        <v xml:space="preserve"> </v>
      </c>
      <c r="W185" t="str">
        <f t="shared" si="51"/>
        <v>ECL_SNCR_V</v>
      </c>
      <c r="X185" t="str">
        <f t="shared" si="52"/>
        <v>(CoalGroup)</v>
      </c>
    </row>
    <row r="186" spans="1:24" x14ac:dyDescent="0.25">
      <c r="A186" t="s">
        <v>3210</v>
      </c>
      <c r="B186" t="s">
        <v>3102</v>
      </c>
      <c r="C186" t="s">
        <v>2839</v>
      </c>
      <c r="E186" t="s">
        <v>2914</v>
      </c>
      <c r="G186" t="s">
        <v>3211</v>
      </c>
      <c r="H186" t="s">
        <v>5320</v>
      </c>
      <c r="I186" t="s">
        <v>2669</v>
      </c>
      <c r="M186" t="str">
        <f t="shared" si="49"/>
        <v/>
      </c>
      <c r="N186" t="str">
        <f t="shared" si="50"/>
        <v/>
      </c>
      <c r="O186" t="str">
        <f>IFERROR(VLOOKUP(A186,dispett,2,FALSE),B186)</f>
        <v>ecp_coal</v>
      </c>
      <c r="P186" t="str">
        <f t="shared" si="42"/>
        <v>Season</v>
      </c>
      <c r="Q186" t="str">
        <f t="shared" si="43"/>
        <v>CoalGroup</v>
      </c>
      <c r="R186" t="str">
        <f t="shared" si="44"/>
        <v xml:space="preserve"> </v>
      </c>
      <c r="S186" t="str">
        <f t="shared" si="45"/>
        <v xml:space="preserve"> </v>
      </c>
      <c r="T186" t="str">
        <f t="shared" si="46"/>
        <v xml:space="preserve"> </v>
      </c>
      <c r="U186" t="str">
        <f t="shared" si="47"/>
        <v xml:space="preserve"> </v>
      </c>
      <c r="V186" t="str">
        <f t="shared" si="48"/>
        <v xml:space="preserve"> </v>
      </c>
      <c r="W186" t="str">
        <f t="shared" si="51"/>
        <v>ECL_SP_CAP_FAC</v>
      </c>
      <c r="X186" t="str">
        <f t="shared" si="52"/>
        <v>(Season,CoalGroup)</v>
      </c>
    </row>
    <row r="187" spans="1:24" x14ac:dyDescent="0.25">
      <c r="A187" t="s">
        <v>3212</v>
      </c>
      <c r="B187" t="s">
        <v>3102</v>
      </c>
      <c r="C187" t="s">
        <v>2839</v>
      </c>
      <c r="E187" t="s">
        <v>2914</v>
      </c>
      <c r="G187" t="s">
        <v>3213</v>
      </c>
      <c r="H187" t="s">
        <v>5332</v>
      </c>
      <c r="I187" t="s">
        <v>2669</v>
      </c>
      <c r="M187" t="str">
        <f t="shared" si="49"/>
        <v/>
      </c>
      <c r="N187" t="str">
        <f t="shared" si="50"/>
        <v/>
      </c>
      <c r="O187" t="str">
        <f>IFERROR(VLOOKUP(A187,dispett,2,FALSE),B187)</f>
        <v>ecp_coal</v>
      </c>
      <c r="P187" t="str">
        <f t="shared" si="42"/>
        <v>ExplicitPlanningHorizon</v>
      </c>
      <c r="Q187" t="str">
        <f t="shared" si="43"/>
        <v>CoalGroup</v>
      </c>
      <c r="R187" t="str">
        <f t="shared" si="44"/>
        <v xml:space="preserve"> </v>
      </c>
      <c r="S187" t="str">
        <f t="shared" si="45"/>
        <v xml:space="preserve"> </v>
      </c>
      <c r="T187" t="str">
        <f t="shared" si="46"/>
        <v xml:space="preserve"> </v>
      </c>
      <c r="U187" t="str">
        <f t="shared" si="47"/>
        <v xml:space="preserve"> </v>
      </c>
      <c r="V187" t="str">
        <f t="shared" si="48"/>
        <v xml:space="preserve"> </v>
      </c>
      <c r="W187" t="str">
        <f t="shared" si="51"/>
        <v>ECL_VADJ</v>
      </c>
      <c r="X187" t="str">
        <f t="shared" si="52"/>
        <v>(ExplicitPlanningHorizon,CoalGroup)</v>
      </c>
    </row>
    <row r="188" spans="1:24" x14ac:dyDescent="0.25">
      <c r="A188" t="s">
        <v>3214</v>
      </c>
      <c r="B188" t="s">
        <v>3102</v>
      </c>
      <c r="C188" t="s">
        <v>2839</v>
      </c>
      <c r="E188" t="s">
        <v>2876</v>
      </c>
      <c r="G188" t="s">
        <v>3215</v>
      </c>
      <c r="H188" t="s">
        <v>2669</v>
      </c>
      <c r="M188" t="str">
        <f t="shared" si="49"/>
        <v/>
      </c>
      <c r="N188" t="str">
        <f t="shared" si="50"/>
        <v/>
      </c>
      <c r="O188" t="str">
        <f>IFERROR(VLOOKUP(A188,dispett,2,FALSE),B188)</f>
        <v>ecp_coal</v>
      </c>
      <c r="P188" t="str">
        <f t="shared" si="42"/>
        <v>CoalGroup</v>
      </c>
      <c r="Q188" t="str">
        <f t="shared" si="43"/>
        <v xml:space="preserve"> </v>
      </c>
      <c r="R188" t="str">
        <f t="shared" si="44"/>
        <v xml:space="preserve"> </v>
      </c>
      <c r="S188" t="str">
        <f t="shared" si="45"/>
        <v xml:space="preserve"> </v>
      </c>
      <c r="T188" t="str">
        <f t="shared" si="46"/>
        <v xml:space="preserve"> </v>
      </c>
      <c r="U188" t="str">
        <f t="shared" si="47"/>
        <v xml:space="preserve"> </v>
      </c>
      <c r="V188" t="str">
        <f t="shared" si="48"/>
        <v xml:space="preserve"> </v>
      </c>
      <c r="W188" t="str">
        <f t="shared" si="51"/>
        <v>ECL_YR</v>
      </c>
      <c r="X188" t="str">
        <f t="shared" si="52"/>
        <v>(CoalGroup)</v>
      </c>
    </row>
    <row r="189" spans="1:24" x14ac:dyDescent="0.25">
      <c r="A189" t="s">
        <v>3216</v>
      </c>
      <c r="B189" t="s">
        <v>3217</v>
      </c>
      <c r="C189" t="s">
        <v>2839</v>
      </c>
      <c r="E189" t="s">
        <v>2840</v>
      </c>
      <c r="G189" t="s">
        <v>3218</v>
      </c>
      <c r="H189" t="s">
        <v>2561</v>
      </c>
      <c r="M189" t="str">
        <f t="shared" si="49"/>
        <v/>
      </c>
      <c r="N189" t="str">
        <f t="shared" si="50"/>
        <v/>
      </c>
      <c r="O189" t="str">
        <f>IFERROR(VLOOKUP(A189,dispett,2,FALSE),B189)</f>
        <v>emeblk</v>
      </c>
      <c r="P189" t="str">
        <f t="shared" si="42"/>
        <v>MNUMYR</v>
      </c>
      <c r="Q189" t="str">
        <f t="shared" si="43"/>
        <v xml:space="preserve"> </v>
      </c>
      <c r="R189" t="str">
        <f t="shared" si="44"/>
        <v xml:space="preserve"> </v>
      </c>
      <c r="S189" t="str">
        <f t="shared" si="45"/>
        <v xml:space="preserve"> </v>
      </c>
      <c r="T189" t="str">
        <f t="shared" si="46"/>
        <v xml:space="preserve"> </v>
      </c>
      <c r="U189" t="str">
        <f t="shared" si="47"/>
        <v xml:space="preserve"> </v>
      </c>
      <c r="V189" t="str">
        <f t="shared" si="48"/>
        <v xml:space="preserve"> </v>
      </c>
      <c r="W189" t="str">
        <f t="shared" si="51"/>
        <v>ECLEL</v>
      </c>
      <c r="X189" t="str">
        <f t="shared" si="52"/>
        <v>(MNUMYR)</v>
      </c>
    </row>
    <row r="190" spans="1:24" x14ac:dyDescent="0.25">
      <c r="A190" t="s">
        <v>3219</v>
      </c>
      <c r="B190" t="s">
        <v>3220</v>
      </c>
      <c r="C190" t="s">
        <v>2865</v>
      </c>
      <c r="E190" t="s">
        <v>2914</v>
      </c>
      <c r="G190" t="s">
        <v>3221</v>
      </c>
      <c r="H190" t="s">
        <v>2653</v>
      </c>
      <c r="I190" t="s">
        <v>2561</v>
      </c>
      <c r="M190" t="str">
        <f t="shared" si="49"/>
        <v/>
      </c>
      <c r="N190" t="str">
        <f t="shared" si="50"/>
        <v/>
      </c>
      <c r="O190" t="str">
        <f>IFERROR(VLOOKUP(A190,dispett,2,FALSE),B190)</f>
        <v>e111d</v>
      </c>
      <c r="P190" t="str">
        <f t="shared" si="42"/>
        <v>CPPRegion</v>
      </c>
      <c r="Q190" t="str">
        <f t="shared" si="43"/>
        <v>MNUMYR</v>
      </c>
      <c r="R190" t="str">
        <f t="shared" si="44"/>
        <v xml:space="preserve"> </v>
      </c>
      <c r="S190" t="str">
        <f t="shared" si="45"/>
        <v xml:space="preserve"> </v>
      </c>
      <c r="T190" t="str">
        <f t="shared" si="46"/>
        <v xml:space="preserve"> </v>
      </c>
      <c r="U190" t="str">
        <f t="shared" si="47"/>
        <v xml:space="preserve"> </v>
      </c>
      <c r="V190" t="str">
        <f t="shared" si="48"/>
        <v xml:space="preserve"> </v>
      </c>
      <c r="W190" t="str">
        <f t="shared" si="51"/>
        <v>ECO2ERPP</v>
      </c>
      <c r="X190" t="str">
        <f t="shared" si="52"/>
        <v>(CPPRegion,MNUMYR)</v>
      </c>
    </row>
    <row r="191" spans="1:24" x14ac:dyDescent="0.25">
      <c r="A191" t="s">
        <v>3222</v>
      </c>
      <c r="B191" t="s">
        <v>3220</v>
      </c>
      <c r="C191" t="s">
        <v>2865</v>
      </c>
      <c r="E191" t="s">
        <v>2914</v>
      </c>
      <c r="G191" t="s">
        <v>3223</v>
      </c>
      <c r="H191" t="s">
        <v>5339</v>
      </c>
      <c r="I191" t="s">
        <v>2561</v>
      </c>
      <c r="M191" t="str">
        <f t="shared" si="49"/>
        <v/>
      </c>
      <c r="N191" t="str">
        <f t="shared" si="50"/>
        <v/>
      </c>
      <c r="O191" t="str">
        <f>IFERROR(VLOOKUP(A191,dispett,2,FALSE),B191)</f>
        <v>e111d</v>
      </c>
      <c r="P191" t="str">
        <f t="shared" si="42"/>
        <v>FuelRegion_ALT1</v>
      </c>
      <c r="Q191" t="str">
        <f t="shared" si="43"/>
        <v>MNUMYR</v>
      </c>
      <c r="R191" t="str">
        <f t="shared" si="44"/>
        <v xml:space="preserve"> </v>
      </c>
      <c r="S191" t="str">
        <f t="shared" si="45"/>
        <v xml:space="preserve"> </v>
      </c>
      <c r="T191" t="str">
        <f t="shared" si="46"/>
        <v xml:space="preserve"> </v>
      </c>
      <c r="U191" t="str">
        <f t="shared" si="47"/>
        <v xml:space="preserve"> </v>
      </c>
      <c r="V191" t="str">
        <f t="shared" si="48"/>
        <v xml:space="preserve"> </v>
      </c>
      <c r="W191" t="str">
        <f t="shared" si="51"/>
        <v>ECO2FRPP</v>
      </c>
      <c r="X191" t="str">
        <f t="shared" si="52"/>
        <v>(FuelRegion_ALT1,MNUMYR)</v>
      </c>
    </row>
    <row r="192" spans="1:24" x14ac:dyDescent="0.25">
      <c r="A192" t="s">
        <v>3224</v>
      </c>
      <c r="B192" t="s">
        <v>3220</v>
      </c>
      <c r="C192" t="s">
        <v>2839</v>
      </c>
      <c r="E192" t="s">
        <v>2914</v>
      </c>
      <c r="G192" t="s">
        <v>3225</v>
      </c>
      <c r="H192" t="s">
        <v>2727</v>
      </c>
      <c r="I192" t="s">
        <v>2561</v>
      </c>
      <c r="M192" t="str">
        <f t="shared" si="49"/>
        <v/>
      </c>
      <c r="N192" t="str">
        <f t="shared" si="50"/>
        <v/>
      </c>
      <c r="O192" t="str">
        <f>IFERROR(VLOOKUP(A192,dispett,2,FALSE),B192)</f>
        <v>e111d</v>
      </c>
      <c r="P192" t="str">
        <f t="shared" si="42"/>
        <v>SupplyRegion_ALT1</v>
      </c>
      <c r="Q192" t="str">
        <f t="shared" si="43"/>
        <v>MNUMYR</v>
      </c>
      <c r="R192" t="str">
        <f t="shared" si="44"/>
        <v xml:space="preserve"> </v>
      </c>
      <c r="S192" t="str">
        <f t="shared" si="45"/>
        <v xml:space="preserve"> </v>
      </c>
      <c r="T192" t="str">
        <f t="shared" si="46"/>
        <v xml:space="preserve"> </v>
      </c>
      <c r="U192" t="str">
        <f t="shared" si="47"/>
        <v xml:space="preserve"> </v>
      </c>
      <c r="V192" t="str">
        <f t="shared" si="48"/>
        <v xml:space="preserve"> </v>
      </c>
      <c r="W192" t="str">
        <f t="shared" si="51"/>
        <v>ECO2NRPP</v>
      </c>
      <c r="X192" t="str">
        <f t="shared" si="52"/>
        <v>(SupplyRegion_ALT1,MNUMYR)</v>
      </c>
    </row>
    <row r="193" spans="1:24" s="2" customFormat="1" x14ac:dyDescent="0.25">
      <c r="A193" s="4" t="s">
        <v>5361</v>
      </c>
      <c r="B193" s="2" t="s">
        <v>2875</v>
      </c>
      <c r="C193" s="2" t="s">
        <v>2839</v>
      </c>
      <c r="E193" s="2" t="s">
        <v>2876</v>
      </c>
      <c r="G193" s="2" t="s">
        <v>5146</v>
      </c>
      <c r="H193" s="2" t="s">
        <v>2803</v>
      </c>
      <c r="M193" s="2" t="str">
        <f t="shared" si="49"/>
        <v/>
      </c>
      <c r="N193" s="2" t="str">
        <f t="shared" si="50"/>
        <v/>
      </c>
      <c r="O193" s="2" t="str">
        <f>IFERROR(VLOOKUP(A193,dispett,2,FALSE),B193)</f>
        <v>ecpcntl</v>
      </c>
      <c r="P193" s="2" t="str">
        <f t="shared" ref="P193" si="62">IFERROR(VLOOKUP(H193,ECPLOOK,3,FALSE),"missing")</f>
        <v>SCALARSet</v>
      </c>
      <c r="Q193" s="2" t="str">
        <f t="shared" ref="Q193" si="63">IFERROR(VLOOKUP(I193,ECPLOOK,2,FALSE),IF(I193&lt;&gt;"","missing"," "))</f>
        <v xml:space="preserve"> </v>
      </c>
      <c r="R193" s="2" t="str">
        <f t="shared" ref="R193" si="64">IFERROR(VLOOKUP(J193,ECPLOOK,3,FALSE),IF(J193&lt;&gt;"","missing"," "))</f>
        <v xml:space="preserve"> </v>
      </c>
      <c r="S193" s="2" t="str">
        <f t="shared" ref="S193" si="65">IFERROR(VLOOKUP(K193,ECPLOOK,2,FALSE),IF(K193&lt;&gt;"","missing"," "))</f>
        <v xml:space="preserve"> </v>
      </c>
      <c r="T193" s="2" t="str">
        <f t="shared" ref="T193" si="66">IFERROR(VLOOKUP(L193,ECPLOOK,3,FALSE),IF(L193&lt;&gt;"","missing"," "))</f>
        <v xml:space="preserve"> </v>
      </c>
      <c r="U193" s="2" t="str">
        <f t="shared" ref="U193" si="67">IFERROR(VLOOKUP(M193,ECPLOOK,2)," ")</f>
        <v xml:space="preserve"> </v>
      </c>
      <c r="V193" s="2" t="str">
        <f t="shared" ref="V193" si="68">IFERROR(VLOOKUP(N193,ECPLOOK,2)," ")</f>
        <v xml:space="preserve"> </v>
      </c>
      <c r="W193" s="6" t="s">
        <v>5363</v>
      </c>
      <c r="X193" s="2" t="str">
        <f t="shared" ref="X193" si="69">IF(P193&lt;&gt;" ","("&amp;P193,"")    &amp;    IF(Q193&lt;&gt;" ",   ","&amp;Q193,"")   &amp; IF(R193&lt;&gt;" ",   ","&amp;R193,"")   &amp; IF(S193&lt;&gt;" ",   ","&amp;S193,"")  &amp; IF(T193&lt;&gt;" ",   ","&amp;T193,"")  &amp; IF(U193&lt;&gt;" ",  ","&amp;U193,"") &amp; IF(V193&lt;&gt;" ",  "," &amp; V193,"" )&amp; IF(P193&lt;&gt;" ",")","")</f>
        <v>(SCALARSet)</v>
      </c>
    </row>
    <row r="194" spans="1:24" s="2" customFormat="1" x14ac:dyDescent="0.25">
      <c r="A194" s="4" t="s">
        <v>5362</v>
      </c>
      <c r="B194" s="2" t="s">
        <v>2875</v>
      </c>
      <c r="C194" s="2" t="s">
        <v>2839</v>
      </c>
      <c r="E194" s="2" t="s">
        <v>2876</v>
      </c>
      <c r="G194" s="2" t="s">
        <v>5135</v>
      </c>
      <c r="H194" s="2" t="s">
        <v>5308</v>
      </c>
      <c r="M194" s="2" t="str">
        <f t="shared" si="49"/>
        <v/>
      </c>
      <c r="N194" s="2" t="str">
        <f t="shared" si="50"/>
        <v/>
      </c>
      <c r="O194" s="2" t="str">
        <f>IFERROR(VLOOKUP(A194,dispett,2,FALSE),B194)</f>
        <v>ecpcntl</v>
      </c>
      <c r="P194" s="2" t="str">
        <f t="shared" ref="P194" si="70">IFERROR(VLOOKUP(H194,ECPLOOK,3,FALSE),"missing")</f>
        <v>PlantType</v>
      </c>
      <c r="Q194" s="2" t="str">
        <f t="shared" ref="Q194" si="71">IFERROR(VLOOKUP(I194,ECPLOOK,2,FALSE),IF(I194&lt;&gt;"","missing"," "))</f>
        <v xml:space="preserve"> </v>
      </c>
      <c r="R194" s="2" t="str">
        <f t="shared" ref="R194" si="72">IFERROR(VLOOKUP(J194,ECPLOOK,3,FALSE),IF(J194&lt;&gt;"","missing"," "))</f>
        <v xml:space="preserve"> </v>
      </c>
      <c r="S194" s="2" t="str">
        <f t="shared" ref="S194" si="73">IFERROR(VLOOKUP(K194,ECPLOOK,2,FALSE),IF(K194&lt;&gt;"","missing"," "))</f>
        <v xml:space="preserve"> </v>
      </c>
      <c r="T194" s="2" t="str">
        <f t="shared" ref="T194" si="74">IFERROR(VLOOKUP(L194,ECPLOOK,3,FALSE),IF(L194&lt;&gt;"","missing"," "))</f>
        <v xml:space="preserve"> </v>
      </c>
      <c r="U194" s="2" t="str">
        <f t="shared" ref="U194" si="75">IFERROR(VLOOKUP(M194,ECPLOOK,2)," ")</f>
        <v xml:space="preserve"> </v>
      </c>
      <c r="V194" s="2" t="str">
        <f t="shared" ref="V194" si="76">IFERROR(VLOOKUP(N194,ECPLOOK,2)," ")</f>
        <v xml:space="preserve"> </v>
      </c>
      <c r="W194" s="6" t="s">
        <v>5364</v>
      </c>
      <c r="X194" s="2" t="str">
        <f t="shared" ref="X194" si="77">IF(P194&lt;&gt;" ","("&amp;P194,"")    &amp;    IF(Q194&lt;&gt;" ",   ","&amp;Q194,"")   &amp; IF(R194&lt;&gt;" ",   ","&amp;R194,"")   &amp; IF(S194&lt;&gt;" ",   ","&amp;S194,"")  &amp; IF(T194&lt;&gt;" ",   ","&amp;T194,"")  &amp; IF(U194&lt;&gt;" ",  ","&amp;U194,"") &amp; IF(V194&lt;&gt;" ",  "," &amp; V194,"" )&amp; IF(P194&lt;&gt;" ",")","")</f>
        <v>(PlantType)</v>
      </c>
    </row>
    <row r="195" spans="1:24" x14ac:dyDescent="0.25">
      <c r="A195" t="s">
        <v>3226</v>
      </c>
      <c r="B195" t="s">
        <v>2875</v>
      </c>
      <c r="C195" t="s">
        <v>2839</v>
      </c>
      <c r="E195" t="s">
        <v>2876</v>
      </c>
      <c r="G195" t="s">
        <v>3227</v>
      </c>
      <c r="H195" t="s">
        <v>2803</v>
      </c>
      <c r="M195" t="str">
        <f t="shared" si="49"/>
        <v/>
      </c>
      <c r="N195" t="str">
        <f t="shared" si="50"/>
        <v/>
      </c>
      <c r="O195" t="str">
        <f>IFERROR(VLOOKUP(A195,dispett,2,FALSE),B195)</f>
        <v>ecpcntl</v>
      </c>
      <c r="P195" t="str">
        <f t="shared" si="42"/>
        <v>SCALARSet</v>
      </c>
      <c r="Q195" t="str">
        <f t="shared" si="43"/>
        <v xml:space="preserve"> </v>
      </c>
      <c r="R195" t="str">
        <f t="shared" si="44"/>
        <v xml:space="preserve"> </v>
      </c>
      <c r="S195" t="str">
        <f t="shared" si="45"/>
        <v xml:space="preserve"> </v>
      </c>
      <c r="T195" t="str">
        <f t="shared" si="46"/>
        <v xml:space="preserve"> </v>
      </c>
      <c r="U195" t="str">
        <f t="shared" si="47"/>
        <v xml:space="preserve"> </v>
      </c>
      <c r="V195" t="str">
        <f t="shared" si="48"/>
        <v xml:space="preserve"> </v>
      </c>
      <c r="W195" t="str">
        <f t="shared" si="51"/>
        <v>ECP_FYR</v>
      </c>
      <c r="X195" t="str">
        <f t="shared" si="52"/>
        <v>(SCALARSet)</v>
      </c>
    </row>
    <row r="196" spans="1:24" x14ac:dyDescent="0.25">
      <c r="A196" t="s">
        <v>3228</v>
      </c>
      <c r="B196" t="s">
        <v>3229</v>
      </c>
      <c r="C196" t="s">
        <v>2839</v>
      </c>
      <c r="E196" t="s">
        <v>2929</v>
      </c>
      <c r="H196" t="s">
        <v>5328</v>
      </c>
      <c r="I196" t="s">
        <v>5330</v>
      </c>
      <c r="J196" t="s">
        <v>5335</v>
      </c>
      <c r="K196" t="s">
        <v>5346</v>
      </c>
      <c r="L196" t="s">
        <v>2561</v>
      </c>
      <c r="M196" t="str">
        <f t="shared" si="49"/>
        <v/>
      </c>
      <c r="N196" t="str">
        <f t="shared" si="50"/>
        <v/>
      </c>
      <c r="O196" t="str">
        <f>IFERROR(VLOOKUP(A196,dispett,2,FALSE),B196)</f>
        <v>dispett</v>
      </c>
      <c r="P196" t="str">
        <f t="shared" si="42"/>
        <v>StepsPerGroup</v>
      </c>
      <c r="Q196" t="str">
        <f t="shared" si="43"/>
        <v>ECPLoadGroup</v>
      </c>
      <c r="R196" t="str">
        <f t="shared" si="44"/>
        <v>ImportStep</v>
      </c>
      <c r="S196" t="str">
        <f t="shared" si="45"/>
        <v>CanadianSupplyRegion</v>
      </c>
      <c r="T196" t="str">
        <f t="shared" si="46"/>
        <v>MNUMYR</v>
      </c>
      <c r="U196" t="str">
        <f t="shared" si="47"/>
        <v xml:space="preserve"> </v>
      </c>
      <c r="V196" t="str">
        <f t="shared" si="48"/>
        <v xml:space="preserve"> </v>
      </c>
      <c r="W196" t="str">
        <f t="shared" si="51"/>
        <v>ECP_GW</v>
      </c>
      <c r="X196" t="str">
        <f t="shared" si="52"/>
        <v>(StepsPerGroup,ECPLoadGroup,ImportStep,CanadianSupplyRegion,MNUMYR)</v>
      </c>
    </row>
    <row r="197" spans="1:24" x14ac:dyDescent="0.25">
      <c r="A197" t="s">
        <v>3230</v>
      </c>
      <c r="B197" t="s">
        <v>3231</v>
      </c>
      <c r="C197" t="s">
        <v>2865</v>
      </c>
      <c r="E197" t="s">
        <v>2840</v>
      </c>
      <c r="G197" t="s">
        <v>3232</v>
      </c>
      <c r="H197" t="s">
        <v>2561</v>
      </c>
      <c r="M197" t="str">
        <f t="shared" si="49"/>
        <v/>
      </c>
      <c r="N197" t="str">
        <f t="shared" si="50"/>
        <v/>
      </c>
      <c r="O197" t="str">
        <f>IFERROR(VLOOKUP(A197,dispett,2,FALSE),B197)</f>
        <v>emission</v>
      </c>
      <c r="P197" t="str">
        <f t="shared" si="42"/>
        <v>MNUMYR</v>
      </c>
      <c r="Q197" t="str">
        <f t="shared" si="43"/>
        <v xml:space="preserve"> </v>
      </c>
      <c r="R197" t="str">
        <f t="shared" si="44"/>
        <v xml:space="preserve"> </v>
      </c>
      <c r="S197" t="str">
        <f t="shared" si="45"/>
        <v xml:space="preserve"> </v>
      </c>
      <c r="T197" t="str">
        <f t="shared" si="46"/>
        <v xml:space="preserve"> </v>
      </c>
      <c r="U197" t="str">
        <f t="shared" si="47"/>
        <v xml:space="preserve"> </v>
      </c>
      <c r="V197" t="str">
        <f t="shared" si="48"/>
        <v xml:space="preserve"> </v>
      </c>
      <c r="W197" t="str">
        <f t="shared" si="51"/>
        <v>ECP_LCAR</v>
      </c>
      <c r="X197" t="str">
        <f t="shared" si="52"/>
        <v>(MNUMYR)</v>
      </c>
    </row>
    <row r="198" spans="1:24" x14ac:dyDescent="0.25">
      <c r="A198" t="s">
        <v>3233</v>
      </c>
      <c r="B198" t="s">
        <v>2917</v>
      </c>
      <c r="C198" t="s">
        <v>2839</v>
      </c>
      <c r="E198" t="s">
        <v>2929</v>
      </c>
      <c r="G198" t="s">
        <v>3234</v>
      </c>
      <c r="H198" t="s">
        <v>2803</v>
      </c>
      <c r="M198" t="str">
        <f t="shared" si="49"/>
        <v/>
      </c>
      <c r="N198" t="str">
        <f t="shared" si="50"/>
        <v/>
      </c>
      <c r="O198" t="str">
        <f>IFERROR(VLOOKUP(A198,dispett,2,FALSE),B198)</f>
        <v>control</v>
      </c>
      <c r="P198" t="str">
        <f t="shared" si="42"/>
        <v>SCALARSet</v>
      </c>
      <c r="Q198" t="str">
        <f t="shared" si="43"/>
        <v xml:space="preserve"> </v>
      </c>
      <c r="R198" t="str">
        <f t="shared" si="44"/>
        <v xml:space="preserve"> </v>
      </c>
      <c r="S198" t="str">
        <f t="shared" si="45"/>
        <v xml:space="preserve"> </v>
      </c>
      <c r="T198" t="str">
        <f t="shared" si="46"/>
        <v xml:space="preserve"> </v>
      </c>
      <c r="U198" t="str">
        <f t="shared" si="47"/>
        <v xml:space="preserve"> </v>
      </c>
      <c r="V198" t="str">
        <f t="shared" si="48"/>
        <v xml:space="preserve"> </v>
      </c>
      <c r="W198" t="str">
        <f t="shared" si="51"/>
        <v>ECP_MIN</v>
      </c>
      <c r="X198" t="str">
        <f t="shared" si="52"/>
        <v>(SCALARSet)</v>
      </c>
    </row>
    <row r="199" spans="1:24" x14ac:dyDescent="0.25">
      <c r="A199" t="s">
        <v>3235</v>
      </c>
      <c r="B199" t="s">
        <v>3231</v>
      </c>
      <c r="C199" t="s">
        <v>2839</v>
      </c>
      <c r="E199" t="s">
        <v>2840</v>
      </c>
      <c r="G199" t="s">
        <v>3236</v>
      </c>
      <c r="H199" t="s">
        <v>2561</v>
      </c>
      <c r="M199" t="str">
        <f t="shared" si="49"/>
        <v/>
      </c>
      <c r="N199" t="str">
        <f t="shared" si="50"/>
        <v/>
      </c>
      <c r="O199" t="str">
        <f>IFERROR(VLOOKUP(A199,dispett,2,FALSE),B199)</f>
        <v>emission</v>
      </c>
      <c r="P199" t="str">
        <f t="shared" si="42"/>
        <v>MNUMYR</v>
      </c>
      <c r="Q199" t="str">
        <f t="shared" si="43"/>
        <v xml:space="preserve"> </v>
      </c>
      <c r="R199" t="str">
        <f t="shared" si="44"/>
        <v xml:space="preserve"> </v>
      </c>
      <c r="S199" t="str">
        <f t="shared" si="45"/>
        <v xml:space="preserve"> </v>
      </c>
      <c r="T199" t="str">
        <f t="shared" si="46"/>
        <v xml:space="preserve"> </v>
      </c>
      <c r="U199" t="str">
        <f t="shared" si="47"/>
        <v xml:space="preserve"> </v>
      </c>
      <c r="V199" t="str">
        <f t="shared" si="48"/>
        <v xml:space="preserve"> </v>
      </c>
      <c r="W199" t="str">
        <f t="shared" si="51"/>
        <v>ECP_OCAR</v>
      </c>
      <c r="X199" t="str">
        <f t="shared" si="52"/>
        <v>(MNUMYR)</v>
      </c>
    </row>
    <row r="200" spans="1:24" x14ac:dyDescent="0.25">
      <c r="A200" t="s">
        <v>3237</v>
      </c>
      <c r="B200" t="s">
        <v>3231</v>
      </c>
      <c r="C200" t="s">
        <v>2865</v>
      </c>
      <c r="E200" t="s">
        <v>2840</v>
      </c>
      <c r="G200" t="s">
        <v>3238</v>
      </c>
      <c r="H200" s="8" t="s">
        <v>5303</v>
      </c>
      <c r="I200" t="s">
        <v>2561</v>
      </c>
      <c r="M200" t="str">
        <f t="shared" si="49"/>
        <v/>
      </c>
      <c r="N200" t="str">
        <f t="shared" si="50"/>
        <v/>
      </c>
      <c r="O200" t="str">
        <f>IFERROR(VLOOKUP(A200,dispett,2,FALSE),B200)</f>
        <v>emission</v>
      </c>
      <c r="P200" t="str">
        <f t="shared" si="42"/>
        <v>ExplicitPlanningHorizon_SUP</v>
      </c>
      <c r="Q200" t="str">
        <f t="shared" si="43"/>
        <v>MNUMYR</v>
      </c>
      <c r="R200" t="str">
        <f t="shared" si="44"/>
        <v xml:space="preserve"> </v>
      </c>
      <c r="S200" t="str">
        <f t="shared" si="45"/>
        <v xml:space="preserve"> </v>
      </c>
      <c r="T200" t="str">
        <f t="shared" si="46"/>
        <v xml:space="preserve"> </v>
      </c>
      <c r="U200" t="str">
        <f t="shared" si="47"/>
        <v xml:space="preserve"> </v>
      </c>
      <c r="V200" t="str">
        <f t="shared" si="48"/>
        <v xml:space="preserve"> </v>
      </c>
      <c r="W200" t="str">
        <f t="shared" si="51"/>
        <v>ECP_PCAR</v>
      </c>
      <c r="X200" t="str">
        <f t="shared" si="52"/>
        <v>(ExplicitPlanningHorizon_SUP,MNUMYR)</v>
      </c>
    </row>
    <row r="201" spans="1:24" x14ac:dyDescent="0.25">
      <c r="A201" t="s">
        <v>3239</v>
      </c>
      <c r="B201" t="s">
        <v>2937</v>
      </c>
      <c r="C201" t="s">
        <v>2865</v>
      </c>
      <c r="E201" t="s">
        <v>2914</v>
      </c>
      <c r="G201" t="s">
        <v>3240</v>
      </c>
      <c r="H201" t="s">
        <v>2754</v>
      </c>
      <c r="I201" s="8" t="s">
        <v>5303</v>
      </c>
      <c r="J201" t="s">
        <v>2561</v>
      </c>
      <c r="M201" t="str">
        <f t="shared" si="49"/>
        <v/>
      </c>
      <c r="N201" t="str">
        <f t="shared" si="50"/>
        <v/>
      </c>
      <c r="O201" t="str">
        <f>IFERROR(VLOOKUP(A201,dispett,2,FALSE),B201)</f>
        <v>uso2grp</v>
      </c>
      <c r="P201" t="str">
        <f t="shared" si="42"/>
        <v>CoalSupplyCurve_Dom</v>
      </c>
      <c r="Q201" t="str">
        <f t="shared" si="43"/>
        <v>ExplicitPlanningHorizon_SUP</v>
      </c>
      <c r="R201" t="str">
        <f t="shared" si="44"/>
        <v>MNUMYR</v>
      </c>
      <c r="S201" t="str">
        <f t="shared" si="45"/>
        <v xml:space="preserve"> </v>
      </c>
      <c r="T201" t="str">
        <f t="shared" si="46"/>
        <v xml:space="preserve"> </v>
      </c>
      <c r="U201" t="str">
        <f t="shared" si="47"/>
        <v xml:space="preserve"> </v>
      </c>
      <c r="V201" t="str">
        <f t="shared" si="48"/>
        <v xml:space="preserve"> </v>
      </c>
      <c r="W201" t="str">
        <f t="shared" si="51"/>
        <v>ECP_PECP</v>
      </c>
      <c r="X201" t="str">
        <f t="shared" si="52"/>
        <v>(CoalSupplyCurve_Dom,ExplicitPlanningHorizon_SUP,MNUMYR)</v>
      </c>
    </row>
    <row r="202" spans="1:24" x14ac:dyDescent="0.25">
      <c r="A202" t="s">
        <v>3241</v>
      </c>
      <c r="B202" t="s">
        <v>3231</v>
      </c>
      <c r="C202" t="s">
        <v>2865</v>
      </c>
      <c r="E202" t="s">
        <v>2840</v>
      </c>
      <c r="G202" t="s">
        <v>3242</v>
      </c>
      <c r="H202" t="s">
        <v>2750</v>
      </c>
      <c r="I202" t="s">
        <v>2561</v>
      </c>
      <c r="M202" t="str">
        <f t="shared" si="49"/>
        <v/>
      </c>
      <c r="N202" t="str">
        <f t="shared" si="50"/>
        <v/>
      </c>
      <c r="O202" t="str">
        <f>IFERROR(VLOOKUP(A202,dispett,2,FALSE),B202)</f>
        <v>emission</v>
      </c>
      <c r="P202" t="str">
        <f t="shared" si="42"/>
        <v>CoalDemandRegion</v>
      </c>
      <c r="Q202" t="str">
        <f t="shared" si="43"/>
        <v>MNUMYR</v>
      </c>
      <c r="R202" t="str">
        <f t="shared" si="44"/>
        <v xml:space="preserve"> </v>
      </c>
      <c r="S202" t="str">
        <f t="shared" si="45"/>
        <v xml:space="preserve"> </v>
      </c>
      <c r="T202" t="str">
        <f t="shared" si="46"/>
        <v xml:space="preserve"> </v>
      </c>
      <c r="U202" t="str">
        <f t="shared" si="47"/>
        <v xml:space="preserve"> </v>
      </c>
      <c r="V202" t="str">
        <f t="shared" si="48"/>
        <v xml:space="preserve"> </v>
      </c>
      <c r="W202" t="str">
        <f t="shared" si="51"/>
        <v>ECP_PHG</v>
      </c>
      <c r="X202" t="str">
        <f t="shared" si="52"/>
        <v>(CoalDemandRegion,MNUMYR)</v>
      </c>
    </row>
    <row r="203" spans="1:24" x14ac:dyDescent="0.25">
      <c r="A203" t="s">
        <v>3243</v>
      </c>
      <c r="B203" t="s">
        <v>3231</v>
      </c>
      <c r="C203" t="s">
        <v>2865</v>
      </c>
      <c r="E203" t="s">
        <v>2840</v>
      </c>
      <c r="G203" t="s">
        <v>3244</v>
      </c>
      <c r="H203" s="8" t="s">
        <v>5303</v>
      </c>
      <c r="I203" t="s">
        <v>2561</v>
      </c>
      <c r="J203" t="s">
        <v>2769</v>
      </c>
      <c r="M203" t="str">
        <f t="shared" si="49"/>
        <v/>
      </c>
      <c r="N203" t="str">
        <f t="shared" si="50"/>
        <v/>
      </c>
      <c r="O203" t="str">
        <f>IFERROR(VLOOKUP(A203,dispett,2,FALSE),B203)</f>
        <v>emission</v>
      </c>
      <c r="P203" t="str">
        <f t="shared" si="42"/>
        <v>ExplicitPlanningHorizon_SUP</v>
      </c>
      <c r="Q203" t="str">
        <f t="shared" si="43"/>
        <v>MNUMYR</v>
      </c>
      <c r="R203" t="str">
        <f t="shared" si="44"/>
        <v>SO2ComplyGroup</v>
      </c>
      <c r="S203" t="str">
        <f t="shared" si="45"/>
        <v xml:space="preserve"> </v>
      </c>
      <c r="T203" t="str">
        <f t="shared" si="46"/>
        <v xml:space="preserve"> </v>
      </c>
      <c r="U203" t="str">
        <f t="shared" si="47"/>
        <v xml:space="preserve"> </v>
      </c>
      <c r="V203" t="str">
        <f t="shared" si="48"/>
        <v xml:space="preserve"> </v>
      </c>
      <c r="W203" t="str">
        <f t="shared" si="51"/>
        <v>ECP_PSO2</v>
      </c>
      <c r="X203" t="str">
        <f t="shared" si="52"/>
        <v>(ExplicitPlanningHorizon_SUP,MNUMYR,SO2ComplyGroup)</v>
      </c>
    </row>
    <row r="204" spans="1:24" x14ac:dyDescent="0.25">
      <c r="A204" t="s">
        <v>3245</v>
      </c>
      <c r="B204" t="s">
        <v>3231</v>
      </c>
      <c r="C204" t="s">
        <v>2865</v>
      </c>
      <c r="E204" t="s">
        <v>2840</v>
      </c>
      <c r="G204" t="s">
        <v>3246</v>
      </c>
      <c r="H204" t="s">
        <v>2561</v>
      </c>
      <c r="M204" t="str">
        <f t="shared" si="49"/>
        <v/>
      </c>
      <c r="N204" t="str">
        <f t="shared" si="50"/>
        <v/>
      </c>
      <c r="O204" t="str">
        <f>IFERROR(VLOOKUP(A204,dispett,2,FALSE),B204)</f>
        <v>emission</v>
      </c>
      <c r="P204" t="str">
        <f t="shared" si="42"/>
        <v>MNUMYR</v>
      </c>
      <c r="Q204" t="str">
        <f t="shared" si="43"/>
        <v xml:space="preserve"> </v>
      </c>
      <c r="R204" t="str">
        <f t="shared" si="44"/>
        <v xml:space="preserve"> </v>
      </c>
      <c r="S204" t="str">
        <f t="shared" si="45"/>
        <v xml:space="preserve"> </v>
      </c>
      <c r="T204" t="str">
        <f t="shared" si="46"/>
        <v xml:space="preserve"> </v>
      </c>
      <c r="U204" t="str">
        <f t="shared" si="47"/>
        <v xml:space="preserve"> </v>
      </c>
      <c r="V204" t="str">
        <f t="shared" si="48"/>
        <v xml:space="preserve"> </v>
      </c>
      <c r="W204" t="str">
        <f t="shared" si="51"/>
        <v>ECP_QCAR</v>
      </c>
      <c r="X204" t="str">
        <f t="shared" si="52"/>
        <v>(MNUMYR)</v>
      </c>
    </row>
    <row r="205" spans="1:24" x14ac:dyDescent="0.25">
      <c r="A205" t="s">
        <v>3247</v>
      </c>
      <c r="B205" t="s">
        <v>2937</v>
      </c>
      <c r="C205" t="s">
        <v>2839</v>
      </c>
      <c r="E205" t="s">
        <v>2914</v>
      </c>
      <c r="G205" t="s">
        <v>3248</v>
      </c>
      <c r="H205" t="s">
        <v>2754</v>
      </c>
      <c r="I205" s="8" t="s">
        <v>5303</v>
      </c>
      <c r="J205" t="s">
        <v>2561</v>
      </c>
      <c r="M205" t="str">
        <f t="shared" si="49"/>
        <v/>
      </c>
      <c r="N205" t="str">
        <f t="shared" si="50"/>
        <v/>
      </c>
      <c r="O205" t="str">
        <f>IFERROR(VLOOKUP(A205,dispett,2,FALSE),B205)</f>
        <v>uso2grp</v>
      </c>
      <c r="P205" t="str">
        <f t="shared" si="42"/>
        <v>CoalSupplyCurve_Dom</v>
      </c>
      <c r="Q205" t="str">
        <f t="shared" si="43"/>
        <v>ExplicitPlanningHorizon_SUP</v>
      </c>
      <c r="R205" t="str">
        <f t="shared" si="44"/>
        <v>MNUMYR</v>
      </c>
      <c r="S205" t="str">
        <f t="shared" si="45"/>
        <v xml:space="preserve"> </v>
      </c>
      <c r="T205" t="str">
        <f t="shared" si="46"/>
        <v xml:space="preserve"> </v>
      </c>
      <c r="U205" t="str">
        <f t="shared" si="47"/>
        <v xml:space="preserve"> </v>
      </c>
      <c r="V205" t="str">
        <f t="shared" si="48"/>
        <v xml:space="preserve"> </v>
      </c>
      <c r="W205" t="str">
        <f t="shared" si="51"/>
        <v>ECP_QECP</v>
      </c>
      <c r="X205" t="str">
        <f t="shared" si="52"/>
        <v>(CoalSupplyCurve_Dom,ExplicitPlanningHorizon_SUP,MNUMYR)</v>
      </c>
    </row>
    <row r="206" spans="1:24" x14ac:dyDescent="0.25">
      <c r="A206" t="s">
        <v>3249</v>
      </c>
      <c r="B206" t="s">
        <v>3231</v>
      </c>
      <c r="C206" t="s">
        <v>2865</v>
      </c>
      <c r="E206" t="s">
        <v>2840</v>
      </c>
      <c r="G206" t="s">
        <v>3250</v>
      </c>
      <c r="H206" t="s">
        <v>2750</v>
      </c>
      <c r="I206" t="s">
        <v>2561</v>
      </c>
      <c r="M206" t="str">
        <f t="shared" si="49"/>
        <v/>
      </c>
      <c r="N206" t="str">
        <f t="shared" si="50"/>
        <v/>
      </c>
      <c r="O206" t="str">
        <f>IFERROR(VLOOKUP(A206,dispett,2,FALSE),B206)</f>
        <v>emission</v>
      </c>
      <c r="P206" t="str">
        <f t="shared" si="42"/>
        <v>CoalDemandRegion</v>
      </c>
      <c r="Q206" t="str">
        <f t="shared" si="43"/>
        <v>MNUMYR</v>
      </c>
      <c r="R206" t="str">
        <f t="shared" si="44"/>
        <v xml:space="preserve"> </v>
      </c>
      <c r="S206" t="str">
        <f t="shared" si="45"/>
        <v xml:space="preserve"> </v>
      </c>
      <c r="T206" t="str">
        <f t="shared" si="46"/>
        <v xml:space="preserve"> </v>
      </c>
      <c r="U206" t="str">
        <f t="shared" si="47"/>
        <v xml:space="preserve"> </v>
      </c>
      <c r="V206" t="str">
        <f t="shared" si="48"/>
        <v xml:space="preserve"> </v>
      </c>
      <c r="W206" t="str">
        <f t="shared" si="51"/>
        <v>ECP_QHG</v>
      </c>
      <c r="X206" t="str">
        <f t="shared" si="52"/>
        <v>(CoalDemandRegion,MNUMYR)</v>
      </c>
    </row>
    <row r="207" spans="1:24" x14ac:dyDescent="0.25">
      <c r="A207" t="s">
        <v>3251</v>
      </c>
      <c r="B207" t="s">
        <v>3231</v>
      </c>
      <c r="C207" t="s">
        <v>2839</v>
      </c>
      <c r="E207" t="s">
        <v>2840</v>
      </c>
      <c r="G207" t="s">
        <v>3252</v>
      </c>
      <c r="H207" t="s">
        <v>5357</v>
      </c>
      <c r="I207" t="s">
        <v>2561</v>
      </c>
      <c r="M207" t="str">
        <f t="shared" si="49"/>
        <v/>
      </c>
      <c r="N207" t="str">
        <f t="shared" si="50"/>
        <v/>
      </c>
      <c r="O207" t="str">
        <f>IFERROR(VLOOKUP(A207,dispett,2,FALSE),B207)</f>
        <v>emission</v>
      </c>
      <c r="P207" t="str">
        <f t="shared" si="42"/>
        <v>NOXRegion</v>
      </c>
      <c r="Q207" t="str">
        <f t="shared" si="43"/>
        <v>MNUMYR</v>
      </c>
      <c r="R207" t="str">
        <f t="shared" si="44"/>
        <v xml:space="preserve"> </v>
      </c>
      <c r="S207" t="str">
        <f t="shared" si="45"/>
        <v xml:space="preserve"> </v>
      </c>
      <c r="T207" t="str">
        <f t="shared" si="46"/>
        <v xml:space="preserve"> </v>
      </c>
      <c r="U207" t="str">
        <f t="shared" si="47"/>
        <v xml:space="preserve"> </v>
      </c>
      <c r="V207" t="str">
        <f t="shared" si="48"/>
        <v xml:space="preserve"> </v>
      </c>
      <c r="W207" t="str">
        <f t="shared" si="51"/>
        <v>ECP_QNOX</v>
      </c>
      <c r="X207" t="str">
        <f t="shared" si="52"/>
        <v>(NOXRegion,MNUMYR)</v>
      </c>
    </row>
    <row r="208" spans="1:24" x14ac:dyDescent="0.25">
      <c r="A208" t="s">
        <v>3253</v>
      </c>
      <c r="B208" t="s">
        <v>3231</v>
      </c>
      <c r="C208" t="s">
        <v>2839</v>
      </c>
      <c r="E208" t="s">
        <v>2840</v>
      </c>
      <c r="G208" t="s">
        <v>3254</v>
      </c>
      <c r="H208" t="s">
        <v>2561</v>
      </c>
      <c r="M208" t="str">
        <f t="shared" si="49"/>
        <v/>
      </c>
      <c r="N208" t="str">
        <f t="shared" si="50"/>
        <v/>
      </c>
      <c r="O208" t="str">
        <f>IFERROR(VLOOKUP(A208,dispett,2,FALSE),B208)</f>
        <v>emission</v>
      </c>
      <c r="P208" t="str">
        <f t="shared" si="42"/>
        <v>MNUMYR</v>
      </c>
      <c r="Q208" t="str">
        <f t="shared" si="43"/>
        <v xml:space="preserve"> </v>
      </c>
      <c r="R208" t="str">
        <f t="shared" si="44"/>
        <v xml:space="preserve"> </v>
      </c>
      <c r="S208" t="str">
        <f t="shared" si="45"/>
        <v xml:space="preserve"> </v>
      </c>
      <c r="T208" t="str">
        <f t="shared" si="46"/>
        <v xml:space="preserve"> </v>
      </c>
      <c r="U208" t="str">
        <f t="shared" si="47"/>
        <v xml:space="preserve"> </v>
      </c>
      <c r="V208" t="str">
        <f t="shared" si="48"/>
        <v xml:space="preserve"> </v>
      </c>
      <c r="W208" t="str">
        <f t="shared" si="51"/>
        <v>ECP_QSO2</v>
      </c>
      <c r="X208" t="str">
        <f t="shared" si="52"/>
        <v>(MNUMYR)</v>
      </c>
    </row>
    <row r="209" spans="1:24" x14ac:dyDescent="0.25">
      <c r="A209" t="s">
        <v>3255</v>
      </c>
      <c r="B209" t="s">
        <v>2934</v>
      </c>
      <c r="C209" t="s">
        <v>2839</v>
      </c>
      <c r="E209" t="s">
        <v>2914</v>
      </c>
      <c r="G209" t="s">
        <v>3256</v>
      </c>
      <c r="H209" t="s">
        <v>5351</v>
      </c>
      <c r="M209" t="str">
        <f t="shared" si="49"/>
        <v/>
      </c>
      <c r="N209" t="str">
        <f t="shared" si="50"/>
        <v/>
      </c>
      <c r="O209" t="str">
        <f>IFERROR(VLOOKUP(A209,dispett,2,FALSE),B209)</f>
        <v>dispuse</v>
      </c>
      <c r="P209" t="str">
        <f t="shared" si="42"/>
        <v>PlantGroup</v>
      </c>
      <c r="Q209" t="str">
        <f t="shared" si="43"/>
        <v xml:space="preserve"> </v>
      </c>
      <c r="R209" t="str">
        <f t="shared" si="44"/>
        <v xml:space="preserve"> </v>
      </c>
      <c r="S209" t="str">
        <f t="shared" si="45"/>
        <v xml:space="preserve"> </v>
      </c>
      <c r="T209" t="str">
        <f t="shared" si="46"/>
        <v xml:space="preserve"> </v>
      </c>
      <c r="U209" t="str">
        <f t="shared" si="47"/>
        <v xml:space="preserve"> </v>
      </c>
      <c r="V209" t="str">
        <f t="shared" si="48"/>
        <v xml:space="preserve"> </v>
      </c>
      <c r="W209" t="str">
        <f t="shared" si="51"/>
        <v>ECPMR</v>
      </c>
      <c r="X209" t="str">
        <f t="shared" si="52"/>
        <v>(PlantGroup)</v>
      </c>
    </row>
    <row r="210" spans="1:24" x14ac:dyDescent="0.25">
      <c r="A210" s="4" t="s">
        <v>3257</v>
      </c>
      <c r="B210" t="s">
        <v>2928</v>
      </c>
      <c r="C210" t="s">
        <v>2839</v>
      </c>
      <c r="E210" t="s">
        <v>3078</v>
      </c>
      <c r="G210" t="s">
        <v>3258</v>
      </c>
      <c r="H210" t="s">
        <v>2684</v>
      </c>
      <c r="M210" t="str">
        <f t="shared" si="49"/>
        <v/>
      </c>
      <c r="N210" t="str">
        <f t="shared" si="50"/>
        <v/>
      </c>
      <c r="O210" t="str">
        <f>IFERROR(VLOOKUP(A210,dispett,2,FALSE),B210)</f>
        <v>dsmtfecp</v>
      </c>
      <c r="P210" t="str">
        <f t="shared" si="42"/>
        <v>Season</v>
      </c>
      <c r="Q210" t="str">
        <f t="shared" si="43"/>
        <v xml:space="preserve"> </v>
      </c>
      <c r="R210" t="str">
        <f t="shared" si="44"/>
        <v xml:space="preserve"> </v>
      </c>
      <c r="S210" t="str">
        <f t="shared" si="45"/>
        <v xml:space="preserve"> </v>
      </c>
      <c r="T210" t="str">
        <f t="shared" si="46"/>
        <v xml:space="preserve"> </v>
      </c>
      <c r="U210" t="str">
        <f t="shared" si="47"/>
        <v xml:space="preserve"> </v>
      </c>
      <c r="V210" t="str">
        <f t="shared" si="48"/>
        <v xml:space="preserve"> </v>
      </c>
      <c r="W210" s="5" t="s">
        <v>5124</v>
      </c>
      <c r="X210" t="str">
        <f t="shared" si="52"/>
        <v>(Season)</v>
      </c>
    </row>
    <row r="211" spans="1:24" x14ac:dyDescent="0.25">
      <c r="A211" s="4" t="s">
        <v>3259</v>
      </c>
      <c r="B211" t="s">
        <v>2928</v>
      </c>
      <c r="C211" t="s">
        <v>2839</v>
      </c>
      <c r="E211" t="s">
        <v>3078</v>
      </c>
      <c r="G211" t="s">
        <v>3260</v>
      </c>
      <c r="H211" t="s">
        <v>2684</v>
      </c>
      <c r="M211" t="str">
        <f t="shared" si="49"/>
        <v/>
      </c>
      <c r="N211" t="str">
        <f t="shared" si="50"/>
        <v/>
      </c>
      <c r="O211" t="str">
        <f>IFERROR(VLOOKUP(A211,dispett,2,FALSE),B211)</f>
        <v>dsmtfecp</v>
      </c>
      <c r="P211" t="str">
        <f t="shared" si="42"/>
        <v>Season</v>
      </c>
      <c r="Q211" t="str">
        <f t="shared" si="43"/>
        <v xml:space="preserve"> </v>
      </c>
      <c r="R211" t="str">
        <f t="shared" si="44"/>
        <v xml:space="preserve"> </v>
      </c>
      <c r="S211" t="str">
        <f t="shared" si="45"/>
        <v xml:space="preserve"> </v>
      </c>
      <c r="T211" t="str">
        <f t="shared" si="46"/>
        <v xml:space="preserve"> </v>
      </c>
      <c r="U211" t="str">
        <f t="shared" si="47"/>
        <v xml:space="preserve"> </v>
      </c>
      <c r="V211" t="str">
        <f t="shared" si="48"/>
        <v xml:space="preserve"> </v>
      </c>
      <c r="W211" s="5" t="s">
        <v>5125</v>
      </c>
      <c r="X211" t="str">
        <f t="shared" si="52"/>
        <v>(Season)</v>
      </c>
    </row>
    <row r="212" spans="1:24" x14ac:dyDescent="0.25">
      <c r="A212" t="s">
        <v>3261</v>
      </c>
      <c r="B212" t="s">
        <v>3217</v>
      </c>
      <c r="C212" t="s">
        <v>2839</v>
      </c>
      <c r="E212" t="s">
        <v>2840</v>
      </c>
      <c r="G212" t="s">
        <v>3262</v>
      </c>
      <c r="H212" t="s">
        <v>2561</v>
      </c>
      <c r="M212" t="str">
        <f t="shared" si="49"/>
        <v/>
      </c>
      <c r="N212" t="str">
        <f t="shared" si="50"/>
        <v/>
      </c>
      <c r="O212" t="str">
        <f>IFERROR(VLOOKUP(A212,dispett,2,FALSE),B212)</f>
        <v>emeblk</v>
      </c>
      <c r="P212" t="str">
        <f t="shared" si="42"/>
        <v>MNUMYR</v>
      </c>
      <c r="Q212" t="str">
        <f t="shared" si="43"/>
        <v xml:space="preserve"> </v>
      </c>
      <c r="R212" t="str">
        <f t="shared" si="44"/>
        <v xml:space="preserve"> </v>
      </c>
      <c r="S212" t="str">
        <f t="shared" si="45"/>
        <v xml:space="preserve"> </v>
      </c>
      <c r="T212" t="str">
        <f t="shared" si="46"/>
        <v xml:space="preserve"> </v>
      </c>
      <c r="U212" t="str">
        <f t="shared" si="47"/>
        <v xml:space="preserve"> </v>
      </c>
      <c r="V212" t="str">
        <f t="shared" si="48"/>
        <v xml:space="preserve"> </v>
      </c>
      <c r="W212" t="str">
        <f t="shared" si="51"/>
        <v>EDSEL</v>
      </c>
      <c r="X212" t="str">
        <f t="shared" si="52"/>
        <v>(MNUMYR)</v>
      </c>
    </row>
    <row r="213" spans="1:24" x14ac:dyDescent="0.25">
      <c r="A213" t="s">
        <v>3263</v>
      </c>
      <c r="B213" t="s">
        <v>3264</v>
      </c>
      <c r="C213" t="s">
        <v>2839</v>
      </c>
      <c r="E213" t="s">
        <v>2929</v>
      </c>
      <c r="G213" t="s">
        <v>3265</v>
      </c>
      <c r="H213" t="s">
        <v>5342</v>
      </c>
      <c r="M213" t="str">
        <f t="shared" si="49"/>
        <v>mnumnr</v>
      </c>
      <c r="N213" t="str">
        <f t="shared" si="50"/>
        <v/>
      </c>
      <c r="O213" t="str">
        <f>IFERROR(VLOOKUP(A213,dispett,2,FALSE),B213)</f>
        <v>dispin</v>
      </c>
      <c r="P213" t="str">
        <f t="shared" si="42"/>
        <v>Season</v>
      </c>
      <c r="Q213" t="str">
        <f t="shared" si="43"/>
        <v xml:space="preserve"> </v>
      </c>
      <c r="R213" t="str">
        <f t="shared" si="44"/>
        <v xml:space="preserve"> </v>
      </c>
      <c r="S213" t="str">
        <f t="shared" si="45"/>
        <v xml:space="preserve"> </v>
      </c>
      <c r="T213" t="str">
        <f t="shared" si="46"/>
        <v xml:space="preserve"> </v>
      </c>
      <c r="U213" t="str">
        <f t="shared" si="47"/>
        <v>SupplyRegion</v>
      </c>
      <c r="V213" t="str">
        <f t="shared" si="48"/>
        <v xml:space="preserve"> </v>
      </c>
      <c r="W213" t="str">
        <f t="shared" si="51"/>
        <v>EETIME</v>
      </c>
      <c r="X213" t="str">
        <f t="shared" si="52"/>
        <v>(Season,SupplyRegion)</v>
      </c>
    </row>
    <row r="214" spans="1:24" x14ac:dyDescent="0.25">
      <c r="A214" t="s">
        <v>3267</v>
      </c>
      <c r="B214" t="s">
        <v>3268</v>
      </c>
      <c r="C214" t="s">
        <v>2839</v>
      </c>
      <c r="E214" t="s">
        <v>2929</v>
      </c>
      <c r="H214" t="s">
        <v>2803</v>
      </c>
      <c r="M214" t="str">
        <f t="shared" si="49"/>
        <v/>
      </c>
      <c r="N214" t="str">
        <f t="shared" si="50"/>
        <v/>
      </c>
      <c r="O214" t="str">
        <f>IFERROR(VLOOKUP(A214,dispett,2,FALSE),B214)</f>
        <v>emmemis</v>
      </c>
      <c r="P214" t="str">
        <f t="shared" si="42"/>
        <v>SCALARSet</v>
      </c>
      <c r="Q214" t="str">
        <f t="shared" si="43"/>
        <v xml:space="preserve"> </v>
      </c>
      <c r="R214" t="str">
        <f t="shared" si="44"/>
        <v xml:space="preserve"> </v>
      </c>
      <c r="S214" t="str">
        <f t="shared" si="45"/>
        <v xml:space="preserve"> </v>
      </c>
      <c r="T214" t="str">
        <f t="shared" si="46"/>
        <v xml:space="preserve"> </v>
      </c>
      <c r="U214" t="str">
        <f t="shared" si="47"/>
        <v xml:space="preserve"> </v>
      </c>
      <c r="V214" t="str">
        <f t="shared" si="48"/>
        <v xml:space="preserve"> </v>
      </c>
      <c r="W214" t="str">
        <f t="shared" si="51"/>
        <v>EFD_MIN</v>
      </c>
      <c r="X214" t="str">
        <f t="shared" si="52"/>
        <v>(SCALARSet)</v>
      </c>
    </row>
    <row r="215" spans="1:24" x14ac:dyDescent="0.25">
      <c r="A215" t="s">
        <v>3269</v>
      </c>
      <c r="B215" t="s">
        <v>2937</v>
      </c>
      <c r="C215" t="s">
        <v>2839</v>
      </c>
      <c r="E215" t="s">
        <v>2868</v>
      </c>
      <c r="G215" t="s">
        <v>3270</v>
      </c>
      <c r="H215" t="s">
        <v>2756</v>
      </c>
      <c r="M215" t="str">
        <f t="shared" si="49"/>
        <v/>
      </c>
      <c r="N215" t="str">
        <f t="shared" si="50"/>
        <v/>
      </c>
      <c r="O215" t="str">
        <f>IFERROR(VLOOKUP(A215,dispett,2,FALSE),B215)</f>
        <v>uso2grp</v>
      </c>
      <c r="P215" t="str">
        <f t="shared" si="42"/>
        <v>CoalSupplyCurve</v>
      </c>
      <c r="Q215" t="str">
        <f t="shared" si="43"/>
        <v xml:space="preserve"> </v>
      </c>
      <c r="R215" t="str">
        <f t="shared" si="44"/>
        <v xml:space="preserve"> </v>
      </c>
      <c r="S215" t="str">
        <f t="shared" si="45"/>
        <v xml:space="preserve"> </v>
      </c>
      <c r="T215" t="str">
        <f t="shared" si="46"/>
        <v xml:space="preserve"> </v>
      </c>
      <c r="U215" t="str">
        <f t="shared" si="47"/>
        <v xml:space="preserve"> </v>
      </c>
      <c r="V215" t="str">
        <f t="shared" si="48"/>
        <v xml:space="preserve"> </v>
      </c>
      <c r="W215" t="str">
        <f t="shared" si="51"/>
        <v>EFD_RANK</v>
      </c>
      <c r="X215" t="str">
        <f t="shared" si="52"/>
        <v>(CoalSupplyCurve)</v>
      </c>
    </row>
    <row r="216" spans="1:24" x14ac:dyDescent="0.25">
      <c r="A216" t="s">
        <v>3271</v>
      </c>
      <c r="B216" t="s">
        <v>3272</v>
      </c>
      <c r="C216" t="s">
        <v>2839</v>
      </c>
      <c r="E216" t="s">
        <v>2914</v>
      </c>
      <c r="G216" t="s">
        <v>3273</v>
      </c>
      <c r="H216" t="s">
        <v>5344</v>
      </c>
      <c r="M216" t="str">
        <f t="shared" si="49"/>
        <v>mnumnr</v>
      </c>
      <c r="N216" t="str">
        <f t="shared" si="50"/>
        <v>mnumyr</v>
      </c>
      <c r="O216" t="str">
        <f>IFERROR(VLOOKUP(A216,dispett,2,FALSE),B216)</f>
        <v>dispout</v>
      </c>
      <c r="P216" t="str">
        <f t="shared" si="42"/>
        <v>EFDFuelType</v>
      </c>
      <c r="Q216" t="str">
        <f t="shared" si="43"/>
        <v xml:space="preserve"> </v>
      </c>
      <c r="R216" t="str">
        <f t="shared" si="44"/>
        <v xml:space="preserve"> </v>
      </c>
      <c r="S216" t="str">
        <f t="shared" si="45"/>
        <v xml:space="preserve"> </v>
      </c>
      <c r="T216" t="str">
        <f t="shared" si="46"/>
        <v xml:space="preserve"> </v>
      </c>
      <c r="U216" t="str">
        <f t="shared" si="47"/>
        <v>SupplyRegion</v>
      </c>
      <c r="V216" t="str">
        <f t="shared" si="48"/>
        <v>MNUMYR</v>
      </c>
      <c r="W216" t="str">
        <f t="shared" si="51"/>
        <v>EFRCO2</v>
      </c>
      <c r="X216" t="str">
        <f t="shared" si="52"/>
        <v>(EFDFuelType,SupplyRegion,MNUMYR)</v>
      </c>
    </row>
    <row r="217" spans="1:24" x14ac:dyDescent="0.25">
      <c r="A217" t="s">
        <v>3274</v>
      </c>
      <c r="B217" t="s">
        <v>3272</v>
      </c>
      <c r="C217" t="s">
        <v>2839</v>
      </c>
      <c r="E217" t="s">
        <v>2914</v>
      </c>
      <c r="G217" t="s">
        <v>3275</v>
      </c>
      <c r="H217" t="s">
        <v>5344</v>
      </c>
      <c r="M217" t="str">
        <f t="shared" si="49"/>
        <v>mnumnr</v>
      </c>
      <c r="N217" t="str">
        <f t="shared" si="50"/>
        <v>mnumyr</v>
      </c>
      <c r="O217" t="str">
        <f>IFERROR(VLOOKUP(A217,dispett,2,FALSE),B217)</f>
        <v>dispout</v>
      </c>
      <c r="P217" t="str">
        <f t="shared" si="42"/>
        <v>EFDFuelType</v>
      </c>
      <c r="Q217" t="str">
        <f t="shared" si="43"/>
        <v xml:space="preserve"> </v>
      </c>
      <c r="R217" t="str">
        <f t="shared" si="44"/>
        <v xml:space="preserve"> </v>
      </c>
      <c r="S217" t="str">
        <f t="shared" si="45"/>
        <v xml:space="preserve"> </v>
      </c>
      <c r="T217" t="str">
        <f t="shared" si="46"/>
        <v xml:space="preserve"> </v>
      </c>
      <c r="U217" t="str">
        <f t="shared" si="47"/>
        <v>SupplyRegion</v>
      </c>
      <c r="V217" t="str">
        <f t="shared" si="48"/>
        <v>MNUMYR</v>
      </c>
      <c r="W217" t="str">
        <f t="shared" si="51"/>
        <v>EFRSO2</v>
      </c>
      <c r="X217" t="str">
        <f t="shared" si="52"/>
        <v>(EFDFuelType,SupplyRegion,MNUMYR)</v>
      </c>
    </row>
    <row r="218" spans="1:24" x14ac:dyDescent="0.25">
      <c r="A218" t="s">
        <v>3276</v>
      </c>
      <c r="B218" t="s">
        <v>2917</v>
      </c>
      <c r="C218" t="s">
        <v>2839</v>
      </c>
      <c r="E218" t="s">
        <v>2914</v>
      </c>
      <c r="G218" t="s">
        <v>3277</v>
      </c>
      <c r="H218" t="s">
        <v>5309</v>
      </c>
      <c r="I218" t="s">
        <v>5339</v>
      </c>
      <c r="J218" t="s">
        <v>5353</v>
      </c>
      <c r="M218" t="str">
        <f t="shared" si="49"/>
        <v/>
      </c>
      <c r="N218" t="str">
        <f t="shared" si="50"/>
        <v/>
      </c>
      <c r="O218" t="str">
        <f>IFERROR(VLOOKUP(A218,dispett,2,FALSE),B218)</f>
        <v>control</v>
      </c>
      <c r="P218" t="str">
        <f t="shared" si="42"/>
        <v>PlantType</v>
      </c>
      <c r="Q218" t="str">
        <f t="shared" si="43"/>
        <v>FuelRegion</v>
      </c>
      <c r="R218" t="str">
        <f t="shared" si="44"/>
        <v>EMMStates</v>
      </c>
      <c r="S218" t="str">
        <f t="shared" si="45"/>
        <v xml:space="preserve"> </v>
      </c>
      <c r="T218" t="str">
        <f t="shared" si="46"/>
        <v xml:space="preserve"> </v>
      </c>
      <c r="U218" t="str">
        <f t="shared" si="47"/>
        <v xml:space="preserve"> </v>
      </c>
      <c r="V218" t="str">
        <f t="shared" si="48"/>
        <v xml:space="preserve"> </v>
      </c>
      <c r="W218" t="str">
        <f t="shared" si="51"/>
        <v>EGEN_FRST</v>
      </c>
      <c r="X218" t="str">
        <f t="shared" si="52"/>
        <v>(PlantType,FuelRegion,EMMStates)</v>
      </c>
    </row>
    <row r="219" spans="1:24" x14ac:dyDescent="0.25">
      <c r="A219" t="s">
        <v>3278</v>
      </c>
      <c r="B219" t="s">
        <v>2917</v>
      </c>
      <c r="C219" t="s">
        <v>2839</v>
      </c>
      <c r="E219" t="s">
        <v>2914</v>
      </c>
      <c r="G219" t="s">
        <v>3279</v>
      </c>
      <c r="H219" t="s">
        <v>5309</v>
      </c>
      <c r="I219" t="s">
        <v>2727</v>
      </c>
      <c r="J219" t="s">
        <v>5339</v>
      </c>
      <c r="M219" t="str">
        <f t="shared" si="49"/>
        <v/>
      </c>
      <c r="N219" t="str">
        <f t="shared" si="50"/>
        <v/>
      </c>
      <c r="O219" t="str">
        <f>IFERROR(VLOOKUP(A219,dispett,2,FALSE),B219)</f>
        <v>control</v>
      </c>
      <c r="P219" t="str">
        <f t="shared" si="42"/>
        <v>PlantType</v>
      </c>
      <c r="Q219" t="str">
        <f t="shared" si="43"/>
        <v>SupplyRegion</v>
      </c>
      <c r="R219" t="str">
        <f t="shared" si="44"/>
        <v>FuelRegion_ALT1</v>
      </c>
      <c r="S219" t="str">
        <f t="shared" si="45"/>
        <v xml:space="preserve"> </v>
      </c>
      <c r="T219" t="str">
        <f t="shared" si="46"/>
        <v xml:space="preserve"> </v>
      </c>
      <c r="U219" t="str">
        <f t="shared" si="47"/>
        <v xml:space="preserve"> </v>
      </c>
      <c r="V219" t="str">
        <f t="shared" si="48"/>
        <v xml:space="preserve"> </v>
      </c>
      <c r="W219" t="str">
        <f t="shared" si="51"/>
        <v>EGEN_NRFR</v>
      </c>
      <c r="X219" t="str">
        <f t="shared" si="52"/>
        <v>(PlantType,SupplyRegion,FuelRegion_ALT1)</v>
      </c>
    </row>
    <row r="220" spans="1:24" x14ac:dyDescent="0.25">
      <c r="A220" t="s">
        <v>3280</v>
      </c>
      <c r="B220" t="s">
        <v>2917</v>
      </c>
      <c r="C220" t="s">
        <v>2839</v>
      </c>
      <c r="E220" t="s">
        <v>2914</v>
      </c>
      <c r="G220" t="s">
        <v>3277</v>
      </c>
      <c r="H220" t="s">
        <v>5309</v>
      </c>
      <c r="I220" t="s">
        <v>2727</v>
      </c>
      <c r="J220" t="s">
        <v>5353</v>
      </c>
      <c r="M220" t="str">
        <f t="shared" si="49"/>
        <v/>
      </c>
      <c r="N220" t="str">
        <f t="shared" si="50"/>
        <v/>
      </c>
      <c r="O220" t="str">
        <f>IFERROR(VLOOKUP(A220,dispett,2,FALSE),B220)</f>
        <v>control</v>
      </c>
      <c r="P220" t="str">
        <f t="shared" si="42"/>
        <v>PlantType</v>
      </c>
      <c r="Q220" t="str">
        <f t="shared" si="43"/>
        <v>SupplyRegion</v>
      </c>
      <c r="R220" t="str">
        <f t="shared" si="44"/>
        <v>EMMStates</v>
      </c>
      <c r="S220" t="str">
        <f t="shared" si="45"/>
        <v xml:space="preserve"> </v>
      </c>
      <c r="T220" t="str">
        <f t="shared" si="46"/>
        <v xml:space="preserve"> </v>
      </c>
      <c r="U220" t="str">
        <f t="shared" si="47"/>
        <v xml:space="preserve"> </v>
      </c>
      <c r="V220" t="str">
        <f t="shared" si="48"/>
        <v xml:space="preserve"> </v>
      </c>
      <c r="W220" t="str">
        <f t="shared" si="51"/>
        <v>EGEN_NRST</v>
      </c>
      <c r="X220" t="str">
        <f t="shared" si="52"/>
        <v>(PlantType,SupplyRegion,EMMStates)</v>
      </c>
    </row>
    <row r="221" spans="1:24" x14ac:dyDescent="0.25">
      <c r="A221" t="s">
        <v>3281</v>
      </c>
      <c r="B221" t="s">
        <v>3220</v>
      </c>
      <c r="C221" t="s">
        <v>2839</v>
      </c>
      <c r="E221" t="s">
        <v>2914</v>
      </c>
      <c r="G221" t="s">
        <v>3282</v>
      </c>
      <c r="H221" t="s">
        <v>5339</v>
      </c>
      <c r="I221" t="s">
        <v>2561</v>
      </c>
      <c r="M221" t="str">
        <f t="shared" si="49"/>
        <v/>
      </c>
      <c r="N221" t="str">
        <f t="shared" si="50"/>
        <v/>
      </c>
      <c r="O221" t="str">
        <f>IFERROR(VLOOKUP(A221,dispett,2,FALSE),B221)</f>
        <v>e111d</v>
      </c>
      <c r="P221" t="str">
        <f t="shared" si="42"/>
        <v>FuelRegion_ALT1</v>
      </c>
      <c r="Q221" t="str">
        <f t="shared" si="43"/>
        <v>MNUMYR</v>
      </c>
      <c r="R221" t="str">
        <f t="shared" si="44"/>
        <v xml:space="preserve"> </v>
      </c>
      <c r="S221" t="str">
        <f t="shared" si="45"/>
        <v xml:space="preserve"> </v>
      </c>
      <c r="T221" t="str">
        <f t="shared" si="46"/>
        <v xml:space="preserve"> </v>
      </c>
      <c r="U221" t="str">
        <f t="shared" si="47"/>
        <v xml:space="preserve"> </v>
      </c>
      <c r="V221" t="str">
        <f t="shared" si="48"/>
        <v xml:space="preserve"> </v>
      </c>
      <c r="W221" t="str">
        <f t="shared" si="51"/>
        <v>EGENFREE</v>
      </c>
      <c r="X221" t="str">
        <f t="shared" si="52"/>
        <v>(FuelRegion_ALT1,MNUMYR)</v>
      </c>
    </row>
    <row r="222" spans="1:24" x14ac:dyDescent="0.25">
      <c r="A222" t="s">
        <v>3283</v>
      </c>
      <c r="B222" t="s">
        <v>3220</v>
      </c>
      <c r="C222" t="s">
        <v>2839</v>
      </c>
      <c r="E222" t="s">
        <v>2914</v>
      </c>
      <c r="G222" t="s">
        <v>3284</v>
      </c>
      <c r="H222" t="s">
        <v>5339</v>
      </c>
      <c r="I222" t="s">
        <v>2561</v>
      </c>
      <c r="M222" t="str">
        <f t="shared" si="49"/>
        <v/>
      </c>
      <c r="N222" t="str">
        <f t="shared" si="50"/>
        <v/>
      </c>
      <c r="O222" t="str">
        <f>IFERROR(VLOOKUP(A222,dispett,2,FALSE),B222)</f>
        <v>e111d</v>
      </c>
      <c r="P222" t="str">
        <f t="shared" si="42"/>
        <v>FuelRegion_ALT1</v>
      </c>
      <c r="Q222" t="str">
        <f t="shared" si="43"/>
        <v>MNUMYR</v>
      </c>
      <c r="R222" t="str">
        <f t="shared" si="44"/>
        <v xml:space="preserve"> </v>
      </c>
      <c r="S222" t="str">
        <f t="shared" si="45"/>
        <v xml:space="preserve"> </v>
      </c>
      <c r="T222" t="str">
        <f t="shared" si="46"/>
        <v xml:space="preserve"> </v>
      </c>
      <c r="U222" t="str">
        <f t="shared" si="47"/>
        <v xml:space="preserve"> </v>
      </c>
      <c r="V222" t="str">
        <f t="shared" si="48"/>
        <v xml:space="preserve"> </v>
      </c>
      <c r="W222" t="str">
        <f t="shared" si="51"/>
        <v>EGENFRQF</v>
      </c>
      <c r="X222" t="str">
        <f t="shared" si="52"/>
        <v>(FuelRegion_ALT1,MNUMYR)</v>
      </c>
    </row>
    <row r="223" spans="1:24" x14ac:dyDescent="0.25">
      <c r="A223" t="s">
        <v>3285</v>
      </c>
      <c r="B223" t="s">
        <v>3220</v>
      </c>
      <c r="C223" t="s">
        <v>2839</v>
      </c>
      <c r="E223" t="s">
        <v>2914</v>
      </c>
      <c r="G223" t="s">
        <v>3286</v>
      </c>
      <c r="H223" t="s">
        <v>2727</v>
      </c>
      <c r="I223" t="s">
        <v>2561</v>
      </c>
      <c r="M223" t="str">
        <f t="shared" si="49"/>
        <v/>
      </c>
      <c r="N223" t="str">
        <f t="shared" si="50"/>
        <v/>
      </c>
      <c r="O223" t="str">
        <f>IFERROR(VLOOKUP(A223,dispett,2,FALSE),B223)</f>
        <v>e111d</v>
      </c>
      <c r="P223" t="str">
        <f t="shared" si="42"/>
        <v>SupplyRegion_ALT1</v>
      </c>
      <c r="Q223" t="str">
        <f t="shared" si="43"/>
        <v>MNUMYR</v>
      </c>
      <c r="R223" t="str">
        <f t="shared" si="44"/>
        <v xml:space="preserve"> </v>
      </c>
      <c r="S223" t="str">
        <f t="shared" si="45"/>
        <v xml:space="preserve"> </v>
      </c>
      <c r="T223" t="str">
        <f t="shared" si="46"/>
        <v xml:space="preserve"> </v>
      </c>
      <c r="U223" t="str">
        <f t="shared" si="47"/>
        <v xml:space="preserve"> </v>
      </c>
      <c r="V223" t="str">
        <f t="shared" si="48"/>
        <v xml:space="preserve"> </v>
      </c>
      <c r="W223" t="str">
        <f t="shared" si="51"/>
        <v>EGENNREE</v>
      </c>
      <c r="X223" t="str">
        <f t="shared" si="52"/>
        <v>(SupplyRegion_ALT1,MNUMYR)</v>
      </c>
    </row>
    <row r="224" spans="1:24" x14ac:dyDescent="0.25">
      <c r="A224" t="s">
        <v>3287</v>
      </c>
      <c r="B224" t="s">
        <v>3220</v>
      </c>
      <c r="C224" t="s">
        <v>2839</v>
      </c>
      <c r="E224" t="s">
        <v>2914</v>
      </c>
      <c r="G224" t="s">
        <v>3288</v>
      </c>
      <c r="H224" t="s">
        <v>2727</v>
      </c>
      <c r="I224" t="s">
        <v>2561</v>
      </c>
      <c r="M224" t="str">
        <f t="shared" si="49"/>
        <v/>
      </c>
      <c r="N224" t="str">
        <f t="shared" si="50"/>
        <v/>
      </c>
      <c r="O224" t="str">
        <f>IFERROR(VLOOKUP(A224,dispett,2,FALSE),B224)</f>
        <v>e111d</v>
      </c>
      <c r="P224" t="str">
        <f t="shared" si="42"/>
        <v>SupplyRegion_ALT1</v>
      </c>
      <c r="Q224" t="str">
        <f t="shared" si="43"/>
        <v>MNUMYR</v>
      </c>
      <c r="R224" t="str">
        <f t="shared" si="44"/>
        <v xml:space="preserve"> </v>
      </c>
      <c r="S224" t="str">
        <f t="shared" si="45"/>
        <v xml:space="preserve"> </v>
      </c>
      <c r="T224" t="str">
        <f t="shared" si="46"/>
        <v xml:space="preserve"> </v>
      </c>
      <c r="U224" t="str">
        <f t="shared" si="47"/>
        <v xml:space="preserve"> </v>
      </c>
      <c r="V224" t="str">
        <f t="shared" si="48"/>
        <v xml:space="preserve"> </v>
      </c>
      <c r="W224" t="str">
        <f t="shared" si="51"/>
        <v>EGENNRQF</v>
      </c>
      <c r="X224" t="str">
        <f t="shared" si="52"/>
        <v>(SupplyRegion_ALT1,MNUMYR)</v>
      </c>
    </row>
    <row r="225" spans="1:24" x14ac:dyDescent="0.25">
      <c r="A225" t="s">
        <v>3289</v>
      </c>
      <c r="B225" t="s">
        <v>3217</v>
      </c>
      <c r="C225" t="s">
        <v>2839</v>
      </c>
      <c r="E225" t="s">
        <v>2840</v>
      </c>
      <c r="G225" t="s">
        <v>3290</v>
      </c>
      <c r="H225" t="s">
        <v>2561</v>
      </c>
      <c r="M225" t="str">
        <f t="shared" si="49"/>
        <v/>
      </c>
      <c r="N225" t="str">
        <f t="shared" si="50"/>
        <v/>
      </c>
      <c r="O225" t="str">
        <f>IFERROR(VLOOKUP(A225,dispett,2,FALSE),B225)</f>
        <v>emeblk</v>
      </c>
      <c r="P225" t="str">
        <f t="shared" si="42"/>
        <v>MNUMYR</v>
      </c>
      <c r="Q225" t="str">
        <f t="shared" si="43"/>
        <v xml:space="preserve"> </v>
      </c>
      <c r="R225" t="str">
        <f t="shared" si="44"/>
        <v xml:space="preserve"> </v>
      </c>
      <c r="S225" t="str">
        <f t="shared" si="45"/>
        <v xml:space="preserve"> </v>
      </c>
      <c r="T225" t="str">
        <f t="shared" si="46"/>
        <v xml:space="preserve"> </v>
      </c>
      <c r="U225" t="str">
        <f t="shared" si="47"/>
        <v xml:space="preserve"> </v>
      </c>
      <c r="V225" t="str">
        <f t="shared" si="48"/>
        <v xml:space="preserve"> </v>
      </c>
      <c r="W225" t="str">
        <f t="shared" si="51"/>
        <v>EGFEL</v>
      </c>
      <c r="X225" t="str">
        <f t="shared" si="52"/>
        <v>(MNUMYR)</v>
      </c>
    </row>
    <row r="226" spans="1:24" x14ac:dyDescent="0.25">
      <c r="A226" t="s">
        <v>3291</v>
      </c>
      <c r="B226" t="s">
        <v>3292</v>
      </c>
      <c r="C226" t="s">
        <v>2839</v>
      </c>
      <c r="E226" t="s">
        <v>2868</v>
      </c>
      <c r="G226" t="s">
        <v>3293</v>
      </c>
      <c r="H226" t="s">
        <v>2803</v>
      </c>
      <c r="M226" t="str">
        <f t="shared" si="49"/>
        <v/>
      </c>
      <c r="N226" t="str">
        <f t="shared" si="50"/>
        <v/>
      </c>
      <c r="O226" t="str">
        <f>IFERROR(VLOOKUP(A226,dispett,2,FALSE),B226)</f>
        <v>efpgen</v>
      </c>
      <c r="P226" t="str">
        <f t="shared" si="42"/>
        <v>SCALARSet</v>
      </c>
      <c r="Q226" t="str">
        <f t="shared" si="43"/>
        <v xml:space="preserve"> </v>
      </c>
      <c r="R226" t="str">
        <f t="shared" si="44"/>
        <v xml:space="preserve"> </v>
      </c>
      <c r="S226" t="str">
        <f t="shared" si="45"/>
        <v xml:space="preserve"> </v>
      </c>
      <c r="T226" t="str">
        <f t="shared" si="46"/>
        <v xml:space="preserve"> </v>
      </c>
      <c r="U226" t="str">
        <f t="shared" si="47"/>
        <v xml:space="preserve"> </v>
      </c>
      <c r="V226" t="str">
        <f t="shared" si="48"/>
        <v xml:space="preserve"> </v>
      </c>
      <c r="W226" t="str">
        <f t="shared" si="51"/>
        <v>EITRAN</v>
      </c>
      <c r="X226" t="str">
        <f t="shared" si="52"/>
        <v>(SCALARSet)</v>
      </c>
    </row>
    <row r="227" spans="1:24" x14ac:dyDescent="0.25">
      <c r="A227" t="s">
        <v>3294</v>
      </c>
      <c r="B227" t="s">
        <v>3295</v>
      </c>
      <c r="C227" t="s">
        <v>2839</v>
      </c>
      <c r="E227" t="s">
        <v>2914</v>
      </c>
      <c r="G227" t="s">
        <v>3296</v>
      </c>
      <c r="H227" t="s">
        <v>2565</v>
      </c>
      <c r="M227" t="str">
        <f t="shared" si="49"/>
        <v/>
      </c>
      <c r="N227" t="str">
        <f t="shared" si="50"/>
        <v/>
      </c>
      <c r="O227" t="str">
        <f>IFERROR(VLOOKUP(A227,dispett,2,FALSE),B227)</f>
        <v>ngtdmrep</v>
      </c>
      <c r="P227" t="str">
        <f t="shared" si="42"/>
        <v>Three</v>
      </c>
      <c r="Q227" t="str">
        <f t="shared" si="43"/>
        <v xml:space="preserve"> </v>
      </c>
      <c r="R227" t="str">
        <f t="shared" si="44"/>
        <v xml:space="preserve"> </v>
      </c>
      <c r="S227" t="str">
        <f t="shared" si="45"/>
        <v xml:space="preserve"> </v>
      </c>
      <c r="T227" t="str">
        <f t="shared" si="46"/>
        <v xml:space="preserve"> </v>
      </c>
      <c r="U227" t="str">
        <f t="shared" si="47"/>
        <v xml:space="preserve"> </v>
      </c>
      <c r="V227" t="str">
        <f t="shared" si="48"/>
        <v xml:space="preserve"> </v>
      </c>
      <c r="W227" t="str">
        <f t="shared" si="51"/>
        <v>EL_MRKUP_BETA</v>
      </c>
      <c r="X227" t="str">
        <f t="shared" si="52"/>
        <v>(Three)</v>
      </c>
    </row>
    <row r="228" spans="1:24" x14ac:dyDescent="0.25">
      <c r="A228" t="s">
        <v>3297</v>
      </c>
      <c r="B228" t="s">
        <v>3298</v>
      </c>
      <c r="C228" t="s">
        <v>2839</v>
      </c>
      <c r="E228" t="s">
        <v>3083</v>
      </c>
      <c r="G228" t="s">
        <v>3299</v>
      </c>
      <c r="H228" t="s">
        <v>2803</v>
      </c>
      <c r="M228" t="str">
        <f t="shared" si="49"/>
        <v/>
      </c>
      <c r="N228" t="str">
        <f t="shared" si="50"/>
        <v/>
      </c>
      <c r="O228" t="str">
        <f>IFERROR(VLOOKUP(A228,dispett,2,FALSE),B228)</f>
        <v>emoblk</v>
      </c>
      <c r="P228" t="str">
        <f t="shared" si="42"/>
        <v>SCALARSet</v>
      </c>
      <c r="Q228" t="str">
        <f t="shared" si="43"/>
        <v xml:space="preserve"> </v>
      </c>
      <c r="R228" t="str">
        <f t="shared" si="44"/>
        <v xml:space="preserve"> </v>
      </c>
      <c r="S228" t="str">
        <f t="shared" si="45"/>
        <v xml:space="preserve"> </v>
      </c>
      <c r="T228" t="str">
        <f t="shared" si="46"/>
        <v xml:space="preserve"> </v>
      </c>
      <c r="U228" t="str">
        <f t="shared" si="47"/>
        <v xml:space="preserve"> </v>
      </c>
      <c r="V228" t="str">
        <f t="shared" si="48"/>
        <v xml:space="preserve"> </v>
      </c>
      <c r="W228" t="str">
        <f t="shared" si="51"/>
        <v>ELEC_FLAG</v>
      </c>
      <c r="X228" t="str">
        <f t="shared" si="52"/>
        <v>(SCALARSet)</v>
      </c>
    </row>
    <row r="229" spans="1:24" x14ac:dyDescent="0.25">
      <c r="A229" t="s">
        <v>3300</v>
      </c>
      <c r="B229" t="s">
        <v>3231</v>
      </c>
      <c r="C229" t="s">
        <v>2839</v>
      </c>
      <c r="E229" t="s">
        <v>2840</v>
      </c>
      <c r="G229" t="s">
        <v>3301</v>
      </c>
      <c r="H229" t="s">
        <v>2722</v>
      </c>
      <c r="I229" t="s">
        <v>2715</v>
      </c>
      <c r="J229" t="s">
        <v>2561</v>
      </c>
      <c r="M229" t="str">
        <f t="shared" si="49"/>
        <v/>
      </c>
      <c r="N229" t="str">
        <f t="shared" si="50"/>
        <v/>
      </c>
      <c r="O229" t="str">
        <f>IFERROR(VLOOKUP(A229,dispett,2,FALSE),B229)</f>
        <v>emission</v>
      </c>
      <c r="P229" t="str">
        <f t="shared" si="42"/>
        <v>CensusRegion</v>
      </c>
      <c r="Q229" t="str">
        <f t="shared" si="43"/>
        <v>EmissionType</v>
      </c>
      <c r="R229" t="str">
        <f t="shared" si="44"/>
        <v>MNUMYR</v>
      </c>
      <c r="S229" t="str">
        <f t="shared" si="45"/>
        <v xml:space="preserve"> </v>
      </c>
      <c r="T229" t="str">
        <f t="shared" si="46"/>
        <v xml:space="preserve"> </v>
      </c>
      <c r="U229" t="str">
        <f t="shared" si="47"/>
        <v xml:space="preserve"> </v>
      </c>
      <c r="V229" t="str">
        <f t="shared" si="48"/>
        <v xml:space="preserve"> </v>
      </c>
      <c r="W229" t="str">
        <f t="shared" si="51"/>
        <v>EMCMC</v>
      </c>
      <c r="X229" t="str">
        <f t="shared" si="52"/>
        <v>(CensusRegion,EmissionType,MNUMYR)</v>
      </c>
    </row>
    <row r="230" spans="1:24" x14ac:dyDescent="0.25">
      <c r="A230" t="s">
        <v>3302</v>
      </c>
      <c r="B230" t="s">
        <v>3231</v>
      </c>
      <c r="C230" t="s">
        <v>2839</v>
      </c>
      <c r="E230" t="s">
        <v>2840</v>
      </c>
      <c r="G230" t="s">
        <v>3303</v>
      </c>
      <c r="H230" t="s">
        <v>2750</v>
      </c>
      <c r="I230" t="s">
        <v>2561</v>
      </c>
      <c r="M230" t="str">
        <f t="shared" si="49"/>
        <v/>
      </c>
      <c r="N230" t="str">
        <f t="shared" si="50"/>
        <v/>
      </c>
      <c r="O230" t="str">
        <f>IFERROR(VLOOKUP(A230,dispett,2,FALSE),B230)</f>
        <v>emission</v>
      </c>
      <c r="P230" t="str">
        <f t="shared" ref="P230:P293" si="78">IFERROR(VLOOKUP(H230,ECPLOOK,3,FALSE),"missing")</f>
        <v>CoalDemandRegion</v>
      </c>
      <c r="Q230" t="str">
        <f t="shared" ref="Q230:Q293" si="79">IFERROR(VLOOKUP(I230,ECPLOOK,2,FALSE),IF(I230&lt;&gt;"","missing"," "))</f>
        <v>MNUMYR</v>
      </c>
      <c r="R230" t="str">
        <f t="shared" ref="R230:R293" si="80">IFERROR(VLOOKUP(J230,ECPLOOK,3,FALSE),IF(J230&lt;&gt;"","missing"," "))</f>
        <v xml:space="preserve"> </v>
      </c>
      <c r="S230" t="str">
        <f t="shared" ref="S230:S293" si="81">IFERROR(VLOOKUP(K230,ECPLOOK,2,FALSE),IF(K230&lt;&gt;"","missing"," "))</f>
        <v xml:space="preserve"> </v>
      </c>
      <c r="T230" t="str">
        <f t="shared" ref="T230:T293" si="82">IFERROR(VLOOKUP(L230,ECPLOOK,3,FALSE),IF(L230&lt;&gt;"","missing"," "))</f>
        <v xml:space="preserve"> </v>
      </c>
      <c r="U230" t="str">
        <f t="shared" ref="U230:U293" si="83">IFERROR(VLOOKUP(M230,ECPLOOK,2)," ")</f>
        <v xml:space="preserve"> </v>
      </c>
      <c r="V230" t="str">
        <f t="shared" ref="V230:V293" si="84">IFERROR(VLOOKUP(N230,ECPLOOK,2)," ")</f>
        <v xml:space="preserve"> </v>
      </c>
      <c r="W230" t="str">
        <f t="shared" si="51"/>
        <v>EMEL_PHG</v>
      </c>
      <c r="X230" t="str">
        <f t="shared" si="52"/>
        <v>(CoalDemandRegion,MNUMYR)</v>
      </c>
    </row>
    <row r="231" spans="1:24" x14ac:dyDescent="0.25">
      <c r="A231" t="s">
        <v>3304</v>
      </c>
      <c r="B231" t="s">
        <v>3231</v>
      </c>
      <c r="C231" t="s">
        <v>2839</v>
      </c>
      <c r="E231" t="s">
        <v>2840</v>
      </c>
      <c r="G231" t="s">
        <v>3305</v>
      </c>
      <c r="H231" t="s">
        <v>2750</v>
      </c>
      <c r="I231" t="s">
        <v>2561</v>
      </c>
      <c r="M231" t="str">
        <f t="shared" ref="M231:M294" si="85">IF(OR($O231="dispout",$O231="bildin",$O231="bildout",$O231="dispin"),"mnumnr","")</f>
        <v/>
      </c>
      <c r="N231" t="str">
        <f t="shared" ref="N231:N294" si="86">IF(OR($O231="dispout",$O231="bildin",$O231="bildout",$O231="dispett3"),"mnumyr","")</f>
        <v/>
      </c>
      <c r="O231" t="str">
        <f>IFERROR(VLOOKUP(A231,dispett,2,FALSE),B231)</f>
        <v>emission</v>
      </c>
      <c r="P231" t="str">
        <f t="shared" si="78"/>
        <v>CoalDemandRegion</v>
      </c>
      <c r="Q231" t="str">
        <f t="shared" si="79"/>
        <v>MNUMYR</v>
      </c>
      <c r="R231" t="str">
        <f t="shared" si="80"/>
        <v xml:space="preserve"> </v>
      </c>
      <c r="S231" t="str">
        <f t="shared" si="81"/>
        <v xml:space="preserve"> </v>
      </c>
      <c r="T231" t="str">
        <f t="shared" si="82"/>
        <v xml:space="preserve"> </v>
      </c>
      <c r="U231" t="str">
        <f t="shared" si="83"/>
        <v xml:space="preserve"> </v>
      </c>
      <c r="V231" t="str">
        <f t="shared" si="84"/>
        <v xml:space="preserve"> </v>
      </c>
      <c r="W231" t="str">
        <f t="shared" ref="W231:W294" si="87">IF(A231&lt;&gt;"CF",SUBSTITUTE(A231,"$","_"),"WWIND_CF")</f>
        <v>EMEL_QHG</v>
      </c>
      <c r="X231" t="str">
        <f t="shared" ref="X231:X294" si="88">IF(P231&lt;&gt;" ","("&amp;P231,"")    &amp;    IF(Q231&lt;&gt;" ",   ","&amp;Q231,"")   &amp; IF(R231&lt;&gt;" ",   ","&amp;R231,"")   &amp; IF(S231&lt;&gt;" ",   ","&amp;S231,"")  &amp; IF(T231&lt;&gt;" ",   ","&amp;T231,"")  &amp; IF(U231&lt;&gt;" ",  ","&amp;U231,"") &amp; IF(V231&lt;&gt;" ",  "," &amp; V231,"" )&amp; IF(P231&lt;&gt;" ",")","")</f>
        <v>(CoalDemandRegion,MNUMYR)</v>
      </c>
    </row>
    <row r="232" spans="1:24" x14ac:dyDescent="0.25">
      <c r="A232" t="s">
        <v>3306</v>
      </c>
      <c r="B232" t="s">
        <v>3231</v>
      </c>
      <c r="C232" t="s">
        <v>2839</v>
      </c>
      <c r="E232" t="s">
        <v>2840</v>
      </c>
      <c r="G232" t="s">
        <v>3307</v>
      </c>
      <c r="H232" t="s">
        <v>2561</v>
      </c>
      <c r="I232" t="s">
        <v>2769</v>
      </c>
      <c r="M232" t="str">
        <f t="shared" si="85"/>
        <v/>
      </c>
      <c r="N232" t="str">
        <f t="shared" si="86"/>
        <v/>
      </c>
      <c r="O232" t="str">
        <f>IFERROR(VLOOKUP(A232,dispett,2,FALSE),B232)</f>
        <v>emission</v>
      </c>
      <c r="P232" t="str">
        <f t="shared" si="78"/>
        <v>MNUMYR</v>
      </c>
      <c r="Q232" t="str">
        <f t="shared" si="79"/>
        <v>SO2ComplyGroup</v>
      </c>
      <c r="R232" t="str">
        <f t="shared" si="80"/>
        <v xml:space="preserve"> </v>
      </c>
      <c r="S232" t="str">
        <f t="shared" si="81"/>
        <v xml:space="preserve"> </v>
      </c>
      <c r="T232" t="str">
        <f t="shared" si="82"/>
        <v xml:space="preserve"> </v>
      </c>
      <c r="U232" t="str">
        <f t="shared" si="83"/>
        <v xml:space="preserve"> </v>
      </c>
      <c r="V232" t="str">
        <f t="shared" si="84"/>
        <v xml:space="preserve"> </v>
      </c>
      <c r="W232" t="str">
        <f t="shared" si="87"/>
        <v>EMELBNK</v>
      </c>
      <c r="X232" t="str">
        <f t="shared" si="88"/>
        <v>(MNUMYR,SO2ComplyGroup)</v>
      </c>
    </row>
    <row r="233" spans="1:24" x14ac:dyDescent="0.25">
      <c r="A233" t="s">
        <v>3308</v>
      </c>
      <c r="B233" t="s">
        <v>3231</v>
      </c>
      <c r="C233" t="s">
        <v>2839</v>
      </c>
      <c r="E233" t="s">
        <v>2840</v>
      </c>
      <c r="G233" t="s">
        <v>3309</v>
      </c>
      <c r="H233" t="s">
        <v>2727</v>
      </c>
      <c r="I233" t="s">
        <v>2561</v>
      </c>
      <c r="M233" t="str">
        <f t="shared" si="85"/>
        <v/>
      </c>
      <c r="N233" t="str">
        <f t="shared" si="86"/>
        <v/>
      </c>
      <c r="O233" t="str">
        <f>IFERROR(VLOOKUP(A233,dispett,2,FALSE),B233)</f>
        <v>emission</v>
      </c>
      <c r="P233" t="str">
        <f t="shared" si="78"/>
        <v>SupplyRegion_ALT1</v>
      </c>
      <c r="Q233" t="str">
        <f t="shared" si="79"/>
        <v>MNUMYR</v>
      </c>
      <c r="R233" t="str">
        <f t="shared" si="80"/>
        <v xml:space="preserve"> </v>
      </c>
      <c r="S233" t="str">
        <f t="shared" si="81"/>
        <v xml:space="preserve"> </v>
      </c>
      <c r="T233" t="str">
        <f t="shared" si="82"/>
        <v xml:space="preserve"> </v>
      </c>
      <c r="U233" t="str">
        <f t="shared" si="83"/>
        <v xml:space="preserve"> </v>
      </c>
      <c r="V233" t="str">
        <f t="shared" si="84"/>
        <v xml:space="preserve"> </v>
      </c>
      <c r="W233" t="str">
        <f t="shared" si="87"/>
        <v>EMELDSI</v>
      </c>
      <c r="X233" t="str">
        <f t="shared" si="88"/>
        <v>(SupplyRegion_ALT1,MNUMYR)</v>
      </c>
    </row>
    <row r="234" spans="1:24" x14ac:dyDescent="0.25">
      <c r="A234" t="s">
        <v>3310</v>
      </c>
      <c r="B234" t="s">
        <v>3231</v>
      </c>
      <c r="C234" t="s">
        <v>2839</v>
      </c>
      <c r="E234" t="s">
        <v>2840</v>
      </c>
      <c r="G234" t="s">
        <v>3311</v>
      </c>
      <c r="H234" t="s">
        <v>2561</v>
      </c>
      <c r="I234" t="s">
        <v>2769</v>
      </c>
      <c r="M234" t="str">
        <f t="shared" si="85"/>
        <v/>
      </c>
      <c r="N234" t="str">
        <f t="shared" si="86"/>
        <v/>
      </c>
      <c r="O234" t="str">
        <f>IFERROR(VLOOKUP(A234,dispett,2,FALSE),B234)</f>
        <v>emission</v>
      </c>
      <c r="P234" t="str">
        <f t="shared" si="78"/>
        <v>MNUMYR</v>
      </c>
      <c r="Q234" t="str">
        <f t="shared" si="79"/>
        <v>SO2ComplyGroup</v>
      </c>
      <c r="R234" t="str">
        <f t="shared" si="80"/>
        <v xml:space="preserve"> </v>
      </c>
      <c r="S234" t="str">
        <f t="shared" si="81"/>
        <v xml:space="preserve"> </v>
      </c>
      <c r="T234" t="str">
        <f t="shared" si="82"/>
        <v xml:space="preserve"> </v>
      </c>
      <c r="U234" t="str">
        <f t="shared" si="83"/>
        <v xml:space="preserve"> </v>
      </c>
      <c r="V234" t="str">
        <f t="shared" si="84"/>
        <v xml:space="preserve"> </v>
      </c>
      <c r="W234" t="str">
        <f t="shared" si="87"/>
        <v>EMELPSO2</v>
      </c>
      <c r="X234" t="str">
        <f t="shared" si="88"/>
        <v>(MNUMYR,SO2ComplyGroup)</v>
      </c>
    </row>
    <row r="235" spans="1:24" x14ac:dyDescent="0.25">
      <c r="A235" t="s">
        <v>3312</v>
      </c>
      <c r="B235" t="s">
        <v>3231</v>
      </c>
      <c r="C235" t="s">
        <v>2839</v>
      </c>
      <c r="E235" t="s">
        <v>2840</v>
      </c>
      <c r="G235" t="s">
        <v>3313</v>
      </c>
      <c r="H235" t="s">
        <v>2727</v>
      </c>
      <c r="I235" t="s">
        <v>2561</v>
      </c>
      <c r="M235" t="str">
        <f t="shared" si="85"/>
        <v/>
      </c>
      <c r="N235" t="str">
        <f t="shared" si="86"/>
        <v/>
      </c>
      <c r="O235" t="str">
        <f>IFERROR(VLOOKUP(A235,dispett,2,FALSE),B235)</f>
        <v>emission</v>
      </c>
      <c r="P235" t="str">
        <f t="shared" si="78"/>
        <v>SupplyRegion_ALT1</v>
      </c>
      <c r="Q235" t="str">
        <f t="shared" si="79"/>
        <v>MNUMYR</v>
      </c>
      <c r="R235" t="str">
        <f t="shared" si="80"/>
        <v xml:space="preserve"> </v>
      </c>
      <c r="S235" t="str">
        <f t="shared" si="81"/>
        <v xml:space="preserve"> </v>
      </c>
      <c r="T235" t="str">
        <f t="shared" si="82"/>
        <v xml:space="preserve"> </v>
      </c>
      <c r="U235" t="str">
        <f t="shared" si="83"/>
        <v xml:space="preserve"> </v>
      </c>
      <c r="V235" t="str">
        <f t="shared" si="84"/>
        <v xml:space="preserve"> </v>
      </c>
      <c r="W235" t="str">
        <f t="shared" si="87"/>
        <v>EMELRETP</v>
      </c>
      <c r="X235" t="str">
        <f t="shared" si="88"/>
        <v>(SupplyRegion_ALT1,MNUMYR)</v>
      </c>
    </row>
    <row r="236" spans="1:24" x14ac:dyDescent="0.25">
      <c r="A236" t="s">
        <v>3314</v>
      </c>
      <c r="B236" t="s">
        <v>3231</v>
      </c>
      <c r="C236" t="s">
        <v>2839</v>
      </c>
      <c r="E236" t="s">
        <v>2840</v>
      </c>
      <c r="G236" t="s">
        <v>3315</v>
      </c>
      <c r="H236" t="s">
        <v>2557</v>
      </c>
      <c r="I236" t="s">
        <v>2561</v>
      </c>
      <c r="M236" t="str">
        <f t="shared" si="85"/>
        <v/>
      </c>
      <c r="N236" t="str">
        <f t="shared" si="86"/>
        <v/>
      </c>
      <c r="O236" t="str">
        <f>IFERROR(VLOOKUP(A236,dispett,2,FALSE),B236)</f>
        <v>emission</v>
      </c>
      <c r="P236" t="str">
        <f t="shared" si="78"/>
        <v>Fifteen</v>
      </c>
      <c r="Q236" t="str">
        <f t="shared" si="79"/>
        <v>MNUMYR</v>
      </c>
      <c r="R236" t="str">
        <f t="shared" si="80"/>
        <v xml:space="preserve"> </v>
      </c>
      <c r="S236" t="str">
        <f t="shared" si="81"/>
        <v xml:space="preserve"> </v>
      </c>
      <c r="T236" t="str">
        <f t="shared" si="82"/>
        <v xml:space="preserve"> </v>
      </c>
      <c r="U236" t="str">
        <f t="shared" si="83"/>
        <v xml:space="preserve"> </v>
      </c>
      <c r="V236" t="str">
        <f t="shared" si="84"/>
        <v xml:space="preserve"> </v>
      </c>
      <c r="W236" t="str">
        <f t="shared" si="87"/>
        <v>EMETAX</v>
      </c>
      <c r="X236" t="str">
        <f t="shared" si="88"/>
        <v>(Fifteen,MNUMYR)</v>
      </c>
    </row>
    <row r="237" spans="1:24" x14ac:dyDescent="0.25">
      <c r="A237" t="s">
        <v>3316</v>
      </c>
      <c r="B237" t="s">
        <v>3231</v>
      </c>
      <c r="C237" t="s">
        <v>2839</v>
      </c>
      <c r="E237" t="s">
        <v>2840</v>
      </c>
      <c r="G237" t="s">
        <v>3317</v>
      </c>
      <c r="H237" t="s">
        <v>2722</v>
      </c>
      <c r="I237" t="s">
        <v>2715</v>
      </c>
      <c r="J237" t="s">
        <v>2561</v>
      </c>
      <c r="M237" t="str">
        <f t="shared" si="85"/>
        <v/>
      </c>
      <c r="N237" t="str">
        <f t="shared" si="86"/>
        <v/>
      </c>
      <c r="O237" t="str">
        <f>IFERROR(VLOOKUP(A237,dispett,2,FALSE),B237)</f>
        <v>emission</v>
      </c>
      <c r="P237" t="str">
        <f t="shared" si="78"/>
        <v>CensusRegion</v>
      </c>
      <c r="Q237" t="str">
        <f t="shared" si="79"/>
        <v>EmissionType</v>
      </c>
      <c r="R237" t="str">
        <f t="shared" si="80"/>
        <v>MNUMYR</v>
      </c>
      <c r="S237" t="str">
        <f t="shared" si="81"/>
        <v xml:space="preserve"> </v>
      </c>
      <c r="T237" t="str">
        <f t="shared" si="82"/>
        <v xml:space="preserve"> </v>
      </c>
      <c r="U237" t="str">
        <f t="shared" si="83"/>
        <v xml:space="preserve"> </v>
      </c>
      <c r="V237" t="str">
        <f t="shared" si="84"/>
        <v xml:space="preserve"> </v>
      </c>
      <c r="W237" t="str">
        <f t="shared" si="87"/>
        <v>EMINCC</v>
      </c>
      <c r="X237" t="str">
        <f t="shared" si="88"/>
        <v>(CensusRegion,EmissionType,MNUMYR)</v>
      </c>
    </row>
    <row r="238" spans="1:24" x14ac:dyDescent="0.25">
      <c r="A238" t="s">
        <v>5296</v>
      </c>
      <c r="B238" t="s">
        <v>3298</v>
      </c>
      <c r="C238" t="s">
        <v>2839</v>
      </c>
      <c r="E238" t="s">
        <v>2840</v>
      </c>
      <c r="G238" t="s">
        <v>5297</v>
      </c>
      <c r="H238" t="s">
        <v>2561</v>
      </c>
      <c r="M238" t="str">
        <f t="shared" si="85"/>
        <v/>
      </c>
      <c r="N238" t="str">
        <f t="shared" si="86"/>
        <v/>
      </c>
      <c r="O238" t="str">
        <f>IFERROR(VLOOKUP(A238,dispett,2,FALSE),B238)</f>
        <v>emoblk</v>
      </c>
      <c r="P238" t="str">
        <f t="shared" ref="P238" si="89">IFERROR(VLOOKUP(H238,ECPLOOK,3,FALSE),"missing")</f>
        <v>MNUMYR</v>
      </c>
      <c r="Q238" t="str">
        <f t="shared" ref="Q238" si="90">IFERROR(VLOOKUP(I238,ECPLOOK,2,FALSE),IF(I238&lt;&gt;"","missing"," "))</f>
        <v xml:space="preserve"> </v>
      </c>
      <c r="R238" t="str">
        <f t="shared" ref="R238" si="91">IFERROR(VLOOKUP(J238,ECPLOOK,3,FALSE),IF(J238&lt;&gt;"","missing"," "))</f>
        <v xml:space="preserve"> </v>
      </c>
      <c r="S238" t="str">
        <f t="shared" ref="S238" si="92">IFERROR(VLOOKUP(K238,ECPLOOK,2,FALSE),IF(K238&lt;&gt;"","missing"," "))</f>
        <v xml:space="preserve"> </v>
      </c>
      <c r="T238" t="str">
        <f t="shared" ref="T238" si="93">IFERROR(VLOOKUP(L238,ECPLOOK,3,FALSE),IF(L238&lt;&gt;"","missing"," "))</f>
        <v xml:space="preserve"> </v>
      </c>
      <c r="U238" t="str">
        <f t="shared" ref="U238" si="94">IFERROR(VLOOKUP(M238,ECPLOOK,2)," ")</f>
        <v xml:space="preserve"> </v>
      </c>
      <c r="V238" t="str">
        <f t="shared" ref="V238" si="95">IFERROR(VLOOKUP(N238,ECPLOOK,2)," ")</f>
        <v xml:space="preserve"> </v>
      </c>
      <c r="W238" t="str">
        <f t="shared" ref="W238" si="96">IF(A238&lt;&gt;"CF",SUBSTITUTE(A238,"$","_"),"WWIND_CF")</f>
        <v>EMISSIONS_GOAL</v>
      </c>
      <c r="X238" t="str">
        <f t="shared" ref="X238" si="97">IF(P238&lt;&gt;" ","("&amp;P238,"")    &amp;    IF(Q238&lt;&gt;" ",   ","&amp;Q238,"")   &amp; IF(R238&lt;&gt;" ",   ","&amp;R238,"")   &amp; IF(S238&lt;&gt;" ",   ","&amp;S238,"")  &amp; IF(T238&lt;&gt;" ",   ","&amp;T238,"")  &amp; IF(U238&lt;&gt;" ",  ","&amp;U238,"") &amp; IF(V238&lt;&gt;" ",  "," &amp; V238,"" )&amp; IF(P238&lt;&gt;" ",")","")</f>
        <v>(MNUMYR)</v>
      </c>
    </row>
    <row r="239" spans="1:24" x14ac:dyDescent="0.25">
      <c r="A239" t="s">
        <v>3318</v>
      </c>
      <c r="B239" t="s">
        <v>3231</v>
      </c>
      <c r="C239" t="s">
        <v>2839</v>
      </c>
      <c r="E239" t="s">
        <v>2840</v>
      </c>
      <c r="G239" t="s">
        <v>3319</v>
      </c>
      <c r="H239" t="s">
        <v>2567</v>
      </c>
      <c r="I239" t="s">
        <v>2561</v>
      </c>
      <c r="M239" t="str">
        <f t="shared" si="85"/>
        <v/>
      </c>
      <c r="N239" t="str">
        <f t="shared" si="86"/>
        <v/>
      </c>
      <c r="O239" t="str">
        <f>IFERROR(VLOOKUP(A239,dispett,2,FALSE),B239)</f>
        <v>emission</v>
      </c>
      <c r="P239" t="str">
        <f t="shared" si="78"/>
        <v>Four</v>
      </c>
      <c r="Q239" t="str">
        <f t="shared" si="79"/>
        <v>MNUMYR</v>
      </c>
      <c r="R239" t="str">
        <f t="shared" si="80"/>
        <v xml:space="preserve"> </v>
      </c>
      <c r="S239" t="str">
        <f t="shared" si="81"/>
        <v xml:space="preserve"> </v>
      </c>
      <c r="T239" t="str">
        <f t="shared" si="82"/>
        <v xml:space="preserve"> </v>
      </c>
      <c r="U239" t="str">
        <f t="shared" si="83"/>
        <v xml:space="preserve"> </v>
      </c>
      <c r="V239" t="str">
        <f t="shared" si="84"/>
        <v xml:space="preserve"> </v>
      </c>
      <c r="W239" t="str">
        <f t="shared" si="87"/>
        <v>EMLIM</v>
      </c>
      <c r="X239" t="str">
        <f t="shared" si="88"/>
        <v>(Four,MNUMYR)</v>
      </c>
    </row>
    <row r="240" spans="1:24" x14ac:dyDescent="0.25">
      <c r="A240" t="s">
        <v>3320</v>
      </c>
      <c r="B240" t="s">
        <v>2864</v>
      </c>
      <c r="C240" t="s">
        <v>2839</v>
      </c>
      <c r="E240" t="s">
        <v>2914</v>
      </c>
      <c r="G240" t="s">
        <v>3321</v>
      </c>
      <c r="H240" t="s">
        <v>2777</v>
      </c>
      <c r="I240" t="s">
        <v>2561</v>
      </c>
      <c r="M240" t="str">
        <f t="shared" si="85"/>
        <v/>
      </c>
      <c r="N240" t="str">
        <f t="shared" si="86"/>
        <v/>
      </c>
      <c r="O240" t="str">
        <f>IFERROR(VLOOKUP(A240,dispett,2,FALSE),B240)</f>
        <v>coalemm</v>
      </c>
      <c r="P240" t="str">
        <f t="shared" si="78"/>
        <v>PlantGroup</v>
      </c>
      <c r="Q240" t="str">
        <f t="shared" si="79"/>
        <v>MNUMYR</v>
      </c>
      <c r="R240" t="str">
        <f t="shared" si="80"/>
        <v xml:space="preserve"> </v>
      </c>
      <c r="S240" t="str">
        <f t="shared" si="81"/>
        <v xml:space="preserve"> </v>
      </c>
      <c r="T240" t="str">
        <f t="shared" si="82"/>
        <v xml:space="preserve"> </v>
      </c>
      <c r="U240" t="str">
        <f t="shared" si="83"/>
        <v xml:space="preserve"> </v>
      </c>
      <c r="V240" t="str">
        <f t="shared" si="84"/>
        <v xml:space="preserve"> </v>
      </c>
      <c r="W240" t="str">
        <f t="shared" si="87"/>
        <v>EMM_CL_BTUs</v>
      </c>
      <c r="X240" t="str">
        <f t="shared" si="88"/>
        <v>(PlantGroup,MNUMYR)</v>
      </c>
    </row>
    <row r="241" spans="1:24" x14ac:dyDescent="0.25">
      <c r="A241" t="s">
        <v>3322</v>
      </c>
      <c r="B241" t="s">
        <v>2864</v>
      </c>
      <c r="C241" t="s">
        <v>2839</v>
      </c>
      <c r="E241" t="s">
        <v>2914</v>
      </c>
      <c r="G241" t="s">
        <v>3323</v>
      </c>
      <c r="H241" t="s">
        <v>2777</v>
      </c>
      <c r="I241" t="s">
        <v>2561</v>
      </c>
      <c r="M241" t="str">
        <f t="shared" si="85"/>
        <v/>
      </c>
      <c r="N241" t="str">
        <f t="shared" si="86"/>
        <v/>
      </c>
      <c r="O241" t="str">
        <f>IFERROR(VLOOKUP(A241,dispett,2,FALSE),B241)</f>
        <v>coalemm</v>
      </c>
      <c r="P241" t="str">
        <f t="shared" si="78"/>
        <v>PlantGroup</v>
      </c>
      <c r="Q241" t="str">
        <f t="shared" si="79"/>
        <v>MNUMYR</v>
      </c>
      <c r="R241" t="str">
        <f t="shared" si="80"/>
        <v xml:space="preserve"> </v>
      </c>
      <c r="S241" t="str">
        <f t="shared" si="81"/>
        <v xml:space="preserve"> </v>
      </c>
      <c r="T241" t="str">
        <f t="shared" si="82"/>
        <v xml:space="preserve"> </v>
      </c>
      <c r="U241" t="str">
        <f t="shared" si="83"/>
        <v xml:space="preserve"> </v>
      </c>
      <c r="V241" t="str">
        <f t="shared" si="84"/>
        <v xml:space="preserve"> </v>
      </c>
      <c r="W241" t="str">
        <f t="shared" si="87"/>
        <v>EMM_CL_CF</v>
      </c>
      <c r="X241" t="str">
        <f t="shared" si="88"/>
        <v>(PlantGroup,MNUMYR)</v>
      </c>
    </row>
    <row r="242" spans="1:24" x14ac:dyDescent="0.25">
      <c r="A242" t="s">
        <v>3324</v>
      </c>
      <c r="B242" t="s">
        <v>2864</v>
      </c>
      <c r="C242" t="s">
        <v>2839</v>
      </c>
      <c r="E242" t="s">
        <v>2876</v>
      </c>
      <c r="G242" t="s">
        <v>3325</v>
      </c>
      <c r="H242" t="s">
        <v>2777</v>
      </c>
      <c r="M242" t="str">
        <f t="shared" si="85"/>
        <v/>
      </c>
      <c r="N242" t="str">
        <f t="shared" si="86"/>
        <v/>
      </c>
      <c r="O242" t="str">
        <f>IFERROR(VLOOKUP(A242,dispett,2,FALSE),B242)</f>
        <v>coalemm</v>
      </c>
      <c r="P242" t="str">
        <f t="shared" si="78"/>
        <v>PlantGroup</v>
      </c>
      <c r="Q242" t="str">
        <f t="shared" si="79"/>
        <v xml:space="preserve"> </v>
      </c>
      <c r="R242" t="str">
        <f t="shared" si="80"/>
        <v xml:space="preserve"> </v>
      </c>
      <c r="S242" t="str">
        <f t="shared" si="81"/>
        <v xml:space="preserve"> </v>
      </c>
      <c r="T242" t="str">
        <f t="shared" si="82"/>
        <v xml:space="preserve"> </v>
      </c>
      <c r="U242" t="str">
        <f t="shared" si="83"/>
        <v xml:space="preserve"> </v>
      </c>
      <c r="V242" t="str">
        <f t="shared" si="84"/>
        <v xml:space="preserve"> </v>
      </c>
      <c r="W242" t="str">
        <f t="shared" si="87"/>
        <v>EMM_CL_CLRG</v>
      </c>
      <c r="X242" t="str">
        <f t="shared" si="88"/>
        <v>(PlantGroup)</v>
      </c>
    </row>
    <row r="243" spans="1:24" x14ac:dyDescent="0.25">
      <c r="A243" t="s">
        <v>3326</v>
      </c>
      <c r="B243" t="s">
        <v>2864</v>
      </c>
      <c r="C243" t="s">
        <v>2865</v>
      </c>
      <c r="E243" t="s">
        <v>2876</v>
      </c>
      <c r="G243" t="s">
        <v>3327</v>
      </c>
      <c r="H243" t="s">
        <v>2777</v>
      </c>
      <c r="I243" t="s">
        <v>2561</v>
      </c>
      <c r="M243" t="str">
        <f t="shared" si="85"/>
        <v/>
      </c>
      <c r="N243" t="str">
        <f t="shared" si="86"/>
        <v/>
      </c>
      <c r="O243" t="str">
        <f>IFERROR(VLOOKUP(A243,dispett,2,FALSE),B243)</f>
        <v>coalemm</v>
      </c>
      <c r="P243" t="str">
        <f t="shared" si="78"/>
        <v>PlantGroup</v>
      </c>
      <c r="Q243" t="str">
        <f t="shared" si="79"/>
        <v>MNUMYR</v>
      </c>
      <c r="R243" t="str">
        <f t="shared" si="80"/>
        <v xml:space="preserve"> </v>
      </c>
      <c r="S243" t="str">
        <f t="shared" si="81"/>
        <v xml:space="preserve"> </v>
      </c>
      <c r="T243" t="str">
        <f t="shared" si="82"/>
        <v xml:space="preserve"> </v>
      </c>
      <c r="U243" t="str">
        <f t="shared" si="83"/>
        <v xml:space="preserve"> </v>
      </c>
      <c r="V243" t="str">
        <f t="shared" si="84"/>
        <v xml:space="preserve"> </v>
      </c>
      <c r="W243" t="str">
        <f t="shared" si="87"/>
        <v>EMM_CL_ECPT</v>
      </c>
      <c r="X243" t="str">
        <f t="shared" si="88"/>
        <v>(PlantGroup,MNUMYR)</v>
      </c>
    </row>
    <row r="244" spans="1:24" x14ac:dyDescent="0.25">
      <c r="A244" t="s">
        <v>3328</v>
      </c>
      <c r="B244" t="s">
        <v>2875</v>
      </c>
      <c r="C244" t="s">
        <v>2839</v>
      </c>
      <c r="E244" t="s">
        <v>2914</v>
      </c>
      <c r="G244" t="s">
        <v>3329</v>
      </c>
      <c r="H244" t="s">
        <v>2727</v>
      </c>
      <c r="I244" t="s">
        <v>2727</v>
      </c>
      <c r="M244" t="str">
        <f t="shared" si="85"/>
        <v/>
      </c>
      <c r="N244" t="str">
        <f t="shared" si="86"/>
        <v/>
      </c>
      <c r="O244" t="str">
        <f>IFERROR(VLOOKUP(A244,dispett,2,FALSE),B244)</f>
        <v>ecpcntl</v>
      </c>
      <c r="P244" t="str">
        <f t="shared" si="78"/>
        <v>SupplyRegion_ALT1</v>
      </c>
      <c r="Q244" t="str">
        <f t="shared" si="79"/>
        <v>SupplyRegion</v>
      </c>
      <c r="R244" t="str">
        <f t="shared" si="80"/>
        <v xml:space="preserve"> </v>
      </c>
      <c r="S244" t="str">
        <f t="shared" si="81"/>
        <v xml:space="preserve"> </v>
      </c>
      <c r="T244" t="str">
        <f t="shared" si="82"/>
        <v xml:space="preserve"> </v>
      </c>
      <c r="U244" t="str">
        <f t="shared" si="83"/>
        <v xml:space="preserve"> </v>
      </c>
      <c r="V244" t="str">
        <f t="shared" si="84"/>
        <v xml:space="preserve"> </v>
      </c>
      <c r="W244" t="str">
        <f t="shared" si="87"/>
        <v>EMM_CNXT_CST</v>
      </c>
      <c r="X244" t="str">
        <f t="shared" si="88"/>
        <v>(SupplyRegion_ALT1,SupplyRegion)</v>
      </c>
    </row>
    <row r="245" spans="1:24" x14ac:dyDescent="0.25">
      <c r="A245" t="s">
        <v>3330</v>
      </c>
      <c r="B245" t="s">
        <v>2864</v>
      </c>
      <c r="C245" t="s">
        <v>2865</v>
      </c>
      <c r="E245" t="s">
        <v>2840</v>
      </c>
      <c r="G245" t="s">
        <v>3331</v>
      </c>
      <c r="H245" t="s">
        <v>2792</v>
      </c>
      <c r="I245" t="s">
        <v>2791</v>
      </c>
      <c r="J245" t="s">
        <v>2781</v>
      </c>
      <c r="M245" t="str">
        <f t="shared" si="85"/>
        <v/>
      </c>
      <c r="N245" t="str">
        <f t="shared" si="86"/>
        <v/>
      </c>
      <c r="O245" t="str">
        <f>IFERROR(VLOOKUP(A245,dispett,2,FALSE),B245)</f>
        <v>coalemm</v>
      </c>
      <c r="P245" t="str">
        <f t="shared" si="78"/>
        <v>numACI</v>
      </c>
      <c r="Q245" t="str">
        <f t="shared" si="79"/>
        <v>EmissionRank</v>
      </c>
      <c r="R245" t="str">
        <f t="shared" si="80"/>
        <v>PlantType_ECP</v>
      </c>
      <c r="S245" t="str">
        <f t="shared" si="81"/>
        <v xml:space="preserve"> </v>
      </c>
      <c r="T245" t="str">
        <f t="shared" si="82"/>
        <v xml:space="preserve"> </v>
      </c>
      <c r="U245" t="str">
        <f t="shared" si="83"/>
        <v xml:space="preserve"> </v>
      </c>
      <c r="V245" t="str">
        <f t="shared" si="84"/>
        <v xml:space="preserve"> </v>
      </c>
      <c r="W245" t="str">
        <f t="shared" si="87"/>
        <v>EMM_MEF</v>
      </c>
      <c r="X245" t="str">
        <f t="shared" si="88"/>
        <v>(numACI,EmissionRank,PlantType_ECP)</v>
      </c>
    </row>
    <row r="246" spans="1:24" x14ac:dyDescent="0.25">
      <c r="A246" t="s">
        <v>3332</v>
      </c>
      <c r="B246" t="s">
        <v>3231</v>
      </c>
      <c r="C246" t="s">
        <v>2839</v>
      </c>
      <c r="E246" t="s">
        <v>2840</v>
      </c>
      <c r="G246" t="s">
        <v>3333</v>
      </c>
      <c r="H246" t="s">
        <v>2722</v>
      </c>
      <c r="I246" t="s">
        <v>2715</v>
      </c>
      <c r="J246" t="s">
        <v>2561</v>
      </c>
      <c r="M246" t="str">
        <f t="shared" si="85"/>
        <v/>
      </c>
      <c r="N246" t="str">
        <f t="shared" si="86"/>
        <v/>
      </c>
      <c r="O246" t="str">
        <f>IFERROR(VLOOKUP(A246,dispett,2,FALSE),B246)</f>
        <v>emission</v>
      </c>
      <c r="P246" t="str">
        <f t="shared" si="78"/>
        <v>CensusRegion</v>
      </c>
      <c r="Q246" t="str">
        <f t="shared" si="79"/>
        <v>EmissionType</v>
      </c>
      <c r="R246" t="str">
        <f t="shared" si="80"/>
        <v>MNUMYR</v>
      </c>
      <c r="S246" t="str">
        <f t="shared" si="81"/>
        <v xml:space="preserve"> </v>
      </c>
      <c r="T246" t="str">
        <f t="shared" si="82"/>
        <v xml:space="preserve"> </v>
      </c>
      <c r="U246" t="str">
        <f t="shared" si="83"/>
        <v xml:space="preserve"> </v>
      </c>
      <c r="V246" t="str">
        <f t="shared" si="84"/>
        <v xml:space="preserve"> </v>
      </c>
      <c r="W246" t="str">
        <f t="shared" si="87"/>
        <v>EMNT</v>
      </c>
      <c r="X246" t="str">
        <f t="shared" si="88"/>
        <v>(CensusRegion,EmissionType,MNUMYR)</v>
      </c>
    </row>
    <row r="247" spans="1:24" x14ac:dyDescent="0.25">
      <c r="A247" t="s">
        <v>3334</v>
      </c>
      <c r="B247" t="s">
        <v>3231</v>
      </c>
      <c r="C247" t="s">
        <v>2839</v>
      </c>
      <c r="E247" t="s">
        <v>2840</v>
      </c>
      <c r="G247" t="s">
        <v>3335</v>
      </c>
      <c r="H247" t="s">
        <v>5357</v>
      </c>
      <c r="I247" t="s">
        <v>2561</v>
      </c>
      <c r="M247" t="str">
        <f t="shared" si="85"/>
        <v/>
      </c>
      <c r="N247" t="str">
        <f t="shared" si="86"/>
        <v/>
      </c>
      <c r="O247" t="str">
        <f>IFERROR(VLOOKUP(A247,dispett,2,FALSE),B247)</f>
        <v>emission</v>
      </c>
      <c r="P247" t="str">
        <f t="shared" si="78"/>
        <v>NOXRegion</v>
      </c>
      <c r="Q247" t="str">
        <f t="shared" si="79"/>
        <v>MNUMYR</v>
      </c>
      <c r="R247" t="str">
        <f t="shared" si="80"/>
        <v xml:space="preserve"> </v>
      </c>
      <c r="S247" t="str">
        <f t="shared" si="81"/>
        <v xml:space="preserve"> </v>
      </c>
      <c r="T247" t="str">
        <f t="shared" si="82"/>
        <v xml:space="preserve"> </v>
      </c>
      <c r="U247" t="str">
        <f t="shared" si="83"/>
        <v xml:space="preserve"> </v>
      </c>
      <c r="V247" t="str">
        <f t="shared" si="84"/>
        <v xml:space="preserve"> </v>
      </c>
      <c r="W247" t="str">
        <f t="shared" si="87"/>
        <v>EMRFNA</v>
      </c>
      <c r="X247" t="str">
        <f t="shared" si="88"/>
        <v>(NOXRegion,MNUMYR)</v>
      </c>
    </row>
    <row r="248" spans="1:24" x14ac:dyDescent="0.25">
      <c r="A248" t="s">
        <v>3336</v>
      </c>
      <c r="B248" t="s">
        <v>3231</v>
      </c>
      <c r="C248" t="s">
        <v>2839</v>
      </c>
      <c r="E248" t="s">
        <v>2840</v>
      </c>
      <c r="G248" t="s">
        <v>3337</v>
      </c>
      <c r="H248" t="s">
        <v>2561</v>
      </c>
      <c r="I248" t="s">
        <v>2769</v>
      </c>
      <c r="M248" t="str">
        <f t="shared" si="85"/>
        <v/>
      </c>
      <c r="N248" t="str">
        <f t="shared" si="86"/>
        <v/>
      </c>
      <c r="O248" t="str">
        <f>IFERROR(VLOOKUP(A248,dispett,2,FALSE),B248)</f>
        <v>emission</v>
      </c>
      <c r="P248" t="str">
        <f t="shared" si="78"/>
        <v>MNUMYR</v>
      </c>
      <c r="Q248" t="str">
        <f t="shared" si="79"/>
        <v>SO2ComplyGroup</v>
      </c>
      <c r="R248" t="str">
        <f t="shared" si="80"/>
        <v xml:space="preserve"> </v>
      </c>
      <c r="S248" t="str">
        <f t="shared" si="81"/>
        <v xml:space="preserve"> </v>
      </c>
      <c r="T248" t="str">
        <f t="shared" si="82"/>
        <v xml:space="preserve"> </v>
      </c>
      <c r="U248" t="str">
        <f t="shared" si="83"/>
        <v xml:space="preserve"> </v>
      </c>
      <c r="V248" t="str">
        <f t="shared" si="84"/>
        <v xml:space="preserve"> </v>
      </c>
      <c r="W248" t="str">
        <f t="shared" si="87"/>
        <v>EMRFSA</v>
      </c>
      <c r="X248" t="str">
        <f t="shared" si="88"/>
        <v>(MNUMYR,SO2ComplyGroup)</v>
      </c>
    </row>
    <row r="249" spans="1:24" x14ac:dyDescent="0.25">
      <c r="A249" t="s">
        <v>3338</v>
      </c>
      <c r="B249" t="s">
        <v>3231</v>
      </c>
      <c r="C249" t="s">
        <v>2839</v>
      </c>
      <c r="E249" t="s">
        <v>2840</v>
      </c>
      <c r="G249" t="s">
        <v>3339</v>
      </c>
      <c r="H249" t="s">
        <v>2722</v>
      </c>
      <c r="I249" t="s">
        <v>2715</v>
      </c>
      <c r="J249" t="s">
        <v>2561</v>
      </c>
      <c r="M249" t="str">
        <f t="shared" si="85"/>
        <v/>
      </c>
      <c r="N249" t="str">
        <f t="shared" si="86"/>
        <v/>
      </c>
      <c r="O249" t="str">
        <f>IFERROR(VLOOKUP(A249,dispett,2,FALSE),B249)</f>
        <v>emission</v>
      </c>
      <c r="P249" t="str">
        <f t="shared" si="78"/>
        <v>CensusRegion</v>
      </c>
      <c r="Q249" t="str">
        <f t="shared" si="79"/>
        <v>EmissionType</v>
      </c>
      <c r="R249" t="str">
        <f t="shared" si="80"/>
        <v>MNUMYR</v>
      </c>
      <c r="S249" t="str">
        <f t="shared" si="81"/>
        <v xml:space="preserve"> </v>
      </c>
      <c r="T249" t="str">
        <f t="shared" si="82"/>
        <v xml:space="preserve"> </v>
      </c>
      <c r="U249" t="str">
        <f t="shared" si="83"/>
        <v xml:space="preserve"> </v>
      </c>
      <c r="V249" t="str">
        <f t="shared" si="84"/>
        <v xml:space="preserve"> </v>
      </c>
      <c r="W249" t="str">
        <f t="shared" si="87"/>
        <v>EMRSC</v>
      </c>
      <c r="X249" t="str">
        <f t="shared" si="88"/>
        <v>(CensusRegion,EmissionType,MNUMYR)</v>
      </c>
    </row>
    <row r="250" spans="1:24" x14ac:dyDescent="0.25">
      <c r="A250" t="s">
        <v>3340</v>
      </c>
      <c r="B250" t="s">
        <v>3231</v>
      </c>
      <c r="C250" t="s">
        <v>2839</v>
      </c>
      <c r="E250" t="s">
        <v>2840</v>
      </c>
      <c r="G250" t="s">
        <v>3341</v>
      </c>
      <c r="H250" t="s">
        <v>2722</v>
      </c>
      <c r="I250" t="s">
        <v>2715</v>
      </c>
      <c r="J250" t="s">
        <v>2561</v>
      </c>
      <c r="M250" t="str">
        <f t="shared" si="85"/>
        <v/>
      </c>
      <c r="N250" t="str">
        <f t="shared" si="86"/>
        <v/>
      </c>
      <c r="O250" t="str">
        <f>IFERROR(VLOOKUP(A250,dispett,2,FALSE),B250)</f>
        <v>emission</v>
      </c>
      <c r="P250" t="str">
        <f t="shared" si="78"/>
        <v>CensusRegion</v>
      </c>
      <c r="Q250" t="str">
        <f t="shared" si="79"/>
        <v>EmissionType</v>
      </c>
      <c r="R250" t="str">
        <f t="shared" si="80"/>
        <v>MNUMYR</v>
      </c>
      <c r="S250" t="str">
        <f t="shared" si="81"/>
        <v xml:space="preserve"> </v>
      </c>
      <c r="T250" t="str">
        <f t="shared" si="82"/>
        <v xml:space="preserve"> </v>
      </c>
      <c r="U250" t="str">
        <f t="shared" si="83"/>
        <v xml:space="preserve"> </v>
      </c>
      <c r="V250" t="str">
        <f t="shared" si="84"/>
        <v xml:space="preserve"> </v>
      </c>
      <c r="W250" t="str">
        <f t="shared" si="87"/>
        <v>EMTRC</v>
      </c>
      <c r="X250" t="str">
        <f t="shared" si="88"/>
        <v>(CensusRegion,EmissionType,MNUMYR)</v>
      </c>
    </row>
    <row r="251" spans="1:24" x14ac:dyDescent="0.25">
      <c r="A251" t="s">
        <v>3342</v>
      </c>
      <c r="B251" t="s">
        <v>3102</v>
      </c>
      <c r="C251" t="s">
        <v>2839</v>
      </c>
      <c r="E251" t="s">
        <v>2914</v>
      </c>
      <c r="G251" t="s">
        <v>3103</v>
      </c>
      <c r="H251" t="s">
        <v>5332</v>
      </c>
      <c r="I251" t="s">
        <v>2758</v>
      </c>
      <c r="M251" t="str">
        <f t="shared" si="85"/>
        <v/>
      </c>
      <c r="N251" t="str">
        <f t="shared" si="86"/>
        <v/>
      </c>
      <c r="O251" t="str">
        <f>IFERROR(VLOOKUP(A251,dispett,2,FALSE),B251)</f>
        <v>ecp_coal</v>
      </c>
      <c r="P251" t="str">
        <f t="shared" si="78"/>
        <v>ExplicitPlanningHorizon</v>
      </c>
      <c r="Q251" t="str">
        <f t="shared" si="79"/>
        <v>NaturalGasGroup</v>
      </c>
      <c r="R251" t="str">
        <f t="shared" si="80"/>
        <v xml:space="preserve"> </v>
      </c>
      <c r="S251" t="str">
        <f t="shared" si="81"/>
        <v xml:space="preserve"> </v>
      </c>
      <c r="T251" t="str">
        <f t="shared" si="82"/>
        <v xml:space="preserve"> </v>
      </c>
      <c r="U251" t="str">
        <f t="shared" si="83"/>
        <v xml:space="preserve"> </v>
      </c>
      <c r="V251" t="str">
        <f t="shared" si="84"/>
        <v xml:space="preserve"> </v>
      </c>
      <c r="W251" t="str">
        <f t="shared" si="87"/>
        <v>ENG_CAP</v>
      </c>
      <c r="X251" t="str">
        <f t="shared" si="88"/>
        <v>(ExplicitPlanningHorizon,NaturalGasGroup)</v>
      </c>
    </row>
    <row r="252" spans="1:24" x14ac:dyDescent="0.25">
      <c r="A252" t="s">
        <v>3343</v>
      </c>
      <c r="B252" t="s">
        <v>3102</v>
      </c>
      <c r="C252" t="s">
        <v>2839</v>
      </c>
      <c r="E252" t="s">
        <v>2914</v>
      </c>
      <c r="G252" t="s">
        <v>3105</v>
      </c>
      <c r="H252" t="s">
        <v>2758</v>
      </c>
      <c r="M252" t="str">
        <f t="shared" si="85"/>
        <v/>
      </c>
      <c r="N252" t="str">
        <f t="shared" si="86"/>
        <v/>
      </c>
      <c r="O252" t="str">
        <f>IFERROR(VLOOKUP(A252,dispett,2,FALSE),B252)</f>
        <v>ecp_coal</v>
      </c>
      <c r="P252" t="str">
        <f t="shared" si="78"/>
        <v>NaturalGasGroup</v>
      </c>
      <c r="Q252" t="str">
        <f t="shared" si="79"/>
        <v xml:space="preserve"> </v>
      </c>
      <c r="R252" t="str">
        <f t="shared" si="80"/>
        <v xml:space="preserve"> </v>
      </c>
      <c r="S252" t="str">
        <f t="shared" si="81"/>
        <v xml:space="preserve"> </v>
      </c>
      <c r="T252" t="str">
        <f t="shared" si="82"/>
        <v xml:space="preserve"> </v>
      </c>
      <c r="U252" t="str">
        <f t="shared" si="83"/>
        <v xml:space="preserve"> </v>
      </c>
      <c r="V252" t="str">
        <f t="shared" si="84"/>
        <v xml:space="preserve"> </v>
      </c>
      <c r="W252" t="str">
        <f t="shared" si="87"/>
        <v>ENG_CCS_C</v>
      </c>
      <c r="X252" t="str">
        <f t="shared" si="88"/>
        <v>(NaturalGasGroup)</v>
      </c>
    </row>
    <row r="253" spans="1:24" x14ac:dyDescent="0.25">
      <c r="A253" t="s">
        <v>3344</v>
      </c>
      <c r="B253" t="s">
        <v>3102</v>
      </c>
      <c r="C253" t="s">
        <v>2839</v>
      </c>
      <c r="E253" t="s">
        <v>2914</v>
      </c>
      <c r="G253" t="s">
        <v>3107</v>
      </c>
      <c r="H253" t="s">
        <v>2758</v>
      </c>
      <c r="M253" t="str">
        <f t="shared" si="85"/>
        <v/>
      </c>
      <c r="N253" t="str">
        <f t="shared" si="86"/>
        <v/>
      </c>
      <c r="O253" t="str">
        <f>IFERROR(VLOOKUP(A253,dispett,2,FALSE),B253)</f>
        <v>ecp_coal</v>
      </c>
      <c r="P253" t="str">
        <f t="shared" si="78"/>
        <v>NaturalGasGroup</v>
      </c>
      <c r="Q253" t="str">
        <f t="shared" si="79"/>
        <v xml:space="preserve"> </v>
      </c>
      <c r="R253" t="str">
        <f t="shared" si="80"/>
        <v xml:space="preserve"> </v>
      </c>
      <c r="S253" t="str">
        <f t="shared" si="81"/>
        <v xml:space="preserve"> </v>
      </c>
      <c r="T253" t="str">
        <f t="shared" si="82"/>
        <v xml:space="preserve"> </v>
      </c>
      <c r="U253" t="str">
        <f t="shared" si="83"/>
        <v xml:space="preserve"> </v>
      </c>
      <c r="V253" t="str">
        <f t="shared" si="84"/>
        <v xml:space="preserve"> </v>
      </c>
      <c r="W253" t="str">
        <f t="shared" si="87"/>
        <v>ENG_CCS_F</v>
      </c>
      <c r="X253" t="str">
        <f t="shared" si="88"/>
        <v>(NaturalGasGroup)</v>
      </c>
    </row>
    <row r="254" spans="1:24" x14ac:dyDescent="0.25">
      <c r="A254" t="s">
        <v>3345</v>
      </c>
      <c r="B254" t="s">
        <v>3102</v>
      </c>
      <c r="C254" t="s">
        <v>2839</v>
      </c>
      <c r="E254" t="s">
        <v>2914</v>
      </c>
      <c r="G254" t="s">
        <v>3109</v>
      </c>
      <c r="H254" t="s">
        <v>2758</v>
      </c>
      <c r="M254" t="str">
        <f t="shared" si="85"/>
        <v/>
      </c>
      <c r="N254" t="str">
        <f t="shared" si="86"/>
        <v/>
      </c>
      <c r="O254" t="str">
        <f>IFERROR(VLOOKUP(A254,dispett,2,FALSE),B254)</f>
        <v>ecp_coal</v>
      </c>
      <c r="P254" t="str">
        <f t="shared" si="78"/>
        <v>NaturalGasGroup</v>
      </c>
      <c r="Q254" t="str">
        <f t="shared" si="79"/>
        <v xml:space="preserve"> </v>
      </c>
      <c r="R254" t="str">
        <f t="shared" si="80"/>
        <v xml:space="preserve"> </v>
      </c>
      <c r="S254" t="str">
        <f t="shared" si="81"/>
        <v xml:space="preserve"> </v>
      </c>
      <c r="T254" t="str">
        <f t="shared" si="82"/>
        <v xml:space="preserve"> </v>
      </c>
      <c r="U254" t="str">
        <f t="shared" si="83"/>
        <v xml:space="preserve"> </v>
      </c>
      <c r="V254" t="str">
        <f t="shared" si="84"/>
        <v xml:space="preserve"> </v>
      </c>
      <c r="W254" t="str">
        <f t="shared" si="87"/>
        <v>ENG_CCS_H</v>
      </c>
      <c r="X254" t="str">
        <f t="shared" si="88"/>
        <v>(NaturalGasGroup)</v>
      </c>
    </row>
    <row r="255" spans="1:24" x14ac:dyDescent="0.25">
      <c r="A255" t="s">
        <v>3346</v>
      </c>
      <c r="B255" t="s">
        <v>3102</v>
      </c>
      <c r="C255" t="s">
        <v>2839</v>
      </c>
      <c r="E255" t="s">
        <v>2914</v>
      </c>
      <c r="G255" t="s">
        <v>3111</v>
      </c>
      <c r="H255" t="s">
        <v>2758</v>
      </c>
      <c r="M255" t="str">
        <f t="shared" si="85"/>
        <v/>
      </c>
      <c r="N255" t="str">
        <f t="shared" si="86"/>
        <v/>
      </c>
      <c r="O255" t="str">
        <f>IFERROR(VLOOKUP(A255,dispett,2,FALSE),B255)</f>
        <v>ecp_coal</v>
      </c>
      <c r="P255" t="str">
        <f t="shared" si="78"/>
        <v>NaturalGasGroup</v>
      </c>
      <c r="Q255" t="str">
        <f t="shared" si="79"/>
        <v xml:space="preserve"> </v>
      </c>
      <c r="R255" t="str">
        <f t="shared" si="80"/>
        <v xml:space="preserve"> </v>
      </c>
      <c r="S255" t="str">
        <f t="shared" si="81"/>
        <v xml:space="preserve"> </v>
      </c>
      <c r="T255" t="str">
        <f t="shared" si="82"/>
        <v xml:space="preserve"> </v>
      </c>
      <c r="U255" t="str">
        <f t="shared" si="83"/>
        <v xml:space="preserve"> </v>
      </c>
      <c r="V255" t="str">
        <f t="shared" si="84"/>
        <v xml:space="preserve"> </v>
      </c>
      <c r="W255" t="str">
        <f t="shared" si="87"/>
        <v>ENG_CCS_O</v>
      </c>
      <c r="X255" t="str">
        <f t="shared" si="88"/>
        <v>(NaturalGasGroup)</v>
      </c>
    </row>
    <row r="256" spans="1:24" x14ac:dyDescent="0.25">
      <c r="A256" t="s">
        <v>3347</v>
      </c>
      <c r="B256" t="s">
        <v>3102</v>
      </c>
      <c r="C256" t="s">
        <v>2839</v>
      </c>
      <c r="E256" t="s">
        <v>2914</v>
      </c>
      <c r="G256" t="s">
        <v>3113</v>
      </c>
      <c r="H256" t="s">
        <v>2758</v>
      </c>
      <c r="M256" t="str">
        <f t="shared" si="85"/>
        <v/>
      </c>
      <c r="N256" t="str">
        <f t="shared" si="86"/>
        <v/>
      </c>
      <c r="O256" t="str">
        <f>IFERROR(VLOOKUP(A256,dispett,2,FALSE),B256)</f>
        <v>ecp_coal</v>
      </c>
      <c r="P256" t="str">
        <f t="shared" si="78"/>
        <v>NaturalGasGroup</v>
      </c>
      <c r="Q256" t="str">
        <f t="shared" si="79"/>
        <v xml:space="preserve"> </v>
      </c>
      <c r="R256" t="str">
        <f t="shared" si="80"/>
        <v xml:space="preserve"> </v>
      </c>
      <c r="S256" t="str">
        <f t="shared" si="81"/>
        <v xml:space="preserve"> </v>
      </c>
      <c r="T256" t="str">
        <f t="shared" si="82"/>
        <v xml:space="preserve"> </v>
      </c>
      <c r="U256" t="str">
        <f t="shared" si="83"/>
        <v xml:space="preserve"> </v>
      </c>
      <c r="V256" t="str">
        <f t="shared" si="84"/>
        <v xml:space="preserve"> </v>
      </c>
      <c r="W256" t="str">
        <f t="shared" si="87"/>
        <v>ENG_CCS_R</v>
      </c>
      <c r="X256" t="str">
        <f t="shared" si="88"/>
        <v>(NaturalGasGroup)</v>
      </c>
    </row>
    <row r="257" spans="1:24" x14ac:dyDescent="0.25">
      <c r="A257" t="s">
        <v>3348</v>
      </c>
      <c r="B257" t="s">
        <v>3102</v>
      </c>
      <c r="C257" t="s">
        <v>2839</v>
      </c>
      <c r="E257" t="s">
        <v>2914</v>
      </c>
      <c r="G257" t="s">
        <v>3115</v>
      </c>
      <c r="H257" t="s">
        <v>2758</v>
      </c>
      <c r="M257" t="str">
        <f t="shared" si="85"/>
        <v/>
      </c>
      <c r="N257" t="str">
        <f t="shared" si="86"/>
        <v/>
      </c>
      <c r="O257" t="str">
        <f>IFERROR(VLOOKUP(A257,dispett,2,FALSE),B257)</f>
        <v>ecp_coal</v>
      </c>
      <c r="P257" t="str">
        <f t="shared" si="78"/>
        <v>NaturalGasGroup</v>
      </c>
      <c r="Q257" t="str">
        <f t="shared" si="79"/>
        <v xml:space="preserve"> </v>
      </c>
      <c r="R257" t="str">
        <f t="shared" si="80"/>
        <v xml:space="preserve"> </v>
      </c>
      <c r="S257" t="str">
        <f t="shared" si="81"/>
        <v xml:space="preserve"> </v>
      </c>
      <c r="T257" t="str">
        <f t="shared" si="82"/>
        <v xml:space="preserve"> </v>
      </c>
      <c r="U257" t="str">
        <f t="shared" si="83"/>
        <v xml:space="preserve"> </v>
      </c>
      <c r="V257" t="str">
        <f t="shared" si="84"/>
        <v xml:space="preserve"> </v>
      </c>
      <c r="W257" t="str">
        <f t="shared" si="87"/>
        <v>ENG_CCS_V</v>
      </c>
      <c r="X257" t="str">
        <f t="shared" si="88"/>
        <v>(NaturalGasGroup)</v>
      </c>
    </row>
    <row r="258" spans="1:24" x14ac:dyDescent="0.25">
      <c r="A258" t="s">
        <v>3349</v>
      </c>
      <c r="B258" t="s">
        <v>3102</v>
      </c>
      <c r="C258" t="s">
        <v>2839</v>
      </c>
      <c r="E258" t="s">
        <v>2914</v>
      </c>
      <c r="G258" t="s">
        <v>3117</v>
      </c>
      <c r="H258" t="s">
        <v>2758</v>
      </c>
      <c r="M258" t="str">
        <f t="shared" si="85"/>
        <v/>
      </c>
      <c r="N258" t="str">
        <f t="shared" si="86"/>
        <v/>
      </c>
      <c r="O258" t="str">
        <f>IFERROR(VLOOKUP(A258,dispett,2,FALSE),B258)</f>
        <v>ecp_coal</v>
      </c>
      <c r="P258" t="str">
        <f t="shared" si="78"/>
        <v>NaturalGasGroup</v>
      </c>
      <c r="Q258" t="str">
        <f t="shared" si="79"/>
        <v xml:space="preserve"> </v>
      </c>
      <c r="R258" t="str">
        <f t="shared" si="80"/>
        <v xml:space="preserve"> </v>
      </c>
      <c r="S258" t="str">
        <f t="shared" si="81"/>
        <v xml:space="preserve"> </v>
      </c>
      <c r="T258" t="str">
        <f t="shared" si="82"/>
        <v xml:space="preserve"> </v>
      </c>
      <c r="U258" t="str">
        <f t="shared" si="83"/>
        <v xml:space="preserve"> </v>
      </c>
      <c r="V258" t="str">
        <f t="shared" si="84"/>
        <v xml:space="preserve"> </v>
      </c>
      <c r="W258" t="str">
        <f t="shared" si="87"/>
        <v>ENG_CF</v>
      </c>
      <c r="X258" t="str">
        <f t="shared" si="88"/>
        <v>(NaturalGasGroup)</v>
      </c>
    </row>
    <row r="259" spans="1:24" x14ac:dyDescent="0.25">
      <c r="A259" t="s">
        <v>3350</v>
      </c>
      <c r="B259" t="s">
        <v>3102</v>
      </c>
      <c r="C259" t="s">
        <v>2839</v>
      </c>
      <c r="E259" t="s">
        <v>2876</v>
      </c>
      <c r="G259" t="s">
        <v>3351</v>
      </c>
      <c r="H259" t="s">
        <v>2758</v>
      </c>
      <c r="M259" t="str">
        <f t="shared" si="85"/>
        <v/>
      </c>
      <c r="N259" t="str">
        <f t="shared" si="86"/>
        <v/>
      </c>
      <c r="O259" t="str">
        <f>IFERROR(VLOOKUP(A259,dispett,2,FALSE),B259)</f>
        <v>ecp_coal</v>
      </c>
      <c r="P259" t="str">
        <f t="shared" si="78"/>
        <v>NaturalGasGroup</v>
      </c>
      <c r="Q259" t="str">
        <f t="shared" si="79"/>
        <v xml:space="preserve"> </v>
      </c>
      <c r="R259" t="str">
        <f t="shared" si="80"/>
        <v xml:space="preserve"> </v>
      </c>
      <c r="S259" t="str">
        <f t="shared" si="81"/>
        <v xml:space="preserve"> </v>
      </c>
      <c r="T259" t="str">
        <f t="shared" si="82"/>
        <v xml:space="preserve"> </v>
      </c>
      <c r="U259" t="str">
        <f t="shared" si="83"/>
        <v xml:space="preserve"> </v>
      </c>
      <c r="V259" t="str">
        <f t="shared" si="84"/>
        <v xml:space="preserve"> </v>
      </c>
      <c r="W259" t="str">
        <f t="shared" si="87"/>
        <v>ENG_ECP</v>
      </c>
      <c r="X259" t="str">
        <f t="shared" si="88"/>
        <v>(NaturalGasGroup)</v>
      </c>
    </row>
    <row r="260" spans="1:24" x14ac:dyDescent="0.25">
      <c r="A260" t="s">
        <v>3352</v>
      </c>
      <c r="B260" t="s">
        <v>3102</v>
      </c>
      <c r="C260" t="s">
        <v>2839</v>
      </c>
      <c r="E260" t="s">
        <v>2876</v>
      </c>
      <c r="G260" t="s">
        <v>3353</v>
      </c>
      <c r="H260" t="s">
        <v>2758</v>
      </c>
      <c r="M260" t="str">
        <f t="shared" si="85"/>
        <v/>
      </c>
      <c r="N260" t="str">
        <f t="shared" si="86"/>
        <v/>
      </c>
      <c r="O260" t="str">
        <f>IFERROR(VLOOKUP(A260,dispett,2,FALSE),B260)</f>
        <v>ecp_coal</v>
      </c>
      <c r="P260" t="str">
        <f t="shared" si="78"/>
        <v>NaturalGasGroup</v>
      </c>
      <c r="Q260" t="str">
        <f t="shared" si="79"/>
        <v xml:space="preserve"> </v>
      </c>
      <c r="R260" t="str">
        <f t="shared" si="80"/>
        <v xml:space="preserve"> </v>
      </c>
      <c r="S260" t="str">
        <f t="shared" si="81"/>
        <v xml:space="preserve"> </v>
      </c>
      <c r="T260" t="str">
        <f t="shared" si="82"/>
        <v xml:space="preserve"> </v>
      </c>
      <c r="U260" t="str">
        <f t="shared" si="83"/>
        <v xml:space="preserve"> </v>
      </c>
      <c r="V260" t="str">
        <f t="shared" si="84"/>
        <v xml:space="preserve"> </v>
      </c>
      <c r="W260" t="str">
        <f t="shared" si="87"/>
        <v>ENG_FLRG</v>
      </c>
      <c r="X260" t="str">
        <f t="shared" si="88"/>
        <v>(NaturalGasGroup)</v>
      </c>
    </row>
    <row r="261" spans="1:24" x14ac:dyDescent="0.25">
      <c r="A261" t="s">
        <v>3354</v>
      </c>
      <c r="B261" t="s">
        <v>3102</v>
      </c>
      <c r="C261" t="s">
        <v>2839</v>
      </c>
      <c r="E261" t="s">
        <v>2914</v>
      </c>
      <c r="G261" t="s">
        <v>3161</v>
      </c>
      <c r="H261" t="s">
        <v>5332</v>
      </c>
      <c r="I261" t="s">
        <v>2758</v>
      </c>
      <c r="M261" t="str">
        <f t="shared" si="85"/>
        <v/>
      </c>
      <c r="N261" t="str">
        <f t="shared" si="86"/>
        <v/>
      </c>
      <c r="O261" t="str">
        <f>IFERROR(VLOOKUP(A261,dispett,2,FALSE),B261)</f>
        <v>ecp_coal</v>
      </c>
      <c r="P261" t="str">
        <f t="shared" si="78"/>
        <v>ExplicitPlanningHorizon</v>
      </c>
      <c r="Q261" t="str">
        <f t="shared" si="79"/>
        <v>NaturalGasGroup</v>
      </c>
      <c r="R261" t="str">
        <f t="shared" si="80"/>
        <v xml:space="preserve"> </v>
      </c>
      <c r="S261" t="str">
        <f t="shared" si="81"/>
        <v xml:space="preserve"> </v>
      </c>
      <c r="T261" t="str">
        <f t="shared" si="82"/>
        <v xml:space="preserve"> </v>
      </c>
      <c r="U261" t="str">
        <f t="shared" si="83"/>
        <v xml:space="preserve"> </v>
      </c>
      <c r="V261" t="str">
        <f t="shared" si="84"/>
        <v xml:space="preserve"> </v>
      </c>
      <c r="W261" t="str">
        <f t="shared" si="87"/>
        <v>ENG_FOM</v>
      </c>
      <c r="X261" t="str">
        <f t="shared" si="88"/>
        <v>(ExplicitPlanningHorizon,NaturalGasGroup)</v>
      </c>
    </row>
    <row r="262" spans="1:24" x14ac:dyDescent="0.25">
      <c r="A262" t="s">
        <v>3355</v>
      </c>
      <c r="B262" t="s">
        <v>3102</v>
      </c>
      <c r="C262" t="s">
        <v>2839</v>
      </c>
      <c r="E262" t="s">
        <v>2876</v>
      </c>
      <c r="G262" t="s">
        <v>3356</v>
      </c>
      <c r="H262" t="s">
        <v>2758</v>
      </c>
      <c r="M262" t="str">
        <f t="shared" si="85"/>
        <v/>
      </c>
      <c r="N262" t="str">
        <f t="shared" si="86"/>
        <v/>
      </c>
      <c r="O262" t="str">
        <f>IFERROR(VLOOKUP(A262,dispett,2,FALSE),B262)</f>
        <v>ecp_coal</v>
      </c>
      <c r="P262" t="str">
        <f t="shared" si="78"/>
        <v>NaturalGasGroup</v>
      </c>
      <c r="Q262" t="str">
        <f t="shared" si="79"/>
        <v xml:space="preserve"> </v>
      </c>
      <c r="R262" t="str">
        <f t="shared" si="80"/>
        <v xml:space="preserve"> </v>
      </c>
      <c r="S262" t="str">
        <f t="shared" si="81"/>
        <v xml:space="preserve"> </v>
      </c>
      <c r="T262" t="str">
        <f t="shared" si="82"/>
        <v xml:space="preserve"> </v>
      </c>
      <c r="U262" t="str">
        <f t="shared" si="83"/>
        <v xml:space="preserve"> </v>
      </c>
      <c r="V262" t="str">
        <f t="shared" si="84"/>
        <v xml:space="preserve"> </v>
      </c>
      <c r="W262" t="str">
        <f t="shared" si="87"/>
        <v>ENG_FREC</v>
      </c>
      <c r="X262" t="str">
        <f t="shared" si="88"/>
        <v>(NaturalGasGroup)</v>
      </c>
    </row>
    <row r="263" spans="1:24" x14ac:dyDescent="0.25">
      <c r="A263" t="s">
        <v>3357</v>
      </c>
      <c r="B263" t="s">
        <v>3102</v>
      </c>
      <c r="C263" t="s">
        <v>2839</v>
      </c>
      <c r="E263" t="s">
        <v>2876</v>
      </c>
      <c r="G263" t="s">
        <v>3358</v>
      </c>
      <c r="H263" t="s">
        <v>2758</v>
      </c>
      <c r="M263" t="str">
        <f t="shared" si="85"/>
        <v/>
      </c>
      <c r="N263" t="str">
        <f t="shared" si="86"/>
        <v/>
      </c>
      <c r="O263" t="str">
        <f>IFERROR(VLOOKUP(A263,dispett,2,FALSE),B263)</f>
        <v>ecp_coal</v>
      </c>
      <c r="P263" t="str">
        <f t="shared" si="78"/>
        <v>NaturalGasGroup</v>
      </c>
      <c r="Q263" t="str">
        <f t="shared" si="79"/>
        <v xml:space="preserve"> </v>
      </c>
      <c r="R263" t="str">
        <f t="shared" si="80"/>
        <v xml:space="preserve"> </v>
      </c>
      <c r="S263" t="str">
        <f t="shared" si="81"/>
        <v xml:space="preserve"> </v>
      </c>
      <c r="T263" t="str">
        <f t="shared" si="82"/>
        <v xml:space="preserve"> </v>
      </c>
      <c r="U263" t="str">
        <f t="shared" si="83"/>
        <v xml:space="preserve"> </v>
      </c>
      <c r="V263" t="str">
        <f t="shared" si="84"/>
        <v xml:space="preserve"> </v>
      </c>
      <c r="W263" t="str">
        <f t="shared" si="87"/>
        <v>ENG_GRP</v>
      </c>
      <c r="X263" t="str">
        <f t="shared" si="88"/>
        <v>(NaturalGasGroup)</v>
      </c>
    </row>
    <row r="264" spans="1:24" x14ac:dyDescent="0.25">
      <c r="A264" t="s">
        <v>3359</v>
      </c>
      <c r="B264" t="s">
        <v>3102</v>
      </c>
      <c r="C264" t="s">
        <v>2839</v>
      </c>
      <c r="E264" t="s">
        <v>2876</v>
      </c>
      <c r="G264" t="s">
        <v>3177</v>
      </c>
      <c r="H264" t="s">
        <v>2758</v>
      </c>
      <c r="M264" t="str">
        <f t="shared" si="85"/>
        <v/>
      </c>
      <c r="N264" t="str">
        <f t="shared" si="86"/>
        <v/>
      </c>
      <c r="O264" t="str">
        <f>IFERROR(VLOOKUP(A264,dispett,2,FALSE),B264)</f>
        <v>ecp_coal</v>
      </c>
      <c r="P264" t="str">
        <f t="shared" si="78"/>
        <v>NaturalGasGroup</v>
      </c>
      <c r="Q264" t="str">
        <f t="shared" si="79"/>
        <v xml:space="preserve"> </v>
      </c>
      <c r="R264" t="str">
        <f t="shared" si="80"/>
        <v xml:space="preserve"> </v>
      </c>
      <c r="S264" t="str">
        <f t="shared" si="81"/>
        <v xml:space="preserve"> </v>
      </c>
      <c r="T264" t="str">
        <f t="shared" si="82"/>
        <v xml:space="preserve"> </v>
      </c>
      <c r="U264" t="str">
        <f t="shared" si="83"/>
        <v xml:space="preserve"> </v>
      </c>
      <c r="V264" t="str">
        <f t="shared" si="84"/>
        <v xml:space="preserve"> </v>
      </c>
      <c r="W264" t="str">
        <f t="shared" si="87"/>
        <v>ENG_MR</v>
      </c>
      <c r="X264" t="str">
        <f t="shared" si="88"/>
        <v>(NaturalGasGroup)</v>
      </c>
    </row>
    <row r="265" spans="1:24" x14ac:dyDescent="0.25">
      <c r="A265" t="s">
        <v>3360</v>
      </c>
      <c r="B265" t="s">
        <v>3102</v>
      </c>
      <c r="C265" t="s">
        <v>2839</v>
      </c>
      <c r="E265" t="s">
        <v>2876</v>
      </c>
      <c r="G265" t="s">
        <v>3361</v>
      </c>
      <c r="H265" t="s">
        <v>2758</v>
      </c>
      <c r="M265" t="str">
        <f t="shared" si="85"/>
        <v/>
      </c>
      <c r="N265" t="str">
        <f t="shared" si="86"/>
        <v/>
      </c>
      <c r="O265" t="str">
        <f>IFERROR(VLOOKUP(A265,dispett,2,FALSE),B265)</f>
        <v>ecp_coal</v>
      </c>
      <c r="P265" t="str">
        <f t="shared" si="78"/>
        <v>NaturalGasGroup</v>
      </c>
      <c r="Q265" t="str">
        <f t="shared" si="79"/>
        <v xml:space="preserve"> </v>
      </c>
      <c r="R265" t="str">
        <f t="shared" si="80"/>
        <v xml:space="preserve"> </v>
      </c>
      <c r="S265" t="str">
        <f t="shared" si="81"/>
        <v xml:space="preserve"> </v>
      </c>
      <c r="T265" t="str">
        <f t="shared" si="82"/>
        <v xml:space="preserve"> </v>
      </c>
      <c r="U265" t="str">
        <f t="shared" si="83"/>
        <v xml:space="preserve"> </v>
      </c>
      <c r="V265" t="str">
        <f t="shared" si="84"/>
        <v xml:space="preserve"> </v>
      </c>
      <c r="W265" t="str">
        <f t="shared" si="87"/>
        <v>ENG_RG</v>
      </c>
      <c r="X265" t="str">
        <f t="shared" si="88"/>
        <v>(NaturalGasGroup)</v>
      </c>
    </row>
    <row r="266" spans="1:24" x14ac:dyDescent="0.25">
      <c r="A266" t="s">
        <v>3362</v>
      </c>
      <c r="B266" t="s">
        <v>3102</v>
      </c>
      <c r="C266" t="s">
        <v>2839</v>
      </c>
      <c r="E266" t="s">
        <v>2914</v>
      </c>
      <c r="G266" t="s">
        <v>3363</v>
      </c>
      <c r="H266" t="s">
        <v>2758</v>
      </c>
      <c r="M266" t="str">
        <f t="shared" si="85"/>
        <v/>
      </c>
      <c r="N266" t="str">
        <f t="shared" si="86"/>
        <v/>
      </c>
      <c r="O266" t="str">
        <f>IFERROR(VLOOKUP(A266,dispett,2,FALSE),B266)</f>
        <v>ecp_coal</v>
      </c>
      <c r="P266" t="str">
        <f t="shared" si="78"/>
        <v>NaturalGasGroup</v>
      </c>
      <c r="Q266" t="str">
        <f t="shared" si="79"/>
        <v xml:space="preserve"> </v>
      </c>
      <c r="R266" t="str">
        <f t="shared" si="80"/>
        <v xml:space="preserve"> </v>
      </c>
      <c r="S266" t="str">
        <f t="shared" si="81"/>
        <v xml:space="preserve"> </v>
      </c>
      <c r="T266" t="str">
        <f t="shared" si="82"/>
        <v xml:space="preserve"> </v>
      </c>
      <c r="U266" t="str">
        <f t="shared" si="83"/>
        <v xml:space="preserve"> </v>
      </c>
      <c r="V266" t="str">
        <f t="shared" si="84"/>
        <v xml:space="preserve"> </v>
      </c>
      <c r="W266" t="str">
        <f t="shared" si="87"/>
        <v>ENG_RVAL</v>
      </c>
      <c r="X266" t="str">
        <f t="shared" si="88"/>
        <v>(NaturalGasGroup)</v>
      </c>
    </row>
    <row r="267" spans="1:24" x14ac:dyDescent="0.25">
      <c r="A267" t="s">
        <v>3364</v>
      </c>
      <c r="B267" t="s">
        <v>3102</v>
      </c>
      <c r="C267" t="s">
        <v>2839</v>
      </c>
      <c r="E267" t="s">
        <v>2876</v>
      </c>
      <c r="G267" t="s">
        <v>3365</v>
      </c>
      <c r="H267" t="s">
        <v>2758</v>
      </c>
      <c r="M267" t="str">
        <f t="shared" si="85"/>
        <v/>
      </c>
      <c r="N267" t="str">
        <f t="shared" si="86"/>
        <v/>
      </c>
      <c r="O267" t="str">
        <f>IFERROR(VLOOKUP(A267,dispett,2,FALSE),B267)</f>
        <v>ecp_coal</v>
      </c>
      <c r="P267" t="str">
        <f t="shared" si="78"/>
        <v>NaturalGasGroup</v>
      </c>
      <c r="Q267" t="str">
        <f t="shared" si="79"/>
        <v xml:space="preserve"> </v>
      </c>
      <c r="R267" t="str">
        <f t="shared" si="80"/>
        <v xml:space="preserve"> </v>
      </c>
      <c r="S267" t="str">
        <f t="shared" si="81"/>
        <v xml:space="preserve"> </v>
      </c>
      <c r="T267" t="str">
        <f t="shared" si="82"/>
        <v xml:space="preserve"> </v>
      </c>
      <c r="U267" t="str">
        <f t="shared" si="83"/>
        <v xml:space="preserve"> </v>
      </c>
      <c r="V267" t="str">
        <f t="shared" si="84"/>
        <v xml:space="preserve"> </v>
      </c>
      <c r="W267" t="str">
        <f t="shared" si="87"/>
        <v>ENG_RYR</v>
      </c>
      <c r="X267" t="str">
        <f t="shared" si="88"/>
        <v>(NaturalGasGroup)</v>
      </c>
    </row>
    <row r="268" spans="1:24" x14ac:dyDescent="0.25">
      <c r="A268" t="s">
        <v>3366</v>
      </c>
      <c r="B268" t="s">
        <v>3102</v>
      </c>
      <c r="C268" t="s">
        <v>2839</v>
      </c>
      <c r="E268" t="s">
        <v>2914</v>
      </c>
      <c r="G268" t="s">
        <v>3211</v>
      </c>
      <c r="H268" t="s">
        <v>5320</v>
      </c>
      <c r="I268" t="s">
        <v>2758</v>
      </c>
      <c r="M268" t="str">
        <f t="shared" si="85"/>
        <v/>
      </c>
      <c r="N268" t="str">
        <f t="shared" si="86"/>
        <v/>
      </c>
      <c r="O268" t="str">
        <f>IFERROR(VLOOKUP(A268,dispett,2,FALSE),B268)</f>
        <v>ecp_coal</v>
      </c>
      <c r="P268" t="str">
        <f t="shared" si="78"/>
        <v>Season</v>
      </c>
      <c r="Q268" t="str">
        <f t="shared" si="79"/>
        <v>NaturalGasGroup</v>
      </c>
      <c r="R268" t="str">
        <f t="shared" si="80"/>
        <v xml:space="preserve"> </v>
      </c>
      <c r="S268" t="str">
        <f t="shared" si="81"/>
        <v xml:space="preserve"> </v>
      </c>
      <c r="T268" t="str">
        <f t="shared" si="82"/>
        <v xml:space="preserve"> </v>
      </c>
      <c r="U268" t="str">
        <f t="shared" si="83"/>
        <v xml:space="preserve"> </v>
      </c>
      <c r="V268" t="str">
        <f t="shared" si="84"/>
        <v xml:space="preserve"> </v>
      </c>
      <c r="W268" t="str">
        <f t="shared" si="87"/>
        <v>ENG_SP_CAP_FAC</v>
      </c>
      <c r="X268" t="str">
        <f t="shared" si="88"/>
        <v>(Season,NaturalGasGroup)</v>
      </c>
    </row>
    <row r="269" spans="1:24" x14ac:dyDescent="0.25">
      <c r="A269" t="s">
        <v>3367</v>
      </c>
      <c r="B269" t="s">
        <v>3102</v>
      </c>
      <c r="C269" t="s">
        <v>2839</v>
      </c>
      <c r="E269" t="s">
        <v>2876</v>
      </c>
      <c r="G269" t="s">
        <v>3368</v>
      </c>
      <c r="H269" t="s">
        <v>2758</v>
      </c>
      <c r="M269" t="str">
        <f t="shared" si="85"/>
        <v/>
      </c>
      <c r="N269" t="str">
        <f t="shared" si="86"/>
        <v/>
      </c>
      <c r="O269" t="str">
        <f>IFERROR(VLOOKUP(A269,dispett,2,FALSE),B269)</f>
        <v>ecp_coal</v>
      </c>
      <c r="P269" t="str">
        <f t="shared" si="78"/>
        <v>NaturalGasGroup</v>
      </c>
      <c r="Q269" t="str">
        <f t="shared" si="79"/>
        <v xml:space="preserve"> </v>
      </c>
      <c r="R269" t="str">
        <f t="shared" si="80"/>
        <v xml:space="preserve"> </v>
      </c>
      <c r="S269" t="str">
        <f t="shared" si="81"/>
        <v xml:space="preserve"> </v>
      </c>
      <c r="T269" t="str">
        <f t="shared" si="82"/>
        <v xml:space="preserve"> </v>
      </c>
      <c r="U269" t="str">
        <f t="shared" si="83"/>
        <v xml:space="preserve"> </v>
      </c>
      <c r="V269" t="str">
        <f t="shared" si="84"/>
        <v xml:space="preserve"> </v>
      </c>
      <c r="W269" t="str">
        <f t="shared" si="87"/>
        <v>ENG_SYR</v>
      </c>
      <c r="X269" t="str">
        <f t="shared" si="88"/>
        <v>(NaturalGasGroup)</v>
      </c>
    </row>
    <row r="270" spans="1:24" x14ac:dyDescent="0.25">
      <c r="A270" t="s">
        <v>3369</v>
      </c>
      <c r="B270" t="s">
        <v>3102</v>
      </c>
      <c r="C270" t="s">
        <v>2839</v>
      </c>
      <c r="E270" t="s">
        <v>2914</v>
      </c>
      <c r="G270" t="s">
        <v>3370</v>
      </c>
      <c r="H270" t="s">
        <v>2758</v>
      </c>
      <c r="M270" t="str">
        <f t="shared" si="85"/>
        <v/>
      </c>
      <c r="N270" t="str">
        <f t="shared" si="86"/>
        <v/>
      </c>
      <c r="O270" t="str">
        <f>IFERROR(VLOOKUP(A270,dispett,2,FALSE),B270)</f>
        <v>ecp_coal</v>
      </c>
      <c r="P270" t="str">
        <f t="shared" si="78"/>
        <v>NaturalGasGroup</v>
      </c>
      <c r="Q270" t="str">
        <f t="shared" si="79"/>
        <v xml:space="preserve"> </v>
      </c>
      <c r="R270" t="str">
        <f t="shared" si="80"/>
        <v xml:space="preserve"> </v>
      </c>
      <c r="S270" t="str">
        <f t="shared" si="81"/>
        <v xml:space="preserve"> </v>
      </c>
      <c r="T270" t="str">
        <f t="shared" si="82"/>
        <v xml:space="preserve"> </v>
      </c>
      <c r="U270" t="str">
        <f t="shared" si="83"/>
        <v xml:space="preserve"> </v>
      </c>
      <c r="V270" t="str">
        <f t="shared" si="84"/>
        <v xml:space="preserve"> </v>
      </c>
      <c r="W270" t="str">
        <f t="shared" si="87"/>
        <v>ENG_VOM</v>
      </c>
      <c r="X270" t="str">
        <f t="shared" si="88"/>
        <v>(NaturalGasGroup)</v>
      </c>
    </row>
    <row r="271" spans="1:24" x14ac:dyDescent="0.25">
      <c r="A271" t="s">
        <v>3371</v>
      </c>
      <c r="B271" t="s">
        <v>3217</v>
      </c>
      <c r="C271" t="s">
        <v>2839</v>
      </c>
      <c r="E271" t="s">
        <v>2840</v>
      </c>
      <c r="G271" t="s">
        <v>3372</v>
      </c>
      <c r="H271" t="s">
        <v>2561</v>
      </c>
      <c r="M271" t="str">
        <f t="shared" si="85"/>
        <v/>
      </c>
      <c r="N271" t="str">
        <f t="shared" si="86"/>
        <v/>
      </c>
      <c r="O271" t="str">
        <f>IFERROR(VLOOKUP(A271,dispett,2,FALSE),B271)</f>
        <v>emeblk</v>
      </c>
      <c r="P271" t="str">
        <f t="shared" si="78"/>
        <v>MNUMYR</v>
      </c>
      <c r="Q271" t="str">
        <f t="shared" si="79"/>
        <v xml:space="preserve"> </v>
      </c>
      <c r="R271" t="str">
        <f t="shared" si="80"/>
        <v xml:space="preserve"> </v>
      </c>
      <c r="S271" t="str">
        <f t="shared" si="81"/>
        <v xml:space="preserve"> </v>
      </c>
      <c r="T271" t="str">
        <f t="shared" si="82"/>
        <v xml:space="preserve"> </v>
      </c>
      <c r="U271" t="str">
        <f t="shared" si="83"/>
        <v xml:space="preserve"> </v>
      </c>
      <c r="V271" t="str">
        <f t="shared" si="84"/>
        <v xml:space="preserve"> </v>
      </c>
      <c r="W271" t="str">
        <f t="shared" si="87"/>
        <v>ENGEL</v>
      </c>
      <c r="X271" t="str">
        <f t="shared" si="88"/>
        <v>(MNUMYR)</v>
      </c>
    </row>
    <row r="272" spans="1:24" x14ac:dyDescent="0.25">
      <c r="A272" t="s">
        <v>3373</v>
      </c>
      <c r="B272" t="s">
        <v>3374</v>
      </c>
      <c r="C272" t="s">
        <v>2839</v>
      </c>
      <c r="E272" t="s">
        <v>2914</v>
      </c>
      <c r="G272" t="s">
        <v>3375</v>
      </c>
      <c r="H272" t="s">
        <v>2670</v>
      </c>
      <c r="M272" t="str">
        <f t="shared" si="85"/>
        <v/>
      </c>
      <c r="N272" t="str">
        <f t="shared" si="86"/>
        <v/>
      </c>
      <c r="O272" t="str">
        <f>IFERROR(VLOOKUP(A272,dispett,2,FALSE),B272)</f>
        <v>ecp_nuc</v>
      </c>
      <c r="P272" t="str">
        <f t="shared" si="78"/>
        <v>NuclearUnit</v>
      </c>
      <c r="Q272" t="str">
        <f t="shared" si="79"/>
        <v xml:space="preserve"> </v>
      </c>
      <c r="R272" t="str">
        <f t="shared" si="80"/>
        <v xml:space="preserve"> </v>
      </c>
      <c r="S272" t="str">
        <f t="shared" si="81"/>
        <v xml:space="preserve"> </v>
      </c>
      <c r="T272" t="str">
        <f t="shared" si="82"/>
        <v xml:space="preserve"> </v>
      </c>
      <c r="U272" t="str">
        <f t="shared" si="83"/>
        <v xml:space="preserve"> </v>
      </c>
      <c r="V272" t="str">
        <f t="shared" si="84"/>
        <v xml:space="preserve"> </v>
      </c>
      <c r="W272" t="str">
        <f t="shared" si="87"/>
        <v>ENUC_ACST</v>
      </c>
      <c r="X272" t="str">
        <f t="shared" si="88"/>
        <v>(NuclearUnit)</v>
      </c>
    </row>
    <row r="273" spans="1:24" x14ac:dyDescent="0.25">
      <c r="A273" t="s">
        <v>3376</v>
      </c>
      <c r="B273" t="s">
        <v>3374</v>
      </c>
      <c r="C273" t="s">
        <v>2839</v>
      </c>
      <c r="E273" t="s">
        <v>2876</v>
      </c>
      <c r="G273" t="s">
        <v>3377</v>
      </c>
      <c r="H273" t="s">
        <v>2670</v>
      </c>
      <c r="M273" t="str">
        <f t="shared" si="85"/>
        <v/>
      </c>
      <c r="N273" t="str">
        <f t="shared" si="86"/>
        <v/>
      </c>
      <c r="O273" t="str">
        <f>IFERROR(VLOOKUP(A273,dispett,2,FALSE),B273)</f>
        <v>ecp_nuc</v>
      </c>
      <c r="P273" t="str">
        <f t="shared" si="78"/>
        <v>NuclearUnit</v>
      </c>
      <c r="Q273" t="str">
        <f t="shared" si="79"/>
        <v xml:space="preserve"> </v>
      </c>
      <c r="R273" t="str">
        <f t="shared" si="80"/>
        <v xml:space="preserve"> </v>
      </c>
      <c r="S273" t="str">
        <f t="shared" si="81"/>
        <v xml:space="preserve"> </v>
      </c>
      <c r="T273" t="str">
        <f t="shared" si="82"/>
        <v xml:space="preserve"> </v>
      </c>
      <c r="U273" t="str">
        <f t="shared" si="83"/>
        <v xml:space="preserve"> </v>
      </c>
      <c r="V273" t="str">
        <f t="shared" si="84"/>
        <v xml:space="preserve"> </v>
      </c>
      <c r="W273" t="str">
        <f t="shared" si="87"/>
        <v>ENUC_ASYR</v>
      </c>
      <c r="X273" t="str">
        <f t="shared" si="88"/>
        <v>(NuclearUnit)</v>
      </c>
    </row>
    <row r="274" spans="1:24" x14ac:dyDescent="0.25">
      <c r="A274" t="s">
        <v>3378</v>
      </c>
      <c r="B274" t="s">
        <v>3374</v>
      </c>
      <c r="C274" t="s">
        <v>2839</v>
      </c>
      <c r="E274" t="s">
        <v>2914</v>
      </c>
      <c r="G274" t="s">
        <v>3103</v>
      </c>
      <c r="H274" t="s">
        <v>5332</v>
      </c>
      <c r="I274" t="s">
        <v>2670</v>
      </c>
      <c r="M274" t="str">
        <f t="shared" si="85"/>
        <v/>
      </c>
      <c r="N274" t="str">
        <f t="shared" si="86"/>
        <v/>
      </c>
      <c r="O274" t="str">
        <f>IFERROR(VLOOKUP(A274,dispett,2,FALSE),B274)</f>
        <v>ecp_nuc</v>
      </c>
      <c r="P274" t="str">
        <f t="shared" si="78"/>
        <v>ExplicitPlanningHorizon</v>
      </c>
      <c r="Q274" t="str">
        <f t="shared" si="79"/>
        <v>NuclearUnit</v>
      </c>
      <c r="R274" t="str">
        <f t="shared" si="80"/>
        <v xml:space="preserve"> </v>
      </c>
      <c r="S274" t="str">
        <f t="shared" si="81"/>
        <v xml:space="preserve"> </v>
      </c>
      <c r="T274" t="str">
        <f t="shared" si="82"/>
        <v xml:space="preserve"> </v>
      </c>
      <c r="U274" t="str">
        <f t="shared" si="83"/>
        <v xml:space="preserve"> </v>
      </c>
      <c r="V274" t="str">
        <f t="shared" si="84"/>
        <v xml:space="preserve"> </v>
      </c>
      <c r="W274" t="str">
        <f t="shared" si="87"/>
        <v>ENUC_CAP</v>
      </c>
      <c r="X274" t="str">
        <f t="shared" si="88"/>
        <v>(ExplicitPlanningHorizon,NuclearUnit)</v>
      </c>
    </row>
    <row r="275" spans="1:24" x14ac:dyDescent="0.25">
      <c r="A275" t="s">
        <v>3379</v>
      </c>
      <c r="B275" t="s">
        <v>3374</v>
      </c>
      <c r="C275" t="s">
        <v>2839</v>
      </c>
      <c r="E275" t="s">
        <v>2914</v>
      </c>
      <c r="G275" t="s">
        <v>3117</v>
      </c>
      <c r="H275" t="s">
        <v>5332</v>
      </c>
      <c r="I275" t="s">
        <v>2670</v>
      </c>
      <c r="M275" t="str">
        <f t="shared" si="85"/>
        <v/>
      </c>
      <c r="N275" t="str">
        <f t="shared" si="86"/>
        <v/>
      </c>
      <c r="O275" t="str">
        <f>IFERROR(VLOOKUP(A275,dispett,2,FALSE),B275)</f>
        <v>ecp_nuc</v>
      </c>
      <c r="P275" t="str">
        <f t="shared" si="78"/>
        <v>ExplicitPlanningHorizon</v>
      </c>
      <c r="Q275" t="str">
        <f t="shared" si="79"/>
        <v>NuclearUnit</v>
      </c>
      <c r="R275" t="str">
        <f t="shared" si="80"/>
        <v xml:space="preserve"> </v>
      </c>
      <c r="S275" t="str">
        <f t="shared" si="81"/>
        <v xml:space="preserve"> </v>
      </c>
      <c r="T275" t="str">
        <f t="shared" si="82"/>
        <v xml:space="preserve"> </v>
      </c>
      <c r="U275" t="str">
        <f t="shared" si="83"/>
        <v xml:space="preserve"> </v>
      </c>
      <c r="V275" t="str">
        <f t="shared" si="84"/>
        <v xml:space="preserve"> </v>
      </c>
      <c r="W275" t="str">
        <f t="shared" si="87"/>
        <v>ENUC_CF</v>
      </c>
      <c r="X275" t="str">
        <f t="shared" si="88"/>
        <v>(ExplicitPlanningHorizon,NuclearUnit)</v>
      </c>
    </row>
    <row r="276" spans="1:24" x14ac:dyDescent="0.25">
      <c r="A276" t="s">
        <v>3380</v>
      </c>
      <c r="B276" t="s">
        <v>3374</v>
      </c>
      <c r="C276" t="s">
        <v>2839</v>
      </c>
      <c r="E276" t="s">
        <v>2876</v>
      </c>
      <c r="G276" t="s">
        <v>3381</v>
      </c>
      <c r="H276" t="s">
        <v>2670</v>
      </c>
      <c r="M276" t="str">
        <f t="shared" si="85"/>
        <v/>
      </c>
      <c r="N276" t="str">
        <f t="shared" si="86"/>
        <v/>
      </c>
      <c r="O276" t="str">
        <f>IFERROR(VLOOKUP(A276,dispett,2,FALSE),B276)</f>
        <v>ecp_nuc</v>
      </c>
      <c r="P276" t="str">
        <f t="shared" si="78"/>
        <v>NuclearUnit</v>
      </c>
      <c r="Q276" t="str">
        <f t="shared" si="79"/>
        <v xml:space="preserve"> </v>
      </c>
      <c r="R276" t="str">
        <f t="shared" si="80"/>
        <v xml:space="preserve"> </v>
      </c>
      <c r="S276" t="str">
        <f t="shared" si="81"/>
        <v xml:space="preserve"> </v>
      </c>
      <c r="T276" t="str">
        <f t="shared" si="82"/>
        <v xml:space="preserve"> </v>
      </c>
      <c r="U276" t="str">
        <f t="shared" si="83"/>
        <v xml:space="preserve"> </v>
      </c>
      <c r="V276" t="str">
        <f t="shared" si="84"/>
        <v xml:space="preserve"> </v>
      </c>
      <c r="W276" t="str">
        <f t="shared" si="87"/>
        <v>ENUC_ECP</v>
      </c>
      <c r="X276" t="str">
        <f t="shared" si="88"/>
        <v>(NuclearUnit)</v>
      </c>
    </row>
    <row r="277" spans="1:24" x14ac:dyDescent="0.25">
      <c r="A277" t="s">
        <v>3382</v>
      </c>
      <c r="B277" t="s">
        <v>3374</v>
      </c>
      <c r="C277" t="s">
        <v>2839</v>
      </c>
      <c r="E277" t="s">
        <v>2914</v>
      </c>
      <c r="G277" t="s">
        <v>3161</v>
      </c>
      <c r="H277" t="s">
        <v>5315</v>
      </c>
      <c r="I277" t="s">
        <v>2670</v>
      </c>
      <c r="M277" t="str">
        <f t="shared" si="85"/>
        <v/>
      </c>
      <c r="N277" t="str">
        <f t="shared" si="86"/>
        <v/>
      </c>
      <c r="O277" t="str">
        <f>IFERROR(VLOOKUP(A277,dispett,2,FALSE),B277)</f>
        <v>ecp_nuc</v>
      </c>
      <c r="P277" t="str">
        <f t="shared" si="78"/>
        <v>FullPlanningHorizon</v>
      </c>
      <c r="Q277" t="str">
        <f t="shared" si="79"/>
        <v>NuclearUnit</v>
      </c>
      <c r="R277" t="str">
        <f t="shared" si="80"/>
        <v xml:space="preserve"> </v>
      </c>
      <c r="S277" t="str">
        <f t="shared" si="81"/>
        <v xml:space="preserve"> </v>
      </c>
      <c r="T277" t="str">
        <f t="shared" si="82"/>
        <v xml:space="preserve"> </v>
      </c>
      <c r="U277" t="str">
        <f t="shared" si="83"/>
        <v xml:space="preserve"> </v>
      </c>
      <c r="V277" t="str">
        <f t="shared" si="84"/>
        <v xml:space="preserve"> </v>
      </c>
      <c r="W277" t="str">
        <f t="shared" si="87"/>
        <v>ENUC_FOM</v>
      </c>
      <c r="X277" t="str">
        <f t="shared" si="88"/>
        <v>(FullPlanningHorizon,NuclearUnit)</v>
      </c>
    </row>
    <row r="278" spans="1:24" x14ac:dyDescent="0.25">
      <c r="A278" t="s">
        <v>3383</v>
      </c>
      <c r="B278" t="s">
        <v>3374</v>
      </c>
      <c r="C278" t="s">
        <v>2839</v>
      </c>
      <c r="E278" t="s">
        <v>2876</v>
      </c>
      <c r="G278" t="s">
        <v>3384</v>
      </c>
      <c r="H278" t="s">
        <v>2670</v>
      </c>
      <c r="M278" t="str">
        <f t="shared" si="85"/>
        <v/>
      </c>
      <c r="N278" t="str">
        <f t="shared" si="86"/>
        <v/>
      </c>
      <c r="O278" t="str">
        <f>IFERROR(VLOOKUP(A278,dispett,2,FALSE),B278)</f>
        <v>ecp_nuc</v>
      </c>
      <c r="P278" t="str">
        <f t="shared" si="78"/>
        <v>NuclearUnit</v>
      </c>
      <c r="Q278" t="str">
        <f t="shared" si="79"/>
        <v xml:space="preserve"> </v>
      </c>
      <c r="R278" t="str">
        <f t="shared" si="80"/>
        <v xml:space="preserve"> </v>
      </c>
      <c r="S278" t="str">
        <f t="shared" si="81"/>
        <v xml:space="preserve"> </v>
      </c>
      <c r="T278" t="str">
        <f t="shared" si="82"/>
        <v xml:space="preserve"> </v>
      </c>
      <c r="U278" t="str">
        <f t="shared" si="83"/>
        <v xml:space="preserve"> </v>
      </c>
      <c r="V278" t="str">
        <f t="shared" si="84"/>
        <v xml:space="preserve"> </v>
      </c>
      <c r="W278" t="str">
        <f t="shared" si="87"/>
        <v>ENUC_FREC</v>
      </c>
      <c r="X278" t="str">
        <f t="shared" si="88"/>
        <v>(NuclearUnit)</v>
      </c>
    </row>
    <row r="279" spans="1:24" x14ac:dyDescent="0.25">
      <c r="A279" t="s">
        <v>3385</v>
      </c>
      <c r="B279" t="s">
        <v>3374</v>
      </c>
      <c r="C279" t="s">
        <v>2839</v>
      </c>
      <c r="E279" t="s">
        <v>2876</v>
      </c>
      <c r="G279" t="s">
        <v>3165</v>
      </c>
      <c r="H279" t="s">
        <v>2670</v>
      </c>
      <c r="M279" t="str">
        <f t="shared" si="85"/>
        <v/>
      </c>
      <c r="N279" t="str">
        <f t="shared" si="86"/>
        <v/>
      </c>
      <c r="O279" t="str">
        <f>IFERROR(VLOOKUP(A279,dispett,2,FALSE),B279)</f>
        <v>ecp_nuc</v>
      </c>
      <c r="P279" t="str">
        <f t="shared" si="78"/>
        <v>NuclearUnit</v>
      </c>
      <c r="Q279" t="str">
        <f t="shared" si="79"/>
        <v xml:space="preserve"> </v>
      </c>
      <c r="R279" t="str">
        <f t="shared" si="80"/>
        <v xml:space="preserve"> </v>
      </c>
      <c r="S279" t="str">
        <f t="shared" si="81"/>
        <v xml:space="preserve"> </v>
      </c>
      <c r="T279" t="str">
        <f t="shared" si="82"/>
        <v xml:space="preserve"> </v>
      </c>
      <c r="U279" t="str">
        <f t="shared" si="83"/>
        <v xml:space="preserve"> </v>
      </c>
      <c r="V279" t="str">
        <f t="shared" si="84"/>
        <v xml:space="preserve"> </v>
      </c>
      <c r="W279" t="str">
        <f t="shared" si="87"/>
        <v>ENUC_GRP</v>
      </c>
      <c r="X279" t="str">
        <f t="shared" si="88"/>
        <v>(NuclearUnit)</v>
      </c>
    </row>
    <row r="280" spans="1:24" x14ac:dyDescent="0.25">
      <c r="A280" t="s">
        <v>3386</v>
      </c>
      <c r="B280" t="s">
        <v>3374</v>
      </c>
      <c r="C280" t="s">
        <v>2839</v>
      </c>
      <c r="E280" t="s">
        <v>2876</v>
      </c>
      <c r="G280" t="s">
        <v>3387</v>
      </c>
      <c r="H280" t="s">
        <v>2670</v>
      </c>
      <c r="M280" t="str">
        <f t="shared" si="85"/>
        <v/>
      </c>
      <c r="N280" t="str">
        <f t="shared" si="86"/>
        <v/>
      </c>
      <c r="O280" t="str">
        <f>IFERROR(VLOOKUP(A280,dispett,2,FALSE),B280)</f>
        <v>ecp_nuc</v>
      </c>
      <c r="P280" t="str">
        <f t="shared" si="78"/>
        <v>NuclearUnit</v>
      </c>
      <c r="Q280" t="str">
        <f t="shared" si="79"/>
        <v xml:space="preserve"> </v>
      </c>
      <c r="R280" t="str">
        <f t="shared" si="80"/>
        <v xml:space="preserve"> </v>
      </c>
      <c r="S280" t="str">
        <f t="shared" si="81"/>
        <v xml:space="preserve"> </v>
      </c>
      <c r="T280" t="str">
        <f t="shared" si="82"/>
        <v xml:space="preserve"> </v>
      </c>
      <c r="U280" t="str">
        <f t="shared" si="83"/>
        <v xml:space="preserve"> </v>
      </c>
      <c r="V280" t="str">
        <f t="shared" si="84"/>
        <v xml:space="preserve"> </v>
      </c>
      <c r="W280" t="str">
        <f t="shared" si="87"/>
        <v>ENUC_IGRP</v>
      </c>
      <c r="X280" t="str">
        <f t="shared" si="88"/>
        <v>(NuclearUnit)</v>
      </c>
    </row>
    <row r="281" spans="1:24" x14ac:dyDescent="0.25">
      <c r="A281" t="s">
        <v>3388</v>
      </c>
      <c r="B281" t="s">
        <v>3374</v>
      </c>
      <c r="C281" t="s">
        <v>2839</v>
      </c>
      <c r="E281" t="s">
        <v>2914</v>
      </c>
      <c r="G281" t="s">
        <v>3389</v>
      </c>
      <c r="H281" t="s">
        <v>2727</v>
      </c>
      <c r="I281" t="s">
        <v>2670</v>
      </c>
      <c r="M281" t="str">
        <f t="shared" si="85"/>
        <v/>
      </c>
      <c r="N281" t="str">
        <f t="shared" si="86"/>
        <v/>
      </c>
      <c r="O281" t="str">
        <f>IFERROR(VLOOKUP(A281,dispett,2,FALSE),B281)</f>
        <v>ecp_nuc</v>
      </c>
      <c r="P281" t="str">
        <f t="shared" si="78"/>
        <v>SupplyRegion_ALT1</v>
      </c>
      <c r="Q281" t="str">
        <f t="shared" si="79"/>
        <v>NuclearUnit</v>
      </c>
      <c r="R281" t="str">
        <f t="shared" si="80"/>
        <v xml:space="preserve"> </v>
      </c>
      <c r="S281" t="str">
        <f t="shared" si="81"/>
        <v xml:space="preserve"> </v>
      </c>
      <c r="T281" t="str">
        <f t="shared" si="82"/>
        <v xml:space="preserve"> </v>
      </c>
      <c r="U281" t="str">
        <f t="shared" si="83"/>
        <v xml:space="preserve"> </v>
      </c>
      <c r="V281" t="str">
        <f t="shared" si="84"/>
        <v xml:space="preserve"> </v>
      </c>
      <c r="W281" t="str">
        <f t="shared" si="87"/>
        <v>ENUC_RG</v>
      </c>
      <c r="X281" t="str">
        <f t="shared" si="88"/>
        <v>(SupplyRegion_ALT1,NuclearUnit)</v>
      </c>
    </row>
    <row r="282" spans="1:24" x14ac:dyDescent="0.25">
      <c r="A282" s="6" t="s">
        <v>5168</v>
      </c>
      <c r="B282" t="s">
        <v>5161</v>
      </c>
      <c r="C282" t="s">
        <v>2839</v>
      </c>
      <c r="E282" t="s">
        <v>2876</v>
      </c>
      <c r="G282" t="s">
        <v>5169</v>
      </c>
      <c r="H282" t="s">
        <v>2670</v>
      </c>
      <c r="M282" t="str">
        <f t="shared" si="85"/>
        <v/>
      </c>
      <c r="N282" t="str">
        <f t="shared" si="86"/>
        <v/>
      </c>
      <c r="O282" t="str">
        <f>IFERROR(VLOOKUP(A282,dispett,2,FALSE),B282)</f>
        <v>emm_aimms</v>
      </c>
      <c r="P282" t="str">
        <f t="shared" ref="P282" si="98">IFERROR(VLOOKUP(H282,ECPLOOK,3,FALSE),"missing")</f>
        <v>NuclearUnit</v>
      </c>
      <c r="Q282" t="str">
        <f t="shared" ref="Q282" si="99">IFERROR(VLOOKUP(I282,ECPLOOK,2,FALSE),IF(I282&lt;&gt;"","missing"," "))</f>
        <v xml:space="preserve"> </v>
      </c>
      <c r="R282" t="str">
        <f t="shared" ref="R282" si="100">IFERROR(VLOOKUP(J282,ECPLOOK,3,FALSE),IF(J282&lt;&gt;"","missing"," "))</f>
        <v xml:space="preserve"> </v>
      </c>
      <c r="S282" t="str">
        <f t="shared" ref="S282" si="101">IFERROR(VLOOKUP(K282,ECPLOOK,2,FALSE),IF(K282&lt;&gt;"","missing"," "))</f>
        <v xml:space="preserve"> </v>
      </c>
      <c r="T282" t="str">
        <f t="shared" ref="T282" si="102">IFERROR(VLOOKUP(L282,ECPLOOK,3,FALSE),IF(L282&lt;&gt;"","missing"," "))</f>
        <v xml:space="preserve"> </v>
      </c>
      <c r="U282" t="str">
        <f t="shared" ref="U282" si="103">IFERROR(VLOOKUP(M282,ECPLOOK,2)," ")</f>
        <v xml:space="preserve"> </v>
      </c>
      <c r="V282" t="str">
        <f t="shared" ref="V282" si="104">IFERROR(VLOOKUP(N282,ECPLOOK,2)," ")</f>
        <v xml:space="preserve"> </v>
      </c>
      <c r="W282" t="str">
        <f t="shared" ref="W282" si="105">IF(A282&lt;&gt;"CF",SUBSTITUTE(A282,"$","_"),"WWIND_CF")</f>
        <v>ENUC_RYRS</v>
      </c>
      <c r="X282" t="str">
        <f t="shared" ref="X282" si="106">IF(P282&lt;&gt;" ","("&amp;P282,"")    &amp;    IF(Q282&lt;&gt;" ",   ","&amp;Q282,"")   &amp; IF(R282&lt;&gt;" ",   ","&amp;R282,"")   &amp; IF(S282&lt;&gt;" ",   ","&amp;S282,"")  &amp; IF(T282&lt;&gt;" ",   ","&amp;T282,"")  &amp; IF(U282&lt;&gt;" ",  ","&amp;U282,"") &amp; IF(V282&lt;&gt;" ",  "," &amp; V282,"" )&amp; IF(P282&lt;&gt;" ",")","")</f>
        <v>(NuclearUnit)</v>
      </c>
    </row>
    <row r="283" spans="1:24" x14ac:dyDescent="0.25">
      <c r="A283" t="s">
        <v>3390</v>
      </c>
      <c r="B283" t="s">
        <v>3374</v>
      </c>
      <c r="C283" t="s">
        <v>2839</v>
      </c>
      <c r="E283" t="s">
        <v>2914</v>
      </c>
      <c r="G283" t="s">
        <v>3211</v>
      </c>
      <c r="H283" t="s">
        <v>5320</v>
      </c>
      <c r="I283" t="s">
        <v>2670</v>
      </c>
      <c r="M283" t="str">
        <f t="shared" si="85"/>
        <v/>
      </c>
      <c r="N283" t="str">
        <f t="shared" si="86"/>
        <v/>
      </c>
      <c r="O283" t="str">
        <f>IFERROR(VLOOKUP(A283,dispett,2,FALSE),B283)</f>
        <v>ecp_nuc</v>
      </c>
      <c r="P283" t="str">
        <f t="shared" si="78"/>
        <v>Season</v>
      </c>
      <c r="Q283" t="str">
        <f t="shared" si="79"/>
        <v>NuclearUnit</v>
      </c>
      <c r="R283" t="str">
        <f t="shared" si="80"/>
        <v xml:space="preserve"> </v>
      </c>
      <c r="S283" t="str">
        <f t="shared" si="81"/>
        <v xml:space="preserve"> </v>
      </c>
      <c r="T283" t="str">
        <f t="shared" si="82"/>
        <v xml:space="preserve"> </v>
      </c>
      <c r="U283" t="str">
        <f t="shared" si="83"/>
        <v xml:space="preserve"> </v>
      </c>
      <c r="V283" t="str">
        <f t="shared" si="84"/>
        <v xml:space="preserve"> </v>
      </c>
      <c r="W283" t="str">
        <f t="shared" si="87"/>
        <v>ENUC_SP_CAP_FAC</v>
      </c>
      <c r="X283" t="str">
        <f t="shared" si="88"/>
        <v>(Season,NuclearUnit)</v>
      </c>
    </row>
    <row r="284" spans="1:24" x14ac:dyDescent="0.25">
      <c r="A284" t="s">
        <v>3391</v>
      </c>
      <c r="B284" t="s">
        <v>3374</v>
      </c>
      <c r="C284" t="s">
        <v>2839</v>
      </c>
      <c r="E284" t="s">
        <v>2914</v>
      </c>
      <c r="G284" t="s">
        <v>3370</v>
      </c>
      <c r="H284" t="s">
        <v>2670</v>
      </c>
      <c r="M284" t="str">
        <f t="shared" si="85"/>
        <v/>
      </c>
      <c r="N284" t="str">
        <f t="shared" si="86"/>
        <v/>
      </c>
      <c r="O284" t="str">
        <f>IFERROR(VLOOKUP(A284,dispett,2,FALSE),B284)</f>
        <v>ecp_nuc</v>
      </c>
      <c r="P284" t="str">
        <f t="shared" si="78"/>
        <v>NuclearUnit</v>
      </c>
      <c r="Q284" t="str">
        <f t="shared" si="79"/>
        <v xml:space="preserve"> </v>
      </c>
      <c r="R284" t="str">
        <f t="shared" si="80"/>
        <v xml:space="preserve"> </v>
      </c>
      <c r="S284" t="str">
        <f t="shared" si="81"/>
        <v xml:space="preserve"> </v>
      </c>
      <c r="T284" t="str">
        <f t="shared" si="82"/>
        <v xml:space="preserve"> </v>
      </c>
      <c r="U284" t="str">
        <f t="shared" si="83"/>
        <v xml:space="preserve"> </v>
      </c>
      <c r="V284" t="str">
        <f t="shared" si="84"/>
        <v xml:space="preserve"> </v>
      </c>
      <c r="W284" t="str">
        <f t="shared" si="87"/>
        <v>ENUC_VOM</v>
      </c>
      <c r="X284" t="str">
        <f t="shared" si="88"/>
        <v>(NuclearUnit)</v>
      </c>
    </row>
    <row r="285" spans="1:24" x14ac:dyDescent="0.25">
      <c r="A285" t="s">
        <v>3392</v>
      </c>
      <c r="B285" t="s">
        <v>3374</v>
      </c>
      <c r="C285" t="s">
        <v>2839</v>
      </c>
      <c r="E285" t="s">
        <v>2876</v>
      </c>
      <c r="G285" t="s">
        <v>3393</v>
      </c>
      <c r="H285" t="s">
        <v>2670</v>
      </c>
      <c r="M285" t="str">
        <f t="shared" si="85"/>
        <v/>
      </c>
      <c r="N285" t="str">
        <f t="shared" si="86"/>
        <v/>
      </c>
      <c r="O285" t="str">
        <f>IFERROR(VLOOKUP(A285,dispett,2,FALSE),B285)</f>
        <v>ecp_nuc</v>
      </c>
      <c r="P285" t="str">
        <f t="shared" si="78"/>
        <v>NuclearUnit</v>
      </c>
      <c r="Q285" t="str">
        <f t="shared" si="79"/>
        <v xml:space="preserve"> </v>
      </c>
      <c r="R285" t="str">
        <f t="shared" si="80"/>
        <v xml:space="preserve"> </v>
      </c>
      <c r="S285" t="str">
        <f t="shared" si="81"/>
        <v xml:space="preserve"> </v>
      </c>
      <c r="T285" t="str">
        <f t="shared" si="82"/>
        <v xml:space="preserve"> </v>
      </c>
      <c r="U285" t="str">
        <f t="shared" si="83"/>
        <v xml:space="preserve"> </v>
      </c>
      <c r="V285" t="str">
        <f t="shared" si="84"/>
        <v xml:space="preserve"> </v>
      </c>
      <c r="W285" t="str">
        <f t="shared" si="87"/>
        <v>ENUC_ZECST</v>
      </c>
      <c r="X285" t="str">
        <f t="shared" si="88"/>
        <v>(NuclearUnit)</v>
      </c>
    </row>
    <row r="286" spans="1:24" x14ac:dyDescent="0.25">
      <c r="A286" t="s">
        <v>3394</v>
      </c>
      <c r="B286" t="s">
        <v>3374</v>
      </c>
      <c r="C286" t="s">
        <v>2839</v>
      </c>
      <c r="E286" t="s">
        <v>2876</v>
      </c>
      <c r="G286" t="s">
        <v>3395</v>
      </c>
      <c r="H286" t="s">
        <v>2670</v>
      </c>
      <c r="M286" t="str">
        <f t="shared" si="85"/>
        <v/>
      </c>
      <c r="N286" t="str">
        <f t="shared" si="86"/>
        <v/>
      </c>
      <c r="O286" t="str">
        <f>IFERROR(VLOOKUP(A286,dispett,2,FALSE),B286)</f>
        <v>ecp_nuc</v>
      </c>
      <c r="P286" t="str">
        <f t="shared" si="78"/>
        <v>NuclearUnit</v>
      </c>
      <c r="Q286" t="str">
        <f t="shared" si="79"/>
        <v xml:space="preserve"> </v>
      </c>
      <c r="R286" t="str">
        <f t="shared" si="80"/>
        <v xml:space="preserve"> </v>
      </c>
      <c r="S286" t="str">
        <f t="shared" si="81"/>
        <v xml:space="preserve"> </v>
      </c>
      <c r="T286" t="str">
        <f t="shared" si="82"/>
        <v xml:space="preserve"> </v>
      </c>
      <c r="U286" t="str">
        <f t="shared" si="83"/>
        <v xml:space="preserve"> </v>
      </c>
      <c r="V286" t="str">
        <f t="shared" si="84"/>
        <v xml:space="preserve"> </v>
      </c>
      <c r="W286" t="str">
        <f t="shared" si="87"/>
        <v>ENUC_ZECYR</v>
      </c>
      <c r="X286" t="str">
        <f t="shared" si="88"/>
        <v>(NuclearUnit)</v>
      </c>
    </row>
    <row r="287" spans="1:24" x14ac:dyDescent="0.25">
      <c r="A287" t="s">
        <v>3396</v>
      </c>
      <c r="B287" t="s">
        <v>3374</v>
      </c>
      <c r="C287" t="s">
        <v>2839</v>
      </c>
      <c r="E287" t="s">
        <v>2876</v>
      </c>
      <c r="G287" t="s">
        <v>3397</v>
      </c>
      <c r="H287" t="s">
        <v>2670</v>
      </c>
      <c r="M287" t="str">
        <f t="shared" si="85"/>
        <v/>
      </c>
      <c r="N287" t="str">
        <f t="shared" si="86"/>
        <v/>
      </c>
      <c r="O287" t="str">
        <f>IFERROR(VLOOKUP(A287,dispett,2,FALSE),B287)</f>
        <v>ecp_nuc</v>
      </c>
      <c r="P287" t="str">
        <f t="shared" si="78"/>
        <v>NuclearUnit</v>
      </c>
      <c r="Q287" t="str">
        <f t="shared" si="79"/>
        <v xml:space="preserve"> </v>
      </c>
      <c r="R287" t="str">
        <f t="shared" si="80"/>
        <v xml:space="preserve"> </v>
      </c>
      <c r="S287" t="str">
        <f t="shared" si="81"/>
        <v xml:space="preserve"> </v>
      </c>
      <c r="T287" t="str">
        <f t="shared" si="82"/>
        <v xml:space="preserve"> </v>
      </c>
      <c r="U287" t="str">
        <f t="shared" si="83"/>
        <v xml:space="preserve"> </v>
      </c>
      <c r="V287" t="str">
        <f t="shared" si="84"/>
        <v xml:space="preserve"> </v>
      </c>
      <c r="W287" t="str">
        <f t="shared" si="87"/>
        <v>ENUC_ZECY1</v>
      </c>
      <c r="X287" t="str">
        <f t="shared" si="88"/>
        <v>(NuclearUnit)</v>
      </c>
    </row>
    <row r="288" spans="1:24" x14ac:dyDescent="0.25">
      <c r="A288" t="s">
        <v>3398</v>
      </c>
      <c r="B288" t="s">
        <v>3399</v>
      </c>
      <c r="C288" t="s">
        <v>2839</v>
      </c>
      <c r="E288" t="s">
        <v>2914</v>
      </c>
      <c r="G288" t="s">
        <v>3211</v>
      </c>
      <c r="H288" t="s">
        <v>5320</v>
      </c>
      <c r="I288" t="s">
        <v>5308</v>
      </c>
      <c r="J288" t="s">
        <v>5332</v>
      </c>
      <c r="M288" t="str">
        <f t="shared" si="85"/>
        <v>mnumnr</v>
      </c>
      <c r="N288" t="str">
        <f t="shared" si="86"/>
        <v>mnumyr</v>
      </c>
      <c r="O288" t="str">
        <f>IFERROR(VLOOKUP(A288,dispett,2,FALSE),B288)</f>
        <v>bildin</v>
      </c>
      <c r="P288" t="str">
        <f t="shared" si="78"/>
        <v>Season</v>
      </c>
      <c r="Q288" t="str">
        <f t="shared" si="79"/>
        <v>PlantType</v>
      </c>
      <c r="R288" t="str">
        <f t="shared" si="80"/>
        <v>ExplicitPlanningHorizon</v>
      </c>
      <c r="S288" t="str">
        <f t="shared" si="81"/>
        <v xml:space="preserve"> </v>
      </c>
      <c r="T288" t="str">
        <f t="shared" si="82"/>
        <v xml:space="preserve"> </v>
      </c>
      <c r="U288" t="str">
        <f t="shared" si="83"/>
        <v>SupplyRegion</v>
      </c>
      <c r="V288" t="str">
        <f t="shared" si="84"/>
        <v>MNUMYR</v>
      </c>
      <c r="W288" t="str">
        <f t="shared" si="87"/>
        <v>EP_SP_CAP_FAC</v>
      </c>
      <c r="X288" t="str">
        <f t="shared" si="88"/>
        <v>(Season,PlantType,ExplicitPlanningHorizon,SupplyRegion,MNUMYR)</v>
      </c>
    </row>
    <row r="289" spans="1:24" x14ac:dyDescent="0.25">
      <c r="A289" t="s">
        <v>3400</v>
      </c>
      <c r="B289" t="s">
        <v>3399</v>
      </c>
      <c r="C289" t="s">
        <v>2839</v>
      </c>
      <c r="E289" t="s">
        <v>2914</v>
      </c>
      <c r="G289" t="s">
        <v>3401</v>
      </c>
      <c r="H289" t="s">
        <v>5308</v>
      </c>
      <c r="M289" t="str">
        <f t="shared" si="85"/>
        <v>mnumnr</v>
      </c>
      <c r="N289" t="str">
        <f t="shared" si="86"/>
        <v>mnumyr</v>
      </c>
      <c r="O289" t="str">
        <f>IFERROR(VLOOKUP(A289,dispett,2,FALSE),B289)</f>
        <v>bildin</v>
      </c>
      <c r="P289" t="str">
        <f t="shared" si="78"/>
        <v>PlantType</v>
      </c>
      <c r="Q289" t="str">
        <f t="shared" si="79"/>
        <v xml:space="preserve"> </v>
      </c>
      <c r="R289" t="str">
        <f t="shared" si="80"/>
        <v xml:space="preserve"> </v>
      </c>
      <c r="S289" t="str">
        <f t="shared" si="81"/>
        <v xml:space="preserve"> </v>
      </c>
      <c r="T289" t="str">
        <f t="shared" si="82"/>
        <v xml:space="preserve"> </v>
      </c>
      <c r="U289" t="str">
        <f t="shared" si="83"/>
        <v>SupplyRegion</v>
      </c>
      <c r="V289" t="str">
        <f t="shared" si="84"/>
        <v>MNUMYR</v>
      </c>
      <c r="W289" t="str">
        <f t="shared" si="87"/>
        <v>EPACM</v>
      </c>
      <c r="X289" t="str">
        <f t="shared" si="88"/>
        <v>(PlantType,SupplyRegion,MNUMYR)</v>
      </c>
    </row>
    <row r="290" spans="1:24" x14ac:dyDescent="0.25">
      <c r="A290" t="s">
        <v>3402</v>
      </c>
      <c r="B290" t="s">
        <v>3403</v>
      </c>
      <c r="C290" t="s">
        <v>2865</v>
      </c>
      <c r="E290" t="s">
        <v>2914</v>
      </c>
      <c r="G290" t="s">
        <v>3404</v>
      </c>
      <c r="H290" t="s">
        <v>5357</v>
      </c>
      <c r="I290" t="s">
        <v>5332</v>
      </c>
      <c r="M290" t="str">
        <f t="shared" si="85"/>
        <v>mnumnr</v>
      </c>
      <c r="N290" t="str">
        <f t="shared" si="86"/>
        <v>mnumyr</v>
      </c>
      <c r="O290" t="str">
        <f>IFERROR(VLOOKUP(A290,dispett,2,FALSE),B290)</f>
        <v>bildout</v>
      </c>
      <c r="P290" t="str">
        <f t="shared" si="78"/>
        <v>NOXRegion</v>
      </c>
      <c r="Q290" t="str">
        <f t="shared" si="79"/>
        <v>ExplicitPlanningHorizon</v>
      </c>
      <c r="R290" t="str">
        <f t="shared" si="80"/>
        <v xml:space="preserve"> </v>
      </c>
      <c r="S290" t="str">
        <f t="shared" si="81"/>
        <v xml:space="preserve"> </v>
      </c>
      <c r="T290" t="str">
        <f t="shared" si="82"/>
        <v xml:space="preserve"> </v>
      </c>
      <c r="U290" t="str">
        <f t="shared" si="83"/>
        <v>SupplyRegion</v>
      </c>
      <c r="V290" t="str">
        <f t="shared" si="84"/>
        <v>MNUMYR</v>
      </c>
      <c r="W290" t="str">
        <f t="shared" si="87"/>
        <v>EPALLNOX</v>
      </c>
      <c r="X290" t="str">
        <f t="shared" si="88"/>
        <v>(NOXRegion,ExplicitPlanningHorizon,SupplyRegion,MNUMYR)</v>
      </c>
    </row>
    <row r="291" spans="1:24" x14ac:dyDescent="0.25">
      <c r="A291" t="s">
        <v>3405</v>
      </c>
      <c r="B291" t="s">
        <v>3403</v>
      </c>
      <c r="C291" t="s">
        <v>2839</v>
      </c>
      <c r="E291" t="s">
        <v>2914</v>
      </c>
      <c r="G291" t="s">
        <v>3406</v>
      </c>
      <c r="H291" t="s">
        <v>5331</v>
      </c>
      <c r="I291" t="s">
        <v>5332</v>
      </c>
      <c r="M291" t="str">
        <f t="shared" si="85"/>
        <v>mnumnr</v>
      </c>
      <c r="N291" t="str">
        <f t="shared" si="86"/>
        <v>mnumyr</v>
      </c>
      <c r="O291" t="str">
        <f>IFERROR(VLOOKUP(A291,dispett,2,FALSE),B291)</f>
        <v>bildout</v>
      </c>
      <c r="P291" t="str">
        <f t="shared" si="78"/>
        <v>SliceGroup</v>
      </c>
      <c r="Q291" t="str">
        <f t="shared" si="79"/>
        <v>ExplicitPlanningHorizon</v>
      </c>
      <c r="R291" t="str">
        <f t="shared" si="80"/>
        <v xml:space="preserve"> </v>
      </c>
      <c r="S291" t="str">
        <f t="shared" si="81"/>
        <v xml:space="preserve"> </v>
      </c>
      <c r="T291" t="str">
        <f t="shared" si="82"/>
        <v xml:space="preserve"> </v>
      </c>
      <c r="U291" t="str">
        <f t="shared" si="83"/>
        <v>SupplyRegion</v>
      </c>
      <c r="V291" t="str">
        <f t="shared" si="84"/>
        <v>MNUMYR</v>
      </c>
      <c r="W291" t="str">
        <f t="shared" si="87"/>
        <v>EPAVOID</v>
      </c>
      <c r="X291" t="str">
        <f t="shared" si="88"/>
        <v>(SliceGroup,ExplicitPlanningHorizon,SupplyRegion,MNUMYR)</v>
      </c>
    </row>
    <row r="292" spans="1:24" x14ac:dyDescent="0.25">
      <c r="A292" t="s">
        <v>3407</v>
      </c>
      <c r="B292" t="s">
        <v>3403</v>
      </c>
      <c r="C292" t="s">
        <v>2865</v>
      </c>
      <c r="E292" t="s">
        <v>2914</v>
      </c>
      <c r="G292" t="s">
        <v>3408</v>
      </c>
      <c r="H292" t="s">
        <v>2803</v>
      </c>
      <c r="M292" t="str">
        <f t="shared" si="85"/>
        <v>mnumnr</v>
      </c>
      <c r="N292" t="str">
        <f t="shared" si="86"/>
        <v>mnumyr</v>
      </c>
      <c r="O292" t="str">
        <f>IFERROR(VLOOKUP(A292,dispett,2,FALSE),B292)</f>
        <v>bildout</v>
      </c>
      <c r="P292" t="str">
        <f t="shared" si="78"/>
        <v>SCALARSet</v>
      </c>
      <c r="Q292" t="str">
        <f t="shared" si="79"/>
        <v xml:space="preserve"> </v>
      </c>
      <c r="R292" t="str">
        <f t="shared" si="80"/>
        <v xml:space="preserve"> </v>
      </c>
      <c r="S292" t="str">
        <f t="shared" si="81"/>
        <v xml:space="preserve"> </v>
      </c>
      <c r="T292" t="str">
        <f t="shared" si="82"/>
        <v xml:space="preserve"> </v>
      </c>
      <c r="U292" t="str">
        <f t="shared" si="83"/>
        <v>SupplyRegion</v>
      </c>
      <c r="V292" t="str">
        <f t="shared" si="84"/>
        <v>MNUMYR</v>
      </c>
      <c r="W292" t="str">
        <f t="shared" si="87"/>
        <v>EPBANK</v>
      </c>
      <c r="X292" t="str">
        <f t="shared" si="88"/>
        <v>(SCALARSet,SupplyRegion,MNUMYR)</v>
      </c>
    </row>
    <row r="293" spans="1:24" x14ac:dyDescent="0.25">
      <c r="A293" t="s">
        <v>3409</v>
      </c>
      <c r="B293" t="s">
        <v>3399</v>
      </c>
      <c r="C293" t="s">
        <v>2839</v>
      </c>
      <c r="E293" t="s">
        <v>2914</v>
      </c>
      <c r="G293" t="s">
        <v>3410</v>
      </c>
      <c r="H293" t="s">
        <v>5317</v>
      </c>
      <c r="I293" t="s">
        <v>2565</v>
      </c>
      <c r="M293" t="str">
        <f t="shared" si="85"/>
        <v>mnumnr</v>
      </c>
      <c r="N293" t="str">
        <f t="shared" si="86"/>
        <v>mnumyr</v>
      </c>
      <c r="O293" t="str">
        <f>IFERROR(VLOOKUP(A293,dispett,2,FALSE),B293)</f>
        <v>bildin</v>
      </c>
      <c r="P293" t="str">
        <f t="shared" si="78"/>
        <v>IntermittentRenStor</v>
      </c>
      <c r="Q293" t="str">
        <f t="shared" si="79"/>
        <v>Three</v>
      </c>
      <c r="R293" t="str">
        <f t="shared" si="80"/>
        <v xml:space="preserve"> </v>
      </c>
      <c r="S293" t="str">
        <f t="shared" si="81"/>
        <v xml:space="preserve"> </v>
      </c>
      <c r="T293" t="str">
        <f t="shared" si="82"/>
        <v xml:space="preserve"> </v>
      </c>
      <c r="U293" t="str">
        <f t="shared" si="83"/>
        <v>SupplyRegion</v>
      </c>
      <c r="V293" t="str">
        <f t="shared" si="84"/>
        <v>MNUMYR</v>
      </c>
      <c r="W293" t="str">
        <f t="shared" si="87"/>
        <v>EPBDSUP</v>
      </c>
      <c r="X293" t="str">
        <f t="shared" si="88"/>
        <v>(IntermittentRenStor,Three,SupplyRegion,MNUMYR)</v>
      </c>
    </row>
    <row r="294" spans="1:24" x14ac:dyDescent="0.25">
      <c r="A294" t="s">
        <v>3411</v>
      </c>
      <c r="B294" t="s">
        <v>3399</v>
      </c>
      <c r="C294" t="s">
        <v>2839</v>
      </c>
      <c r="E294" t="s">
        <v>2914</v>
      </c>
      <c r="G294" t="s">
        <v>3412</v>
      </c>
      <c r="H294" t="s">
        <v>5317</v>
      </c>
      <c r="I294" t="s">
        <v>5332</v>
      </c>
      <c r="M294" t="str">
        <f t="shared" si="85"/>
        <v>mnumnr</v>
      </c>
      <c r="N294" t="str">
        <f t="shared" si="86"/>
        <v>mnumyr</v>
      </c>
      <c r="O294" t="str">
        <f>IFERROR(VLOOKUP(A294,dispett,2,FALSE),B294)</f>
        <v>bildin</v>
      </c>
      <c r="P294" t="str">
        <f t="shared" ref="P294:P357" si="107">IFERROR(VLOOKUP(H294,ECPLOOK,3,FALSE),"missing")</f>
        <v>IntermittentRenStor</v>
      </c>
      <c r="Q294" t="str">
        <f t="shared" ref="Q294:Q357" si="108">IFERROR(VLOOKUP(I294,ECPLOOK,2,FALSE),IF(I294&lt;&gt;"","missing"," "))</f>
        <v>ExplicitPlanningHorizon</v>
      </c>
      <c r="R294" t="str">
        <f t="shared" ref="R294:R357" si="109">IFERROR(VLOOKUP(J294,ECPLOOK,3,FALSE),IF(J294&lt;&gt;"","missing"," "))</f>
        <v xml:space="preserve"> </v>
      </c>
      <c r="S294" t="str">
        <f t="shared" ref="S294:S357" si="110">IFERROR(VLOOKUP(K294,ECPLOOK,2,FALSE),IF(K294&lt;&gt;"","missing"," "))</f>
        <v xml:space="preserve"> </v>
      </c>
      <c r="T294" t="str">
        <f t="shared" ref="T294:T357" si="111">IFERROR(VLOOKUP(L294,ECPLOOK,3,FALSE),IF(L294&lt;&gt;"","missing"," "))</f>
        <v xml:space="preserve"> </v>
      </c>
      <c r="U294" t="str">
        <f t="shared" ref="U294:U357" si="112">IFERROR(VLOOKUP(M294,ECPLOOK,2)," ")</f>
        <v>SupplyRegion</v>
      </c>
      <c r="V294" t="str">
        <f t="shared" ref="V294:V357" si="113">IFERROR(VLOOKUP(N294,ECPLOOK,2)," ")</f>
        <v>MNUMYR</v>
      </c>
      <c r="W294" t="str">
        <f t="shared" si="87"/>
        <v>EPBLDBND</v>
      </c>
      <c r="X294" t="str">
        <f t="shared" si="88"/>
        <v>(IntermittentRenStor,ExplicitPlanningHorizon,SupplyRegion,MNUMYR)</v>
      </c>
    </row>
    <row r="295" spans="1:24" x14ac:dyDescent="0.25">
      <c r="A295" t="s">
        <v>3413</v>
      </c>
      <c r="B295" t="s">
        <v>2917</v>
      </c>
      <c r="C295" t="s">
        <v>2839</v>
      </c>
      <c r="E295" t="s">
        <v>2876</v>
      </c>
      <c r="G295" t="s">
        <v>3414</v>
      </c>
      <c r="H295" t="s">
        <v>2704</v>
      </c>
      <c r="M295" t="str">
        <f t="shared" ref="M295:M358" si="114">IF(OR($O295="dispout",$O295="bildin",$O295="bildout",$O295="dispin"),"mnumnr","")</f>
        <v/>
      </c>
      <c r="N295" t="str">
        <f t="shared" ref="N295:N358" si="115">IF(OR($O295="dispout",$O295="bildin",$O295="bildout",$O295="dispett3"),"mnumyr","")</f>
        <v/>
      </c>
      <c r="O295" t="str">
        <f>IFERROR(VLOOKUP(A295,dispett,2,FALSE),B295)</f>
        <v>control</v>
      </c>
      <c r="P295" t="str">
        <f t="shared" si="107"/>
        <v>FuelRegion</v>
      </c>
      <c r="Q295" t="str">
        <f t="shared" si="108"/>
        <v xml:space="preserve"> </v>
      </c>
      <c r="R295" t="str">
        <f t="shared" si="109"/>
        <v xml:space="preserve"> </v>
      </c>
      <c r="S295" t="str">
        <f t="shared" si="110"/>
        <v xml:space="preserve"> </v>
      </c>
      <c r="T295" t="str">
        <f t="shared" si="111"/>
        <v xml:space="preserve"> </v>
      </c>
      <c r="U295" t="str">
        <f t="shared" si="112"/>
        <v xml:space="preserve"> </v>
      </c>
      <c r="V295" t="str">
        <f t="shared" si="113"/>
        <v xml:space="preserve"> </v>
      </c>
      <c r="W295" t="str">
        <f t="shared" ref="W295:W358" si="116">IF(A295&lt;&gt;"CF",SUBSTITUTE(A295,"$","_"),"WWIND_CF")</f>
        <v>EPCAMP</v>
      </c>
      <c r="X295" t="str">
        <f t="shared" ref="X295:X358" si="117">IF(P295&lt;&gt;" ","("&amp;P295,"")    &amp;    IF(Q295&lt;&gt;" ",   ","&amp;Q295,"")   &amp; IF(R295&lt;&gt;" ",   ","&amp;R295,"")   &amp; IF(S295&lt;&gt;" ",   ","&amp;S295,"")  &amp; IF(T295&lt;&gt;" ",   ","&amp;T295,"")  &amp; IF(U295&lt;&gt;" ",  ","&amp;U295,"") &amp; IF(V295&lt;&gt;" ",  "," &amp; V295,"" )&amp; IF(P295&lt;&gt;" ",")","")</f>
        <v>(FuelRegion)</v>
      </c>
    </row>
    <row r="296" spans="1:24" x14ac:dyDescent="0.25">
      <c r="A296" t="s">
        <v>3415</v>
      </c>
      <c r="B296" t="s">
        <v>2964</v>
      </c>
      <c r="C296" t="s">
        <v>2839</v>
      </c>
      <c r="E296" t="s">
        <v>2840</v>
      </c>
      <c r="G296" t="s">
        <v>3416</v>
      </c>
      <c r="H296" t="s">
        <v>5306</v>
      </c>
      <c r="I296" t="s">
        <v>5356</v>
      </c>
      <c r="M296" t="str">
        <f t="shared" si="114"/>
        <v/>
      </c>
      <c r="N296" t="str">
        <f t="shared" si="115"/>
        <v/>
      </c>
      <c r="O296" t="str">
        <f>IFERROR(VLOOKUP(A296,dispett,2,FALSE),B296)</f>
        <v>uecpout</v>
      </c>
      <c r="P296" t="str">
        <f t="shared" si="107"/>
        <v>CO2CapGroup</v>
      </c>
      <c r="Q296" t="str">
        <f t="shared" si="108"/>
        <v>MNUMYRX</v>
      </c>
      <c r="R296" t="str">
        <f t="shared" si="109"/>
        <v xml:space="preserve"> </v>
      </c>
      <c r="S296" t="str">
        <f t="shared" si="110"/>
        <v xml:space="preserve"> </v>
      </c>
      <c r="T296" t="str">
        <f t="shared" si="111"/>
        <v xml:space="preserve"> </v>
      </c>
      <c r="U296" t="str">
        <f t="shared" si="112"/>
        <v xml:space="preserve"> </v>
      </c>
      <c r="V296" t="str">
        <f t="shared" si="113"/>
        <v xml:space="preserve"> </v>
      </c>
      <c r="W296" t="str">
        <f t="shared" si="116"/>
        <v>EPCARPR</v>
      </c>
      <c r="X296" t="str">
        <f t="shared" si="117"/>
        <v>(CO2CapGroup,MNUMYRX)</v>
      </c>
    </row>
    <row r="297" spans="1:24" x14ac:dyDescent="0.25">
      <c r="A297" t="s">
        <v>3417</v>
      </c>
      <c r="B297" t="s">
        <v>3399</v>
      </c>
      <c r="C297" t="s">
        <v>2839</v>
      </c>
      <c r="E297" t="s">
        <v>2914</v>
      </c>
      <c r="G297" t="s">
        <v>3418</v>
      </c>
      <c r="H297" t="s">
        <v>5308</v>
      </c>
      <c r="M297" t="str">
        <f t="shared" si="114"/>
        <v>mnumnr</v>
      </c>
      <c r="N297" t="str">
        <f t="shared" si="115"/>
        <v>mnumyr</v>
      </c>
      <c r="O297" t="str">
        <f>IFERROR(VLOOKUP(A297,dispett,2,FALSE),B297)</f>
        <v>bildin</v>
      </c>
      <c r="P297" t="str">
        <f t="shared" si="107"/>
        <v>PlantType</v>
      </c>
      <c r="Q297" t="str">
        <f t="shared" si="108"/>
        <v xml:space="preserve"> </v>
      </c>
      <c r="R297" t="str">
        <f t="shared" si="109"/>
        <v xml:space="preserve"> </v>
      </c>
      <c r="S297" t="str">
        <f t="shared" si="110"/>
        <v xml:space="preserve"> </v>
      </c>
      <c r="T297" t="str">
        <f t="shared" si="111"/>
        <v xml:space="preserve"> </v>
      </c>
      <c r="U297" t="str">
        <f t="shared" si="112"/>
        <v>SupplyRegion</v>
      </c>
      <c r="V297" t="str">
        <f t="shared" si="113"/>
        <v>MNUMYR</v>
      </c>
      <c r="W297" t="str">
        <f t="shared" si="116"/>
        <v>EPCCRF</v>
      </c>
      <c r="X297" t="str">
        <f t="shared" si="117"/>
        <v>(PlantType,SupplyRegion,MNUMYR)</v>
      </c>
    </row>
    <row r="298" spans="1:24" x14ac:dyDescent="0.25">
      <c r="A298" t="s">
        <v>3419</v>
      </c>
      <c r="B298" t="s">
        <v>3399</v>
      </c>
      <c r="C298" t="s">
        <v>2839</v>
      </c>
      <c r="E298" t="s">
        <v>2914</v>
      </c>
      <c r="G298" t="s">
        <v>3420</v>
      </c>
      <c r="H298" t="s">
        <v>5317</v>
      </c>
      <c r="I298" t="s">
        <v>2565</v>
      </c>
      <c r="M298" t="str">
        <f t="shared" si="114"/>
        <v>mnumnr</v>
      </c>
      <c r="N298" t="str">
        <f t="shared" si="115"/>
        <v>mnumyr</v>
      </c>
      <c r="O298" t="str">
        <f>IFERROR(VLOOKUP(A298,dispett,2,FALSE),B298)</f>
        <v>bildin</v>
      </c>
      <c r="P298" t="str">
        <f t="shared" si="107"/>
        <v>IntermittentRenStor</v>
      </c>
      <c r="Q298" t="str">
        <f t="shared" si="108"/>
        <v>Three</v>
      </c>
      <c r="R298" t="str">
        <f t="shared" si="109"/>
        <v xml:space="preserve"> </v>
      </c>
      <c r="S298" t="str">
        <f t="shared" si="110"/>
        <v xml:space="preserve"> </v>
      </c>
      <c r="T298" t="str">
        <f t="shared" si="111"/>
        <v xml:space="preserve"> </v>
      </c>
      <c r="U298" t="str">
        <f t="shared" si="112"/>
        <v>SupplyRegion</v>
      </c>
      <c r="V298" t="str">
        <f t="shared" si="113"/>
        <v>MNUMYR</v>
      </c>
      <c r="W298" t="str">
        <f t="shared" si="116"/>
        <v>EPCCSUP</v>
      </c>
      <c r="X298" t="str">
        <f t="shared" si="117"/>
        <v>(IntermittentRenStor,Three,SupplyRegion,MNUMYR)</v>
      </c>
    </row>
    <row r="299" spans="1:24" x14ac:dyDescent="0.25">
      <c r="A299" t="s">
        <v>3421</v>
      </c>
      <c r="B299" t="s">
        <v>3399</v>
      </c>
      <c r="C299" t="s">
        <v>2839</v>
      </c>
      <c r="E299" t="s">
        <v>2914</v>
      </c>
      <c r="G299" t="s">
        <v>3422</v>
      </c>
      <c r="H299" t="s">
        <v>5308</v>
      </c>
      <c r="M299" t="str">
        <f t="shared" si="114"/>
        <v>mnumnr</v>
      </c>
      <c r="N299" t="str">
        <f t="shared" si="115"/>
        <v>mnumyr</v>
      </c>
      <c r="O299" t="str">
        <f>IFERROR(VLOOKUP(A299,dispett,2,FALSE),B299)</f>
        <v>bildin</v>
      </c>
      <c r="P299" t="str">
        <f t="shared" si="107"/>
        <v>PlantType</v>
      </c>
      <c r="Q299" t="str">
        <f t="shared" si="108"/>
        <v xml:space="preserve"> </v>
      </c>
      <c r="R299" t="str">
        <f t="shared" si="109"/>
        <v xml:space="preserve"> </v>
      </c>
      <c r="S299" t="str">
        <f t="shared" si="110"/>
        <v xml:space="preserve"> </v>
      </c>
      <c r="T299" t="str">
        <f t="shared" si="111"/>
        <v xml:space="preserve"> </v>
      </c>
      <c r="U299" t="str">
        <f t="shared" si="112"/>
        <v>SupplyRegion</v>
      </c>
      <c r="V299" t="str">
        <f t="shared" si="113"/>
        <v>MNUMYR</v>
      </c>
      <c r="W299" t="str">
        <f t="shared" si="116"/>
        <v>EPCFOM</v>
      </c>
      <c r="X299" t="str">
        <f t="shared" si="117"/>
        <v>(PlantType,SupplyRegion,MNUMYR)</v>
      </c>
    </row>
    <row r="300" spans="1:24" x14ac:dyDescent="0.25">
      <c r="A300" t="s">
        <v>3423</v>
      </c>
      <c r="B300" t="s">
        <v>2917</v>
      </c>
      <c r="C300" t="s">
        <v>2839</v>
      </c>
      <c r="E300" t="s">
        <v>2876</v>
      </c>
      <c r="G300" t="s">
        <v>3424</v>
      </c>
      <c r="H300" t="s">
        <v>2704</v>
      </c>
      <c r="M300" t="str">
        <f t="shared" si="114"/>
        <v/>
      </c>
      <c r="N300" t="str">
        <f t="shared" si="115"/>
        <v/>
      </c>
      <c r="O300" t="str">
        <f>IFERROR(VLOOKUP(A300,dispett,2,FALSE),B300)</f>
        <v>control</v>
      </c>
      <c r="P300" t="str">
        <f t="shared" si="107"/>
        <v>FuelRegion</v>
      </c>
      <c r="Q300" t="str">
        <f t="shared" si="108"/>
        <v xml:space="preserve"> </v>
      </c>
      <c r="R300" t="str">
        <f t="shared" si="109"/>
        <v xml:space="preserve"> </v>
      </c>
      <c r="S300" t="str">
        <f t="shared" si="110"/>
        <v xml:space="preserve"> </v>
      </c>
      <c r="T300" t="str">
        <f t="shared" si="111"/>
        <v xml:space="preserve"> </v>
      </c>
      <c r="U300" t="str">
        <f t="shared" si="112"/>
        <v xml:space="preserve"> </v>
      </c>
      <c r="V300" t="str">
        <f t="shared" si="113"/>
        <v xml:space="preserve"> </v>
      </c>
      <c r="W300" t="str">
        <f t="shared" si="116"/>
        <v>EPCLMP</v>
      </c>
      <c r="X300" t="str">
        <f t="shared" si="117"/>
        <v>(FuelRegion)</v>
      </c>
    </row>
    <row r="301" spans="1:24" x14ac:dyDescent="0.25">
      <c r="A301" t="s">
        <v>3425</v>
      </c>
      <c r="B301" t="s">
        <v>3399</v>
      </c>
      <c r="C301" t="s">
        <v>2839</v>
      </c>
      <c r="E301" t="s">
        <v>2914</v>
      </c>
      <c r="G301" t="s">
        <v>3426</v>
      </c>
      <c r="H301" t="s">
        <v>5308</v>
      </c>
      <c r="M301" t="str">
        <f t="shared" si="114"/>
        <v>mnumnr</v>
      </c>
      <c r="N301" t="str">
        <f t="shared" si="115"/>
        <v>mnumyr</v>
      </c>
      <c r="O301" t="str">
        <f>IFERROR(VLOOKUP(A301,dispett,2,FALSE),B301)</f>
        <v>bildin</v>
      </c>
      <c r="P301" t="str">
        <f t="shared" si="107"/>
        <v>PlantType</v>
      </c>
      <c r="Q301" t="str">
        <f t="shared" si="108"/>
        <v xml:space="preserve"> </v>
      </c>
      <c r="R301" t="str">
        <f t="shared" si="109"/>
        <v xml:space="preserve"> </v>
      </c>
      <c r="S301" t="str">
        <f t="shared" si="110"/>
        <v xml:space="preserve"> </v>
      </c>
      <c r="T301" t="str">
        <f t="shared" si="111"/>
        <v xml:space="preserve"> </v>
      </c>
      <c r="U301" t="str">
        <f t="shared" si="112"/>
        <v>SupplyRegion</v>
      </c>
      <c r="V301" t="str">
        <f t="shared" si="113"/>
        <v>MNUMYR</v>
      </c>
      <c r="W301" t="str">
        <f t="shared" si="116"/>
        <v>EPCOVR</v>
      </c>
      <c r="X301" t="str">
        <f t="shared" si="117"/>
        <v>(PlantType,SupplyRegion,MNUMYR)</v>
      </c>
    </row>
    <row r="302" spans="1:24" x14ac:dyDescent="0.25">
      <c r="A302" t="s">
        <v>3427</v>
      </c>
      <c r="B302" t="s">
        <v>2917</v>
      </c>
      <c r="C302" t="s">
        <v>2839</v>
      </c>
      <c r="E302" t="s">
        <v>2876</v>
      </c>
      <c r="G302" t="s">
        <v>3428</v>
      </c>
      <c r="H302" t="s">
        <v>2704</v>
      </c>
      <c r="M302" t="str">
        <f t="shared" si="114"/>
        <v/>
      </c>
      <c r="N302" t="str">
        <f t="shared" si="115"/>
        <v/>
      </c>
      <c r="O302" t="str">
        <f>IFERROR(VLOOKUP(A302,dispett,2,FALSE),B302)</f>
        <v>control</v>
      </c>
      <c r="P302" t="str">
        <f t="shared" si="107"/>
        <v>FuelRegion</v>
      </c>
      <c r="Q302" t="str">
        <f t="shared" si="108"/>
        <v xml:space="preserve"> </v>
      </c>
      <c r="R302" t="str">
        <f t="shared" si="109"/>
        <v xml:space="preserve"> </v>
      </c>
      <c r="S302" t="str">
        <f t="shared" si="110"/>
        <v xml:space="preserve"> </v>
      </c>
      <c r="T302" t="str">
        <f t="shared" si="111"/>
        <v xml:space="preserve"> </v>
      </c>
      <c r="U302" t="str">
        <f t="shared" si="112"/>
        <v xml:space="preserve"> </v>
      </c>
      <c r="V302" t="str">
        <f t="shared" si="113"/>
        <v xml:space="preserve"> </v>
      </c>
      <c r="W302" t="str">
        <f t="shared" si="116"/>
        <v>EPCSMP</v>
      </c>
      <c r="X302" t="str">
        <f t="shared" si="117"/>
        <v>(FuelRegion)</v>
      </c>
    </row>
    <row r="303" spans="1:24" x14ac:dyDescent="0.25">
      <c r="A303" t="s">
        <v>3429</v>
      </c>
      <c r="B303" t="s">
        <v>3399</v>
      </c>
      <c r="C303" t="s">
        <v>2839</v>
      </c>
      <c r="E303" t="s">
        <v>2914</v>
      </c>
      <c r="G303" t="s">
        <v>3430</v>
      </c>
      <c r="H303" t="s">
        <v>5308</v>
      </c>
      <c r="M303" t="str">
        <f t="shared" si="114"/>
        <v>mnumnr</v>
      </c>
      <c r="N303" t="str">
        <f t="shared" si="115"/>
        <v>mnumyr</v>
      </c>
      <c r="O303" t="str">
        <f>IFERROR(VLOOKUP(A303,dispett,2,FALSE),B303)</f>
        <v>bildin</v>
      </c>
      <c r="P303" t="str">
        <f t="shared" si="107"/>
        <v>PlantType</v>
      </c>
      <c r="Q303" t="str">
        <f t="shared" si="108"/>
        <v xml:space="preserve"> </v>
      </c>
      <c r="R303" t="str">
        <f t="shared" si="109"/>
        <v xml:space="preserve"> </v>
      </c>
      <c r="S303" t="str">
        <f t="shared" si="110"/>
        <v xml:space="preserve"> </v>
      </c>
      <c r="T303" t="str">
        <f t="shared" si="111"/>
        <v xml:space="preserve"> </v>
      </c>
      <c r="U303" t="str">
        <f t="shared" si="112"/>
        <v>SupplyRegion</v>
      </c>
      <c r="V303" t="str">
        <f t="shared" si="113"/>
        <v>MNUMYR</v>
      </c>
      <c r="W303" t="str">
        <f t="shared" si="116"/>
        <v>EPCTRM</v>
      </c>
      <c r="X303" t="str">
        <f t="shared" si="117"/>
        <v>(PlantType,SupplyRegion,MNUMYR)</v>
      </c>
    </row>
    <row r="304" spans="1:24" x14ac:dyDescent="0.25">
      <c r="A304" t="s">
        <v>3431</v>
      </c>
      <c r="B304" t="s">
        <v>2932</v>
      </c>
      <c r="C304" t="s">
        <v>2839</v>
      </c>
      <c r="E304" t="s">
        <v>2868</v>
      </c>
      <c r="H304" t="s">
        <v>2727</v>
      </c>
      <c r="I304" t="s">
        <v>2561</v>
      </c>
      <c r="M304" t="str">
        <f t="shared" si="114"/>
        <v/>
      </c>
      <c r="N304" t="str">
        <f t="shared" si="115"/>
        <v/>
      </c>
      <c r="O304" t="str">
        <f>IFERROR(VLOOKUP(A304,dispett,2,FALSE),B304)</f>
        <v>wrenew</v>
      </c>
      <c r="P304" t="str">
        <f t="shared" si="107"/>
        <v>SupplyRegion_ALT1</v>
      </c>
      <c r="Q304" t="str">
        <f t="shared" si="108"/>
        <v>MNUMYR</v>
      </c>
      <c r="R304" t="str">
        <f t="shared" si="109"/>
        <v xml:space="preserve"> </v>
      </c>
      <c r="S304" t="str">
        <f t="shared" si="110"/>
        <v xml:space="preserve"> </v>
      </c>
      <c r="T304" t="str">
        <f t="shared" si="111"/>
        <v xml:space="preserve"> </v>
      </c>
      <c r="U304" t="str">
        <f t="shared" si="112"/>
        <v xml:space="preserve"> </v>
      </c>
      <c r="V304" t="str">
        <f t="shared" si="113"/>
        <v xml:space="preserve"> </v>
      </c>
      <c r="W304" t="str">
        <f t="shared" si="116"/>
        <v>EPCURBF_WL</v>
      </c>
      <c r="X304" t="str">
        <f t="shared" si="117"/>
        <v>(SupplyRegion_ALT1,MNUMYR)</v>
      </c>
    </row>
    <row r="305" spans="1:24" x14ac:dyDescent="0.25">
      <c r="A305" t="s">
        <v>3432</v>
      </c>
      <c r="B305" t="s">
        <v>2932</v>
      </c>
      <c r="C305" t="s">
        <v>2839</v>
      </c>
      <c r="E305" t="s">
        <v>2868</v>
      </c>
      <c r="H305" t="s">
        <v>2727</v>
      </c>
      <c r="I305" t="s">
        <v>2561</v>
      </c>
      <c r="M305" t="str">
        <f t="shared" si="114"/>
        <v/>
      </c>
      <c r="N305" t="str">
        <f t="shared" si="115"/>
        <v/>
      </c>
      <c r="O305" t="str">
        <f>IFERROR(VLOOKUP(A305,dispett,2,FALSE),B305)</f>
        <v>wrenew</v>
      </c>
      <c r="P305" t="str">
        <f t="shared" si="107"/>
        <v>SupplyRegion_ALT1</v>
      </c>
      <c r="Q305" t="str">
        <f t="shared" si="108"/>
        <v>MNUMYR</v>
      </c>
      <c r="R305" t="str">
        <f t="shared" si="109"/>
        <v xml:space="preserve"> </v>
      </c>
      <c r="S305" t="str">
        <f t="shared" si="110"/>
        <v xml:space="preserve"> </v>
      </c>
      <c r="T305" t="str">
        <f t="shared" si="111"/>
        <v xml:space="preserve"> </v>
      </c>
      <c r="U305" t="str">
        <f t="shared" si="112"/>
        <v xml:space="preserve"> </v>
      </c>
      <c r="V305" t="str">
        <f t="shared" si="113"/>
        <v xml:space="preserve"> </v>
      </c>
      <c r="W305" t="str">
        <f t="shared" si="116"/>
        <v>EPCURBF_WN</v>
      </c>
      <c r="X305" t="str">
        <f t="shared" si="117"/>
        <v>(SupplyRegion_ALT1,MNUMYR)</v>
      </c>
    </row>
    <row r="306" spans="1:24" x14ac:dyDescent="0.25">
      <c r="A306" t="s">
        <v>3433</v>
      </c>
      <c r="B306" t="s">
        <v>2932</v>
      </c>
      <c r="C306" t="s">
        <v>2839</v>
      </c>
      <c r="E306" t="s">
        <v>2868</v>
      </c>
      <c r="H306" t="s">
        <v>2727</v>
      </c>
      <c r="I306" t="s">
        <v>2561</v>
      </c>
      <c r="M306" t="str">
        <f t="shared" si="114"/>
        <v/>
      </c>
      <c r="N306" t="str">
        <f t="shared" si="115"/>
        <v/>
      </c>
      <c r="O306" t="str">
        <f>IFERROR(VLOOKUP(A306,dispett,2,FALSE),B306)</f>
        <v>wrenew</v>
      </c>
      <c r="P306" t="str">
        <f t="shared" si="107"/>
        <v>SupplyRegion_ALT1</v>
      </c>
      <c r="Q306" t="str">
        <f t="shared" si="108"/>
        <v>MNUMYR</v>
      </c>
      <c r="R306" t="str">
        <f t="shared" si="109"/>
        <v xml:space="preserve"> </v>
      </c>
      <c r="S306" t="str">
        <f t="shared" si="110"/>
        <v xml:space="preserve"> </v>
      </c>
      <c r="T306" t="str">
        <f t="shared" si="111"/>
        <v xml:space="preserve"> </v>
      </c>
      <c r="U306" t="str">
        <f t="shared" si="112"/>
        <v xml:space="preserve"> </v>
      </c>
      <c r="V306" t="str">
        <f t="shared" si="113"/>
        <v xml:space="preserve"> </v>
      </c>
      <c r="W306" t="str">
        <f t="shared" si="116"/>
        <v>EPCURCL_PT</v>
      </c>
      <c r="X306" t="str">
        <f t="shared" si="117"/>
        <v>(SupplyRegion_ALT1,MNUMYR)</v>
      </c>
    </row>
    <row r="307" spans="1:24" x14ac:dyDescent="0.25">
      <c r="A307" t="s">
        <v>3434</v>
      </c>
      <c r="B307" t="s">
        <v>2932</v>
      </c>
      <c r="C307" t="s">
        <v>2839</v>
      </c>
      <c r="E307" t="s">
        <v>2868</v>
      </c>
      <c r="H307" t="s">
        <v>2727</v>
      </c>
      <c r="I307" t="s">
        <v>2561</v>
      </c>
      <c r="M307" t="str">
        <f t="shared" si="114"/>
        <v/>
      </c>
      <c r="N307" t="str">
        <f t="shared" si="115"/>
        <v/>
      </c>
      <c r="O307" t="str">
        <f>IFERROR(VLOOKUP(A307,dispett,2,FALSE),B307)</f>
        <v>wrenew</v>
      </c>
      <c r="P307" t="str">
        <f t="shared" si="107"/>
        <v>SupplyRegion_ALT1</v>
      </c>
      <c r="Q307" t="str">
        <f t="shared" si="108"/>
        <v>MNUMYR</v>
      </c>
      <c r="R307" t="str">
        <f t="shared" si="109"/>
        <v xml:space="preserve"> </v>
      </c>
      <c r="S307" t="str">
        <f t="shared" si="110"/>
        <v xml:space="preserve"> </v>
      </c>
      <c r="T307" t="str">
        <f t="shared" si="111"/>
        <v xml:space="preserve"> </v>
      </c>
      <c r="U307" t="str">
        <f t="shared" si="112"/>
        <v xml:space="preserve"> </v>
      </c>
      <c r="V307" t="str">
        <f t="shared" si="113"/>
        <v xml:space="preserve"> </v>
      </c>
      <c r="W307" t="str">
        <f t="shared" si="116"/>
        <v>EPCURCL_PV</v>
      </c>
      <c r="X307" t="str">
        <f t="shared" si="117"/>
        <v>(SupplyRegion_ALT1,MNUMYR)</v>
      </c>
    </row>
    <row r="308" spans="1:24" x14ac:dyDescent="0.25">
      <c r="A308" t="s">
        <v>3435</v>
      </c>
      <c r="B308" t="s">
        <v>2932</v>
      </c>
      <c r="C308" t="s">
        <v>2839</v>
      </c>
      <c r="E308" t="s">
        <v>2868</v>
      </c>
      <c r="H308" t="s">
        <v>2727</v>
      </c>
      <c r="I308" t="s">
        <v>2561</v>
      </c>
      <c r="M308" t="str">
        <f t="shared" si="114"/>
        <v/>
      </c>
      <c r="N308" t="str">
        <f t="shared" si="115"/>
        <v/>
      </c>
      <c r="O308" t="str">
        <f>IFERROR(VLOOKUP(A308,dispett,2,FALSE),B308)</f>
        <v>wrenew</v>
      </c>
      <c r="P308" t="str">
        <f t="shared" si="107"/>
        <v>SupplyRegion_ALT1</v>
      </c>
      <c r="Q308" t="str">
        <f t="shared" si="108"/>
        <v>MNUMYR</v>
      </c>
      <c r="R308" t="str">
        <f t="shared" si="109"/>
        <v xml:space="preserve"> </v>
      </c>
      <c r="S308" t="str">
        <f t="shared" si="110"/>
        <v xml:space="preserve"> </v>
      </c>
      <c r="T308" t="str">
        <f t="shared" si="111"/>
        <v xml:space="preserve"> </v>
      </c>
      <c r="U308" t="str">
        <f t="shared" si="112"/>
        <v xml:space="preserve"> </v>
      </c>
      <c r="V308" t="str">
        <f t="shared" si="113"/>
        <v xml:space="preserve"> </v>
      </c>
      <c r="W308" t="str">
        <f t="shared" si="116"/>
        <v>EPCURCL_SO</v>
      </c>
      <c r="X308" t="str">
        <f t="shared" si="117"/>
        <v>(SupplyRegion_ALT1,MNUMYR)</v>
      </c>
    </row>
    <row r="309" spans="1:24" x14ac:dyDescent="0.25">
      <c r="A309" t="s">
        <v>3436</v>
      </c>
      <c r="B309" t="s">
        <v>2932</v>
      </c>
      <c r="C309" t="s">
        <v>2839</v>
      </c>
      <c r="E309" t="s">
        <v>2868</v>
      </c>
      <c r="H309" t="s">
        <v>2727</v>
      </c>
      <c r="I309" t="s">
        <v>2561</v>
      </c>
      <c r="M309" t="str">
        <f t="shared" si="114"/>
        <v/>
      </c>
      <c r="N309" t="str">
        <f t="shared" si="115"/>
        <v/>
      </c>
      <c r="O309" t="str">
        <f>IFERROR(VLOOKUP(A309,dispett,2,FALSE),B309)</f>
        <v>wrenew</v>
      </c>
      <c r="P309" t="str">
        <f t="shared" si="107"/>
        <v>SupplyRegion_ALT1</v>
      </c>
      <c r="Q309" t="str">
        <f t="shared" si="108"/>
        <v>MNUMYR</v>
      </c>
      <c r="R309" t="str">
        <f t="shared" si="109"/>
        <v xml:space="preserve"> </v>
      </c>
      <c r="S309" t="str">
        <f t="shared" si="110"/>
        <v xml:space="preserve"> </v>
      </c>
      <c r="T309" t="str">
        <f t="shared" si="111"/>
        <v xml:space="preserve"> </v>
      </c>
      <c r="U309" t="str">
        <f t="shared" si="112"/>
        <v xml:space="preserve"> </v>
      </c>
      <c r="V309" t="str">
        <f t="shared" si="113"/>
        <v xml:space="preserve"> </v>
      </c>
      <c r="W309" t="str">
        <f t="shared" si="116"/>
        <v>EPCURCL_WL</v>
      </c>
      <c r="X309" t="str">
        <f t="shared" si="117"/>
        <v>(SupplyRegion_ALT1,MNUMYR)</v>
      </c>
    </row>
    <row r="310" spans="1:24" x14ac:dyDescent="0.25">
      <c r="A310" t="s">
        <v>3437</v>
      </c>
      <c r="B310" t="s">
        <v>2932</v>
      </c>
      <c r="C310" t="s">
        <v>2839</v>
      </c>
      <c r="E310" t="s">
        <v>2868</v>
      </c>
      <c r="H310" t="s">
        <v>2727</v>
      </c>
      <c r="I310" t="s">
        <v>2561</v>
      </c>
      <c r="M310" t="str">
        <f t="shared" si="114"/>
        <v/>
      </c>
      <c r="N310" t="str">
        <f t="shared" si="115"/>
        <v/>
      </c>
      <c r="O310" t="str">
        <f>IFERROR(VLOOKUP(A310,dispett,2,FALSE),B310)</f>
        <v>wrenew</v>
      </c>
      <c r="P310" t="str">
        <f t="shared" si="107"/>
        <v>SupplyRegion_ALT1</v>
      </c>
      <c r="Q310" t="str">
        <f t="shared" si="108"/>
        <v>MNUMYR</v>
      </c>
      <c r="R310" t="str">
        <f t="shared" si="109"/>
        <v xml:space="preserve"> </v>
      </c>
      <c r="S310" t="str">
        <f t="shared" si="110"/>
        <v xml:space="preserve"> </v>
      </c>
      <c r="T310" t="str">
        <f t="shared" si="111"/>
        <v xml:space="preserve"> </v>
      </c>
      <c r="U310" t="str">
        <f t="shared" si="112"/>
        <v xml:space="preserve"> </v>
      </c>
      <c r="V310" t="str">
        <f t="shared" si="113"/>
        <v xml:space="preserve"> </v>
      </c>
      <c r="W310" t="str">
        <f t="shared" si="116"/>
        <v>EPCURCL_WN</v>
      </c>
      <c r="X310" t="str">
        <f t="shared" si="117"/>
        <v>(SupplyRegion_ALT1,MNUMYR)</v>
      </c>
    </row>
    <row r="311" spans="1:24" x14ac:dyDescent="0.25">
      <c r="A311" t="s">
        <v>3438</v>
      </c>
      <c r="B311" t="s">
        <v>3399</v>
      </c>
      <c r="C311" t="s">
        <v>2839</v>
      </c>
      <c r="E311" t="s">
        <v>2914</v>
      </c>
      <c r="G311" t="s">
        <v>3439</v>
      </c>
      <c r="H311" t="s">
        <v>5312</v>
      </c>
      <c r="M311" t="str">
        <f t="shared" si="114"/>
        <v>mnumnr</v>
      </c>
      <c r="N311" t="str">
        <f t="shared" si="115"/>
        <v>mnumyr</v>
      </c>
      <c r="O311" t="str">
        <f>IFERROR(VLOOKUP(A311,dispett,2,FALSE),B311)</f>
        <v>bildin</v>
      </c>
      <c r="P311" t="str">
        <f t="shared" si="107"/>
        <v>DistGenAvoidStep</v>
      </c>
      <c r="Q311" t="str">
        <f t="shared" si="108"/>
        <v xml:space="preserve"> </v>
      </c>
      <c r="R311" t="str">
        <f t="shared" si="109"/>
        <v xml:space="preserve"> </v>
      </c>
      <c r="S311" t="str">
        <f t="shared" si="110"/>
        <v xml:space="preserve"> </v>
      </c>
      <c r="T311" t="str">
        <f t="shared" si="111"/>
        <v xml:space="preserve"> </v>
      </c>
      <c r="U311" t="str">
        <f t="shared" si="112"/>
        <v>SupplyRegion</v>
      </c>
      <c r="V311" t="str">
        <f t="shared" si="113"/>
        <v>MNUMYR</v>
      </c>
      <c r="W311" t="str">
        <f t="shared" si="116"/>
        <v>EPDAVD</v>
      </c>
      <c r="X311" t="str">
        <f t="shared" si="117"/>
        <v>(DistGenAvoidStep,SupplyRegion,MNUMYR)</v>
      </c>
    </row>
    <row r="312" spans="1:24" x14ac:dyDescent="0.25">
      <c r="A312" t="s">
        <v>3440</v>
      </c>
      <c r="B312" t="s">
        <v>3399</v>
      </c>
      <c r="C312" t="s">
        <v>2839</v>
      </c>
      <c r="E312" t="s">
        <v>2914</v>
      </c>
      <c r="G312" t="s">
        <v>3441</v>
      </c>
      <c r="H312" t="s">
        <v>5312</v>
      </c>
      <c r="M312" t="str">
        <f t="shared" si="114"/>
        <v>mnumnr</v>
      </c>
      <c r="N312" t="str">
        <f t="shared" si="115"/>
        <v>mnumyr</v>
      </c>
      <c r="O312" t="str">
        <f>IFERROR(VLOOKUP(A312,dispett,2,FALSE),B312)</f>
        <v>bildin</v>
      </c>
      <c r="P312" t="str">
        <f t="shared" si="107"/>
        <v>DistGenAvoidStep</v>
      </c>
      <c r="Q312" t="str">
        <f t="shared" si="108"/>
        <v xml:space="preserve"> </v>
      </c>
      <c r="R312" t="str">
        <f t="shared" si="109"/>
        <v xml:space="preserve"> </v>
      </c>
      <c r="S312" t="str">
        <f t="shared" si="110"/>
        <v xml:space="preserve"> </v>
      </c>
      <c r="T312" t="str">
        <f t="shared" si="111"/>
        <v xml:space="preserve"> </v>
      </c>
      <c r="U312" t="str">
        <f t="shared" si="112"/>
        <v>SupplyRegion</v>
      </c>
      <c r="V312" t="str">
        <f t="shared" si="113"/>
        <v>MNUMYR</v>
      </c>
      <c r="W312" t="str">
        <f t="shared" si="116"/>
        <v>EPDPCT</v>
      </c>
      <c r="X312" t="str">
        <f t="shared" si="117"/>
        <v>(DistGenAvoidStep,SupplyRegion,MNUMYR)</v>
      </c>
    </row>
    <row r="313" spans="1:24" x14ac:dyDescent="0.25">
      <c r="A313" t="s">
        <v>3442</v>
      </c>
      <c r="B313" t="s">
        <v>3399</v>
      </c>
      <c r="C313" t="s">
        <v>2839</v>
      </c>
      <c r="E313" t="s">
        <v>2914</v>
      </c>
      <c r="G313" t="s">
        <v>3443</v>
      </c>
      <c r="H313" t="s">
        <v>2803</v>
      </c>
      <c r="M313" t="str">
        <f t="shared" si="114"/>
        <v>mnumnr</v>
      </c>
      <c r="N313" t="str">
        <f t="shared" si="115"/>
        <v>mnumyr</v>
      </c>
      <c r="O313" t="str">
        <f>IFERROR(VLOOKUP(A313,dispett,2,FALSE),B313)</f>
        <v>bildin</v>
      </c>
      <c r="P313" t="str">
        <f t="shared" si="107"/>
        <v>SCALARSet</v>
      </c>
      <c r="Q313" t="str">
        <f t="shared" si="108"/>
        <v xml:space="preserve"> </v>
      </c>
      <c r="R313" t="str">
        <f t="shared" si="109"/>
        <v xml:space="preserve"> </v>
      </c>
      <c r="S313" t="str">
        <f t="shared" si="110"/>
        <v xml:space="preserve"> </v>
      </c>
      <c r="T313" t="str">
        <f t="shared" si="111"/>
        <v xml:space="preserve"> </v>
      </c>
      <c r="U313" t="str">
        <f t="shared" si="112"/>
        <v>SupplyRegion</v>
      </c>
      <c r="V313" t="str">
        <f t="shared" si="113"/>
        <v>MNUMYR</v>
      </c>
      <c r="W313" t="str">
        <f t="shared" si="116"/>
        <v>EPDSCRT</v>
      </c>
      <c r="X313" t="str">
        <f t="shared" si="117"/>
        <v>(SCALARSet,SupplyRegion,MNUMYR)</v>
      </c>
    </row>
    <row r="314" spans="1:24" x14ac:dyDescent="0.25">
      <c r="A314" t="s">
        <v>3444</v>
      </c>
      <c r="B314" t="s">
        <v>3399</v>
      </c>
      <c r="C314" t="s">
        <v>2839</v>
      </c>
      <c r="E314" t="s">
        <v>2914</v>
      </c>
      <c r="G314" t="s">
        <v>3445</v>
      </c>
      <c r="H314" s="8" t="s">
        <v>5304</v>
      </c>
      <c r="I314" t="s">
        <v>5308</v>
      </c>
      <c r="J314" t="s">
        <v>5332</v>
      </c>
      <c r="M314" t="str">
        <f t="shared" si="114"/>
        <v>mnumnr</v>
      </c>
      <c r="N314" t="str">
        <f t="shared" si="115"/>
        <v>mnumyr</v>
      </c>
      <c r="O314" t="str">
        <f>IFERROR(VLOOKUP(A314,dispett,2,FALSE),B314)</f>
        <v>bildin</v>
      </c>
      <c r="P314" t="str">
        <f t="shared" si="107"/>
        <v>FuelRegion_SUP</v>
      </c>
      <c r="Q314" t="str">
        <f t="shared" si="108"/>
        <v>PlantType</v>
      </c>
      <c r="R314" t="str">
        <f t="shared" si="109"/>
        <v>ExplicitPlanningHorizon</v>
      </c>
      <c r="S314" t="str">
        <f t="shared" si="110"/>
        <v xml:space="preserve"> </v>
      </c>
      <c r="T314" t="str">
        <f t="shared" si="111"/>
        <v xml:space="preserve"> </v>
      </c>
      <c r="U314" t="str">
        <f t="shared" si="112"/>
        <v>SupplyRegion</v>
      </c>
      <c r="V314" t="str">
        <f t="shared" si="113"/>
        <v>MNUMYR</v>
      </c>
      <c r="W314" t="str">
        <f t="shared" si="116"/>
        <v>EPECAP</v>
      </c>
      <c r="X314" t="str">
        <f t="shared" si="117"/>
        <v>(FuelRegion_SUP,PlantType,ExplicitPlanningHorizon,SupplyRegion,MNUMYR)</v>
      </c>
    </row>
    <row r="315" spans="1:24" x14ac:dyDescent="0.25">
      <c r="A315" t="s">
        <v>3446</v>
      </c>
      <c r="B315" t="s">
        <v>3399</v>
      </c>
      <c r="C315" t="s">
        <v>2839</v>
      </c>
      <c r="E315" t="s">
        <v>2914</v>
      </c>
      <c r="G315" t="s">
        <v>3447</v>
      </c>
      <c r="H315" s="8" t="s">
        <v>5304</v>
      </c>
      <c r="I315" t="s">
        <v>5308</v>
      </c>
      <c r="J315" t="s">
        <v>5332</v>
      </c>
      <c r="M315" t="str">
        <f t="shared" si="114"/>
        <v>mnumnr</v>
      </c>
      <c r="N315" t="str">
        <f t="shared" si="115"/>
        <v>mnumyr</v>
      </c>
      <c r="O315" t="str">
        <f>IFERROR(VLOOKUP(A315,dispett,2,FALSE),B315)</f>
        <v>bildin</v>
      </c>
      <c r="P315" t="str">
        <f t="shared" si="107"/>
        <v>FuelRegion_SUP</v>
      </c>
      <c r="Q315" t="str">
        <f t="shared" si="108"/>
        <v>PlantType</v>
      </c>
      <c r="R315" t="str">
        <f t="shared" si="109"/>
        <v>ExplicitPlanningHorizon</v>
      </c>
      <c r="S315" t="str">
        <f t="shared" si="110"/>
        <v xml:space="preserve"> </v>
      </c>
      <c r="T315" t="str">
        <f t="shared" si="111"/>
        <v xml:space="preserve"> </v>
      </c>
      <c r="U315" t="str">
        <f t="shared" si="112"/>
        <v>SupplyRegion</v>
      </c>
      <c r="V315" t="str">
        <f t="shared" si="113"/>
        <v>MNUMYR</v>
      </c>
      <c r="W315" t="str">
        <f t="shared" si="116"/>
        <v>EPECAP_MR</v>
      </c>
      <c r="X315" t="str">
        <f t="shared" si="117"/>
        <v>(FuelRegion_SUP,PlantType,ExplicitPlanningHorizon,SupplyRegion,MNUMYR)</v>
      </c>
    </row>
    <row r="316" spans="1:24" x14ac:dyDescent="0.25">
      <c r="A316" t="s">
        <v>3448</v>
      </c>
      <c r="B316" t="s">
        <v>3399</v>
      </c>
      <c r="C316" t="s">
        <v>2839</v>
      </c>
      <c r="E316" t="s">
        <v>2914</v>
      </c>
      <c r="G316" t="s">
        <v>3449</v>
      </c>
      <c r="H316" t="s">
        <v>5308</v>
      </c>
      <c r="I316" t="s">
        <v>5332</v>
      </c>
      <c r="M316" t="str">
        <f t="shared" si="114"/>
        <v>mnumnr</v>
      </c>
      <c r="N316" t="str">
        <f t="shared" si="115"/>
        <v>mnumyr</v>
      </c>
      <c r="O316" t="str">
        <f>IFERROR(VLOOKUP(A316,dispett,2,FALSE),B316)</f>
        <v>bildin</v>
      </c>
      <c r="P316" t="str">
        <f t="shared" si="107"/>
        <v>PlantType</v>
      </c>
      <c r="Q316" t="str">
        <f t="shared" si="108"/>
        <v>ExplicitPlanningHorizon</v>
      </c>
      <c r="R316" t="str">
        <f t="shared" si="109"/>
        <v xml:space="preserve"> </v>
      </c>
      <c r="S316" t="str">
        <f t="shared" si="110"/>
        <v xml:space="preserve"> </v>
      </c>
      <c r="T316" t="str">
        <f t="shared" si="111"/>
        <v xml:space="preserve"> </v>
      </c>
      <c r="U316" t="str">
        <f t="shared" si="112"/>
        <v>SupplyRegion</v>
      </c>
      <c r="V316" t="str">
        <f t="shared" si="113"/>
        <v>MNUMYR</v>
      </c>
      <c r="W316" t="str">
        <f t="shared" si="116"/>
        <v>EPECFC</v>
      </c>
      <c r="X316" t="str">
        <f t="shared" si="117"/>
        <v>(PlantType,ExplicitPlanningHorizon,SupplyRegion,MNUMYR)</v>
      </c>
    </row>
    <row r="317" spans="1:24" x14ac:dyDescent="0.25">
      <c r="A317" t="s">
        <v>3450</v>
      </c>
      <c r="B317" t="s">
        <v>3399</v>
      </c>
      <c r="C317" t="s">
        <v>2839</v>
      </c>
      <c r="E317" t="s">
        <v>2914</v>
      </c>
      <c r="G317" t="s">
        <v>3451</v>
      </c>
      <c r="H317" t="s">
        <v>5320</v>
      </c>
      <c r="I317" t="s">
        <v>5308</v>
      </c>
      <c r="J317" t="s">
        <v>5332</v>
      </c>
      <c r="M317" t="str">
        <f t="shared" si="114"/>
        <v>mnumnr</v>
      </c>
      <c r="N317" t="str">
        <f t="shared" si="115"/>
        <v>mnumyr</v>
      </c>
      <c r="O317" t="str">
        <f>IFERROR(VLOOKUP(A317,dispett,2,FALSE),B317)</f>
        <v>bildin</v>
      </c>
      <c r="P317" t="str">
        <f t="shared" si="107"/>
        <v>Season</v>
      </c>
      <c r="Q317" t="str">
        <f t="shared" si="108"/>
        <v>PlantType</v>
      </c>
      <c r="R317" t="str">
        <f t="shared" si="109"/>
        <v>ExplicitPlanningHorizon</v>
      </c>
      <c r="S317" t="str">
        <f t="shared" si="110"/>
        <v xml:space="preserve"> </v>
      </c>
      <c r="T317" t="str">
        <f t="shared" si="111"/>
        <v xml:space="preserve"> </v>
      </c>
      <c r="U317" t="str">
        <f t="shared" si="112"/>
        <v>SupplyRegion</v>
      </c>
      <c r="V317" t="str">
        <f t="shared" si="113"/>
        <v>MNUMYR</v>
      </c>
      <c r="W317" t="str">
        <f t="shared" si="116"/>
        <v>EPESCFC</v>
      </c>
      <c r="X317" t="str">
        <f t="shared" si="117"/>
        <v>(Season,PlantType,ExplicitPlanningHorizon,SupplyRegion,MNUMYR)</v>
      </c>
    </row>
    <row r="318" spans="1:24" x14ac:dyDescent="0.25">
      <c r="A318" t="s">
        <v>3452</v>
      </c>
      <c r="B318" t="s">
        <v>3399</v>
      </c>
      <c r="C318" t="s">
        <v>2839</v>
      </c>
      <c r="E318" t="s">
        <v>2914</v>
      </c>
      <c r="G318" t="s">
        <v>3453</v>
      </c>
      <c r="H318" t="s">
        <v>5308</v>
      </c>
      <c r="I318" t="s">
        <v>2718</v>
      </c>
      <c r="M318" t="str">
        <f t="shared" si="114"/>
        <v>mnumnr</v>
      </c>
      <c r="N318" t="str">
        <f t="shared" si="115"/>
        <v>mnumyr</v>
      </c>
      <c r="O318" t="str">
        <f>IFERROR(VLOOKUP(A318,dispett,2,FALSE),B318)</f>
        <v>bildin</v>
      </c>
      <c r="P318" t="str">
        <f t="shared" si="107"/>
        <v>PlantType</v>
      </c>
      <c r="Q318" t="str">
        <f t="shared" si="108"/>
        <v>EmissionType</v>
      </c>
      <c r="R318" t="str">
        <f t="shared" si="109"/>
        <v xml:space="preserve"> </v>
      </c>
      <c r="S318" t="str">
        <f t="shared" si="110"/>
        <v xml:space="preserve"> </v>
      </c>
      <c r="T318" t="str">
        <f t="shared" si="111"/>
        <v xml:space="preserve"> </v>
      </c>
      <c r="U318" t="str">
        <f t="shared" si="112"/>
        <v>SupplyRegion</v>
      </c>
      <c r="V318" t="str">
        <f t="shared" si="113"/>
        <v>MNUMYR</v>
      </c>
      <c r="W318" t="str">
        <f t="shared" si="116"/>
        <v>EPEXT</v>
      </c>
      <c r="X318" t="str">
        <f t="shared" si="117"/>
        <v>(PlantType,EmissionType,SupplyRegion,MNUMYR)</v>
      </c>
    </row>
    <row r="319" spans="1:24" x14ac:dyDescent="0.25">
      <c r="A319" t="s">
        <v>3454</v>
      </c>
      <c r="B319" t="s">
        <v>3399</v>
      </c>
      <c r="C319" t="s">
        <v>2839</v>
      </c>
      <c r="E319" t="s">
        <v>2914</v>
      </c>
      <c r="G319" t="s">
        <v>3455</v>
      </c>
      <c r="H319" t="s">
        <v>5344</v>
      </c>
      <c r="I319" t="s">
        <v>5338</v>
      </c>
      <c r="M319" t="str">
        <f t="shared" si="114"/>
        <v>mnumnr</v>
      </c>
      <c r="N319" t="str">
        <f t="shared" si="115"/>
        <v>mnumyr</v>
      </c>
      <c r="O319" t="str">
        <f>IFERROR(VLOOKUP(A319,dispett,2,FALSE),B319)</f>
        <v>bildin</v>
      </c>
      <c r="P319" t="str">
        <f t="shared" si="107"/>
        <v>EFDFuelType</v>
      </c>
      <c r="Q319" t="str">
        <f t="shared" si="108"/>
        <v>FuelRegion</v>
      </c>
      <c r="R319" t="str">
        <f t="shared" si="109"/>
        <v xml:space="preserve"> </v>
      </c>
      <c r="S319" t="str">
        <f t="shared" si="110"/>
        <v xml:space="preserve"> </v>
      </c>
      <c r="T319" t="str">
        <f t="shared" si="111"/>
        <v xml:space="preserve"> </v>
      </c>
      <c r="U319" t="str">
        <f t="shared" si="112"/>
        <v>SupplyRegion</v>
      </c>
      <c r="V319" t="str">
        <f t="shared" si="113"/>
        <v>MNUMYR</v>
      </c>
      <c r="W319" t="str">
        <f t="shared" si="116"/>
        <v>EPFLRG</v>
      </c>
      <c r="X319" t="str">
        <f t="shared" si="117"/>
        <v>(EFDFuelType,FuelRegion,SupplyRegion,MNUMYR)</v>
      </c>
    </row>
    <row r="320" spans="1:24" x14ac:dyDescent="0.25">
      <c r="A320" t="s">
        <v>3456</v>
      </c>
      <c r="B320" t="s">
        <v>3399</v>
      </c>
      <c r="C320" t="s">
        <v>2839</v>
      </c>
      <c r="E320" t="s">
        <v>2914</v>
      </c>
      <c r="G320" t="s">
        <v>3457</v>
      </c>
      <c r="H320" t="s">
        <v>5308</v>
      </c>
      <c r="M320" t="str">
        <f t="shared" si="114"/>
        <v>mnumnr</v>
      </c>
      <c r="N320" t="str">
        <f t="shared" si="115"/>
        <v>mnumyr</v>
      </c>
      <c r="O320" t="str">
        <f>IFERROR(VLOOKUP(A320,dispett,2,FALSE),B320)</f>
        <v>bildin</v>
      </c>
      <c r="P320" t="str">
        <f t="shared" si="107"/>
        <v>PlantType</v>
      </c>
      <c r="Q320" t="str">
        <f t="shared" si="108"/>
        <v xml:space="preserve"> </v>
      </c>
      <c r="R320" t="str">
        <f t="shared" si="109"/>
        <v xml:space="preserve"> </v>
      </c>
      <c r="S320" t="str">
        <f t="shared" si="110"/>
        <v xml:space="preserve"> </v>
      </c>
      <c r="T320" t="str">
        <f t="shared" si="111"/>
        <v xml:space="preserve"> </v>
      </c>
      <c r="U320" t="str">
        <f t="shared" si="112"/>
        <v>SupplyRegion</v>
      </c>
      <c r="V320" t="str">
        <f t="shared" si="113"/>
        <v>MNUMYR</v>
      </c>
      <c r="W320" t="str">
        <f t="shared" si="116"/>
        <v>EPFOM</v>
      </c>
      <c r="X320" t="str">
        <f t="shared" si="117"/>
        <v>(PlantType,SupplyRegion,MNUMYR)</v>
      </c>
    </row>
    <row r="321" spans="1:24" x14ac:dyDescent="0.25">
      <c r="A321" t="s">
        <v>3458</v>
      </c>
      <c r="B321" t="s">
        <v>3399</v>
      </c>
      <c r="C321" t="s">
        <v>2839</v>
      </c>
      <c r="E321" t="s">
        <v>2876</v>
      </c>
      <c r="G321" t="s">
        <v>3459</v>
      </c>
      <c r="H321" t="s">
        <v>5320</v>
      </c>
      <c r="I321" t="s">
        <v>5332</v>
      </c>
      <c r="M321" t="str">
        <f t="shared" si="114"/>
        <v>mnumnr</v>
      </c>
      <c r="N321" t="str">
        <f t="shared" si="115"/>
        <v>mnumyr</v>
      </c>
      <c r="O321" t="str">
        <f>IFERROR(VLOOKUP(A321,dispett,2,FALSE),B321)</f>
        <v>bildin</v>
      </c>
      <c r="P321" t="str">
        <f t="shared" si="107"/>
        <v>Season</v>
      </c>
      <c r="Q321" t="str">
        <f t="shared" si="108"/>
        <v>ExplicitPlanningHorizon</v>
      </c>
      <c r="R321" t="str">
        <f t="shared" si="109"/>
        <v xml:space="preserve"> </v>
      </c>
      <c r="S321" t="str">
        <f t="shared" si="110"/>
        <v xml:space="preserve"> </v>
      </c>
      <c r="T321" t="str">
        <f t="shared" si="111"/>
        <v xml:space="preserve"> </v>
      </c>
      <c r="U321" t="str">
        <f t="shared" si="112"/>
        <v>SupplyRegion</v>
      </c>
      <c r="V321" t="str">
        <f t="shared" si="113"/>
        <v>MNUMYR</v>
      </c>
      <c r="W321" t="str">
        <f t="shared" si="116"/>
        <v>EPFRST</v>
      </c>
      <c r="X321" t="str">
        <f t="shared" si="117"/>
        <v>(Season,ExplicitPlanningHorizon,SupplyRegion,MNUMYR)</v>
      </c>
    </row>
    <row r="322" spans="1:24" x14ac:dyDescent="0.25">
      <c r="A322" t="s">
        <v>3460</v>
      </c>
      <c r="B322" t="s">
        <v>3399</v>
      </c>
      <c r="C322" t="s">
        <v>2839</v>
      </c>
      <c r="E322" t="s">
        <v>2914</v>
      </c>
      <c r="G322" t="s">
        <v>3461</v>
      </c>
      <c r="H322" t="s">
        <v>5317</v>
      </c>
      <c r="I322" t="s">
        <v>2565</v>
      </c>
      <c r="M322" t="str">
        <f t="shared" si="114"/>
        <v>mnumnr</v>
      </c>
      <c r="N322" t="str">
        <f t="shared" si="115"/>
        <v>mnumyr</v>
      </c>
      <c r="O322" t="str">
        <f>IFERROR(VLOOKUP(A322,dispett,2,FALSE),B322)</f>
        <v>bildin</v>
      </c>
      <c r="P322" t="str">
        <f t="shared" si="107"/>
        <v>IntermittentRenStor</v>
      </c>
      <c r="Q322" t="str">
        <f t="shared" si="108"/>
        <v>Three</v>
      </c>
      <c r="R322" t="str">
        <f t="shared" si="109"/>
        <v xml:space="preserve"> </v>
      </c>
      <c r="S322" t="str">
        <f t="shared" si="110"/>
        <v xml:space="preserve"> </v>
      </c>
      <c r="T322" t="str">
        <f t="shared" si="111"/>
        <v xml:space="preserve"> </v>
      </c>
      <c r="U322" t="str">
        <f t="shared" si="112"/>
        <v>SupplyRegion</v>
      </c>
      <c r="V322" t="str">
        <f t="shared" si="113"/>
        <v>MNUMYR</v>
      </c>
      <c r="W322" t="str">
        <f t="shared" si="116"/>
        <v>EPFXSUP</v>
      </c>
      <c r="X322" t="str">
        <f t="shared" si="117"/>
        <v>(IntermittentRenStor,Three,SupplyRegion,MNUMYR)</v>
      </c>
    </row>
    <row r="323" spans="1:24" x14ac:dyDescent="0.25">
      <c r="A323" t="s">
        <v>3462</v>
      </c>
      <c r="B323" t="s">
        <v>3399</v>
      </c>
      <c r="C323" t="s">
        <v>2839</v>
      </c>
      <c r="E323" t="s">
        <v>2914</v>
      </c>
      <c r="G323" t="s">
        <v>3463</v>
      </c>
      <c r="H323" s="8" t="s">
        <v>5304</v>
      </c>
      <c r="I323" t="s">
        <v>5325</v>
      </c>
      <c r="J323" t="s">
        <v>5308</v>
      </c>
      <c r="M323" t="str">
        <f t="shared" si="114"/>
        <v>mnumnr</v>
      </c>
      <c r="N323" t="str">
        <f t="shared" si="115"/>
        <v>mnumyr</v>
      </c>
      <c r="O323" t="str">
        <f>IFERROR(VLOOKUP(A323,dispett,2,FALSE),B323)</f>
        <v>bildin</v>
      </c>
      <c r="P323" t="str">
        <f t="shared" si="107"/>
        <v>FuelRegion_SUP</v>
      </c>
      <c r="Q323" t="str">
        <f t="shared" si="108"/>
        <v>RetireGroup</v>
      </c>
      <c r="R323" t="str">
        <f t="shared" si="109"/>
        <v>PlantType</v>
      </c>
      <c r="S323" t="str">
        <f t="shared" si="110"/>
        <v xml:space="preserve"> </v>
      </c>
      <c r="T323" t="str">
        <f t="shared" si="111"/>
        <v xml:space="preserve"> </v>
      </c>
      <c r="U323" t="str">
        <f t="shared" si="112"/>
        <v>SupplyRegion</v>
      </c>
      <c r="V323" t="str">
        <f t="shared" si="113"/>
        <v>MNUMYR</v>
      </c>
      <c r="W323" t="str">
        <f t="shared" si="116"/>
        <v>EPGCAP</v>
      </c>
      <c r="X323" t="str">
        <f t="shared" si="117"/>
        <v>(FuelRegion_SUP,RetireGroup,PlantType,SupplyRegion,MNUMYR)</v>
      </c>
    </row>
    <row r="324" spans="1:24" x14ac:dyDescent="0.25">
      <c r="A324" t="s">
        <v>3464</v>
      </c>
      <c r="B324" t="s">
        <v>3399</v>
      </c>
      <c r="C324" t="s">
        <v>2839</v>
      </c>
      <c r="E324" t="s">
        <v>2876</v>
      </c>
      <c r="G324" t="s">
        <v>3465</v>
      </c>
      <c r="H324" t="s">
        <v>5330</v>
      </c>
      <c r="M324" t="str">
        <f t="shared" si="114"/>
        <v>mnumnr</v>
      </c>
      <c r="N324" t="str">
        <f t="shared" si="115"/>
        <v>mnumyr</v>
      </c>
      <c r="O324" t="str">
        <f>IFERROR(VLOOKUP(A324,dispett,2,FALSE),B324)</f>
        <v>bildin</v>
      </c>
      <c r="P324" t="str">
        <f t="shared" si="107"/>
        <v>ECPLoadGroup</v>
      </c>
      <c r="Q324" t="str">
        <f t="shared" si="108"/>
        <v xml:space="preserve"> </v>
      </c>
      <c r="R324" t="str">
        <f t="shared" si="109"/>
        <v xml:space="preserve"> </v>
      </c>
      <c r="S324" t="str">
        <f t="shared" si="110"/>
        <v xml:space="preserve"> </v>
      </c>
      <c r="T324" t="str">
        <f t="shared" si="111"/>
        <v xml:space="preserve"> </v>
      </c>
      <c r="U324" t="str">
        <f t="shared" si="112"/>
        <v>SupplyRegion</v>
      </c>
      <c r="V324" t="str">
        <f t="shared" si="113"/>
        <v>MNUMYR</v>
      </c>
      <c r="W324" t="str">
        <f t="shared" si="116"/>
        <v>EPGECP</v>
      </c>
      <c r="X324" t="str">
        <f t="shared" si="117"/>
        <v>(ECPLoadGroup,SupplyRegion,MNUMYR)</v>
      </c>
    </row>
    <row r="325" spans="1:24" x14ac:dyDescent="0.25">
      <c r="A325" t="s">
        <v>3466</v>
      </c>
      <c r="B325" t="s">
        <v>3399</v>
      </c>
      <c r="C325" t="s">
        <v>2839</v>
      </c>
      <c r="E325" t="s">
        <v>2876</v>
      </c>
      <c r="G325" t="s">
        <v>3467</v>
      </c>
      <c r="H325" t="s">
        <v>5331</v>
      </c>
      <c r="I325" t="s">
        <v>5332</v>
      </c>
      <c r="M325" t="str">
        <f t="shared" si="114"/>
        <v>mnumnr</v>
      </c>
      <c r="N325" t="str">
        <f t="shared" si="115"/>
        <v>mnumyr</v>
      </c>
      <c r="O325" t="str">
        <f>IFERROR(VLOOKUP(A325,dispett,2,FALSE),B325)</f>
        <v>bildin</v>
      </c>
      <c r="P325" t="str">
        <f t="shared" si="107"/>
        <v>SliceGroup</v>
      </c>
      <c r="Q325" t="str">
        <f t="shared" si="108"/>
        <v>ExplicitPlanningHorizon</v>
      </c>
      <c r="R325" t="str">
        <f t="shared" si="109"/>
        <v xml:space="preserve"> </v>
      </c>
      <c r="S325" t="str">
        <f t="shared" si="110"/>
        <v xml:space="preserve"> </v>
      </c>
      <c r="T325" t="str">
        <f t="shared" si="111"/>
        <v xml:space="preserve"> </v>
      </c>
      <c r="U325" t="str">
        <f t="shared" si="112"/>
        <v>SupplyRegion</v>
      </c>
      <c r="V325" t="str">
        <f t="shared" si="113"/>
        <v>MNUMYR</v>
      </c>
      <c r="W325" t="str">
        <f t="shared" si="116"/>
        <v>EPGECPS</v>
      </c>
      <c r="X325" t="str">
        <f t="shared" si="117"/>
        <v>(SliceGroup,ExplicitPlanningHorizon,SupplyRegion,MNUMYR)</v>
      </c>
    </row>
    <row r="326" spans="1:24" x14ac:dyDescent="0.25">
      <c r="A326" t="s">
        <v>3468</v>
      </c>
      <c r="B326" t="s">
        <v>3399</v>
      </c>
      <c r="C326" t="s">
        <v>2839</v>
      </c>
      <c r="E326" t="s">
        <v>2914</v>
      </c>
      <c r="G326" t="s">
        <v>3469</v>
      </c>
      <c r="H326" t="s">
        <v>5325</v>
      </c>
      <c r="I326" t="s">
        <v>5308</v>
      </c>
      <c r="M326" t="str">
        <f t="shared" si="114"/>
        <v>mnumnr</v>
      </c>
      <c r="N326" t="str">
        <f t="shared" si="115"/>
        <v>mnumyr</v>
      </c>
      <c r="O326" t="str">
        <f>IFERROR(VLOOKUP(A326,dispett,2,FALSE),B326)</f>
        <v>bildin</v>
      </c>
      <c r="P326" t="str">
        <f t="shared" si="107"/>
        <v>RetireGroup</v>
      </c>
      <c r="Q326" t="str">
        <f t="shared" si="108"/>
        <v>PlantType</v>
      </c>
      <c r="R326" t="str">
        <f t="shared" si="109"/>
        <v xml:space="preserve"> </v>
      </c>
      <c r="S326" t="str">
        <f t="shared" si="110"/>
        <v xml:space="preserve"> </v>
      </c>
      <c r="T326" t="str">
        <f t="shared" si="111"/>
        <v xml:space="preserve"> </v>
      </c>
      <c r="U326" t="str">
        <f t="shared" si="112"/>
        <v>SupplyRegion</v>
      </c>
      <c r="V326" t="str">
        <f t="shared" si="113"/>
        <v>MNUMYR</v>
      </c>
      <c r="W326" t="str">
        <f t="shared" si="116"/>
        <v>EPGFOM</v>
      </c>
      <c r="X326" t="str">
        <f t="shared" si="117"/>
        <v>(RetireGroup,PlantType,SupplyRegion,MNUMYR)</v>
      </c>
    </row>
    <row r="327" spans="1:24" x14ac:dyDescent="0.25">
      <c r="A327" t="s">
        <v>3470</v>
      </c>
      <c r="B327" t="s">
        <v>2917</v>
      </c>
      <c r="C327" t="s">
        <v>2839</v>
      </c>
      <c r="E327" t="s">
        <v>2876</v>
      </c>
      <c r="G327" t="s">
        <v>3471</v>
      </c>
      <c r="H327" t="s">
        <v>2704</v>
      </c>
      <c r="M327" t="str">
        <f t="shared" si="114"/>
        <v/>
      </c>
      <c r="N327" t="str">
        <f t="shared" si="115"/>
        <v/>
      </c>
      <c r="O327" t="str">
        <f>IFERROR(VLOOKUP(A327,dispett,2,FALSE),B327)</f>
        <v>control</v>
      </c>
      <c r="P327" t="str">
        <f t="shared" si="107"/>
        <v>FuelRegion</v>
      </c>
      <c r="Q327" t="str">
        <f t="shared" si="108"/>
        <v xml:space="preserve"> </v>
      </c>
      <c r="R327" t="str">
        <f t="shared" si="109"/>
        <v xml:space="preserve"> </v>
      </c>
      <c r="S327" t="str">
        <f t="shared" si="110"/>
        <v xml:space="preserve"> </v>
      </c>
      <c r="T327" t="str">
        <f t="shared" si="111"/>
        <v xml:space="preserve"> </v>
      </c>
      <c r="U327" t="str">
        <f t="shared" si="112"/>
        <v xml:space="preserve"> </v>
      </c>
      <c r="V327" t="str">
        <f t="shared" si="113"/>
        <v xml:space="preserve"> </v>
      </c>
      <c r="W327" t="str">
        <f t="shared" si="116"/>
        <v>EPGSMP</v>
      </c>
      <c r="X327" t="str">
        <f t="shared" si="117"/>
        <v>(FuelRegion)</v>
      </c>
    </row>
    <row r="328" spans="1:24" x14ac:dyDescent="0.25">
      <c r="A328" t="s">
        <v>3472</v>
      </c>
      <c r="B328" t="s">
        <v>3399</v>
      </c>
      <c r="C328" t="s">
        <v>2839</v>
      </c>
      <c r="E328" t="s">
        <v>2929</v>
      </c>
      <c r="G328" t="s">
        <v>3473</v>
      </c>
      <c r="H328" t="s">
        <v>5331</v>
      </c>
      <c r="I328" t="s">
        <v>5332</v>
      </c>
      <c r="M328" t="str">
        <f t="shared" si="114"/>
        <v>mnumnr</v>
      </c>
      <c r="N328" t="str">
        <f t="shared" si="115"/>
        <v>mnumyr</v>
      </c>
      <c r="O328" t="str">
        <f>IFERROR(VLOOKUP(A328,dispett,2,FALSE),B328)</f>
        <v>bildin</v>
      </c>
      <c r="P328" t="str">
        <f t="shared" si="107"/>
        <v>SliceGroup</v>
      </c>
      <c r="Q328" t="str">
        <f t="shared" si="108"/>
        <v>ExplicitPlanningHorizon</v>
      </c>
      <c r="R328" t="str">
        <f t="shared" si="109"/>
        <v xml:space="preserve"> </v>
      </c>
      <c r="S328" t="str">
        <f t="shared" si="110"/>
        <v xml:space="preserve"> </v>
      </c>
      <c r="T328" t="str">
        <f t="shared" si="111"/>
        <v xml:space="preserve"> </v>
      </c>
      <c r="U328" t="str">
        <f t="shared" si="112"/>
        <v>SupplyRegion</v>
      </c>
      <c r="V328" t="str">
        <f t="shared" si="113"/>
        <v>MNUMYR</v>
      </c>
      <c r="W328" t="str">
        <f t="shared" si="116"/>
        <v>EPHGHT</v>
      </c>
      <c r="X328" t="str">
        <f t="shared" si="117"/>
        <v>(SliceGroup,ExplicitPlanningHorizon,SupplyRegion,MNUMYR)</v>
      </c>
    </row>
    <row r="329" spans="1:24" x14ac:dyDescent="0.25">
      <c r="A329" t="s">
        <v>3474</v>
      </c>
      <c r="B329" t="s">
        <v>3399</v>
      </c>
      <c r="C329" t="s">
        <v>2839</v>
      </c>
      <c r="E329" t="s">
        <v>2914</v>
      </c>
      <c r="G329" t="s">
        <v>3475</v>
      </c>
      <c r="H329" t="s">
        <v>5318</v>
      </c>
      <c r="M329" t="str">
        <f t="shared" si="114"/>
        <v>mnumnr</v>
      </c>
      <c r="N329" t="str">
        <f t="shared" si="115"/>
        <v>mnumyr</v>
      </c>
      <c r="O329" t="str">
        <f>IFERROR(VLOOKUP(A329,dispett,2,FALSE),B329)</f>
        <v>bildin</v>
      </c>
      <c r="P329" t="str">
        <f t="shared" si="107"/>
        <v>Intermittent</v>
      </c>
      <c r="Q329" t="str">
        <f t="shared" si="108"/>
        <v xml:space="preserve"> </v>
      </c>
      <c r="R329" t="str">
        <f t="shared" si="109"/>
        <v xml:space="preserve"> </v>
      </c>
      <c r="S329" t="str">
        <f t="shared" si="110"/>
        <v xml:space="preserve"> </v>
      </c>
      <c r="T329" t="str">
        <f t="shared" si="111"/>
        <v xml:space="preserve"> </v>
      </c>
      <c r="U329" t="str">
        <f t="shared" si="112"/>
        <v>SupplyRegion</v>
      </c>
      <c r="V329" t="str">
        <f t="shared" si="113"/>
        <v>MNUMYR</v>
      </c>
      <c r="W329" t="str">
        <f t="shared" si="116"/>
        <v>EPIACF</v>
      </c>
      <c r="X329" t="str">
        <f t="shared" si="117"/>
        <v>(Intermittent,SupplyRegion,MNUMYR)</v>
      </c>
    </row>
    <row r="330" spans="1:24" x14ac:dyDescent="0.25">
      <c r="A330" t="s">
        <v>3476</v>
      </c>
      <c r="B330" t="s">
        <v>3399</v>
      </c>
      <c r="C330" t="s">
        <v>2839</v>
      </c>
      <c r="E330" t="s">
        <v>2914</v>
      </c>
      <c r="G330" t="s">
        <v>3477</v>
      </c>
      <c r="H330" t="s">
        <v>5318</v>
      </c>
      <c r="I330" t="s">
        <v>5331</v>
      </c>
      <c r="M330" t="str">
        <f t="shared" si="114"/>
        <v>mnumnr</v>
      </c>
      <c r="N330" t="str">
        <f t="shared" si="115"/>
        <v>mnumyr</v>
      </c>
      <c r="O330" t="str">
        <f>IFERROR(VLOOKUP(A330,dispett,2,FALSE),B330)</f>
        <v>bildin</v>
      </c>
      <c r="P330" t="str">
        <f t="shared" si="107"/>
        <v>Intermittent</v>
      </c>
      <c r="Q330" t="str">
        <f t="shared" si="108"/>
        <v>SliceGroup</v>
      </c>
      <c r="R330" t="str">
        <f t="shared" si="109"/>
        <v xml:space="preserve"> </v>
      </c>
      <c r="S330" t="str">
        <f t="shared" si="110"/>
        <v xml:space="preserve"> </v>
      </c>
      <c r="T330" t="str">
        <f t="shared" si="111"/>
        <v xml:space="preserve"> </v>
      </c>
      <c r="U330" t="str">
        <f t="shared" si="112"/>
        <v>SupplyRegion</v>
      </c>
      <c r="V330" t="str">
        <f t="shared" si="113"/>
        <v>MNUMYR</v>
      </c>
      <c r="W330" t="str">
        <f t="shared" si="116"/>
        <v>EPICFC</v>
      </c>
      <c r="X330" t="str">
        <f t="shared" si="117"/>
        <v>(Intermittent,SliceGroup,SupplyRegion,MNUMYR)</v>
      </c>
    </row>
    <row r="331" spans="1:24" x14ac:dyDescent="0.25">
      <c r="A331" t="s">
        <v>3478</v>
      </c>
      <c r="B331" t="s">
        <v>3399</v>
      </c>
      <c r="C331" t="s">
        <v>2839</v>
      </c>
      <c r="E331" t="s">
        <v>2914</v>
      </c>
      <c r="G331" t="s">
        <v>3479</v>
      </c>
      <c r="H331" t="s">
        <v>5317</v>
      </c>
      <c r="M331" t="str">
        <f t="shared" si="114"/>
        <v>mnumnr</v>
      </c>
      <c r="N331" t="str">
        <f t="shared" si="115"/>
        <v>mnumyr</v>
      </c>
      <c r="O331" t="str">
        <f>IFERROR(VLOOKUP(A331,dispett,2,FALSE),B331)</f>
        <v>bildin</v>
      </c>
      <c r="P331" t="str">
        <f t="shared" si="107"/>
        <v>IntermittentRenStor</v>
      </c>
      <c r="Q331" t="str">
        <f t="shared" si="108"/>
        <v xml:space="preserve"> </v>
      </c>
      <c r="R331" t="str">
        <f t="shared" si="109"/>
        <v xml:space="preserve"> </v>
      </c>
      <c r="S331" t="str">
        <f t="shared" si="110"/>
        <v xml:space="preserve"> </v>
      </c>
      <c r="T331" t="str">
        <f t="shared" si="111"/>
        <v xml:space="preserve"> </v>
      </c>
      <c r="U331" t="str">
        <f t="shared" si="112"/>
        <v>SupplyRegion</v>
      </c>
      <c r="V331" t="str">
        <f t="shared" si="113"/>
        <v>MNUMYR</v>
      </c>
      <c r="W331" t="str">
        <f t="shared" si="116"/>
        <v>EPIRCCR</v>
      </c>
      <c r="X331" t="str">
        <f t="shared" si="117"/>
        <v>(IntermittentRenStor,SupplyRegion,MNUMYR)</v>
      </c>
    </row>
    <row r="332" spans="1:24" x14ac:dyDescent="0.25">
      <c r="A332" t="s">
        <v>3480</v>
      </c>
      <c r="B332" t="s">
        <v>3399</v>
      </c>
      <c r="C332" t="s">
        <v>2839</v>
      </c>
      <c r="E332" t="s">
        <v>2914</v>
      </c>
      <c r="G332" t="s">
        <v>3479</v>
      </c>
      <c r="H332" t="s">
        <v>5317</v>
      </c>
      <c r="I332" t="s">
        <v>2565</v>
      </c>
      <c r="M332" t="str">
        <f t="shared" si="114"/>
        <v>mnumnr</v>
      </c>
      <c r="N332" t="str">
        <f t="shared" si="115"/>
        <v>mnumyr</v>
      </c>
      <c r="O332" t="str">
        <f>IFERROR(VLOOKUP(A332,dispett,2,FALSE),B332)</f>
        <v>bildin</v>
      </c>
      <c r="P332" t="str">
        <f t="shared" si="107"/>
        <v>IntermittentRenStor</v>
      </c>
      <c r="Q332" t="str">
        <f t="shared" si="108"/>
        <v>Three</v>
      </c>
      <c r="R332" t="str">
        <f t="shared" si="109"/>
        <v xml:space="preserve"> </v>
      </c>
      <c r="S332" t="str">
        <f t="shared" si="110"/>
        <v xml:space="preserve"> </v>
      </c>
      <c r="T332" t="str">
        <f t="shared" si="111"/>
        <v xml:space="preserve"> </v>
      </c>
      <c r="U332" t="str">
        <f t="shared" si="112"/>
        <v>SupplyRegion</v>
      </c>
      <c r="V332" t="str">
        <f t="shared" si="113"/>
        <v>MNUMYR</v>
      </c>
      <c r="W332" t="str">
        <f t="shared" si="116"/>
        <v>EPIRCCS</v>
      </c>
      <c r="X332" t="str">
        <f t="shared" si="117"/>
        <v>(IntermittentRenStor,Three,SupplyRegion,MNUMYR)</v>
      </c>
    </row>
    <row r="333" spans="1:24" x14ac:dyDescent="0.25">
      <c r="A333" t="s">
        <v>3481</v>
      </c>
      <c r="B333" t="s">
        <v>3399</v>
      </c>
      <c r="C333" t="s">
        <v>2839</v>
      </c>
      <c r="E333" t="s">
        <v>2914</v>
      </c>
      <c r="G333" t="s">
        <v>3482</v>
      </c>
      <c r="H333" t="s">
        <v>5317</v>
      </c>
      <c r="M333" t="str">
        <f t="shared" si="114"/>
        <v>mnumnr</v>
      </c>
      <c r="N333" t="str">
        <f t="shared" si="115"/>
        <v>mnumyr</v>
      </c>
      <c r="O333" t="str">
        <f>IFERROR(VLOOKUP(A333,dispett,2,FALSE),B333)</f>
        <v>bildin</v>
      </c>
      <c r="P333" t="str">
        <f t="shared" si="107"/>
        <v>IntermittentRenStor</v>
      </c>
      <c r="Q333" t="str">
        <f t="shared" si="108"/>
        <v xml:space="preserve"> </v>
      </c>
      <c r="R333" t="str">
        <f t="shared" si="109"/>
        <v xml:space="preserve"> </v>
      </c>
      <c r="S333" t="str">
        <f t="shared" si="110"/>
        <v xml:space="preserve"> </v>
      </c>
      <c r="T333" t="str">
        <f t="shared" si="111"/>
        <v xml:space="preserve"> </v>
      </c>
      <c r="U333" t="str">
        <f t="shared" si="112"/>
        <v>SupplyRegion</v>
      </c>
      <c r="V333" t="str">
        <f t="shared" si="113"/>
        <v>MNUMYR</v>
      </c>
      <c r="W333" t="str">
        <f t="shared" si="116"/>
        <v>EPIRFOM</v>
      </c>
      <c r="X333" t="str">
        <f t="shared" si="117"/>
        <v>(IntermittentRenStor,SupplyRegion,MNUMYR)</v>
      </c>
    </row>
    <row r="334" spans="1:24" x14ac:dyDescent="0.25">
      <c r="A334" t="s">
        <v>3483</v>
      </c>
      <c r="B334" t="s">
        <v>3399</v>
      </c>
      <c r="C334" t="s">
        <v>2839</v>
      </c>
      <c r="E334" t="s">
        <v>2914</v>
      </c>
      <c r="G334" t="s">
        <v>3484</v>
      </c>
      <c r="H334" t="s">
        <v>5317</v>
      </c>
      <c r="M334" t="str">
        <f t="shared" si="114"/>
        <v>mnumnr</v>
      </c>
      <c r="N334" t="str">
        <f t="shared" si="115"/>
        <v>mnumyr</v>
      </c>
      <c r="O334" t="str">
        <f>IFERROR(VLOOKUP(A334,dispett,2,FALSE),B334)</f>
        <v>bildin</v>
      </c>
      <c r="P334" t="str">
        <f t="shared" si="107"/>
        <v>IntermittentRenStor</v>
      </c>
      <c r="Q334" t="str">
        <f t="shared" si="108"/>
        <v xml:space="preserve"> </v>
      </c>
      <c r="R334" t="str">
        <f t="shared" si="109"/>
        <v xml:space="preserve"> </v>
      </c>
      <c r="S334" t="str">
        <f t="shared" si="110"/>
        <v xml:space="preserve"> </v>
      </c>
      <c r="T334" t="str">
        <f t="shared" si="111"/>
        <v xml:space="preserve"> </v>
      </c>
      <c r="U334" t="str">
        <f t="shared" si="112"/>
        <v>SupplyRegion</v>
      </c>
      <c r="V334" t="str">
        <f t="shared" si="113"/>
        <v>MNUMYR</v>
      </c>
      <c r="W334" t="str">
        <f t="shared" si="116"/>
        <v>EPIROVR</v>
      </c>
      <c r="X334" t="str">
        <f t="shared" si="117"/>
        <v>(IntermittentRenStor,SupplyRegion,MNUMYR)</v>
      </c>
    </row>
    <row r="335" spans="1:24" x14ac:dyDescent="0.25">
      <c r="A335" t="s">
        <v>3485</v>
      </c>
      <c r="B335" t="s">
        <v>3399</v>
      </c>
      <c r="C335" t="s">
        <v>2839</v>
      </c>
      <c r="E335" t="s">
        <v>2914</v>
      </c>
      <c r="G335" t="s">
        <v>3486</v>
      </c>
      <c r="H335" t="s">
        <v>5317</v>
      </c>
      <c r="M335" t="str">
        <f t="shared" si="114"/>
        <v>mnumnr</v>
      </c>
      <c r="N335" t="str">
        <f t="shared" si="115"/>
        <v>mnumyr</v>
      </c>
      <c r="O335" t="str">
        <f>IFERROR(VLOOKUP(A335,dispett,2,FALSE),B335)</f>
        <v>bildin</v>
      </c>
      <c r="P335" t="str">
        <f t="shared" si="107"/>
        <v>IntermittentRenStor</v>
      </c>
      <c r="Q335" t="str">
        <f t="shared" si="108"/>
        <v xml:space="preserve"> </v>
      </c>
      <c r="R335" t="str">
        <f t="shared" si="109"/>
        <v xml:space="preserve"> </v>
      </c>
      <c r="S335" t="str">
        <f t="shared" si="110"/>
        <v xml:space="preserve"> </v>
      </c>
      <c r="T335" t="str">
        <f t="shared" si="111"/>
        <v xml:space="preserve"> </v>
      </c>
      <c r="U335" t="str">
        <f t="shared" si="112"/>
        <v>SupplyRegion</v>
      </c>
      <c r="V335" t="str">
        <f t="shared" si="113"/>
        <v>MNUMYR</v>
      </c>
      <c r="W335" t="str">
        <f t="shared" si="116"/>
        <v>EPIRVOM</v>
      </c>
      <c r="X335" t="str">
        <f t="shared" si="117"/>
        <v>(IntermittentRenStor,SupplyRegion,MNUMYR)</v>
      </c>
    </row>
    <row r="336" spans="1:24" x14ac:dyDescent="0.25">
      <c r="A336" t="s">
        <v>3487</v>
      </c>
      <c r="B336" t="s">
        <v>3488</v>
      </c>
      <c r="C336" t="s">
        <v>2839</v>
      </c>
      <c r="E336" t="s">
        <v>2914</v>
      </c>
      <c r="H336" t="s">
        <v>2727</v>
      </c>
      <c r="I336" t="s">
        <v>5315</v>
      </c>
      <c r="M336" t="str">
        <f t="shared" si="114"/>
        <v/>
      </c>
      <c r="N336" t="str">
        <f t="shared" si="115"/>
        <v/>
      </c>
      <c r="O336" t="str">
        <f>IFERROR(VLOOKUP(A336,dispett,2,FALSE),B336)</f>
        <v>dsmsectr</v>
      </c>
      <c r="P336" t="str">
        <f t="shared" si="107"/>
        <v>SupplyRegion_ALT1</v>
      </c>
      <c r="Q336" t="str">
        <f t="shared" si="108"/>
        <v>FullPlanningHorizon</v>
      </c>
      <c r="R336" t="str">
        <f t="shared" si="109"/>
        <v xml:space="preserve"> </v>
      </c>
      <c r="S336" t="str">
        <f t="shared" si="110"/>
        <v xml:space="preserve"> </v>
      </c>
      <c r="T336" t="str">
        <f t="shared" si="111"/>
        <v xml:space="preserve"> </v>
      </c>
      <c r="U336" t="str">
        <f t="shared" si="112"/>
        <v xml:space="preserve"> </v>
      </c>
      <c r="V336" t="str">
        <f t="shared" si="113"/>
        <v xml:space="preserve"> </v>
      </c>
      <c r="W336" t="str">
        <f t="shared" si="116"/>
        <v>EPKMRGN</v>
      </c>
      <c r="X336" t="str">
        <f t="shared" si="117"/>
        <v>(SupplyRegion_ALT1,FullPlanningHorizon)</v>
      </c>
    </row>
    <row r="337" spans="1:24" x14ac:dyDescent="0.25">
      <c r="A337" t="s">
        <v>3489</v>
      </c>
      <c r="B337" t="s">
        <v>3488</v>
      </c>
      <c r="C337" t="s">
        <v>2839</v>
      </c>
      <c r="E337" t="s">
        <v>2914</v>
      </c>
      <c r="H337" t="s">
        <v>2727</v>
      </c>
      <c r="I337" t="s">
        <v>5355</v>
      </c>
      <c r="M337" t="str">
        <f t="shared" si="114"/>
        <v/>
      </c>
      <c r="N337" t="str">
        <f t="shared" si="115"/>
        <v/>
      </c>
      <c r="O337" t="str">
        <f>IFERROR(VLOOKUP(A337,dispett,2,FALSE),B337)</f>
        <v>dsmsectr</v>
      </c>
      <c r="P337" t="str">
        <f t="shared" si="107"/>
        <v>SupplyRegion_ALT1</v>
      </c>
      <c r="Q337" t="str">
        <f t="shared" si="108"/>
        <v>MNUMYRF</v>
      </c>
      <c r="R337" t="str">
        <f t="shared" si="109"/>
        <v xml:space="preserve"> </v>
      </c>
      <c r="S337" t="str">
        <f t="shared" si="110"/>
        <v xml:space="preserve"> </v>
      </c>
      <c r="T337" t="str">
        <f t="shared" si="111"/>
        <v xml:space="preserve"> </v>
      </c>
      <c r="U337" t="str">
        <f t="shared" si="112"/>
        <v xml:space="preserve"> </v>
      </c>
      <c r="V337" t="str">
        <f t="shared" si="113"/>
        <v xml:space="preserve"> </v>
      </c>
      <c r="W337" t="str">
        <f t="shared" si="116"/>
        <v>EPKSHFT</v>
      </c>
      <c r="X337" t="str">
        <f t="shared" si="117"/>
        <v>(SupplyRegion_ALT1,MNUMYRF)</v>
      </c>
    </row>
    <row r="338" spans="1:24" x14ac:dyDescent="0.25">
      <c r="A338" t="s">
        <v>3490</v>
      </c>
      <c r="B338" t="s">
        <v>3399</v>
      </c>
      <c r="C338" t="s">
        <v>2839</v>
      </c>
      <c r="E338" t="s">
        <v>2876</v>
      </c>
      <c r="G338" t="s">
        <v>3491</v>
      </c>
      <c r="H338" t="s">
        <v>5331</v>
      </c>
      <c r="I338" t="s">
        <v>5332</v>
      </c>
      <c r="M338" t="str">
        <f t="shared" si="114"/>
        <v>mnumnr</v>
      </c>
      <c r="N338" t="str">
        <f t="shared" si="115"/>
        <v>mnumyr</v>
      </c>
      <c r="O338" t="str">
        <f>IFERROR(VLOOKUP(A338,dispett,2,FALSE),B338)</f>
        <v>bildin</v>
      </c>
      <c r="P338" t="str">
        <f t="shared" si="107"/>
        <v>SliceGroup</v>
      </c>
      <c r="Q338" t="str">
        <f t="shared" si="108"/>
        <v>ExplicitPlanningHorizon</v>
      </c>
      <c r="R338" t="str">
        <f t="shared" si="109"/>
        <v xml:space="preserve"> </v>
      </c>
      <c r="S338" t="str">
        <f t="shared" si="110"/>
        <v xml:space="preserve"> </v>
      </c>
      <c r="T338" t="str">
        <f t="shared" si="111"/>
        <v xml:space="preserve"> </v>
      </c>
      <c r="U338" t="str">
        <f t="shared" si="112"/>
        <v>SupplyRegion</v>
      </c>
      <c r="V338" t="str">
        <f t="shared" si="113"/>
        <v>MNUMYR</v>
      </c>
      <c r="W338" t="str">
        <f t="shared" si="116"/>
        <v>EPLDGR</v>
      </c>
      <c r="X338" t="str">
        <f t="shared" si="117"/>
        <v>(SliceGroup,ExplicitPlanningHorizon,SupplyRegion,MNUMYR)</v>
      </c>
    </row>
    <row r="339" spans="1:24" x14ac:dyDescent="0.25">
      <c r="A339" t="s">
        <v>3492</v>
      </c>
      <c r="B339" t="s">
        <v>3399</v>
      </c>
      <c r="C339" t="s">
        <v>2839</v>
      </c>
      <c r="E339" t="s">
        <v>2876</v>
      </c>
      <c r="G339" t="s">
        <v>3493</v>
      </c>
      <c r="H339" t="s">
        <v>5331</v>
      </c>
      <c r="I339" t="s">
        <v>5332</v>
      </c>
      <c r="M339" t="str">
        <f t="shared" si="114"/>
        <v>mnumnr</v>
      </c>
      <c r="N339" t="str">
        <f t="shared" si="115"/>
        <v>mnumyr</v>
      </c>
      <c r="O339" t="str">
        <f>IFERROR(VLOOKUP(A339,dispett,2,FALSE),B339)</f>
        <v>bildin</v>
      </c>
      <c r="P339" t="str">
        <f t="shared" si="107"/>
        <v>SliceGroup</v>
      </c>
      <c r="Q339" t="str">
        <f t="shared" si="108"/>
        <v>ExplicitPlanningHorizon</v>
      </c>
      <c r="R339" t="str">
        <f t="shared" si="109"/>
        <v xml:space="preserve"> </v>
      </c>
      <c r="S339" t="str">
        <f t="shared" si="110"/>
        <v xml:space="preserve"> </v>
      </c>
      <c r="T339" t="str">
        <f t="shared" si="111"/>
        <v xml:space="preserve"> </v>
      </c>
      <c r="U339" t="str">
        <f t="shared" si="112"/>
        <v>SupplyRegion</v>
      </c>
      <c r="V339" t="str">
        <f t="shared" si="113"/>
        <v>MNUMYR</v>
      </c>
      <c r="W339" t="str">
        <f t="shared" si="116"/>
        <v>EPLDSG</v>
      </c>
      <c r="X339" t="str">
        <f t="shared" si="117"/>
        <v>(SliceGroup,ExplicitPlanningHorizon,SupplyRegion,MNUMYR)</v>
      </c>
    </row>
    <row r="340" spans="1:24" x14ac:dyDescent="0.25">
      <c r="A340" t="s">
        <v>3494</v>
      </c>
      <c r="B340" t="s">
        <v>3399</v>
      </c>
      <c r="C340" t="s">
        <v>2839</v>
      </c>
      <c r="E340" t="s">
        <v>2876</v>
      </c>
      <c r="G340" t="s">
        <v>3495</v>
      </c>
      <c r="H340" t="s">
        <v>5330</v>
      </c>
      <c r="I340" t="s">
        <v>5328</v>
      </c>
      <c r="J340" t="s">
        <v>5332</v>
      </c>
      <c r="M340" t="str">
        <f t="shared" si="114"/>
        <v>mnumnr</v>
      </c>
      <c r="N340" t="str">
        <f t="shared" si="115"/>
        <v>mnumyr</v>
      </c>
      <c r="O340" t="str">
        <f>IFERROR(VLOOKUP(A340,dispett,2,FALSE),B340)</f>
        <v>bildin</v>
      </c>
      <c r="P340" t="str">
        <f t="shared" si="107"/>
        <v>ECPLoadGroup</v>
      </c>
      <c r="Q340" t="str">
        <f t="shared" si="108"/>
        <v>StepsPerGroup</v>
      </c>
      <c r="R340" t="str">
        <f t="shared" si="109"/>
        <v>ExplicitPlanningHorizon</v>
      </c>
      <c r="S340" t="str">
        <f t="shared" si="110"/>
        <v xml:space="preserve"> </v>
      </c>
      <c r="T340" t="str">
        <f t="shared" si="111"/>
        <v xml:space="preserve"> </v>
      </c>
      <c r="U340" t="str">
        <f t="shared" si="112"/>
        <v>SupplyRegion</v>
      </c>
      <c r="V340" t="str">
        <f t="shared" si="113"/>
        <v>MNUMYR</v>
      </c>
      <c r="W340" t="str">
        <f t="shared" si="116"/>
        <v>EPLMAP</v>
      </c>
      <c r="X340" t="str">
        <f t="shared" si="117"/>
        <v>(ECPLoadGroup,StepsPerGroup,ExplicitPlanningHorizon,SupplyRegion,MNUMYR)</v>
      </c>
    </row>
    <row r="341" spans="1:24" x14ac:dyDescent="0.25">
      <c r="A341" t="s">
        <v>3496</v>
      </c>
      <c r="B341" t="s">
        <v>3403</v>
      </c>
      <c r="C341" t="s">
        <v>2865</v>
      </c>
      <c r="E341" t="s">
        <v>2914</v>
      </c>
      <c r="G341" t="s">
        <v>3497</v>
      </c>
      <c r="H341" t="s">
        <v>5308</v>
      </c>
      <c r="M341" t="str">
        <f t="shared" si="114"/>
        <v>mnumnr</v>
      </c>
      <c r="N341" t="str">
        <f t="shared" si="115"/>
        <v>mnumyr</v>
      </c>
      <c r="O341" t="str">
        <f>IFERROR(VLOOKUP(A341,dispett,2,FALSE),B341)</f>
        <v>bildout</v>
      </c>
      <c r="P341" t="str">
        <f t="shared" si="107"/>
        <v>PlantType</v>
      </c>
      <c r="Q341" t="str">
        <f t="shared" si="108"/>
        <v xml:space="preserve"> </v>
      </c>
      <c r="R341" t="str">
        <f t="shared" si="109"/>
        <v xml:space="preserve"> </v>
      </c>
      <c r="S341" t="str">
        <f t="shared" si="110"/>
        <v xml:space="preserve"> </v>
      </c>
      <c r="T341" t="str">
        <f t="shared" si="111"/>
        <v xml:space="preserve"> </v>
      </c>
      <c r="U341" t="str">
        <f t="shared" si="112"/>
        <v>SupplyRegion</v>
      </c>
      <c r="V341" t="str">
        <f t="shared" si="113"/>
        <v>MNUMYR</v>
      </c>
      <c r="W341" t="str">
        <f t="shared" si="116"/>
        <v>EPLVBCK</v>
      </c>
      <c r="X341" t="str">
        <f t="shared" si="117"/>
        <v>(PlantType,SupplyRegion,MNUMYR)</v>
      </c>
    </row>
    <row r="342" spans="1:24" x14ac:dyDescent="0.25">
      <c r="A342" t="s">
        <v>3498</v>
      </c>
      <c r="B342" t="s">
        <v>3403</v>
      </c>
      <c r="C342" t="s">
        <v>2865</v>
      </c>
      <c r="E342" t="s">
        <v>2914</v>
      </c>
      <c r="G342" t="s">
        <v>3499</v>
      </c>
      <c r="H342" t="s">
        <v>5308</v>
      </c>
      <c r="I342" t="s">
        <v>2559</v>
      </c>
      <c r="M342" t="str">
        <f t="shared" si="114"/>
        <v>mnumnr</v>
      </c>
      <c r="N342" t="str">
        <f t="shared" si="115"/>
        <v>mnumyr</v>
      </c>
      <c r="O342" t="str">
        <f>IFERROR(VLOOKUP(A342,dispett,2,FALSE),B342)</f>
        <v>bildout</v>
      </c>
      <c r="P342" t="str">
        <f t="shared" si="107"/>
        <v>PlantType</v>
      </c>
      <c r="Q342" t="str">
        <f t="shared" si="108"/>
        <v>OwnerType</v>
      </c>
      <c r="R342" t="str">
        <f t="shared" si="109"/>
        <v xml:space="preserve"> </v>
      </c>
      <c r="S342" t="str">
        <f t="shared" si="110"/>
        <v xml:space="preserve"> </v>
      </c>
      <c r="T342" t="str">
        <f t="shared" si="111"/>
        <v xml:space="preserve"> </v>
      </c>
      <c r="U342" t="str">
        <f t="shared" si="112"/>
        <v>SupplyRegion</v>
      </c>
      <c r="V342" t="str">
        <f t="shared" si="113"/>
        <v>MNUMYR</v>
      </c>
      <c r="W342" t="str">
        <f t="shared" si="116"/>
        <v>EPLVCAP</v>
      </c>
      <c r="X342" t="str">
        <f t="shared" si="117"/>
        <v>(PlantType,OwnerType,SupplyRegion,MNUMYR)</v>
      </c>
    </row>
    <row r="343" spans="1:24" x14ac:dyDescent="0.25">
      <c r="A343" t="s">
        <v>3500</v>
      </c>
      <c r="B343" t="s">
        <v>3403</v>
      </c>
      <c r="C343" t="s">
        <v>2865</v>
      </c>
      <c r="E343" t="s">
        <v>2914</v>
      </c>
      <c r="G343" t="s">
        <v>3501</v>
      </c>
      <c r="H343" t="s">
        <v>5308</v>
      </c>
      <c r="M343" t="str">
        <f t="shared" si="114"/>
        <v>mnumnr</v>
      </c>
      <c r="N343" t="str">
        <f t="shared" si="115"/>
        <v>mnumyr</v>
      </c>
      <c r="O343" t="str">
        <f>IFERROR(VLOOKUP(A343,dispett,2,FALSE),B343)</f>
        <v>bildout</v>
      </c>
      <c r="P343" t="str">
        <f t="shared" si="107"/>
        <v>PlantType</v>
      </c>
      <c r="Q343" t="str">
        <f t="shared" si="108"/>
        <v xml:space="preserve"> </v>
      </c>
      <c r="R343" t="str">
        <f t="shared" si="109"/>
        <v xml:space="preserve"> </v>
      </c>
      <c r="S343" t="str">
        <f t="shared" si="110"/>
        <v xml:space="preserve"> </v>
      </c>
      <c r="T343" t="str">
        <f t="shared" si="111"/>
        <v xml:space="preserve"> </v>
      </c>
      <c r="U343" t="str">
        <f t="shared" si="112"/>
        <v>SupplyRegion</v>
      </c>
      <c r="V343" t="str">
        <f t="shared" si="113"/>
        <v>MNUMYR</v>
      </c>
      <c r="W343" t="str">
        <f t="shared" si="116"/>
        <v>EPLVEXT</v>
      </c>
      <c r="X343" t="str">
        <f t="shared" si="117"/>
        <v>(PlantType,SupplyRegion,MNUMYR)</v>
      </c>
    </row>
    <row r="344" spans="1:24" x14ac:dyDescent="0.25">
      <c r="A344" t="s">
        <v>3502</v>
      </c>
      <c r="B344" t="s">
        <v>3403</v>
      </c>
      <c r="C344" t="s">
        <v>2865</v>
      </c>
      <c r="E344" t="s">
        <v>2914</v>
      </c>
      <c r="G344" t="s">
        <v>3503</v>
      </c>
      <c r="H344" t="s">
        <v>5308</v>
      </c>
      <c r="I344" t="s">
        <v>2559</v>
      </c>
      <c r="M344" t="str">
        <f t="shared" si="114"/>
        <v>mnumnr</v>
      </c>
      <c r="N344" t="str">
        <f t="shared" si="115"/>
        <v>mnumyr</v>
      </c>
      <c r="O344" t="str">
        <f>IFERROR(VLOOKUP(A344,dispett,2,FALSE),B344)</f>
        <v>bildout</v>
      </c>
      <c r="P344" t="str">
        <f t="shared" si="107"/>
        <v>PlantType</v>
      </c>
      <c r="Q344" t="str">
        <f t="shared" si="108"/>
        <v>OwnerType</v>
      </c>
      <c r="R344" t="str">
        <f t="shared" si="109"/>
        <v xml:space="preserve"> </v>
      </c>
      <c r="S344" t="str">
        <f t="shared" si="110"/>
        <v xml:space="preserve"> </v>
      </c>
      <c r="T344" t="str">
        <f t="shared" si="111"/>
        <v xml:space="preserve"> </v>
      </c>
      <c r="U344" t="str">
        <f t="shared" si="112"/>
        <v>SupplyRegion</v>
      </c>
      <c r="V344" t="str">
        <f t="shared" si="113"/>
        <v>MNUMYR</v>
      </c>
      <c r="W344" t="str">
        <f t="shared" si="116"/>
        <v>EPLVFCF</v>
      </c>
      <c r="X344" t="str">
        <f t="shared" si="117"/>
        <v>(PlantType,OwnerType,SupplyRegion,MNUMYR)</v>
      </c>
    </row>
    <row r="345" spans="1:24" x14ac:dyDescent="0.25">
      <c r="A345" t="s">
        <v>3504</v>
      </c>
      <c r="B345" t="s">
        <v>3403</v>
      </c>
      <c r="C345" t="s">
        <v>2865</v>
      </c>
      <c r="E345" t="s">
        <v>2914</v>
      </c>
      <c r="G345" t="s">
        <v>3505</v>
      </c>
      <c r="H345" t="s">
        <v>5308</v>
      </c>
      <c r="M345" t="str">
        <f t="shared" si="114"/>
        <v>mnumnr</v>
      </c>
      <c r="N345" t="str">
        <f t="shared" si="115"/>
        <v>mnumyr</v>
      </c>
      <c r="O345" t="str">
        <f>IFERROR(VLOOKUP(A345,dispett,2,FALSE),B345)</f>
        <v>bildout</v>
      </c>
      <c r="P345" t="str">
        <f t="shared" si="107"/>
        <v>PlantType</v>
      </c>
      <c r="Q345" t="str">
        <f t="shared" si="108"/>
        <v xml:space="preserve"> </v>
      </c>
      <c r="R345" t="str">
        <f t="shared" si="109"/>
        <v xml:space="preserve"> </v>
      </c>
      <c r="S345" t="str">
        <f t="shared" si="110"/>
        <v xml:space="preserve"> </v>
      </c>
      <c r="T345" t="str">
        <f t="shared" si="111"/>
        <v xml:space="preserve"> </v>
      </c>
      <c r="U345" t="str">
        <f t="shared" si="112"/>
        <v>SupplyRegion</v>
      </c>
      <c r="V345" t="str">
        <f t="shared" si="113"/>
        <v>MNUMYR</v>
      </c>
      <c r="W345" t="str">
        <f t="shared" si="116"/>
        <v>EPLVFLC</v>
      </c>
      <c r="X345" t="str">
        <f t="shared" si="117"/>
        <v>(PlantType,SupplyRegion,MNUMYR)</v>
      </c>
    </row>
    <row r="346" spans="1:24" x14ac:dyDescent="0.25">
      <c r="A346" t="s">
        <v>3506</v>
      </c>
      <c r="B346" t="s">
        <v>3403</v>
      </c>
      <c r="C346" t="s">
        <v>2865</v>
      </c>
      <c r="E346" t="s">
        <v>2914</v>
      </c>
      <c r="G346" t="s">
        <v>3507</v>
      </c>
      <c r="H346" t="s">
        <v>5308</v>
      </c>
      <c r="M346" t="str">
        <f t="shared" si="114"/>
        <v>mnumnr</v>
      </c>
      <c r="N346" t="str">
        <f t="shared" si="115"/>
        <v>mnumyr</v>
      </c>
      <c r="O346" t="str">
        <f>IFERROR(VLOOKUP(A346,dispett,2,FALSE),B346)</f>
        <v>bildout</v>
      </c>
      <c r="P346" t="str">
        <f t="shared" si="107"/>
        <v>PlantType</v>
      </c>
      <c r="Q346" t="str">
        <f t="shared" si="108"/>
        <v xml:space="preserve"> </v>
      </c>
      <c r="R346" t="str">
        <f t="shared" si="109"/>
        <v xml:space="preserve"> </v>
      </c>
      <c r="S346" t="str">
        <f t="shared" si="110"/>
        <v xml:space="preserve"> </v>
      </c>
      <c r="T346" t="str">
        <f t="shared" si="111"/>
        <v xml:space="preserve"> </v>
      </c>
      <c r="U346" t="str">
        <f t="shared" si="112"/>
        <v>SupplyRegion</v>
      </c>
      <c r="V346" t="str">
        <f t="shared" si="113"/>
        <v>MNUMYR</v>
      </c>
      <c r="W346" t="str">
        <f t="shared" si="116"/>
        <v>EPLVFOM</v>
      </c>
      <c r="X346" t="str">
        <f t="shared" si="117"/>
        <v>(PlantType,SupplyRegion,MNUMYR)</v>
      </c>
    </row>
    <row r="347" spans="1:24" x14ac:dyDescent="0.25">
      <c r="A347" t="s">
        <v>3508</v>
      </c>
      <c r="B347" t="s">
        <v>3403</v>
      </c>
      <c r="C347" t="s">
        <v>2865</v>
      </c>
      <c r="E347" t="s">
        <v>2914</v>
      </c>
      <c r="G347" t="s">
        <v>3509</v>
      </c>
      <c r="H347" t="s">
        <v>5308</v>
      </c>
      <c r="M347" t="str">
        <f t="shared" si="114"/>
        <v>mnumnr</v>
      </c>
      <c r="N347" t="str">
        <f t="shared" si="115"/>
        <v>mnumyr</v>
      </c>
      <c r="O347" t="str">
        <f>IFERROR(VLOOKUP(A347,dispett,2,FALSE),B347)</f>
        <v>bildout</v>
      </c>
      <c r="P347" t="str">
        <f t="shared" si="107"/>
        <v>PlantType</v>
      </c>
      <c r="Q347" t="str">
        <f t="shared" si="108"/>
        <v xml:space="preserve"> </v>
      </c>
      <c r="R347" t="str">
        <f t="shared" si="109"/>
        <v xml:space="preserve"> </v>
      </c>
      <c r="S347" t="str">
        <f t="shared" si="110"/>
        <v xml:space="preserve"> </v>
      </c>
      <c r="T347" t="str">
        <f t="shared" si="111"/>
        <v xml:space="preserve"> </v>
      </c>
      <c r="U347" t="str">
        <f t="shared" si="112"/>
        <v>SupplyRegion</v>
      </c>
      <c r="V347" t="str">
        <f t="shared" si="113"/>
        <v>MNUMYR</v>
      </c>
      <c r="W347" t="str">
        <f t="shared" si="116"/>
        <v>EPLVTRN</v>
      </c>
      <c r="X347" t="str">
        <f t="shared" si="117"/>
        <v>(PlantType,SupplyRegion,MNUMYR)</v>
      </c>
    </row>
    <row r="348" spans="1:24" x14ac:dyDescent="0.25">
      <c r="A348" t="s">
        <v>3510</v>
      </c>
      <c r="B348" t="s">
        <v>3403</v>
      </c>
      <c r="C348" t="s">
        <v>2865</v>
      </c>
      <c r="E348" t="s">
        <v>2914</v>
      </c>
      <c r="G348" t="s">
        <v>3511</v>
      </c>
      <c r="H348" t="s">
        <v>5308</v>
      </c>
      <c r="M348" t="str">
        <f t="shared" si="114"/>
        <v>mnumnr</v>
      </c>
      <c r="N348" t="str">
        <f t="shared" si="115"/>
        <v>mnumyr</v>
      </c>
      <c r="O348" t="str">
        <f>IFERROR(VLOOKUP(A348,dispett,2,FALSE),B348)</f>
        <v>bildout</v>
      </c>
      <c r="P348" t="str">
        <f t="shared" si="107"/>
        <v>PlantType</v>
      </c>
      <c r="Q348" t="str">
        <f t="shared" si="108"/>
        <v xml:space="preserve"> </v>
      </c>
      <c r="R348" t="str">
        <f t="shared" si="109"/>
        <v xml:space="preserve"> </v>
      </c>
      <c r="S348" t="str">
        <f t="shared" si="110"/>
        <v xml:space="preserve"> </v>
      </c>
      <c r="T348" t="str">
        <f t="shared" si="111"/>
        <v xml:space="preserve"> </v>
      </c>
      <c r="U348" t="str">
        <f t="shared" si="112"/>
        <v>SupplyRegion</v>
      </c>
      <c r="V348" t="str">
        <f t="shared" si="113"/>
        <v>MNUMYR</v>
      </c>
      <c r="W348" t="str">
        <f t="shared" si="116"/>
        <v>EPLVVOM</v>
      </c>
      <c r="X348" t="str">
        <f t="shared" si="117"/>
        <v>(PlantType,SupplyRegion,MNUMYR)</v>
      </c>
    </row>
    <row r="349" spans="1:24" x14ac:dyDescent="0.25">
      <c r="A349" t="s">
        <v>3512</v>
      </c>
      <c r="B349" t="s">
        <v>3399</v>
      </c>
      <c r="C349" t="s">
        <v>2839</v>
      </c>
      <c r="E349" t="s">
        <v>2914</v>
      </c>
      <c r="G349" t="s">
        <v>3513</v>
      </c>
      <c r="H349" t="s">
        <v>2803</v>
      </c>
      <c r="M349" t="str">
        <f t="shared" si="114"/>
        <v>mnumnr</v>
      </c>
      <c r="N349" t="str">
        <f t="shared" si="115"/>
        <v>mnumyr</v>
      </c>
      <c r="O349" t="str">
        <f>IFERROR(VLOOKUP(A349,dispett,2,FALSE),B349)</f>
        <v>bildin</v>
      </c>
      <c r="P349" t="str">
        <f t="shared" si="107"/>
        <v>SCALARSet</v>
      </c>
      <c r="Q349" t="str">
        <f t="shared" si="108"/>
        <v xml:space="preserve"> </v>
      </c>
      <c r="R349" t="str">
        <f t="shared" si="109"/>
        <v xml:space="preserve"> </v>
      </c>
      <c r="S349" t="str">
        <f t="shared" si="110"/>
        <v xml:space="preserve"> </v>
      </c>
      <c r="T349" t="str">
        <f t="shared" si="111"/>
        <v xml:space="preserve"> </v>
      </c>
      <c r="U349" t="str">
        <f t="shared" si="112"/>
        <v>SupplyRegion</v>
      </c>
      <c r="V349" t="str">
        <f t="shared" si="113"/>
        <v>MNUMYR</v>
      </c>
      <c r="W349" t="str">
        <f t="shared" si="116"/>
        <v>EPMRM</v>
      </c>
      <c r="X349" t="str">
        <f t="shared" si="117"/>
        <v>(SCALARSet,SupplyRegion,MNUMYR)</v>
      </c>
    </row>
    <row r="350" spans="1:24" x14ac:dyDescent="0.25">
      <c r="A350" t="s">
        <v>3514</v>
      </c>
      <c r="B350" t="s">
        <v>3515</v>
      </c>
      <c r="C350" t="s">
        <v>2839</v>
      </c>
      <c r="E350" t="s">
        <v>2929</v>
      </c>
      <c r="G350" t="s">
        <v>3516</v>
      </c>
      <c r="H350" t="s">
        <v>5321</v>
      </c>
      <c r="I350" t="s">
        <v>5308</v>
      </c>
      <c r="J350" t="s">
        <v>5312</v>
      </c>
      <c r="K350" t="s">
        <v>5323</v>
      </c>
      <c r="L350" t="s">
        <v>5332</v>
      </c>
      <c r="M350" t="str">
        <f t="shared" si="114"/>
        <v/>
      </c>
      <c r="N350" t="str">
        <f t="shared" si="115"/>
        <v/>
      </c>
      <c r="O350" t="str">
        <f>IFERROR(VLOOKUP(A350,dispett,2,FALSE),B350)</f>
        <v>emshrout</v>
      </c>
      <c r="P350" t="str">
        <f t="shared" si="107"/>
        <v>ImportExportReg</v>
      </c>
      <c r="Q350" t="str">
        <f t="shared" si="108"/>
        <v>PlantType</v>
      </c>
      <c r="R350" t="str">
        <f t="shared" si="109"/>
        <v>DistGenAvoidStep</v>
      </c>
      <c r="S350" t="str">
        <f t="shared" si="110"/>
        <v>OwnerShipType</v>
      </c>
      <c r="T350" t="str">
        <f t="shared" si="111"/>
        <v>ExplicitPlanningHorizon</v>
      </c>
      <c r="U350" t="str">
        <f t="shared" si="112"/>
        <v xml:space="preserve"> </v>
      </c>
      <c r="V350" t="str">
        <f t="shared" si="113"/>
        <v xml:space="preserve"> </v>
      </c>
      <c r="W350" t="str">
        <f t="shared" si="116"/>
        <v>EPMSBLD</v>
      </c>
      <c r="X350" t="str">
        <f t="shared" si="117"/>
        <v>(ImportExportReg,PlantType,DistGenAvoidStep,OwnerShipType,ExplicitPlanningHorizon)</v>
      </c>
    </row>
    <row r="351" spans="1:24" x14ac:dyDescent="0.25">
      <c r="A351" t="s">
        <v>3517</v>
      </c>
      <c r="B351" t="s">
        <v>3518</v>
      </c>
      <c r="C351" t="s">
        <v>2839</v>
      </c>
      <c r="E351" t="s">
        <v>2929</v>
      </c>
      <c r="G351" t="s">
        <v>3519</v>
      </c>
      <c r="H351" t="s">
        <v>2803</v>
      </c>
      <c r="M351" t="str">
        <f t="shared" si="114"/>
        <v/>
      </c>
      <c r="N351" t="str">
        <f t="shared" si="115"/>
        <v/>
      </c>
      <c r="O351" t="str">
        <f>IFERROR(VLOOKUP(A351,dispett,2,FALSE),B351)</f>
        <v>emshrin</v>
      </c>
      <c r="P351" t="str">
        <f t="shared" si="107"/>
        <v>SCALARSet</v>
      </c>
      <c r="Q351" t="str">
        <f t="shared" si="108"/>
        <v xml:space="preserve"> </v>
      </c>
      <c r="R351" t="str">
        <f t="shared" si="109"/>
        <v xml:space="preserve"> </v>
      </c>
      <c r="S351" t="str">
        <f t="shared" si="110"/>
        <v xml:space="preserve"> </v>
      </c>
      <c r="T351" t="str">
        <f t="shared" si="111"/>
        <v xml:space="preserve"> </v>
      </c>
      <c r="U351" t="str">
        <f t="shared" si="112"/>
        <v xml:space="preserve"> </v>
      </c>
      <c r="V351" t="str">
        <f t="shared" si="113"/>
        <v xml:space="preserve"> </v>
      </c>
      <c r="W351" t="str">
        <f t="shared" si="116"/>
        <v>EPMSEXP</v>
      </c>
      <c r="X351" t="str">
        <f t="shared" si="117"/>
        <v>(SCALARSet)</v>
      </c>
    </row>
    <row r="352" spans="1:24" x14ac:dyDescent="0.25">
      <c r="A352" t="s">
        <v>3520</v>
      </c>
      <c r="B352" t="s">
        <v>3518</v>
      </c>
      <c r="C352" t="s">
        <v>2839</v>
      </c>
      <c r="E352" t="s">
        <v>2929</v>
      </c>
      <c r="G352" t="s">
        <v>3521</v>
      </c>
      <c r="H352" t="s">
        <v>2803</v>
      </c>
      <c r="M352" t="str">
        <f t="shared" si="114"/>
        <v/>
      </c>
      <c r="N352" t="str">
        <f t="shared" si="115"/>
        <v/>
      </c>
      <c r="O352" t="str">
        <f>IFERROR(VLOOKUP(A352,dispett,2,FALSE),B352)</f>
        <v>emshrin</v>
      </c>
      <c r="P352" t="str">
        <f t="shared" si="107"/>
        <v>SCALARSet</v>
      </c>
      <c r="Q352" t="str">
        <f t="shared" si="108"/>
        <v xml:space="preserve"> </v>
      </c>
      <c r="R352" t="str">
        <f t="shared" si="109"/>
        <v xml:space="preserve"> </v>
      </c>
      <c r="S352" t="str">
        <f t="shared" si="110"/>
        <v xml:space="preserve"> </v>
      </c>
      <c r="T352" t="str">
        <f t="shared" si="111"/>
        <v xml:space="preserve"> </v>
      </c>
      <c r="U352" t="str">
        <f t="shared" si="112"/>
        <v xml:space="preserve"> </v>
      </c>
      <c r="V352" t="str">
        <f t="shared" si="113"/>
        <v xml:space="preserve"> </v>
      </c>
      <c r="W352" t="str">
        <f t="shared" si="116"/>
        <v>EPMSTOL</v>
      </c>
      <c r="X352" t="str">
        <f t="shared" si="117"/>
        <v>(SCALARSet)</v>
      </c>
    </row>
    <row r="353" spans="1:24" x14ac:dyDescent="0.25">
      <c r="A353" t="s">
        <v>3522</v>
      </c>
      <c r="B353" t="s">
        <v>3399</v>
      </c>
      <c r="C353" t="s">
        <v>2839</v>
      </c>
      <c r="E353" t="s">
        <v>2876</v>
      </c>
      <c r="G353" t="s">
        <v>3523</v>
      </c>
      <c r="H353" t="s">
        <v>5331</v>
      </c>
      <c r="I353" t="s">
        <v>5332</v>
      </c>
      <c r="M353" t="str">
        <f t="shared" si="114"/>
        <v>mnumnr</v>
      </c>
      <c r="N353" t="str">
        <f t="shared" si="115"/>
        <v>mnumyr</v>
      </c>
      <c r="O353" t="str">
        <f>IFERROR(VLOOKUP(A353,dispett,2,FALSE),B353)</f>
        <v>bildin</v>
      </c>
      <c r="P353" t="str">
        <f t="shared" si="107"/>
        <v>SliceGroup</v>
      </c>
      <c r="Q353" t="str">
        <f t="shared" si="108"/>
        <v>ExplicitPlanningHorizon</v>
      </c>
      <c r="R353" t="str">
        <f t="shared" si="109"/>
        <v xml:space="preserve"> </v>
      </c>
      <c r="S353" t="str">
        <f t="shared" si="110"/>
        <v xml:space="preserve"> </v>
      </c>
      <c r="T353" t="str">
        <f t="shared" si="111"/>
        <v xml:space="preserve"> </v>
      </c>
      <c r="U353" t="str">
        <f t="shared" si="112"/>
        <v>SupplyRegion</v>
      </c>
      <c r="V353" t="str">
        <f t="shared" si="113"/>
        <v>MNUMYR</v>
      </c>
      <c r="W353" t="str">
        <f t="shared" si="116"/>
        <v>EPNEXT</v>
      </c>
      <c r="X353" t="str">
        <f t="shared" si="117"/>
        <v>(SliceGroup,ExplicitPlanningHorizon,SupplyRegion,MNUMYR)</v>
      </c>
    </row>
    <row r="354" spans="1:24" x14ac:dyDescent="0.25">
      <c r="A354" t="s">
        <v>3524</v>
      </c>
      <c r="B354" t="s">
        <v>2917</v>
      </c>
      <c r="C354" t="s">
        <v>2839</v>
      </c>
      <c r="E354" t="s">
        <v>2876</v>
      </c>
      <c r="G354" t="s">
        <v>3525</v>
      </c>
      <c r="H354" t="s">
        <v>2722</v>
      </c>
      <c r="I354" t="s">
        <v>5338</v>
      </c>
      <c r="J354" t="s">
        <v>5338</v>
      </c>
      <c r="K354" t="s">
        <v>5306</v>
      </c>
      <c r="M354" t="str">
        <f t="shared" si="114"/>
        <v/>
      </c>
      <c r="N354" t="str">
        <f t="shared" si="115"/>
        <v/>
      </c>
      <c r="O354" t="str">
        <f>IFERROR(VLOOKUP(A354,dispett,2,FALSE),B354)</f>
        <v>control</v>
      </c>
      <c r="P354" t="str">
        <f t="shared" si="107"/>
        <v>CensusRegion</v>
      </c>
      <c r="Q354" t="str">
        <f t="shared" si="108"/>
        <v>FuelRegion</v>
      </c>
      <c r="R354" t="str">
        <f t="shared" si="109"/>
        <v>FuelRegion_ALT1</v>
      </c>
      <c r="S354" t="str">
        <f t="shared" si="110"/>
        <v>CO2CapGroup</v>
      </c>
      <c r="T354" t="str">
        <f t="shared" si="111"/>
        <v xml:space="preserve"> </v>
      </c>
      <c r="U354" t="str">
        <f t="shared" si="112"/>
        <v xml:space="preserve"> </v>
      </c>
      <c r="V354" t="str">
        <f t="shared" si="113"/>
        <v xml:space="preserve"> </v>
      </c>
      <c r="W354" t="str">
        <f t="shared" si="116"/>
        <v>EPNFLRG</v>
      </c>
      <c r="X354" t="str">
        <f t="shared" si="117"/>
        <v>(CensusRegion,FuelRegion,FuelRegion_ALT1,CO2CapGroup)</v>
      </c>
    </row>
    <row r="355" spans="1:24" x14ac:dyDescent="0.25">
      <c r="A355" t="s">
        <v>3526</v>
      </c>
      <c r="B355" t="s">
        <v>3399</v>
      </c>
      <c r="C355" t="s">
        <v>2839</v>
      </c>
      <c r="E355" t="s">
        <v>2876</v>
      </c>
      <c r="G355" t="s">
        <v>3527</v>
      </c>
      <c r="H355" t="s">
        <v>2803</v>
      </c>
      <c r="M355" t="str">
        <f t="shared" si="114"/>
        <v>mnumnr</v>
      </c>
      <c r="N355" t="str">
        <f t="shared" si="115"/>
        <v>mnumyr</v>
      </c>
      <c r="O355" t="str">
        <f>IFERROR(VLOOKUP(A355,dispett,2,FALSE),B355)</f>
        <v>bildin</v>
      </c>
      <c r="P355" t="str">
        <f t="shared" si="107"/>
        <v>SCALARSet</v>
      </c>
      <c r="Q355" t="str">
        <f t="shared" si="108"/>
        <v xml:space="preserve"> </v>
      </c>
      <c r="R355" t="str">
        <f t="shared" si="109"/>
        <v xml:space="preserve"> </v>
      </c>
      <c r="S355" t="str">
        <f t="shared" si="110"/>
        <v xml:space="preserve"> </v>
      </c>
      <c r="T355" t="str">
        <f t="shared" si="111"/>
        <v xml:space="preserve"> </v>
      </c>
      <c r="U355" t="str">
        <f t="shared" si="112"/>
        <v>SupplyRegion</v>
      </c>
      <c r="V355" t="str">
        <f t="shared" si="113"/>
        <v>MNUMYR</v>
      </c>
      <c r="W355" t="str">
        <f t="shared" si="116"/>
        <v>EPNGRP</v>
      </c>
      <c r="X355" t="str">
        <f t="shared" si="117"/>
        <v>(SCALARSet,SupplyRegion,MNUMYR)</v>
      </c>
    </row>
    <row r="356" spans="1:24" x14ac:dyDescent="0.25">
      <c r="A356" t="s">
        <v>3528</v>
      </c>
      <c r="B356" t="s">
        <v>3399</v>
      </c>
      <c r="C356" t="s">
        <v>2839</v>
      </c>
      <c r="E356" t="s">
        <v>2876</v>
      </c>
      <c r="G356" t="s">
        <v>3529</v>
      </c>
      <c r="H356" t="s">
        <v>2803</v>
      </c>
      <c r="M356" t="str">
        <f t="shared" si="114"/>
        <v>mnumnr</v>
      </c>
      <c r="N356" t="str">
        <f t="shared" si="115"/>
        <v>mnumyr</v>
      </c>
      <c r="O356" t="str">
        <f>IFERROR(VLOOKUP(A356,dispett,2,FALSE),B356)</f>
        <v>bildin</v>
      </c>
      <c r="P356" t="str">
        <f t="shared" si="107"/>
        <v>SCALARSet</v>
      </c>
      <c r="Q356" t="str">
        <f t="shared" si="108"/>
        <v xml:space="preserve"> </v>
      </c>
      <c r="R356" t="str">
        <f t="shared" si="109"/>
        <v xml:space="preserve"> </v>
      </c>
      <c r="S356" t="str">
        <f t="shared" si="110"/>
        <v xml:space="preserve"> </v>
      </c>
      <c r="T356" t="str">
        <f t="shared" si="111"/>
        <v xml:space="preserve"> </v>
      </c>
      <c r="U356" t="str">
        <f t="shared" si="112"/>
        <v>SupplyRegion</v>
      </c>
      <c r="V356" t="str">
        <f t="shared" si="113"/>
        <v>MNUMYR</v>
      </c>
      <c r="W356" t="str">
        <f t="shared" si="116"/>
        <v>EPNMSP</v>
      </c>
      <c r="X356" t="str">
        <f t="shared" si="117"/>
        <v>(SCALARSet,SupplyRegion,MNUMYR)</v>
      </c>
    </row>
    <row r="357" spans="1:24" x14ac:dyDescent="0.25">
      <c r="A357" t="s">
        <v>3530</v>
      </c>
      <c r="B357" t="s">
        <v>3399</v>
      </c>
      <c r="C357" t="s">
        <v>2839</v>
      </c>
      <c r="E357" t="s">
        <v>2929</v>
      </c>
      <c r="G357" t="s">
        <v>3531</v>
      </c>
      <c r="H357" t="s">
        <v>5320</v>
      </c>
      <c r="I357" t="s">
        <v>5332</v>
      </c>
      <c r="J357" t="s">
        <v>5308</v>
      </c>
      <c r="K357" t="s">
        <v>5357</v>
      </c>
      <c r="M357" t="str">
        <f t="shared" si="114"/>
        <v>mnumnr</v>
      </c>
      <c r="N357" t="str">
        <f t="shared" si="115"/>
        <v>mnumyr</v>
      </c>
      <c r="O357" t="str">
        <f>IFERROR(VLOOKUP(A357,dispett,2,FALSE),B357)</f>
        <v>bildin</v>
      </c>
      <c r="P357" t="str">
        <f t="shared" si="107"/>
        <v>Season</v>
      </c>
      <c r="Q357" t="str">
        <f t="shared" si="108"/>
        <v>ExplicitPlanningHorizon</v>
      </c>
      <c r="R357" t="str">
        <f t="shared" si="109"/>
        <v>PlantType</v>
      </c>
      <c r="S357" t="str">
        <f t="shared" si="110"/>
        <v>NOXRegion</v>
      </c>
      <c r="T357" t="str">
        <f t="shared" si="111"/>
        <v xml:space="preserve"> </v>
      </c>
      <c r="U357" t="str">
        <f t="shared" si="112"/>
        <v>SupplyRegion</v>
      </c>
      <c r="V357" t="str">
        <f t="shared" si="113"/>
        <v>MNUMYR</v>
      </c>
      <c r="W357" t="str">
        <f t="shared" si="116"/>
        <v>EPNOX_G</v>
      </c>
      <c r="X357" t="str">
        <f t="shared" si="117"/>
        <v>(Season,ExplicitPlanningHorizon,PlantType,NOXRegion,SupplyRegion,MNUMYR)</v>
      </c>
    </row>
    <row r="358" spans="1:24" x14ac:dyDescent="0.25">
      <c r="A358" t="s">
        <v>3532</v>
      </c>
      <c r="B358" t="s">
        <v>2964</v>
      </c>
      <c r="C358" t="s">
        <v>2839</v>
      </c>
      <c r="E358" t="s">
        <v>2840</v>
      </c>
      <c r="G358" t="s">
        <v>3533</v>
      </c>
      <c r="H358" t="s">
        <v>5357</v>
      </c>
      <c r="I358" t="s">
        <v>5356</v>
      </c>
      <c r="M358" t="str">
        <f t="shared" si="114"/>
        <v/>
      </c>
      <c r="N358" t="str">
        <f t="shared" si="115"/>
        <v/>
      </c>
      <c r="O358" t="str">
        <f>IFERROR(VLOOKUP(A358,dispett,2,FALSE),B358)</f>
        <v>uecpout</v>
      </c>
      <c r="P358" t="str">
        <f t="shared" ref="P358:P425" si="118">IFERROR(VLOOKUP(H358,ECPLOOK,3,FALSE),"missing")</f>
        <v>NOXRegion</v>
      </c>
      <c r="Q358" t="str">
        <f t="shared" ref="Q358:Q425" si="119">IFERROR(VLOOKUP(I358,ECPLOOK,2,FALSE),IF(I358&lt;&gt;"","missing"," "))</f>
        <v>MNUMYRX</v>
      </c>
      <c r="R358" t="str">
        <f t="shared" ref="R358:R425" si="120">IFERROR(VLOOKUP(J358,ECPLOOK,3,FALSE),IF(J358&lt;&gt;"","missing"," "))</f>
        <v xml:space="preserve"> </v>
      </c>
      <c r="S358" t="str">
        <f t="shared" ref="S358:S425" si="121">IFERROR(VLOOKUP(K358,ECPLOOK,2,FALSE),IF(K358&lt;&gt;"","missing"," "))</f>
        <v xml:space="preserve"> </v>
      </c>
      <c r="T358" t="str">
        <f t="shared" ref="T358:T425" si="122">IFERROR(VLOOKUP(L358,ECPLOOK,3,FALSE),IF(L358&lt;&gt;"","missing"," "))</f>
        <v xml:space="preserve"> </v>
      </c>
      <c r="U358" t="str">
        <f t="shared" ref="U358:U425" si="123">IFERROR(VLOOKUP(M358,ECPLOOK,2)," ")</f>
        <v xml:space="preserve"> </v>
      </c>
      <c r="V358" t="str">
        <f t="shared" ref="V358:V425" si="124">IFERROR(VLOOKUP(N358,ECPLOOK,2)," ")</f>
        <v xml:space="preserve"> </v>
      </c>
      <c r="W358" t="str">
        <f t="shared" si="116"/>
        <v>EPNOXPR</v>
      </c>
      <c r="X358" t="str">
        <f t="shared" si="117"/>
        <v>(NOXRegion,MNUMYRX)</v>
      </c>
    </row>
    <row r="359" spans="1:24" x14ac:dyDescent="0.25">
      <c r="A359" t="s">
        <v>3534</v>
      </c>
      <c r="B359" t="s">
        <v>3399</v>
      </c>
      <c r="C359" t="s">
        <v>2839</v>
      </c>
      <c r="E359" t="s">
        <v>2876</v>
      </c>
      <c r="G359" t="s">
        <v>3535</v>
      </c>
      <c r="H359" t="s">
        <v>5350</v>
      </c>
      <c r="M359" t="str">
        <f t="shared" ref="M359:M426" si="125">IF(OR($O359="dispout",$O359="bildin",$O359="bildout",$O359="dispin"),"mnumnr","")</f>
        <v>mnumnr</v>
      </c>
      <c r="N359" t="str">
        <f t="shared" ref="N359:N426" si="126">IF(OR($O359="dispout",$O359="bildin",$O359="bildout",$O359="dispett3"),"mnumyr","")</f>
        <v>mnumyr</v>
      </c>
      <c r="O359" t="str">
        <f>IFERROR(VLOOKUP(A359,dispett,2,FALSE),B359)</f>
        <v>bildin</v>
      </c>
      <c r="P359" t="str">
        <f t="shared" si="118"/>
        <v>DayType</v>
      </c>
      <c r="Q359" t="str">
        <f t="shared" si="119"/>
        <v xml:space="preserve"> </v>
      </c>
      <c r="R359" t="str">
        <f t="shared" si="120"/>
        <v xml:space="preserve"> </v>
      </c>
      <c r="S359" t="str">
        <f t="shared" si="121"/>
        <v xml:space="preserve"> </v>
      </c>
      <c r="T359" t="str">
        <f t="shared" si="122"/>
        <v xml:space="preserve"> </v>
      </c>
      <c r="U359" t="str">
        <f t="shared" si="123"/>
        <v>SupplyRegion</v>
      </c>
      <c r="V359" t="str">
        <f t="shared" si="124"/>
        <v>MNUMYR</v>
      </c>
      <c r="W359" t="str">
        <f t="shared" ref="W359:W426" si="127">IF(A359&lt;&gt;"CF",SUBSTITUTE(A359,"$","_"),"WWIND_CF")</f>
        <v>EPNSPG</v>
      </c>
      <c r="X359" t="str">
        <f t="shared" ref="X359:X426" si="128">IF(P359&lt;&gt;" ","("&amp;P359,"")    &amp;    IF(Q359&lt;&gt;" ",   ","&amp;Q359,"")   &amp; IF(R359&lt;&gt;" ",   ","&amp;R359,"")   &amp; IF(S359&lt;&gt;" ",   ","&amp;S359,"")  &amp; IF(T359&lt;&gt;" ",   ","&amp;T359,"")  &amp; IF(U359&lt;&gt;" ",  ","&amp;U359,"") &amp; IF(V359&lt;&gt;" ",  "," &amp; V359,"" )&amp; IF(P359&lt;&gt;" ",")","")</f>
        <v>(DayType,SupplyRegion,MNUMYR)</v>
      </c>
    </row>
    <row r="360" spans="1:24" x14ac:dyDescent="0.25">
      <c r="A360" t="s">
        <v>3536</v>
      </c>
      <c r="B360" t="s">
        <v>3399</v>
      </c>
      <c r="C360" t="s">
        <v>2839</v>
      </c>
      <c r="E360" t="s">
        <v>2876</v>
      </c>
      <c r="G360" t="s">
        <v>3537</v>
      </c>
      <c r="H360" t="s">
        <v>5332</v>
      </c>
      <c r="M360" t="str">
        <f t="shared" si="125"/>
        <v>mnumnr</v>
      </c>
      <c r="N360" t="str">
        <f t="shared" si="126"/>
        <v>mnumyr</v>
      </c>
      <c r="O360" t="str">
        <f>IFERROR(VLOOKUP(A360,dispett,2,FALSE),B360)</f>
        <v>bildin</v>
      </c>
      <c r="P360" t="str">
        <f t="shared" si="118"/>
        <v>ExplicitPlanningHorizon</v>
      </c>
      <c r="Q360" t="str">
        <f t="shared" si="119"/>
        <v xml:space="preserve"> </v>
      </c>
      <c r="R360" t="str">
        <f t="shared" si="120"/>
        <v xml:space="preserve"> </v>
      </c>
      <c r="S360" t="str">
        <f t="shared" si="121"/>
        <v xml:space="preserve"> </v>
      </c>
      <c r="T360" t="str">
        <f t="shared" si="122"/>
        <v xml:space="preserve"> </v>
      </c>
      <c r="U360" t="str">
        <f t="shared" si="123"/>
        <v>SupplyRegion</v>
      </c>
      <c r="V360" t="str">
        <f t="shared" si="124"/>
        <v>MNUMYR</v>
      </c>
      <c r="W360" t="str">
        <f t="shared" si="127"/>
        <v>EPNSTP</v>
      </c>
      <c r="X360" t="str">
        <f t="shared" si="128"/>
        <v>(ExplicitPlanningHorizon,SupplyRegion,MNUMYR)</v>
      </c>
    </row>
    <row r="361" spans="1:24" x14ac:dyDescent="0.25">
      <c r="A361" t="s">
        <v>3538</v>
      </c>
      <c r="B361" t="s">
        <v>3399</v>
      </c>
      <c r="C361" t="s">
        <v>2839</v>
      </c>
      <c r="E361" t="s">
        <v>2929</v>
      </c>
      <c r="G361" t="s">
        <v>3539</v>
      </c>
      <c r="H361" t="s">
        <v>5332</v>
      </c>
      <c r="M361" t="str">
        <f t="shared" si="125"/>
        <v>mnumnr</v>
      </c>
      <c r="N361" t="str">
        <f t="shared" si="126"/>
        <v>mnumyr</v>
      </c>
      <c r="O361" t="str">
        <f>IFERROR(VLOOKUP(A361,dispett,2,FALSE),B361)</f>
        <v>bildin</v>
      </c>
      <c r="P361" t="str">
        <f t="shared" si="118"/>
        <v>ExplicitPlanningHorizon</v>
      </c>
      <c r="Q361" t="str">
        <f t="shared" si="119"/>
        <v xml:space="preserve"> </v>
      </c>
      <c r="R361" t="str">
        <f t="shared" si="120"/>
        <v xml:space="preserve"> </v>
      </c>
      <c r="S361" t="str">
        <f t="shared" si="121"/>
        <v xml:space="preserve"> </v>
      </c>
      <c r="T361" t="str">
        <f t="shared" si="122"/>
        <v xml:space="preserve"> </v>
      </c>
      <c r="U361" t="str">
        <f t="shared" si="123"/>
        <v>SupplyRegion</v>
      </c>
      <c r="V361" t="str">
        <f t="shared" si="124"/>
        <v>MNUMYR</v>
      </c>
      <c r="W361" t="str">
        <f t="shared" si="127"/>
        <v>EPPEAK</v>
      </c>
      <c r="X361" t="str">
        <f t="shared" si="128"/>
        <v>(ExplicitPlanningHorizon,SupplyRegion,MNUMYR)</v>
      </c>
    </row>
    <row r="362" spans="1:24" x14ac:dyDescent="0.25">
      <c r="A362" t="s">
        <v>3540</v>
      </c>
      <c r="B362" t="s">
        <v>3403</v>
      </c>
      <c r="C362" t="s">
        <v>2865</v>
      </c>
      <c r="E362" t="s">
        <v>2914</v>
      </c>
      <c r="G362" t="s">
        <v>3541</v>
      </c>
      <c r="H362" t="s">
        <v>5308</v>
      </c>
      <c r="I362" t="s">
        <v>5320</v>
      </c>
      <c r="M362" t="str">
        <f t="shared" si="125"/>
        <v>mnumnr</v>
      </c>
      <c r="N362" t="str">
        <f t="shared" si="126"/>
        <v>mnumyr</v>
      </c>
      <c r="O362" t="str">
        <f>IFERROR(VLOOKUP(A362,dispett,2,FALSE),B362)</f>
        <v>bildout</v>
      </c>
      <c r="P362" t="str">
        <f t="shared" si="118"/>
        <v>PlantType</v>
      </c>
      <c r="Q362" t="str">
        <f t="shared" si="119"/>
        <v>Season</v>
      </c>
      <c r="R362" t="str">
        <f t="shared" si="120"/>
        <v xml:space="preserve"> </v>
      </c>
      <c r="S362" t="str">
        <f t="shared" si="121"/>
        <v xml:space="preserve"> </v>
      </c>
      <c r="T362" t="str">
        <f t="shared" si="122"/>
        <v xml:space="preserve"> </v>
      </c>
      <c r="U362" t="str">
        <f t="shared" si="123"/>
        <v>SupplyRegion</v>
      </c>
      <c r="V362" t="str">
        <f t="shared" si="124"/>
        <v>MNUMYR</v>
      </c>
      <c r="W362" t="str">
        <f t="shared" si="127"/>
        <v>EPPLNM</v>
      </c>
      <c r="X362" t="str">
        <f t="shared" si="128"/>
        <v>(PlantType,Season,SupplyRegion,MNUMYR)</v>
      </c>
    </row>
    <row r="363" spans="1:24" x14ac:dyDescent="0.25">
      <c r="A363" t="s">
        <v>3542</v>
      </c>
      <c r="B363" t="s">
        <v>3399</v>
      </c>
      <c r="C363" t="s">
        <v>2839</v>
      </c>
      <c r="E363" t="s">
        <v>2914</v>
      </c>
      <c r="G363" t="s">
        <v>3543</v>
      </c>
      <c r="H363" t="s">
        <v>5326</v>
      </c>
      <c r="M363" t="str">
        <f t="shared" si="125"/>
        <v>mnumnr</v>
      </c>
      <c r="N363" t="str">
        <f t="shared" si="126"/>
        <v>mnumyr</v>
      </c>
      <c r="O363" t="str">
        <f>IFERROR(VLOOKUP(A363,dispett,2,FALSE),B363)</f>
        <v>bildin</v>
      </c>
      <c r="P363" t="str">
        <f t="shared" si="118"/>
        <v>OtherRenewable</v>
      </c>
      <c r="Q363" t="str">
        <f t="shared" si="119"/>
        <v xml:space="preserve"> </v>
      </c>
      <c r="R363" t="str">
        <f t="shared" si="120"/>
        <v xml:space="preserve"> </v>
      </c>
      <c r="S363" t="str">
        <f t="shared" si="121"/>
        <v xml:space="preserve"> </v>
      </c>
      <c r="T363" t="str">
        <f t="shared" si="122"/>
        <v xml:space="preserve"> </v>
      </c>
      <c r="U363" t="str">
        <f t="shared" si="123"/>
        <v>SupplyRegion</v>
      </c>
      <c r="V363" t="str">
        <f t="shared" si="124"/>
        <v>MNUMYR</v>
      </c>
      <c r="W363" t="str">
        <f t="shared" si="127"/>
        <v>EPRCFC</v>
      </c>
      <c r="X363" t="str">
        <f t="shared" si="128"/>
        <v>(OtherRenewable,SupplyRegion,MNUMYR)</v>
      </c>
    </row>
    <row r="364" spans="1:24" x14ac:dyDescent="0.25">
      <c r="A364" t="s">
        <v>3544</v>
      </c>
      <c r="B364" t="s">
        <v>3403</v>
      </c>
      <c r="C364" t="s">
        <v>2865</v>
      </c>
      <c r="E364" t="s">
        <v>2914</v>
      </c>
      <c r="G364" t="s">
        <v>3545</v>
      </c>
      <c r="H364" t="s">
        <v>5332</v>
      </c>
      <c r="M364" t="str">
        <f t="shared" si="125"/>
        <v>mnumnr</v>
      </c>
      <c r="N364" t="str">
        <f t="shared" si="126"/>
        <v>mnumyr</v>
      </c>
      <c r="O364" t="str">
        <f>IFERROR(VLOOKUP(A364,dispett,2,FALSE),B364)</f>
        <v>bildout</v>
      </c>
      <c r="P364" t="str">
        <f t="shared" si="118"/>
        <v>ExplicitPlanningHorizon</v>
      </c>
      <c r="Q364" t="str">
        <f t="shared" si="119"/>
        <v xml:space="preserve"> </v>
      </c>
      <c r="R364" t="str">
        <f t="shared" si="120"/>
        <v xml:space="preserve"> </v>
      </c>
      <c r="S364" t="str">
        <f t="shared" si="121"/>
        <v xml:space="preserve"> </v>
      </c>
      <c r="T364" t="str">
        <f t="shared" si="122"/>
        <v xml:space="preserve"> </v>
      </c>
      <c r="U364" t="str">
        <f t="shared" si="123"/>
        <v>SupplyRegion</v>
      </c>
      <c r="V364" t="str">
        <f t="shared" si="124"/>
        <v>MNUMYR</v>
      </c>
      <c r="W364" t="str">
        <f t="shared" si="127"/>
        <v>EPRENEW</v>
      </c>
      <c r="X364" t="str">
        <f t="shared" si="128"/>
        <v>(ExplicitPlanningHorizon,SupplyRegion,MNUMYR)</v>
      </c>
    </row>
    <row r="365" spans="1:24" x14ac:dyDescent="0.25">
      <c r="A365" t="s">
        <v>3546</v>
      </c>
      <c r="B365" t="s">
        <v>3399</v>
      </c>
      <c r="C365" t="s">
        <v>2839</v>
      </c>
      <c r="E365" t="s">
        <v>2914</v>
      </c>
      <c r="G365" t="s">
        <v>3547</v>
      </c>
      <c r="H365" t="s">
        <v>5308</v>
      </c>
      <c r="M365" t="str">
        <f t="shared" si="125"/>
        <v>mnumnr</v>
      </c>
      <c r="N365" t="str">
        <f t="shared" si="126"/>
        <v>mnumyr</v>
      </c>
      <c r="O365" t="str">
        <f>IFERROR(VLOOKUP(A365,dispett,2,FALSE),B365)</f>
        <v>bildin</v>
      </c>
      <c r="P365" t="str">
        <f t="shared" si="118"/>
        <v>PlantType</v>
      </c>
      <c r="Q365" t="str">
        <f t="shared" si="119"/>
        <v xml:space="preserve"> </v>
      </c>
      <c r="R365" t="str">
        <f t="shared" si="120"/>
        <v xml:space="preserve"> </v>
      </c>
      <c r="S365" t="str">
        <f t="shared" si="121"/>
        <v xml:space="preserve"> </v>
      </c>
      <c r="T365" t="str">
        <f t="shared" si="122"/>
        <v xml:space="preserve"> </v>
      </c>
      <c r="U365" t="str">
        <f t="shared" si="123"/>
        <v>SupplyRegion</v>
      </c>
      <c r="V365" t="str">
        <f t="shared" si="124"/>
        <v>MNUMYR</v>
      </c>
      <c r="W365" t="str">
        <f t="shared" si="127"/>
        <v>EPRGM</v>
      </c>
      <c r="X365" t="str">
        <f t="shared" si="128"/>
        <v>(PlantType,SupplyRegion,MNUMYR)</v>
      </c>
    </row>
    <row r="366" spans="1:24" x14ac:dyDescent="0.25">
      <c r="A366" t="s">
        <v>3548</v>
      </c>
      <c r="B366" t="s">
        <v>3403</v>
      </c>
      <c r="C366" t="s">
        <v>2865</v>
      </c>
      <c r="E366" t="s">
        <v>2914</v>
      </c>
      <c r="G366" t="s">
        <v>3549</v>
      </c>
      <c r="H366" t="s">
        <v>5332</v>
      </c>
      <c r="M366" t="str">
        <f t="shared" si="125"/>
        <v>mnumnr</v>
      </c>
      <c r="N366" t="str">
        <f t="shared" si="126"/>
        <v>mnumyr</v>
      </c>
      <c r="O366" t="str">
        <f>IFERROR(VLOOKUP(A366,dispett,2,FALSE),B366)</f>
        <v>bildout</v>
      </c>
      <c r="P366" t="str">
        <f t="shared" si="118"/>
        <v>ExplicitPlanningHorizon</v>
      </c>
      <c r="Q366" t="str">
        <f t="shared" si="119"/>
        <v xml:space="preserve"> </v>
      </c>
      <c r="R366" t="str">
        <f t="shared" si="120"/>
        <v xml:space="preserve"> </v>
      </c>
      <c r="S366" t="str">
        <f t="shared" si="121"/>
        <v xml:space="preserve"> </v>
      </c>
      <c r="T366" t="str">
        <f t="shared" si="122"/>
        <v xml:space="preserve"> </v>
      </c>
      <c r="U366" t="str">
        <f t="shared" si="123"/>
        <v>SupplyRegion</v>
      </c>
      <c r="V366" t="str">
        <f t="shared" si="124"/>
        <v>MNUMYR</v>
      </c>
      <c r="W366" t="str">
        <f t="shared" si="127"/>
        <v>EPRMRGN</v>
      </c>
      <c r="X366" t="str">
        <f t="shared" si="128"/>
        <v>(ExplicitPlanningHorizon,SupplyRegion,MNUMYR)</v>
      </c>
    </row>
    <row r="367" spans="1:24" x14ac:dyDescent="0.25">
      <c r="A367" t="s">
        <v>3550</v>
      </c>
      <c r="B367" t="s">
        <v>2964</v>
      </c>
      <c r="C367" t="s">
        <v>2865</v>
      </c>
      <c r="E367" t="s">
        <v>2840</v>
      </c>
      <c r="G367" t="s">
        <v>3551</v>
      </c>
      <c r="H367" t="s">
        <v>5356</v>
      </c>
      <c r="M367" t="str">
        <f t="shared" si="125"/>
        <v/>
      </c>
      <c r="N367" t="str">
        <f t="shared" si="126"/>
        <v/>
      </c>
      <c r="O367" t="str">
        <f>IFERROR(VLOOKUP(A367,dispett,2,FALSE),B367)</f>
        <v>uecpout</v>
      </c>
      <c r="P367" t="str">
        <f t="shared" si="118"/>
        <v>MNUMYRX</v>
      </c>
      <c r="Q367" t="str">
        <f t="shared" si="119"/>
        <v xml:space="preserve"> </v>
      </c>
      <c r="R367" t="str">
        <f t="shared" si="120"/>
        <v xml:space="preserve"> </v>
      </c>
      <c r="S367" t="str">
        <f t="shared" si="121"/>
        <v xml:space="preserve"> </v>
      </c>
      <c r="T367" t="str">
        <f t="shared" si="122"/>
        <v xml:space="preserve"> </v>
      </c>
      <c r="U367" t="str">
        <f t="shared" si="123"/>
        <v xml:space="preserve"> </v>
      </c>
      <c r="V367" t="str">
        <f t="shared" si="124"/>
        <v xml:space="preserve"> </v>
      </c>
      <c r="W367" t="str">
        <f t="shared" si="127"/>
        <v>EPRPSBK</v>
      </c>
      <c r="X367" t="str">
        <f t="shared" si="128"/>
        <v>(MNUMYRX)</v>
      </c>
    </row>
    <row r="368" spans="1:24" x14ac:dyDescent="0.25">
      <c r="A368" t="s">
        <v>3552</v>
      </c>
      <c r="B368" t="s">
        <v>2964</v>
      </c>
      <c r="C368" t="s">
        <v>2865</v>
      </c>
      <c r="E368" t="s">
        <v>2840</v>
      </c>
      <c r="G368" t="s">
        <v>3553</v>
      </c>
      <c r="H368" t="s">
        <v>5356</v>
      </c>
      <c r="M368" t="str">
        <f t="shared" si="125"/>
        <v/>
      </c>
      <c r="N368" t="str">
        <f t="shared" si="126"/>
        <v/>
      </c>
      <c r="O368" t="str">
        <f>IFERROR(VLOOKUP(A368,dispett,2,FALSE),B368)</f>
        <v>uecpout</v>
      </c>
      <c r="P368" t="str">
        <f t="shared" si="118"/>
        <v>MNUMYRX</v>
      </c>
      <c r="Q368" t="str">
        <f t="shared" si="119"/>
        <v xml:space="preserve"> </v>
      </c>
      <c r="R368" t="str">
        <f t="shared" si="120"/>
        <v xml:space="preserve"> </v>
      </c>
      <c r="S368" t="str">
        <f t="shared" si="121"/>
        <v xml:space="preserve"> </v>
      </c>
      <c r="T368" t="str">
        <f t="shared" si="122"/>
        <v xml:space="preserve"> </v>
      </c>
      <c r="U368" t="str">
        <f t="shared" si="123"/>
        <v xml:space="preserve"> </v>
      </c>
      <c r="V368" t="str">
        <f t="shared" si="124"/>
        <v xml:space="preserve"> </v>
      </c>
      <c r="W368" t="str">
        <f t="shared" si="127"/>
        <v>EPRPSCP</v>
      </c>
      <c r="X368" t="str">
        <f t="shared" si="128"/>
        <v>(MNUMYRX)</v>
      </c>
    </row>
    <row r="369" spans="1:24" x14ac:dyDescent="0.25">
      <c r="A369" t="s">
        <v>3554</v>
      </c>
      <c r="B369" t="s">
        <v>2964</v>
      </c>
      <c r="C369" t="s">
        <v>2865</v>
      </c>
      <c r="E369" t="s">
        <v>2840</v>
      </c>
      <c r="G369" t="s">
        <v>3555</v>
      </c>
      <c r="H369" t="s">
        <v>2727</v>
      </c>
      <c r="I369" t="s">
        <v>5356</v>
      </c>
      <c r="M369" t="str">
        <f t="shared" si="125"/>
        <v/>
      </c>
      <c r="N369" t="str">
        <f t="shared" si="126"/>
        <v/>
      </c>
      <c r="O369" t="str">
        <f>IFERROR(VLOOKUP(A369,dispett,2,FALSE),B369)</f>
        <v>uecpout</v>
      </c>
      <c r="P369" t="str">
        <f t="shared" si="118"/>
        <v>SupplyRegion_ALT1</v>
      </c>
      <c r="Q369" t="str">
        <f t="shared" si="119"/>
        <v>MNUMYRX</v>
      </c>
      <c r="R369" t="str">
        <f t="shared" si="120"/>
        <v xml:space="preserve"> </v>
      </c>
      <c r="S369" t="str">
        <f t="shared" si="121"/>
        <v xml:space="preserve"> </v>
      </c>
      <c r="T369" t="str">
        <f t="shared" si="122"/>
        <v xml:space="preserve"> </v>
      </c>
      <c r="U369" t="str">
        <f t="shared" si="123"/>
        <v xml:space="preserve"> </v>
      </c>
      <c r="V369" t="str">
        <f t="shared" si="124"/>
        <v xml:space="preserve"> </v>
      </c>
      <c r="W369" t="str">
        <f t="shared" si="127"/>
        <v>EPRPSCPR</v>
      </c>
      <c r="X369" t="str">
        <f t="shared" si="128"/>
        <v>(SupplyRegion_ALT1,MNUMYRX)</v>
      </c>
    </row>
    <row r="370" spans="1:24" x14ac:dyDescent="0.25">
      <c r="A370" t="s">
        <v>3556</v>
      </c>
      <c r="B370" t="s">
        <v>2964</v>
      </c>
      <c r="C370" t="s">
        <v>2865</v>
      </c>
      <c r="E370" t="s">
        <v>2840</v>
      </c>
      <c r="G370" t="s">
        <v>3557</v>
      </c>
      <c r="H370" t="s">
        <v>5356</v>
      </c>
      <c r="M370" t="str">
        <f t="shared" si="125"/>
        <v/>
      </c>
      <c r="N370" t="str">
        <f t="shared" si="126"/>
        <v/>
      </c>
      <c r="O370" t="str">
        <f>IFERROR(VLOOKUP(A370,dispett,2,FALSE),B370)</f>
        <v>uecpout</v>
      </c>
      <c r="P370" t="str">
        <f t="shared" si="118"/>
        <v>MNUMYRX</v>
      </c>
      <c r="Q370" t="str">
        <f t="shared" si="119"/>
        <v xml:space="preserve"> </v>
      </c>
      <c r="R370" t="str">
        <f t="shared" si="120"/>
        <v xml:space="preserve"> </v>
      </c>
      <c r="S370" t="str">
        <f t="shared" si="121"/>
        <v xml:space="preserve"> </v>
      </c>
      <c r="T370" t="str">
        <f t="shared" si="122"/>
        <v xml:space="preserve"> </v>
      </c>
      <c r="U370" t="str">
        <f t="shared" si="123"/>
        <v xml:space="preserve"> </v>
      </c>
      <c r="V370" t="str">
        <f t="shared" si="124"/>
        <v xml:space="preserve"> </v>
      </c>
      <c r="W370" t="str">
        <f t="shared" si="127"/>
        <v>EPRPSCR</v>
      </c>
      <c r="X370" t="str">
        <f t="shared" si="128"/>
        <v>(MNUMYRX)</v>
      </c>
    </row>
    <row r="371" spans="1:24" x14ac:dyDescent="0.25">
      <c r="A371" t="s">
        <v>3558</v>
      </c>
      <c r="B371" t="s">
        <v>2964</v>
      </c>
      <c r="C371" t="s">
        <v>2839</v>
      </c>
      <c r="E371" t="s">
        <v>2840</v>
      </c>
      <c r="G371" t="s">
        <v>3559</v>
      </c>
      <c r="H371" t="s">
        <v>2727</v>
      </c>
      <c r="I371" t="s">
        <v>5356</v>
      </c>
      <c r="M371" t="str">
        <f t="shared" si="125"/>
        <v/>
      </c>
      <c r="N371" t="str">
        <f t="shared" si="126"/>
        <v/>
      </c>
      <c r="O371" t="str">
        <f>IFERROR(VLOOKUP(A371,dispett,2,FALSE),B371)</f>
        <v>uecpout</v>
      </c>
      <c r="P371" t="str">
        <f t="shared" si="118"/>
        <v>SupplyRegion_ALT1</v>
      </c>
      <c r="Q371" t="str">
        <f t="shared" si="119"/>
        <v>MNUMYRX</v>
      </c>
      <c r="R371" t="str">
        <f t="shared" si="120"/>
        <v xml:space="preserve"> </v>
      </c>
      <c r="S371" t="str">
        <f t="shared" si="121"/>
        <v xml:space="preserve"> </v>
      </c>
      <c r="T371" t="str">
        <f t="shared" si="122"/>
        <v xml:space="preserve"> </v>
      </c>
      <c r="U371" t="str">
        <f t="shared" si="123"/>
        <v xml:space="preserve"> </v>
      </c>
      <c r="V371" t="str">
        <f t="shared" si="124"/>
        <v xml:space="preserve"> </v>
      </c>
      <c r="W371" t="str">
        <f t="shared" si="127"/>
        <v>EPRPSCRR</v>
      </c>
      <c r="X371" t="str">
        <f t="shared" si="128"/>
        <v>(SupplyRegion_ALT1,MNUMYRX)</v>
      </c>
    </row>
    <row r="372" spans="1:24" x14ac:dyDescent="0.25">
      <c r="A372" t="s">
        <v>3560</v>
      </c>
      <c r="B372" t="s">
        <v>2964</v>
      </c>
      <c r="C372" t="s">
        <v>2865</v>
      </c>
      <c r="E372" t="s">
        <v>2840</v>
      </c>
      <c r="G372" t="s">
        <v>3561</v>
      </c>
      <c r="H372" t="s">
        <v>5356</v>
      </c>
      <c r="M372" t="str">
        <f t="shared" si="125"/>
        <v/>
      </c>
      <c r="N372" t="str">
        <f t="shared" si="126"/>
        <v/>
      </c>
      <c r="O372" t="str">
        <f>IFERROR(VLOOKUP(A372,dispett,2,FALSE),B372)</f>
        <v>uecpout</v>
      </c>
      <c r="P372" t="str">
        <f t="shared" si="118"/>
        <v>MNUMYRX</v>
      </c>
      <c r="Q372" t="str">
        <f t="shared" si="119"/>
        <v xml:space="preserve"> </v>
      </c>
      <c r="R372" t="str">
        <f t="shared" si="120"/>
        <v xml:space="preserve"> </v>
      </c>
      <c r="S372" t="str">
        <f t="shared" si="121"/>
        <v xml:space="preserve"> </v>
      </c>
      <c r="T372" t="str">
        <f t="shared" si="122"/>
        <v xml:space="preserve"> </v>
      </c>
      <c r="U372" t="str">
        <f t="shared" si="123"/>
        <v xml:space="preserve"> </v>
      </c>
      <c r="V372" t="str">
        <f t="shared" si="124"/>
        <v xml:space="preserve"> </v>
      </c>
      <c r="W372" t="str">
        <f t="shared" si="127"/>
        <v>EPRPSLM</v>
      </c>
      <c r="X372" t="str">
        <f t="shared" si="128"/>
        <v>(MNUMYRX)</v>
      </c>
    </row>
    <row r="373" spans="1:24" x14ac:dyDescent="0.25">
      <c r="A373" t="s">
        <v>3562</v>
      </c>
      <c r="B373" t="s">
        <v>2964</v>
      </c>
      <c r="C373" t="s">
        <v>2865</v>
      </c>
      <c r="E373" t="s">
        <v>2840</v>
      </c>
      <c r="G373" t="s">
        <v>3563</v>
      </c>
      <c r="H373" t="s">
        <v>2727</v>
      </c>
      <c r="I373" t="s">
        <v>5356</v>
      </c>
      <c r="M373" t="str">
        <f t="shared" si="125"/>
        <v/>
      </c>
      <c r="N373" t="str">
        <f t="shared" si="126"/>
        <v/>
      </c>
      <c r="O373" t="str">
        <f>IFERROR(VLOOKUP(A373,dispett,2,FALSE),B373)</f>
        <v>uecpout</v>
      </c>
      <c r="P373" t="str">
        <f t="shared" si="118"/>
        <v>SupplyRegion_ALT1</v>
      </c>
      <c r="Q373" t="str">
        <f t="shared" si="119"/>
        <v>MNUMYRX</v>
      </c>
      <c r="R373" t="str">
        <f t="shared" si="120"/>
        <v xml:space="preserve"> </v>
      </c>
      <c r="S373" t="str">
        <f t="shared" si="121"/>
        <v xml:space="preserve"> </v>
      </c>
      <c r="T373" t="str">
        <f t="shared" si="122"/>
        <v xml:space="preserve"> </v>
      </c>
      <c r="U373" t="str">
        <f t="shared" si="123"/>
        <v xml:space="preserve"> </v>
      </c>
      <c r="V373" t="str">
        <f t="shared" si="124"/>
        <v xml:space="preserve"> </v>
      </c>
      <c r="W373" t="str">
        <f t="shared" si="127"/>
        <v>EPRPSLMR</v>
      </c>
      <c r="X373" t="str">
        <f t="shared" si="128"/>
        <v>(SupplyRegion_ALT1,MNUMYRX)</v>
      </c>
    </row>
    <row r="374" spans="1:24" x14ac:dyDescent="0.25">
      <c r="A374" t="s">
        <v>3564</v>
      </c>
      <c r="B374" t="s">
        <v>2964</v>
      </c>
      <c r="C374" t="s">
        <v>2839</v>
      </c>
      <c r="E374" t="s">
        <v>2840</v>
      </c>
      <c r="G374" t="s">
        <v>3565</v>
      </c>
      <c r="H374" t="s">
        <v>5356</v>
      </c>
      <c r="M374" t="str">
        <f t="shared" si="125"/>
        <v/>
      </c>
      <c r="N374" t="str">
        <f t="shared" si="126"/>
        <v/>
      </c>
      <c r="O374" t="str">
        <f>IFERROR(VLOOKUP(A374,dispett,2,FALSE),B374)</f>
        <v>uecpout</v>
      </c>
      <c r="P374" t="str">
        <f t="shared" si="118"/>
        <v>MNUMYRX</v>
      </c>
      <c r="Q374" t="str">
        <f t="shared" si="119"/>
        <v xml:space="preserve"> </v>
      </c>
      <c r="R374" t="str">
        <f t="shared" si="120"/>
        <v xml:space="preserve"> </v>
      </c>
      <c r="S374" t="str">
        <f t="shared" si="121"/>
        <v xml:space="preserve"> </v>
      </c>
      <c r="T374" t="str">
        <f t="shared" si="122"/>
        <v xml:space="preserve"> </v>
      </c>
      <c r="U374" t="str">
        <f t="shared" si="123"/>
        <v xml:space="preserve"> </v>
      </c>
      <c r="V374" t="str">
        <f t="shared" si="124"/>
        <v xml:space="preserve"> </v>
      </c>
      <c r="W374" t="str">
        <f t="shared" si="127"/>
        <v>EPRPSPR</v>
      </c>
      <c r="X374" t="str">
        <f t="shared" si="128"/>
        <v>(MNUMYRX)</v>
      </c>
    </row>
    <row r="375" spans="1:24" x14ac:dyDescent="0.25">
      <c r="A375" t="s">
        <v>3566</v>
      </c>
      <c r="B375" t="s">
        <v>2964</v>
      </c>
      <c r="C375" t="s">
        <v>2865</v>
      </c>
      <c r="E375" t="s">
        <v>2840</v>
      </c>
      <c r="G375" t="s">
        <v>3565</v>
      </c>
      <c r="H375" t="s">
        <v>2727</v>
      </c>
      <c r="I375" t="s">
        <v>5356</v>
      </c>
      <c r="M375" t="str">
        <f t="shared" si="125"/>
        <v/>
      </c>
      <c r="N375" t="str">
        <f t="shared" si="126"/>
        <v/>
      </c>
      <c r="O375" t="str">
        <f>IFERROR(VLOOKUP(A375,dispett,2,FALSE),B375)</f>
        <v>uecpout</v>
      </c>
      <c r="P375" t="str">
        <f t="shared" si="118"/>
        <v>SupplyRegion_ALT1</v>
      </c>
      <c r="Q375" t="str">
        <f t="shared" si="119"/>
        <v>MNUMYRX</v>
      </c>
      <c r="R375" t="str">
        <f t="shared" si="120"/>
        <v xml:space="preserve"> </v>
      </c>
      <c r="S375" t="str">
        <f t="shared" si="121"/>
        <v xml:space="preserve"> </v>
      </c>
      <c r="T375" t="str">
        <f t="shared" si="122"/>
        <v xml:space="preserve"> </v>
      </c>
      <c r="U375" t="str">
        <f t="shared" si="123"/>
        <v xml:space="preserve"> </v>
      </c>
      <c r="V375" t="str">
        <f t="shared" si="124"/>
        <v xml:space="preserve"> </v>
      </c>
      <c r="W375" t="str">
        <f t="shared" si="127"/>
        <v>EPRPSPRR</v>
      </c>
      <c r="X375" t="str">
        <f t="shared" si="128"/>
        <v>(SupplyRegion_ALT1,MNUMYRX)</v>
      </c>
    </row>
    <row r="376" spans="1:24" x14ac:dyDescent="0.25">
      <c r="A376" t="s">
        <v>3567</v>
      </c>
      <c r="B376" t="s">
        <v>3399</v>
      </c>
      <c r="C376" t="s">
        <v>2839</v>
      </c>
      <c r="E376" t="s">
        <v>2914</v>
      </c>
      <c r="G376" t="s">
        <v>3568</v>
      </c>
      <c r="H376" t="s">
        <v>2803</v>
      </c>
      <c r="M376" t="str">
        <f t="shared" si="125"/>
        <v>mnumnr</v>
      </c>
      <c r="N376" t="str">
        <f t="shared" si="126"/>
        <v>mnumyr</v>
      </c>
      <c r="O376" t="str">
        <f>IFERROR(VLOOKUP(A376,dispett,2,FALSE),B376)</f>
        <v>bildin</v>
      </c>
      <c r="P376" t="str">
        <f t="shared" si="118"/>
        <v>SCALARSet</v>
      </c>
      <c r="Q376" t="str">
        <f t="shared" si="119"/>
        <v xml:space="preserve"> </v>
      </c>
      <c r="R376" t="str">
        <f t="shared" si="120"/>
        <v xml:space="preserve"> </v>
      </c>
      <c r="S376" t="str">
        <f t="shared" si="121"/>
        <v xml:space="preserve"> </v>
      </c>
      <c r="T376" t="str">
        <f t="shared" si="122"/>
        <v xml:space="preserve"> </v>
      </c>
      <c r="U376" t="str">
        <f t="shared" si="123"/>
        <v>SupplyRegion</v>
      </c>
      <c r="V376" t="str">
        <f t="shared" si="124"/>
        <v>MNUMYR</v>
      </c>
      <c r="W376" t="str">
        <f t="shared" si="127"/>
        <v>EPRTBS</v>
      </c>
      <c r="X376" t="str">
        <f t="shared" si="128"/>
        <v>(SCALARSet,SupplyRegion,MNUMYR)</v>
      </c>
    </row>
    <row r="377" spans="1:24" x14ac:dyDescent="0.25">
      <c r="A377" t="s">
        <v>3569</v>
      </c>
      <c r="B377" t="s">
        <v>3399</v>
      </c>
      <c r="C377" t="s">
        <v>2839</v>
      </c>
      <c r="E377" t="s">
        <v>2929</v>
      </c>
      <c r="G377" t="s">
        <v>3570</v>
      </c>
      <c r="H377" t="s">
        <v>5320</v>
      </c>
      <c r="I377" t="s">
        <v>5332</v>
      </c>
      <c r="M377" t="str">
        <f t="shared" si="125"/>
        <v>mnumnr</v>
      </c>
      <c r="N377" t="str">
        <f t="shared" si="126"/>
        <v>mnumyr</v>
      </c>
      <c r="O377" t="str">
        <f>IFERROR(VLOOKUP(A377,dispett,2,FALSE),B377)</f>
        <v>bildin</v>
      </c>
      <c r="P377" t="str">
        <f t="shared" si="118"/>
        <v>Season</v>
      </c>
      <c r="Q377" t="str">
        <f t="shared" si="119"/>
        <v>ExplicitPlanningHorizon</v>
      </c>
      <c r="R377" t="str">
        <f t="shared" si="120"/>
        <v xml:space="preserve"> </v>
      </c>
      <c r="S377" t="str">
        <f t="shared" si="121"/>
        <v xml:space="preserve"> </v>
      </c>
      <c r="T377" t="str">
        <f t="shared" si="122"/>
        <v xml:space="preserve"> </v>
      </c>
      <c r="U377" t="str">
        <f t="shared" si="123"/>
        <v>SupplyRegion</v>
      </c>
      <c r="V377" t="str">
        <f t="shared" si="124"/>
        <v>MNUMYR</v>
      </c>
      <c r="W377" t="str">
        <f t="shared" si="127"/>
        <v>EPSPK</v>
      </c>
      <c r="X377" t="str">
        <f t="shared" si="128"/>
        <v>(Season,ExplicitPlanningHorizon,SupplyRegion,MNUMYR)</v>
      </c>
    </row>
    <row r="378" spans="1:24" x14ac:dyDescent="0.25">
      <c r="A378" t="s">
        <v>3571</v>
      </c>
      <c r="B378" t="s">
        <v>3399</v>
      </c>
      <c r="C378" t="s">
        <v>2839</v>
      </c>
      <c r="E378" t="s">
        <v>2876</v>
      </c>
      <c r="G378" t="s">
        <v>3572</v>
      </c>
      <c r="H378" t="s">
        <v>5317</v>
      </c>
      <c r="M378" t="str">
        <f t="shared" si="125"/>
        <v>mnumnr</v>
      </c>
      <c r="N378" t="str">
        <f t="shared" si="126"/>
        <v>mnumyr</v>
      </c>
      <c r="O378" t="str">
        <f>IFERROR(VLOOKUP(A378,dispett,2,FALSE),B378)</f>
        <v>bildin</v>
      </c>
      <c r="P378" t="str">
        <f t="shared" si="118"/>
        <v>IntermittentRenStor</v>
      </c>
      <c r="Q378" t="str">
        <f t="shared" si="119"/>
        <v xml:space="preserve"> </v>
      </c>
      <c r="R378" t="str">
        <f t="shared" si="120"/>
        <v xml:space="preserve"> </v>
      </c>
      <c r="S378" t="str">
        <f t="shared" si="121"/>
        <v xml:space="preserve"> </v>
      </c>
      <c r="T378" t="str">
        <f t="shared" si="122"/>
        <v xml:space="preserve"> </v>
      </c>
      <c r="U378" t="str">
        <f t="shared" si="123"/>
        <v>SupplyRegion</v>
      </c>
      <c r="V378" t="str">
        <f t="shared" si="124"/>
        <v>MNUMYR</v>
      </c>
      <c r="W378" t="str">
        <f t="shared" si="127"/>
        <v>EPSTSUP</v>
      </c>
      <c r="X378" t="str">
        <f t="shared" si="128"/>
        <v>(IntermittentRenStor,SupplyRegion,MNUMYR)</v>
      </c>
    </row>
    <row r="379" spans="1:24" x14ac:dyDescent="0.25">
      <c r="A379" t="s">
        <v>3573</v>
      </c>
      <c r="B379" t="s">
        <v>3399</v>
      </c>
      <c r="C379" t="s">
        <v>2839</v>
      </c>
      <c r="E379" t="s">
        <v>2876</v>
      </c>
      <c r="G379" t="s">
        <v>3574</v>
      </c>
      <c r="H379" t="s">
        <v>5317</v>
      </c>
      <c r="M379" t="str">
        <f t="shared" si="125"/>
        <v>mnumnr</v>
      </c>
      <c r="N379" t="str">
        <f t="shared" si="126"/>
        <v>mnumyr</v>
      </c>
      <c r="O379" t="str">
        <f>IFERROR(VLOOKUP(A379,dispett,2,FALSE),B379)</f>
        <v>bildin</v>
      </c>
      <c r="P379" t="str">
        <f t="shared" si="118"/>
        <v>IntermittentRenStor</v>
      </c>
      <c r="Q379" t="str">
        <f t="shared" si="119"/>
        <v xml:space="preserve"> </v>
      </c>
      <c r="R379" t="str">
        <f t="shared" si="120"/>
        <v xml:space="preserve"> </v>
      </c>
      <c r="S379" t="str">
        <f t="shared" si="121"/>
        <v xml:space="preserve"> </v>
      </c>
      <c r="T379" t="str">
        <f t="shared" si="122"/>
        <v xml:space="preserve"> </v>
      </c>
      <c r="U379" t="str">
        <f t="shared" si="123"/>
        <v>SupplyRegion</v>
      </c>
      <c r="V379" t="str">
        <f t="shared" si="124"/>
        <v>MNUMYR</v>
      </c>
      <c r="W379" t="str">
        <f t="shared" si="127"/>
        <v>EPSWSUP</v>
      </c>
      <c r="X379" t="str">
        <f t="shared" si="128"/>
        <v>(IntermittentRenStor,SupplyRegion,MNUMYR)</v>
      </c>
    </row>
    <row r="380" spans="1:24" x14ac:dyDescent="0.25">
      <c r="A380" t="s">
        <v>3575</v>
      </c>
      <c r="B380" t="s">
        <v>3403</v>
      </c>
      <c r="C380" t="s">
        <v>2865</v>
      </c>
      <c r="E380" t="s">
        <v>2914</v>
      </c>
      <c r="G380" t="s">
        <v>3576</v>
      </c>
      <c r="H380" t="s">
        <v>5308</v>
      </c>
      <c r="M380" t="str">
        <f t="shared" si="125"/>
        <v>mnumnr</v>
      </c>
      <c r="N380" t="str">
        <f t="shared" si="126"/>
        <v>mnumyr</v>
      </c>
      <c r="O380" t="str">
        <f>IFERROR(VLOOKUP(A380,dispett,2,FALSE),B380)</f>
        <v>bildout</v>
      </c>
      <c r="P380" t="str">
        <f t="shared" si="118"/>
        <v>PlantType</v>
      </c>
      <c r="Q380" t="str">
        <f t="shared" si="119"/>
        <v xml:space="preserve"> </v>
      </c>
      <c r="R380" t="str">
        <f t="shared" si="120"/>
        <v xml:space="preserve"> </v>
      </c>
      <c r="S380" t="str">
        <f t="shared" si="121"/>
        <v xml:space="preserve"> </v>
      </c>
      <c r="T380" t="str">
        <f t="shared" si="122"/>
        <v xml:space="preserve"> </v>
      </c>
      <c r="U380" t="str">
        <f t="shared" si="123"/>
        <v>SupplyRegion</v>
      </c>
      <c r="V380" t="str">
        <f t="shared" si="124"/>
        <v>MNUMYR</v>
      </c>
      <c r="W380" t="str">
        <f t="shared" si="127"/>
        <v>EPTAVD</v>
      </c>
      <c r="X380" t="str">
        <f t="shared" si="128"/>
        <v>(PlantType,SupplyRegion,MNUMYR)</v>
      </c>
    </row>
    <row r="381" spans="1:24" x14ac:dyDescent="0.25">
      <c r="A381" t="s">
        <v>3577</v>
      </c>
      <c r="B381" t="s">
        <v>3399</v>
      </c>
      <c r="C381" t="s">
        <v>2839</v>
      </c>
      <c r="E381" t="s">
        <v>2914</v>
      </c>
      <c r="G381" t="s">
        <v>3578</v>
      </c>
      <c r="H381" t="s">
        <v>2727</v>
      </c>
      <c r="M381" t="str">
        <f t="shared" si="125"/>
        <v>mnumnr</v>
      </c>
      <c r="N381" t="str">
        <f t="shared" si="126"/>
        <v>mnumyr</v>
      </c>
      <c r="O381" t="str">
        <f>IFERROR(VLOOKUP(A381,dispett,2,FALSE),B381)</f>
        <v>bildin</v>
      </c>
      <c r="P381" t="str">
        <f t="shared" si="118"/>
        <v>SupplyRegion_ALT1</v>
      </c>
      <c r="Q381" t="str">
        <f t="shared" si="119"/>
        <v xml:space="preserve"> </v>
      </c>
      <c r="R381" t="str">
        <f t="shared" si="120"/>
        <v xml:space="preserve"> </v>
      </c>
      <c r="S381" t="str">
        <f t="shared" si="121"/>
        <v xml:space="preserve"> </v>
      </c>
      <c r="T381" t="str">
        <f t="shared" si="122"/>
        <v xml:space="preserve"> </v>
      </c>
      <c r="U381" t="str">
        <f t="shared" si="123"/>
        <v>SupplyRegion</v>
      </c>
      <c r="V381" t="str">
        <f t="shared" si="124"/>
        <v>MNUMYR</v>
      </c>
      <c r="W381" t="str">
        <f t="shared" si="127"/>
        <v>EPTCRF</v>
      </c>
      <c r="X381" t="str">
        <f t="shared" si="128"/>
        <v>(SupplyRegion_ALT1,SupplyRegion,MNUMYR)</v>
      </c>
    </row>
    <row r="382" spans="1:24" x14ac:dyDescent="0.25">
      <c r="A382" t="s">
        <v>3579</v>
      </c>
      <c r="B382" t="s">
        <v>3399</v>
      </c>
      <c r="C382" t="s">
        <v>2839</v>
      </c>
      <c r="E382" t="s">
        <v>2914</v>
      </c>
      <c r="G382" t="s">
        <v>3580</v>
      </c>
      <c r="H382" t="s">
        <v>2727</v>
      </c>
      <c r="M382" t="str">
        <f t="shared" si="125"/>
        <v>mnumnr</v>
      </c>
      <c r="N382" t="str">
        <f t="shared" si="126"/>
        <v>mnumyr</v>
      </c>
      <c r="O382" t="str">
        <f>IFERROR(VLOOKUP(A382,dispett,2,FALSE),B382)</f>
        <v>bildin</v>
      </c>
      <c r="P382" t="str">
        <f t="shared" si="118"/>
        <v>SupplyRegion_ALT1</v>
      </c>
      <c r="Q382" t="str">
        <f t="shared" si="119"/>
        <v xml:space="preserve"> </v>
      </c>
      <c r="R382" t="str">
        <f t="shared" si="120"/>
        <v xml:space="preserve"> </v>
      </c>
      <c r="S382" t="str">
        <f t="shared" si="121"/>
        <v xml:space="preserve"> </v>
      </c>
      <c r="T382" t="str">
        <f t="shared" si="122"/>
        <v xml:space="preserve"> </v>
      </c>
      <c r="U382" t="str">
        <f t="shared" si="123"/>
        <v>SupplyRegion</v>
      </c>
      <c r="V382" t="str">
        <f t="shared" si="124"/>
        <v>MNUMYR</v>
      </c>
      <c r="W382" t="str">
        <f t="shared" si="127"/>
        <v>EPTCST</v>
      </c>
      <c r="X382" t="str">
        <f t="shared" si="128"/>
        <v>(SupplyRegion_ALT1,SupplyRegion,MNUMYR)</v>
      </c>
    </row>
    <row r="383" spans="1:24" x14ac:dyDescent="0.25">
      <c r="A383" t="s">
        <v>3581</v>
      </c>
      <c r="B383" t="s">
        <v>3399</v>
      </c>
      <c r="C383" t="s">
        <v>2839</v>
      </c>
      <c r="E383" t="s">
        <v>2876</v>
      </c>
      <c r="G383" t="s">
        <v>3582</v>
      </c>
      <c r="H383" t="s">
        <v>2727</v>
      </c>
      <c r="M383" t="str">
        <f t="shared" si="125"/>
        <v>mnumnr</v>
      </c>
      <c r="N383" t="str">
        <f t="shared" si="126"/>
        <v>mnumyr</v>
      </c>
      <c r="O383" t="str">
        <f>IFERROR(VLOOKUP(A383,dispett,2,FALSE),B383)</f>
        <v>bildin</v>
      </c>
      <c r="P383" t="str">
        <f t="shared" si="118"/>
        <v>SupplyRegion_ALT1</v>
      </c>
      <c r="Q383" t="str">
        <f t="shared" si="119"/>
        <v xml:space="preserve"> </v>
      </c>
      <c r="R383" t="str">
        <f t="shared" si="120"/>
        <v xml:space="preserve"> </v>
      </c>
      <c r="S383" t="str">
        <f t="shared" si="121"/>
        <v xml:space="preserve"> </v>
      </c>
      <c r="T383" t="str">
        <f t="shared" si="122"/>
        <v xml:space="preserve"> </v>
      </c>
      <c r="U383" t="str">
        <f t="shared" si="123"/>
        <v>SupplyRegion</v>
      </c>
      <c r="V383" t="str">
        <f t="shared" si="124"/>
        <v>MNUMYR</v>
      </c>
      <c r="W383" t="str">
        <f t="shared" si="127"/>
        <v>EPTIRGN</v>
      </c>
      <c r="X383" t="str">
        <f t="shared" si="128"/>
        <v>(SupplyRegion_ALT1,SupplyRegion,MNUMYR)</v>
      </c>
    </row>
    <row r="384" spans="1:24" x14ac:dyDescent="0.25">
      <c r="A384" t="s">
        <v>3583</v>
      </c>
      <c r="B384" t="s">
        <v>3399</v>
      </c>
      <c r="C384" t="s">
        <v>2839</v>
      </c>
      <c r="E384" t="s">
        <v>2914</v>
      </c>
      <c r="G384" t="s">
        <v>3584</v>
      </c>
      <c r="H384" t="s">
        <v>2803</v>
      </c>
      <c r="M384" t="str">
        <f t="shared" si="125"/>
        <v>mnumnr</v>
      </c>
      <c r="N384" t="str">
        <f t="shared" si="126"/>
        <v>mnumyr</v>
      </c>
      <c r="O384" t="str">
        <f>IFERROR(VLOOKUP(A384,dispett,2,FALSE),B384)</f>
        <v>bildin</v>
      </c>
      <c r="P384" t="str">
        <f t="shared" si="118"/>
        <v>SCALARSet</v>
      </c>
      <c r="Q384" t="str">
        <f t="shared" si="119"/>
        <v xml:space="preserve"> </v>
      </c>
      <c r="R384" t="str">
        <f t="shared" si="120"/>
        <v xml:space="preserve"> </v>
      </c>
      <c r="S384" t="str">
        <f t="shared" si="121"/>
        <v xml:space="preserve"> </v>
      </c>
      <c r="T384" t="str">
        <f t="shared" si="122"/>
        <v xml:space="preserve"> </v>
      </c>
      <c r="U384" t="str">
        <f t="shared" si="123"/>
        <v>SupplyRegion</v>
      </c>
      <c r="V384" t="str">
        <f t="shared" si="124"/>
        <v>MNUMYR</v>
      </c>
      <c r="W384" t="str">
        <f t="shared" si="127"/>
        <v>EPUCRE</v>
      </c>
      <c r="X384" t="str">
        <f t="shared" si="128"/>
        <v>(SCALARSet,SupplyRegion,MNUMYR)</v>
      </c>
    </row>
    <row r="385" spans="1:24" x14ac:dyDescent="0.25">
      <c r="A385" t="s">
        <v>3585</v>
      </c>
      <c r="B385" t="s">
        <v>3399</v>
      </c>
      <c r="C385" t="s">
        <v>2839</v>
      </c>
      <c r="E385" t="s">
        <v>2914</v>
      </c>
      <c r="G385" t="s">
        <v>3586</v>
      </c>
      <c r="H385" t="s">
        <v>2803</v>
      </c>
      <c r="M385" t="str">
        <f t="shared" si="125"/>
        <v>mnumnr</v>
      </c>
      <c r="N385" t="str">
        <f t="shared" si="126"/>
        <v>mnumyr</v>
      </c>
      <c r="O385" t="str">
        <f>IFERROR(VLOOKUP(A385,dispett,2,FALSE),B385)</f>
        <v>bildin</v>
      </c>
      <c r="P385" t="str">
        <f t="shared" si="118"/>
        <v>SCALARSet</v>
      </c>
      <c r="Q385" t="str">
        <f t="shared" si="119"/>
        <v xml:space="preserve"> </v>
      </c>
      <c r="R385" t="str">
        <f t="shared" si="120"/>
        <v xml:space="preserve"> </v>
      </c>
      <c r="S385" t="str">
        <f t="shared" si="121"/>
        <v xml:space="preserve"> </v>
      </c>
      <c r="T385" t="str">
        <f t="shared" si="122"/>
        <v xml:space="preserve"> </v>
      </c>
      <c r="U385" t="str">
        <f t="shared" si="123"/>
        <v>SupplyRegion</v>
      </c>
      <c r="V385" t="str">
        <f t="shared" si="124"/>
        <v>MNUMYR</v>
      </c>
      <c r="W385" t="str">
        <f t="shared" si="127"/>
        <v>EPUCRER</v>
      </c>
      <c r="X385" t="str">
        <f t="shared" si="128"/>
        <v>(SCALARSet,SupplyRegion,MNUMYR)</v>
      </c>
    </row>
    <row r="386" spans="1:24" x14ac:dyDescent="0.25">
      <c r="A386" t="s">
        <v>3587</v>
      </c>
      <c r="B386" t="s">
        <v>3399</v>
      </c>
      <c r="C386" t="s">
        <v>2839</v>
      </c>
      <c r="E386" t="s">
        <v>2914</v>
      </c>
      <c r="G386" t="s">
        <v>3588</v>
      </c>
      <c r="H386" t="s">
        <v>2803</v>
      </c>
      <c r="M386" t="str">
        <f t="shared" si="125"/>
        <v>mnumnr</v>
      </c>
      <c r="N386" t="str">
        <f t="shared" si="126"/>
        <v>mnumyr</v>
      </c>
      <c r="O386" t="str">
        <f>IFERROR(VLOOKUP(A386,dispett,2,FALSE),B386)</f>
        <v>bildin</v>
      </c>
      <c r="P386" t="str">
        <f t="shared" si="118"/>
        <v>SCALARSet</v>
      </c>
      <c r="Q386" t="str">
        <f t="shared" si="119"/>
        <v xml:space="preserve"> </v>
      </c>
      <c r="R386" t="str">
        <f t="shared" si="120"/>
        <v xml:space="preserve"> </v>
      </c>
      <c r="S386" t="str">
        <f t="shared" si="121"/>
        <v xml:space="preserve"> </v>
      </c>
      <c r="T386" t="str">
        <f t="shared" si="122"/>
        <v xml:space="preserve"> </v>
      </c>
      <c r="U386" t="str">
        <f t="shared" si="123"/>
        <v>SupplyRegion</v>
      </c>
      <c r="V386" t="str">
        <f t="shared" si="124"/>
        <v>MNUMYR</v>
      </c>
      <c r="W386" t="str">
        <f t="shared" si="127"/>
        <v>EPUFDT</v>
      </c>
      <c r="X386" t="str">
        <f t="shared" si="128"/>
        <v>(SCALARSet,SupplyRegion,MNUMYR)</v>
      </c>
    </row>
    <row r="387" spans="1:24" x14ac:dyDescent="0.25">
      <c r="A387" t="s">
        <v>3589</v>
      </c>
      <c r="B387" t="s">
        <v>3399</v>
      </c>
      <c r="C387" t="s">
        <v>2839</v>
      </c>
      <c r="E387" t="s">
        <v>2914</v>
      </c>
      <c r="G387" t="s">
        <v>3590</v>
      </c>
      <c r="H387" t="s">
        <v>2803</v>
      </c>
      <c r="M387" t="str">
        <f t="shared" si="125"/>
        <v>mnumnr</v>
      </c>
      <c r="N387" t="str">
        <f t="shared" si="126"/>
        <v>mnumyr</v>
      </c>
      <c r="O387" t="str">
        <f>IFERROR(VLOOKUP(A387,dispett,2,FALSE),B387)</f>
        <v>bildin</v>
      </c>
      <c r="P387" t="str">
        <f t="shared" si="118"/>
        <v>SCALARSet</v>
      </c>
      <c r="Q387" t="str">
        <f t="shared" si="119"/>
        <v xml:space="preserve"> </v>
      </c>
      <c r="R387" t="str">
        <f t="shared" si="120"/>
        <v xml:space="preserve"> </v>
      </c>
      <c r="S387" t="str">
        <f t="shared" si="121"/>
        <v xml:space="preserve"> </v>
      </c>
      <c r="T387" t="str">
        <f t="shared" si="122"/>
        <v xml:space="preserve"> </v>
      </c>
      <c r="U387" t="str">
        <f t="shared" si="123"/>
        <v>SupplyRegion</v>
      </c>
      <c r="V387" t="str">
        <f t="shared" si="124"/>
        <v>MNUMYR</v>
      </c>
      <c r="W387" t="str">
        <f t="shared" si="127"/>
        <v>EPUFPE</v>
      </c>
      <c r="X387" t="str">
        <f t="shared" si="128"/>
        <v>(SCALARSet,SupplyRegion,MNUMYR)</v>
      </c>
    </row>
    <row r="388" spans="1:24" x14ac:dyDescent="0.25">
      <c r="A388" t="s">
        <v>3591</v>
      </c>
      <c r="B388" t="s">
        <v>3399</v>
      </c>
      <c r="C388" t="s">
        <v>2839</v>
      </c>
      <c r="E388" t="s">
        <v>2914</v>
      </c>
      <c r="G388" t="s">
        <v>3592</v>
      </c>
      <c r="H388" t="s">
        <v>2803</v>
      </c>
      <c r="M388" t="str">
        <f t="shared" si="125"/>
        <v>mnumnr</v>
      </c>
      <c r="N388" t="str">
        <f t="shared" si="126"/>
        <v>mnumyr</v>
      </c>
      <c r="O388" t="str">
        <f>IFERROR(VLOOKUP(A388,dispett,2,FALSE),B388)</f>
        <v>bildin</v>
      </c>
      <c r="P388" t="str">
        <f t="shared" si="118"/>
        <v>SCALARSet</v>
      </c>
      <c r="Q388" t="str">
        <f t="shared" si="119"/>
        <v xml:space="preserve"> </v>
      </c>
      <c r="R388" t="str">
        <f t="shared" si="120"/>
        <v xml:space="preserve"> </v>
      </c>
      <c r="S388" t="str">
        <f t="shared" si="121"/>
        <v xml:space="preserve"> </v>
      </c>
      <c r="T388" t="str">
        <f t="shared" si="122"/>
        <v xml:space="preserve"> </v>
      </c>
      <c r="U388" t="str">
        <f t="shared" si="123"/>
        <v>SupplyRegion</v>
      </c>
      <c r="V388" t="str">
        <f t="shared" si="124"/>
        <v>MNUMYR</v>
      </c>
      <c r="W388" t="str">
        <f t="shared" si="127"/>
        <v>EPUFPER</v>
      </c>
      <c r="X388" t="str">
        <f t="shared" si="128"/>
        <v>(SCALARSet,SupplyRegion,MNUMYR)</v>
      </c>
    </row>
    <row r="389" spans="1:24" x14ac:dyDescent="0.25">
      <c r="A389" t="s">
        <v>3593</v>
      </c>
      <c r="B389" t="s">
        <v>3399</v>
      </c>
      <c r="C389" t="s">
        <v>2839</v>
      </c>
      <c r="E389" t="s">
        <v>2914</v>
      </c>
      <c r="G389" t="s">
        <v>3594</v>
      </c>
      <c r="H389" t="s">
        <v>2803</v>
      </c>
      <c r="M389" t="str">
        <f t="shared" si="125"/>
        <v>mnumnr</v>
      </c>
      <c r="N389" t="str">
        <f t="shared" si="126"/>
        <v>mnumyr</v>
      </c>
      <c r="O389" t="str">
        <f>IFERROR(VLOOKUP(A389,dispett,2,FALSE),B389)</f>
        <v>bildin</v>
      </c>
      <c r="P389" t="str">
        <f t="shared" si="118"/>
        <v>SCALARSet</v>
      </c>
      <c r="Q389" t="str">
        <f t="shared" si="119"/>
        <v xml:space="preserve"> </v>
      </c>
      <c r="R389" t="str">
        <f t="shared" si="120"/>
        <v xml:space="preserve"> </v>
      </c>
      <c r="S389" t="str">
        <f t="shared" si="121"/>
        <v xml:space="preserve"> </v>
      </c>
      <c r="T389" t="str">
        <f t="shared" si="122"/>
        <v xml:space="preserve"> </v>
      </c>
      <c r="U389" t="str">
        <f t="shared" si="123"/>
        <v>SupplyRegion</v>
      </c>
      <c r="V389" t="str">
        <f t="shared" si="124"/>
        <v>MNUMYR</v>
      </c>
      <c r="W389" t="str">
        <f t="shared" si="127"/>
        <v>EPUIRT</v>
      </c>
      <c r="X389" t="str">
        <f t="shared" si="128"/>
        <v>(SCALARSet,SupplyRegion,MNUMYR)</v>
      </c>
    </row>
    <row r="390" spans="1:24" x14ac:dyDescent="0.25">
      <c r="A390" t="s">
        <v>3595</v>
      </c>
      <c r="B390" t="s">
        <v>3399</v>
      </c>
      <c r="C390" t="s">
        <v>2839</v>
      </c>
      <c r="E390" t="s">
        <v>2914</v>
      </c>
      <c r="G390" t="s">
        <v>3596</v>
      </c>
      <c r="H390" t="s">
        <v>2803</v>
      </c>
      <c r="M390" t="str">
        <f t="shared" si="125"/>
        <v>mnumnr</v>
      </c>
      <c r="N390" t="str">
        <f t="shared" si="126"/>
        <v>mnumyr</v>
      </c>
      <c r="O390" t="str">
        <f>IFERROR(VLOOKUP(A390,dispett,2,FALSE),B390)</f>
        <v>bildin</v>
      </c>
      <c r="P390" t="str">
        <f t="shared" si="118"/>
        <v>SCALARSet</v>
      </c>
      <c r="Q390" t="str">
        <f t="shared" si="119"/>
        <v xml:space="preserve"> </v>
      </c>
      <c r="R390" t="str">
        <f t="shared" si="120"/>
        <v xml:space="preserve"> </v>
      </c>
      <c r="S390" t="str">
        <f t="shared" si="121"/>
        <v xml:space="preserve"> </v>
      </c>
      <c r="T390" t="str">
        <f t="shared" si="122"/>
        <v xml:space="preserve"> </v>
      </c>
      <c r="U390" t="str">
        <f t="shared" si="123"/>
        <v>SupplyRegion</v>
      </c>
      <c r="V390" t="str">
        <f t="shared" si="124"/>
        <v>MNUMYR</v>
      </c>
      <c r="W390" t="str">
        <f t="shared" si="127"/>
        <v>EPUIRTR</v>
      </c>
      <c r="X390" t="str">
        <f t="shared" si="128"/>
        <v>(SCALARSet,SupplyRegion,MNUMYR)</v>
      </c>
    </row>
    <row r="391" spans="1:24" x14ac:dyDescent="0.25">
      <c r="A391" t="s">
        <v>3597</v>
      </c>
      <c r="B391" t="s">
        <v>3399</v>
      </c>
      <c r="C391" t="s">
        <v>2839</v>
      </c>
      <c r="E391" t="s">
        <v>2914</v>
      </c>
      <c r="G391" t="s">
        <v>3598</v>
      </c>
      <c r="H391" t="s">
        <v>2803</v>
      </c>
      <c r="M391" t="str">
        <f t="shared" si="125"/>
        <v>mnumnr</v>
      </c>
      <c r="N391" t="str">
        <f t="shared" si="126"/>
        <v>mnumyr</v>
      </c>
      <c r="O391" t="str">
        <f>IFERROR(VLOOKUP(A391,dispett,2,FALSE),B391)</f>
        <v>bildin</v>
      </c>
      <c r="P391" t="str">
        <f t="shared" si="118"/>
        <v>SCALARSet</v>
      </c>
      <c r="Q391" t="str">
        <f t="shared" si="119"/>
        <v xml:space="preserve"> </v>
      </c>
      <c r="R391" t="str">
        <f t="shared" si="120"/>
        <v xml:space="preserve"> </v>
      </c>
      <c r="S391" t="str">
        <f t="shared" si="121"/>
        <v xml:space="preserve"> </v>
      </c>
      <c r="T391" t="str">
        <f t="shared" si="122"/>
        <v xml:space="preserve"> </v>
      </c>
      <c r="U391" t="str">
        <f t="shared" si="123"/>
        <v>SupplyRegion</v>
      </c>
      <c r="V391" t="str">
        <f t="shared" si="124"/>
        <v>MNUMYR</v>
      </c>
      <c r="W391" t="str">
        <f t="shared" si="127"/>
        <v>EPUROR</v>
      </c>
      <c r="X391" t="str">
        <f t="shared" si="128"/>
        <v>(SCALARSet,SupplyRegion,MNUMYR)</v>
      </c>
    </row>
    <row r="392" spans="1:24" x14ac:dyDescent="0.25">
      <c r="A392" t="s">
        <v>3599</v>
      </c>
      <c r="B392" t="s">
        <v>3399</v>
      </c>
      <c r="C392" t="s">
        <v>2839</v>
      </c>
      <c r="E392" t="s">
        <v>2914</v>
      </c>
      <c r="G392" t="s">
        <v>3600</v>
      </c>
      <c r="H392" t="s">
        <v>2803</v>
      </c>
      <c r="M392" t="str">
        <f t="shared" si="125"/>
        <v>mnumnr</v>
      </c>
      <c r="N392" t="str">
        <f t="shared" si="126"/>
        <v>mnumyr</v>
      </c>
      <c r="O392" t="str">
        <f>IFERROR(VLOOKUP(A392,dispett,2,FALSE),B392)</f>
        <v>bildin</v>
      </c>
      <c r="P392" t="str">
        <f t="shared" si="118"/>
        <v>SCALARSet</v>
      </c>
      <c r="Q392" t="str">
        <f t="shared" si="119"/>
        <v xml:space="preserve"> </v>
      </c>
      <c r="R392" t="str">
        <f t="shared" si="120"/>
        <v xml:space="preserve"> </v>
      </c>
      <c r="S392" t="str">
        <f t="shared" si="121"/>
        <v xml:space="preserve"> </v>
      </c>
      <c r="T392" t="str">
        <f t="shared" si="122"/>
        <v xml:space="preserve"> </v>
      </c>
      <c r="U392" t="str">
        <f t="shared" si="123"/>
        <v>SupplyRegion</v>
      </c>
      <c r="V392" t="str">
        <f t="shared" si="124"/>
        <v>MNUMYR</v>
      </c>
      <c r="W392" t="str">
        <f t="shared" si="127"/>
        <v>EPURORR</v>
      </c>
      <c r="X392" t="str">
        <f t="shared" si="128"/>
        <v>(SCALARSet,SupplyRegion,MNUMYR)</v>
      </c>
    </row>
    <row r="393" spans="1:24" x14ac:dyDescent="0.25">
      <c r="A393" t="s">
        <v>3601</v>
      </c>
      <c r="B393" t="s">
        <v>3399</v>
      </c>
      <c r="C393" t="s">
        <v>2839</v>
      </c>
      <c r="E393" t="s">
        <v>2914</v>
      </c>
      <c r="G393" t="s">
        <v>3443</v>
      </c>
      <c r="H393" t="s">
        <v>2803</v>
      </c>
      <c r="M393" t="str">
        <f t="shared" si="125"/>
        <v>mnumnr</v>
      </c>
      <c r="N393" t="str">
        <f t="shared" si="126"/>
        <v>mnumyr</v>
      </c>
      <c r="O393" t="str">
        <f>IFERROR(VLOOKUP(A393,dispett,2,FALSE),B393)</f>
        <v>bildin</v>
      </c>
      <c r="P393" t="str">
        <f t="shared" si="118"/>
        <v>SCALARSet</v>
      </c>
      <c r="Q393" t="str">
        <f t="shared" si="119"/>
        <v xml:space="preserve"> </v>
      </c>
      <c r="R393" t="str">
        <f t="shared" si="120"/>
        <v xml:space="preserve"> </v>
      </c>
      <c r="S393" t="str">
        <f t="shared" si="121"/>
        <v xml:space="preserve"> </v>
      </c>
      <c r="T393" t="str">
        <f t="shared" si="122"/>
        <v xml:space="preserve"> </v>
      </c>
      <c r="U393" t="str">
        <f t="shared" si="123"/>
        <v>SupplyRegion</v>
      </c>
      <c r="V393" t="str">
        <f t="shared" si="124"/>
        <v>MNUMYR</v>
      </c>
      <c r="W393" t="str">
        <f t="shared" si="127"/>
        <v>EPUTDSCRT</v>
      </c>
      <c r="X393" t="str">
        <f t="shared" si="128"/>
        <v>(SCALARSet,SupplyRegion,MNUMYR)</v>
      </c>
    </row>
    <row r="394" spans="1:24" x14ac:dyDescent="0.25">
      <c r="A394" t="s">
        <v>3602</v>
      </c>
      <c r="B394" t="s">
        <v>3399</v>
      </c>
      <c r="C394" t="s">
        <v>2839</v>
      </c>
      <c r="E394" t="s">
        <v>2914</v>
      </c>
      <c r="G394" t="s">
        <v>3603</v>
      </c>
      <c r="H394" t="s">
        <v>5308</v>
      </c>
      <c r="M394" t="str">
        <f t="shared" si="125"/>
        <v>mnumnr</v>
      </c>
      <c r="N394" t="str">
        <f t="shared" si="126"/>
        <v>mnumyr</v>
      </c>
      <c r="O394" t="str">
        <f>IFERROR(VLOOKUP(A394,dispett,2,FALSE),B394)</f>
        <v>bildin</v>
      </c>
      <c r="P394" t="str">
        <f t="shared" si="118"/>
        <v>PlantType</v>
      </c>
      <c r="Q394" t="str">
        <f t="shared" si="119"/>
        <v xml:space="preserve"> </v>
      </c>
      <c r="R394" t="str">
        <f t="shared" si="120"/>
        <v xml:space="preserve"> </v>
      </c>
      <c r="S394" t="str">
        <f t="shared" si="121"/>
        <v xml:space="preserve"> </v>
      </c>
      <c r="T394" t="str">
        <f t="shared" si="122"/>
        <v xml:space="preserve"> </v>
      </c>
      <c r="U394" t="str">
        <f t="shared" si="123"/>
        <v>SupplyRegion</v>
      </c>
      <c r="V394" t="str">
        <f t="shared" si="124"/>
        <v>MNUMYR</v>
      </c>
      <c r="W394" t="str">
        <f t="shared" si="127"/>
        <v>EPVOM</v>
      </c>
      <c r="X394" t="str">
        <f t="shared" si="128"/>
        <v>(PlantType,SupplyRegion,MNUMYR)</v>
      </c>
    </row>
    <row r="395" spans="1:24" x14ac:dyDescent="0.25">
      <c r="A395" t="s">
        <v>3604</v>
      </c>
      <c r="B395" t="s">
        <v>3399</v>
      </c>
      <c r="C395" t="s">
        <v>2839</v>
      </c>
      <c r="E395" t="s">
        <v>2914</v>
      </c>
      <c r="G395" t="s">
        <v>3605</v>
      </c>
      <c r="H395" t="s">
        <v>5317</v>
      </c>
      <c r="I395" t="s">
        <v>2565</v>
      </c>
      <c r="M395" t="str">
        <f t="shared" si="125"/>
        <v>mnumnr</v>
      </c>
      <c r="N395" t="str">
        <f t="shared" si="126"/>
        <v>mnumyr</v>
      </c>
      <c r="O395" t="str">
        <f>IFERROR(VLOOKUP(A395,dispett,2,FALSE),B395)</f>
        <v>bildin</v>
      </c>
      <c r="P395" t="str">
        <f t="shared" si="118"/>
        <v>IntermittentRenStor</v>
      </c>
      <c r="Q395" t="str">
        <f t="shared" si="119"/>
        <v>Three</v>
      </c>
      <c r="R395" t="str">
        <f t="shared" si="120"/>
        <v xml:space="preserve"> </v>
      </c>
      <c r="S395" t="str">
        <f t="shared" si="121"/>
        <v xml:space="preserve"> </v>
      </c>
      <c r="T395" t="str">
        <f t="shared" si="122"/>
        <v xml:space="preserve"> </v>
      </c>
      <c r="U395" t="str">
        <f t="shared" si="123"/>
        <v>SupplyRegion</v>
      </c>
      <c r="V395" t="str">
        <f t="shared" si="124"/>
        <v>MNUMYR</v>
      </c>
      <c r="W395" t="str">
        <f t="shared" si="127"/>
        <v>EPVRSUP</v>
      </c>
      <c r="X395" t="str">
        <f t="shared" si="128"/>
        <v>(IntermittentRenStor,Three,SupplyRegion,MNUMYR)</v>
      </c>
    </row>
    <row r="396" spans="1:24" x14ac:dyDescent="0.25">
      <c r="A396" t="s">
        <v>3606</v>
      </c>
      <c r="B396" t="s">
        <v>3399</v>
      </c>
      <c r="C396" t="s">
        <v>2839</v>
      </c>
      <c r="E396" t="s">
        <v>2929</v>
      </c>
      <c r="G396" t="s">
        <v>3607</v>
      </c>
      <c r="H396" t="s">
        <v>5331</v>
      </c>
      <c r="I396" t="s">
        <v>5332</v>
      </c>
      <c r="M396" t="str">
        <f t="shared" si="125"/>
        <v>mnumnr</v>
      </c>
      <c r="N396" t="str">
        <f t="shared" si="126"/>
        <v>mnumyr</v>
      </c>
      <c r="O396" t="str">
        <f>IFERROR(VLOOKUP(A396,dispett,2,FALSE),B396)</f>
        <v>bildin</v>
      </c>
      <c r="P396" t="str">
        <f t="shared" si="118"/>
        <v>SliceGroup</v>
      </c>
      <c r="Q396" t="str">
        <f t="shared" si="119"/>
        <v>ExplicitPlanningHorizon</v>
      </c>
      <c r="R396" t="str">
        <f t="shared" si="120"/>
        <v xml:space="preserve"> </v>
      </c>
      <c r="S396" t="str">
        <f t="shared" si="121"/>
        <v xml:space="preserve"> </v>
      </c>
      <c r="T396" t="str">
        <f t="shared" si="122"/>
        <v xml:space="preserve"> </v>
      </c>
      <c r="U396" t="str">
        <f t="shared" si="123"/>
        <v>SupplyRegion</v>
      </c>
      <c r="V396" t="str">
        <f t="shared" si="124"/>
        <v>MNUMYR</v>
      </c>
      <c r="W396" t="str">
        <f t="shared" si="127"/>
        <v>EPWDTH</v>
      </c>
      <c r="X396" t="str">
        <f t="shared" si="128"/>
        <v>(SliceGroup,ExplicitPlanningHorizon,SupplyRegion,MNUMYR)</v>
      </c>
    </row>
    <row r="397" spans="1:24" x14ac:dyDescent="0.25">
      <c r="A397" s="6" t="s">
        <v>5170</v>
      </c>
      <c r="B397" t="s">
        <v>5161</v>
      </c>
      <c r="C397" t="s">
        <v>2865</v>
      </c>
      <c r="E397" t="s">
        <v>2914</v>
      </c>
      <c r="G397" t="s">
        <v>5173</v>
      </c>
      <c r="H397" t="s">
        <v>2727</v>
      </c>
      <c r="I397" t="s">
        <v>2561</v>
      </c>
      <c r="M397" t="str">
        <f t="shared" si="125"/>
        <v/>
      </c>
      <c r="N397" t="str">
        <f t="shared" si="126"/>
        <v/>
      </c>
      <c r="O397" t="str">
        <f>IFERROR(VLOOKUP(A397,dispett,2,FALSE),B397)</f>
        <v>emm_aimms</v>
      </c>
      <c r="P397" t="str">
        <f t="shared" ref="P397:P399" si="129">IFERROR(VLOOKUP(H397,ECPLOOK,3,FALSE),"missing")</f>
        <v>SupplyRegion_ALT1</v>
      </c>
      <c r="Q397" t="str">
        <f t="shared" ref="Q397:Q399" si="130">IFERROR(VLOOKUP(I397,ECPLOOK,2,FALSE),IF(I397&lt;&gt;"","missing"," "))</f>
        <v>MNUMYR</v>
      </c>
      <c r="R397" t="str">
        <f t="shared" ref="R397:R399" si="131">IFERROR(VLOOKUP(J397,ECPLOOK,3,FALSE),IF(J397&lt;&gt;"","missing"," "))</f>
        <v xml:space="preserve"> </v>
      </c>
      <c r="S397" t="str">
        <f t="shared" ref="S397:S399" si="132">IFERROR(VLOOKUP(K397,ECPLOOK,2,FALSE),IF(K397&lt;&gt;"","missing"," "))</f>
        <v xml:space="preserve"> </v>
      </c>
      <c r="T397" t="str">
        <f t="shared" ref="T397:T399" si="133">IFERROR(VLOOKUP(L397,ECPLOOK,3,FALSE),IF(L397&lt;&gt;"","missing"," "))</f>
        <v xml:space="preserve"> </v>
      </c>
      <c r="U397" t="str">
        <f t="shared" ref="U397:U399" si="134">IFERROR(VLOOKUP(M397,ECPLOOK,2)," ")</f>
        <v xml:space="preserve"> </v>
      </c>
      <c r="V397" t="str">
        <f t="shared" ref="V397:V399" si="135">IFERROR(VLOOKUP(N397,ECPLOOK,2)," ")</f>
        <v xml:space="preserve"> </v>
      </c>
      <c r="W397" t="str">
        <f t="shared" ref="W397:W399" si="136">IF(A397&lt;&gt;"CF",SUBSTITUTE(A397,"$","_"),"WWIND_CF")</f>
        <v>EPZECGEN</v>
      </c>
      <c r="X397" t="str">
        <f t="shared" ref="X397:X399" si="137">IF(P397&lt;&gt;" ","("&amp;P397,"")    &amp;    IF(Q397&lt;&gt;" ",   ","&amp;Q397,"")   &amp; IF(R397&lt;&gt;" ",   ","&amp;R397,"")   &amp; IF(S397&lt;&gt;" ",   ","&amp;S397,"")  &amp; IF(T397&lt;&gt;" ",   ","&amp;T397,"")  &amp; IF(U397&lt;&gt;" ",  ","&amp;U397,"") &amp; IF(V397&lt;&gt;" ",  "," &amp; V397,"" )&amp; IF(P397&lt;&gt;" ",")","")</f>
        <v>(SupplyRegion_ALT1,MNUMYR)</v>
      </c>
    </row>
    <row r="398" spans="1:24" x14ac:dyDescent="0.25">
      <c r="A398" s="6" t="s">
        <v>5171</v>
      </c>
      <c r="B398" t="s">
        <v>5161</v>
      </c>
      <c r="C398" t="s">
        <v>2865</v>
      </c>
      <c r="E398" t="s">
        <v>2914</v>
      </c>
      <c r="G398" t="s">
        <v>5174</v>
      </c>
      <c r="H398" t="s">
        <v>2727</v>
      </c>
      <c r="I398" t="s">
        <v>2561</v>
      </c>
      <c r="M398" t="str">
        <f t="shared" si="125"/>
        <v/>
      </c>
      <c r="N398" t="str">
        <f t="shared" si="126"/>
        <v/>
      </c>
      <c r="O398" t="str">
        <f>IFERROR(VLOOKUP(A398,dispett,2,FALSE),B398)</f>
        <v>emm_aimms</v>
      </c>
      <c r="P398" t="str">
        <f t="shared" si="129"/>
        <v>SupplyRegion_ALT1</v>
      </c>
      <c r="Q398" t="str">
        <f t="shared" si="130"/>
        <v>MNUMYR</v>
      </c>
      <c r="R398" t="str">
        <f t="shared" si="131"/>
        <v xml:space="preserve"> </v>
      </c>
      <c r="S398" t="str">
        <f t="shared" si="132"/>
        <v xml:space="preserve"> </v>
      </c>
      <c r="T398" t="str">
        <f t="shared" si="133"/>
        <v xml:space="preserve"> </v>
      </c>
      <c r="U398" t="str">
        <f t="shared" si="134"/>
        <v xml:space="preserve"> </v>
      </c>
      <c r="V398" t="str">
        <f t="shared" si="135"/>
        <v xml:space="preserve"> </v>
      </c>
      <c r="W398" t="str">
        <f t="shared" si="136"/>
        <v>EPZECPRC</v>
      </c>
      <c r="X398" t="str">
        <f t="shared" si="137"/>
        <v>(SupplyRegion_ALT1,MNUMYR)</v>
      </c>
    </row>
    <row r="399" spans="1:24" x14ac:dyDescent="0.25">
      <c r="A399" s="6" t="s">
        <v>5172</v>
      </c>
      <c r="B399" t="s">
        <v>5161</v>
      </c>
      <c r="C399" t="s">
        <v>2865</v>
      </c>
      <c r="E399" t="s">
        <v>2914</v>
      </c>
      <c r="G399" t="s">
        <v>5175</v>
      </c>
      <c r="H399" t="s">
        <v>2727</v>
      </c>
      <c r="I399" t="s">
        <v>2561</v>
      </c>
      <c r="M399" t="str">
        <f t="shared" si="125"/>
        <v/>
      </c>
      <c r="N399" t="str">
        <f t="shared" si="126"/>
        <v/>
      </c>
      <c r="O399" t="str">
        <f>IFERROR(VLOOKUP(A399,dispett,2,FALSE),B399)</f>
        <v>emm_aimms</v>
      </c>
      <c r="P399" t="str">
        <f t="shared" si="129"/>
        <v>SupplyRegion_ALT1</v>
      </c>
      <c r="Q399" t="str">
        <f t="shared" si="130"/>
        <v>MNUMYR</v>
      </c>
      <c r="R399" t="str">
        <f t="shared" si="131"/>
        <v xml:space="preserve"> </v>
      </c>
      <c r="S399" t="str">
        <f t="shared" si="132"/>
        <v xml:space="preserve"> </v>
      </c>
      <c r="T399" t="str">
        <f t="shared" si="133"/>
        <v xml:space="preserve"> </v>
      </c>
      <c r="U399" t="str">
        <f t="shared" si="134"/>
        <v xml:space="preserve"> </v>
      </c>
      <c r="V399" t="str">
        <f t="shared" si="135"/>
        <v xml:space="preserve"> </v>
      </c>
      <c r="W399" t="str">
        <f t="shared" si="136"/>
        <v>EPZECSUB</v>
      </c>
      <c r="X399" t="str">
        <f t="shared" si="137"/>
        <v>(SupplyRegion_ALT1,MNUMYR)</v>
      </c>
    </row>
    <row r="400" spans="1:24" x14ac:dyDescent="0.25">
      <c r="A400" t="s">
        <v>3608</v>
      </c>
      <c r="B400" t="s">
        <v>3217</v>
      </c>
      <c r="C400" t="s">
        <v>2839</v>
      </c>
      <c r="E400" t="s">
        <v>2840</v>
      </c>
      <c r="G400" t="s">
        <v>3609</v>
      </c>
      <c r="H400" t="s">
        <v>2561</v>
      </c>
      <c r="M400" t="str">
        <f t="shared" si="125"/>
        <v/>
      </c>
      <c r="N400" t="str">
        <f t="shared" si="126"/>
        <v/>
      </c>
      <c r="O400" t="str">
        <f>IFERROR(VLOOKUP(A400,dispett,2,FALSE),B400)</f>
        <v>emeblk</v>
      </c>
      <c r="P400" t="str">
        <f t="shared" si="118"/>
        <v>MNUMYR</v>
      </c>
      <c r="Q400" t="str">
        <f t="shared" si="119"/>
        <v xml:space="preserve"> </v>
      </c>
      <c r="R400" t="str">
        <f t="shared" si="120"/>
        <v xml:space="preserve"> </v>
      </c>
      <c r="S400" t="str">
        <f t="shared" si="121"/>
        <v xml:space="preserve"> </v>
      </c>
      <c r="T400" t="str">
        <f t="shared" si="122"/>
        <v xml:space="preserve"> </v>
      </c>
      <c r="U400" t="str">
        <f t="shared" si="123"/>
        <v xml:space="preserve"> </v>
      </c>
      <c r="V400" t="str">
        <f t="shared" si="124"/>
        <v xml:space="preserve"> </v>
      </c>
      <c r="W400" t="str">
        <f t="shared" si="127"/>
        <v>ERLEL</v>
      </c>
      <c r="X400" t="str">
        <f t="shared" si="128"/>
        <v>(MNUMYR)</v>
      </c>
    </row>
    <row r="401" spans="1:24" x14ac:dyDescent="0.25">
      <c r="A401" t="s">
        <v>3610</v>
      </c>
      <c r="B401" t="s">
        <v>3488</v>
      </c>
      <c r="C401" t="s">
        <v>2865</v>
      </c>
      <c r="E401" t="s">
        <v>2914</v>
      </c>
      <c r="H401" t="s">
        <v>2727</v>
      </c>
      <c r="I401" t="s">
        <v>5315</v>
      </c>
      <c r="M401" t="str">
        <f t="shared" si="125"/>
        <v/>
      </c>
      <c r="N401" t="str">
        <f t="shared" si="126"/>
        <v/>
      </c>
      <c r="O401" t="str">
        <f>IFERROR(VLOOKUP(A401,dispett,2,FALSE),B401)</f>
        <v>dsmsectr</v>
      </c>
      <c r="P401" t="str">
        <f t="shared" si="118"/>
        <v>SupplyRegion_ALT1</v>
      </c>
      <c r="Q401" t="str">
        <f t="shared" si="119"/>
        <v>FullPlanningHorizon</v>
      </c>
      <c r="R401" t="str">
        <f t="shared" si="120"/>
        <v xml:space="preserve"> </v>
      </c>
      <c r="S401" t="str">
        <f t="shared" si="121"/>
        <v xml:space="preserve"> </v>
      </c>
      <c r="T401" t="str">
        <f t="shared" si="122"/>
        <v xml:space="preserve"> </v>
      </c>
      <c r="U401" t="str">
        <f t="shared" si="123"/>
        <v xml:space="preserve"> </v>
      </c>
      <c r="V401" t="str">
        <f t="shared" si="124"/>
        <v xml:space="preserve"> </v>
      </c>
      <c r="W401" t="str">
        <f t="shared" si="127"/>
        <v>ERMRGN</v>
      </c>
      <c r="X401" t="str">
        <f t="shared" si="128"/>
        <v>(SupplyRegion_ALT1,FullPlanningHorizon)</v>
      </c>
    </row>
    <row r="402" spans="1:24" x14ac:dyDescent="0.25">
      <c r="A402" t="s">
        <v>3611</v>
      </c>
      <c r="B402" t="s">
        <v>3292</v>
      </c>
      <c r="C402" t="s">
        <v>2839</v>
      </c>
      <c r="E402" t="s">
        <v>2914</v>
      </c>
      <c r="G402" t="s">
        <v>3612</v>
      </c>
      <c r="H402" t="s">
        <v>2555</v>
      </c>
      <c r="I402" t="s">
        <v>2559</v>
      </c>
      <c r="M402" t="str">
        <f t="shared" si="125"/>
        <v/>
      </c>
      <c r="N402" t="str">
        <f t="shared" si="126"/>
        <v/>
      </c>
      <c r="O402" t="str">
        <f>IFERROR(VLOOKUP(A402,dispett,2,FALSE),B402)</f>
        <v>efpgen</v>
      </c>
      <c r="P402" t="str">
        <f t="shared" si="118"/>
        <v>Fourteen</v>
      </c>
      <c r="Q402" t="str">
        <f t="shared" si="119"/>
        <v>OwnerType</v>
      </c>
      <c r="R402" t="str">
        <f t="shared" si="120"/>
        <v xml:space="preserve"> </v>
      </c>
      <c r="S402" t="str">
        <f t="shared" si="121"/>
        <v xml:space="preserve"> </v>
      </c>
      <c r="T402" t="str">
        <f t="shared" si="122"/>
        <v xml:space="preserve"> </v>
      </c>
      <c r="U402" t="str">
        <f t="shared" si="123"/>
        <v xml:space="preserve"> </v>
      </c>
      <c r="V402" t="str">
        <f t="shared" si="124"/>
        <v xml:space="preserve"> </v>
      </c>
      <c r="W402" t="str">
        <f t="shared" si="127"/>
        <v>ESBKLF</v>
      </c>
      <c r="X402" t="str">
        <f t="shared" si="128"/>
        <v>(Fourteen,OwnerType)</v>
      </c>
    </row>
    <row r="403" spans="1:24" x14ac:dyDescent="0.25">
      <c r="A403" t="s">
        <v>3613</v>
      </c>
      <c r="B403" t="s">
        <v>2875</v>
      </c>
      <c r="C403" t="s">
        <v>2839</v>
      </c>
      <c r="E403" t="s">
        <v>2914</v>
      </c>
      <c r="G403" t="s">
        <v>3614</v>
      </c>
      <c r="H403" t="s">
        <v>5308</v>
      </c>
      <c r="I403" t="s">
        <v>5327</v>
      </c>
      <c r="M403" t="str">
        <f t="shared" si="125"/>
        <v/>
      </c>
      <c r="N403" t="str">
        <f t="shared" si="126"/>
        <v/>
      </c>
      <c r="O403" t="str">
        <f>IFERROR(VLOOKUP(A403,dispett,2,FALSE),B403)</f>
        <v>ecpcntl</v>
      </c>
      <c r="P403" t="str">
        <f t="shared" si="118"/>
        <v>PlantType</v>
      </c>
      <c r="Q403" t="str">
        <f t="shared" si="119"/>
        <v>ElasticityStep</v>
      </c>
      <c r="R403" t="str">
        <f t="shared" si="120"/>
        <v xml:space="preserve"> </v>
      </c>
      <c r="S403" t="str">
        <f t="shared" si="121"/>
        <v xml:space="preserve"> </v>
      </c>
      <c r="T403" t="str">
        <f t="shared" si="122"/>
        <v xml:space="preserve"> </v>
      </c>
      <c r="U403" t="str">
        <f t="shared" si="123"/>
        <v xml:space="preserve"> </v>
      </c>
      <c r="V403" t="str">
        <f t="shared" si="124"/>
        <v xml:space="preserve"> </v>
      </c>
      <c r="W403" t="str">
        <f t="shared" si="127"/>
        <v>ESTCPCST</v>
      </c>
      <c r="X403" t="str">
        <f t="shared" si="128"/>
        <v>(PlantType,ElasticityStep)</v>
      </c>
    </row>
    <row r="404" spans="1:24" x14ac:dyDescent="0.25">
      <c r="A404" t="s">
        <v>3615</v>
      </c>
      <c r="B404" t="s">
        <v>2875</v>
      </c>
      <c r="C404" t="s">
        <v>2839</v>
      </c>
      <c r="E404" t="s">
        <v>2914</v>
      </c>
      <c r="G404" t="s">
        <v>3616</v>
      </c>
      <c r="H404" t="s">
        <v>5308</v>
      </c>
      <c r="I404" t="s">
        <v>5327</v>
      </c>
      <c r="M404" t="str">
        <f t="shared" si="125"/>
        <v/>
      </c>
      <c r="N404" t="str">
        <f t="shared" si="126"/>
        <v/>
      </c>
      <c r="O404" t="str">
        <f>IFERROR(VLOOKUP(A404,dispett,2,FALSE),B404)</f>
        <v>ecpcntl</v>
      </c>
      <c r="P404" t="str">
        <f t="shared" si="118"/>
        <v>PlantType</v>
      </c>
      <c r="Q404" t="str">
        <f t="shared" si="119"/>
        <v>ElasticityStep</v>
      </c>
      <c r="R404" t="str">
        <f t="shared" si="120"/>
        <v xml:space="preserve"> </v>
      </c>
      <c r="S404" t="str">
        <f t="shared" si="121"/>
        <v xml:space="preserve"> </v>
      </c>
      <c r="T404" t="str">
        <f t="shared" si="122"/>
        <v xml:space="preserve"> </v>
      </c>
      <c r="U404" t="str">
        <f t="shared" si="123"/>
        <v xml:space="preserve"> </v>
      </c>
      <c r="V404" t="str">
        <f t="shared" si="124"/>
        <v xml:space="preserve"> </v>
      </c>
      <c r="W404" t="str">
        <f t="shared" si="127"/>
        <v>ESTCPLIM</v>
      </c>
      <c r="X404" t="str">
        <f t="shared" si="128"/>
        <v>(PlantType,ElasticityStep)</v>
      </c>
    </row>
    <row r="405" spans="1:24" x14ac:dyDescent="0.25">
      <c r="A405" t="s">
        <v>3617</v>
      </c>
      <c r="B405" t="s">
        <v>2875</v>
      </c>
      <c r="C405" t="s">
        <v>2839</v>
      </c>
      <c r="E405" t="s">
        <v>2914</v>
      </c>
      <c r="G405" t="s">
        <v>3618</v>
      </c>
      <c r="H405" t="s">
        <v>5308</v>
      </c>
      <c r="I405" t="s">
        <v>5327</v>
      </c>
      <c r="M405" t="str">
        <f t="shared" si="125"/>
        <v/>
      </c>
      <c r="N405" t="str">
        <f t="shared" si="126"/>
        <v/>
      </c>
      <c r="O405" t="str">
        <f>IFERROR(VLOOKUP(A405,dispett,2,FALSE),B405)</f>
        <v>ecpcntl</v>
      </c>
      <c r="P405" t="str">
        <f t="shared" si="118"/>
        <v>PlantType</v>
      </c>
      <c r="Q405" t="str">
        <f t="shared" si="119"/>
        <v>ElasticityStep</v>
      </c>
      <c r="R405" t="str">
        <f t="shared" si="120"/>
        <v xml:space="preserve"> </v>
      </c>
      <c r="S405" t="str">
        <f t="shared" si="121"/>
        <v xml:space="preserve"> </v>
      </c>
      <c r="T405" t="str">
        <f t="shared" si="122"/>
        <v xml:space="preserve"> </v>
      </c>
      <c r="U405" t="str">
        <f t="shared" si="123"/>
        <v xml:space="preserve"> </v>
      </c>
      <c r="V405" t="str">
        <f t="shared" si="124"/>
        <v xml:space="preserve"> </v>
      </c>
      <c r="W405" t="str">
        <f t="shared" si="127"/>
        <v>ESTCPSTP</v>
      </c>
      <c r="X405" t="str">
        <f t="shared" si="128"/>
        <v>(PlantType,ElasticityStep)</v>
      </c>
    </row>
    <row r="406" spans="1:24" x14ac:dyDescent="0.25">
      <c r="A406" t="s">
        <v>3619</v>
      </c>
      <c r="B406" t="s">
        <v>2875</v>
      </c>
      <c r="C406" t="s">
        <v>2839</v>
      </c>
      <c r="E406" t="s">
        <v>2876</v>
      </c>
      <c r="G406" t="s">
        <v>3620</v>
      </c>
      <c r="H406" t="s">
        <v>5308</v>
      </c>
      <c r="M406" t="str">
        <f t="shared" si="125"/>
        <v/>
      </c>
      <c r="N406" t="str">
        <f t="shared" si="126"/>
        <v/>
      </c>
      <c r="O406" t="str">
        <f>IFERROR(VLOOKUP(A406,dispett,2,FALSE),B406)</f>
        <v>ecpcntl</v>
      </c>
      <c r="P406" t="str">
        <f t="shared" si="118"/>
        <v>PlantType</v>
      </c>
      <c r="Q406" t="str">
        <f t="shared" si="119"/>
        <v xml:space="preserve"> </v>
      </c>
      <c r="R406" t="str">
        <f t="shared" si="120"/>
        <v xml:space="preserve"> </v>
      </c>
      <c r="S406" t="str">
        <f t="shared" si="121"/>
        <v xml:space="preserve"> </v>
      </c>
      <c r="T406" t="str">
        <f t="shared" si="122"/>
        <v xml:space="preserve"> </v>
      </c>
      <c r="U406" t="str">
        <f t="shared" si="123"/>
        <v xml:space="preserve"> </v>
      </c>
      <c r="V406" t="str">
        <f t="shared" si="124"/>
        <v xml:space="preserve"> </v>
      </c>
      <c r="W406" t="str">
        <f t="shared" si="127"/>
        <v>ESTSWTCH</v>
      </c>
      <c r="X406" t="str">
        <f t="shared" si="128"/>
        <v>(PlantType)</v>
      </c>
    </row>
    <row r="407" spans="1:24" x14ac:dyDescent="0.25">
      <c r="A407" t="s">
        <v>3621</v>
      </c>
      <c r="B407" t="s">
        <v>2875</v>
      </c>
      <c r="C407" t="s">
        <v>2839</v>
      </c>
      <c r="E407" t="s">
        <v>2914</v>
      </c>
      <c r="G407" t="s">
        <v>3622</v>
      </c>
      <c r="H407" t="s">
        <v>5308</v>
      </c>
      <c r="I407" t="s">
        <v>2561</v>
      </c>
      <c r="M407" t="str">
        <f t="shared" si="125"/>
        <v/>
      </c>
      <c r="N407" t="str">
        <f t="shared" si="126"/>
        <v/>
      </c>
      <c r="O407" t="str">
        <f>IFERROR(VLOOKUP(A407,dispett,2,FALSE),B407)</f>
        <v>ecpcntl</v>
      </c>
      <c r="P407" t="str">
        <f t="shared" si="118"/>
        <v>PlantType</v>
      </c>
      <c r="Q407" t="str">
        <f t="shared" si="119"/>
        <v>MNUMYR</v>
      </c>
      <c r="R407" t="str">
        <f t="shared" si="120"/>
        <v xml:space="preserve"> </v>
      </c>
      <c r="S407" t="str">
        <f t="shared" si="121"/>
        <v xml:space="preserve"> </v>
      </c>
      <c r="T407" t="str">
        <f t="shared" si="122"/>
        <v xml:space="preserve"> </v>
      </c>
      <c r="U407" t="str">
        <f t="shared" si="123"/>
        <v xml:space="preserve"> </v>
      </c>
      <c r="V407" t="str">
        <f t="shared" si="124"/>
        <v xml:space="preserve"> </v>
      </c>
      <c r="W407" t="str">
        <f t="shared" si="127"/>
        <v>ESTYRPLN</v>
      </c>
      <c r="X407" t="str">
        <f t="shared" si="128"/>
        <v>(PlantType,MNUMYR)</v>
      </c>
    </row>
    <row r="408" spans="1:24" x14ac:dyDescent="0.25">
      <c r="A408" t="s">
        <v>3623</v>
      </c>
      <c r="B408" t="s">
        <v>3298</v>
      </c>
      <c r="C408" t="s">
        <v>2865</v>
      </c>
      <c r="E408" t="s">
        <v>3083</v>
      </c>
      <c r="G408" t="s">
        <v>3624</v>
      </c>
      <c r="H408" t="s">
        <v>2803</v>
      </c>
      <c r="M408" t="str">
        <f t="shared" si="125"/>
        <v/>
      </c>
      <c r="N408" t="str">
        <f t="shared" si="126"/>
        <v/>
      </c>
      <c r="O408" t="str">
        <f>IFERROR(VLOOKUP(A408,dispett,2,FALSE),B408)</f>
        <v>emoblk</v>
      </c>
      <c r="P408" t="str">
        <f t="shared" si="118"/>
        <v>SCALARSet</v>
      </c>
      <c r="Q408" t="str">
        <f t="shared" si="119"/>
        <v xml:space="preserve"> </v>
      </c>
      <c r="R408" t="str">
        <f t="shared" si="120"/>
        <v xml:space="preserve"> </v>
      </c>
      <c r="S408" t="str">
        <f t="shared" si="121"/>
        <v xml:space="preserve"> </v>
      </c>
      <c r="T408" t="str">
        <f t="shared" si="122"/>
        <v xml:space="preserve"> </v>
      </c>
      <c r="U408" t="str">
        <f t="shared" si="123"/>
        <v xml:space="preserve"> </v>
      </c>
      <c r="V408" t="str">
        <f t="shared" si="124"/>
        <v xml:space="preserve"> </v>
      </c>
      <c r="W408" t="str">
        <f t="shared" si="127"/>
        <v>ETAX_FLAG</v>
      </c>
      <c r="X408" t="str">
        <f t="shared" si="128"/>
        <v>(SCALARSet)</v>
      </c>
    </row>
    <row r="409" spans="1:24" x14ac:dyDescent="0.25">
      <c r="A409" t="s">
        <v>3625</v>
      </c>
      <c r="B409" t="s">
        <v>3488</v>
      </c>
      <c r="C409" t="s">
        <v>2839</v>
      </c>
      <c r="E409" t="s">
        <v>2914</v>
      </c>
      <c r="H409" t="s">
        <v>2727</v>
      </c>
      <c r="I409" t="s">
        <v>5315</v>
      </c>
      <c r="M409" t="str">
        <f t="shared" si="125"/>
        <v/>
      </c>
      <c r="N409" t="str">
        <f t="shared" si="126"/>
        <v/>
      </c>
      <c r="O409" t="str">
        <f>IFERROR(VLOOKUP(A409,dispett,2,FALSE),B409)</f>
        <v>dsmsectr</v>
      </c>
      <c r="P409" t="str">
        <f t="shared" si="118"/>
        <v>SupplyRegion_ALT1</v>
      </c>
      <c r="Q409" t="str">
        <f t="shared" si="119"/>
        <v>FullPlanningHorizon</v>
      </c>
      <c r="R409" t="str">
        <f t="shared" si="120"/>
        <v xml:space="preserve"> </v>
      </c>
      <c r="S409" t="str">
        <f t="shared" si="121"/>
        <v xml:space="preserve"> </v>
      </c>
      <c r="T409" t="str">
        <f t="shared" si="122"/>
        <v xml:space="preserve"> </v>
      </c>
      <c r="U409" t="str">
        <f t="shared" si="123"/>
        <v xml:space="preserve"> </v>
      </c>
      <c r="V409" t="str">
        <f t="shared" si="124"/>
        <v xml:space="preserve"> </v>
      </c>
      <c r="W409" t="str">
        <f t="shared" si="127"/>
        <v>ETRMRGN</v>
      </c>
      <c r="X409" t="str">
        <f t="shared" si="128"/>
        <v>(SupplyRegion_ALT1,FullPlanningHorizon)</v>
      </c>
    </row>
    <row r="410" spans="1:24" x14ac:dyDescent="0.25">
      <c r="A410" t="s">
        <v>3626</v>
      </c>
      <c r="B410" t="s">
        <v>2917</v>
      </c>
      <c r="C410" t="s">
        <v>2839</v>
      </c>
      <c r="E410" t="s">
        <v>2876</v>
      </c>
      <c r="G410" t="s">
        <v>3627</v>
      </c>
      <c r="H410" t="s">
        <v>2803</v>
      </c>
      <c r="M410" t="str">
        <f t="shared" si="125"/>
        <v/>
      </c>
      <c r="N410" t="str">
        <f t="shared" si="126"/>
        <v/>
      </c>
      <c r="O410" t="str">
        <f>IFERROR(VLOOKUP(A410,dispett,2,FALSE),B410)</f>
        <v>control</v>
      </c>
      <c r="P410" t="str">
        <f t="shared" si="118"/>
        <v>SCALARSet</v>
      </c>
      <c r="Q410" t="str">
        <f t="shared" si="119"/>
        <v xml:space="preserve"> </v>
      </c>
      <c r="R410" t="str">
        <f t="shared" si="120"/>
        <v xml:space="preserve"> </v>
      </c>
      <c r="S410" t="str">
        <f t="shared" si="121"/>
        <v xml:space="preserve"> </v>
      </c>
      <c r="T410" t="str">
        <f t="shared" si="122"/>
        <v xml:space="preserve"> </v>
      </c>
      <c r="U410" t="str">
        <f t="shared" si="123"/>
        <v xml:space="preserve"> </v>
      </c>
      <c r="V410" t="str">
        <f t="shared" si="124"/>
        <v xml:space="preserve"> </v>
      </c>
      <c r="W410" t="str">
        <f t="shared" si="127"/>
        <v>EX_COAL</v>
      </c>
      <c r="X410" t="str">
        <f t="shared" si="128"/>
        <v>(SCALARSet)</v>
      </c>
    </row>
    <row r="411" spans="1:24" x14ac:dyDescent="0.25">
      <c r="A411" t="s">
        <v>3628</v>
      </c>
      <c r="B411" t="s">
        <v>2928</v>
      </c>
      <c r="C411" t="s">
        <v>2865</v>
      </c>
      <c r="E411" t="s">
        <v>2929</v>
      </c>
      <c r="G411" t="s">
        <v>3629</v>
      </c>
      <c r="H411" t="s">
        <v>2551</v>
      </c>
      <c r="I411" t="s">
        <v>2565</v>
      </c>
      <c r="J411" t="s">
        <v>2563</v>
      </c>
      <c r="K411" t="s">
        <v>2727</v>
      </c>
      <c r="L411" t="s">
        <v>2561</v>
      </c>
      <c r="M411" t="str">
        <f t="shared" si="125"/>
        <v/>
      </c>
      <c r="N411" t="str">
        <f t="shared" si="126"/>
        <v/>
      </c>
      <c r="O411" t="str">
        <f>IFERROR(VLOOKUP(A411,dispett,2,FALSE),B411)</f>
        <v>dsmtfecp</v>
      </c>
      <c r="P411" t="str">
        <f t="shared" si="118"/>
        <v>Months</v>
      </c>
      <c r="Q411" t="str">
        <f t="shared" si="119"/>
        <v>Three</v>
      </c>
      <c r="R411" t="str">
        <f t="shared" si="120"/>
        <v>HoursADay</v>
      </c>
      <c r="S411" t="str">
        <f t="shared" si="121"/>
        <v>SupplyRegion</v>
      </c>
      <c r="T411" t="str">
        <f t="shared" si="122"/>
        <v>MNUMYR</v>
      </c>
      <c r="U411" t="str">
        <f t="shared" si="123"/>
        <v xml:space="preserve"> </v>
      </c>
      <c r="V411" t="str">
        <f t="shared" si="124"/>
        <v xml:space="preserve"> </v>
      </c>
      <c r="W411" t="str">
        <f t="shared" si="127"/>
        <v>EX_LOAD_SHIFT</v>
      </c>
      <c r="X411" t="str">
        <f t="shared" si="128"/>
        <v>(Months,Three,HoursADay,SupplyRegion,MNUMYR)</v>
      </c>
    </row>
    <row r="412" spans="1:24" x14ac:dyDescent="0.25">
      <c r="A412" t="s">
        <v>3630</v>
      </c>
      <c r="B412" t="s">
        <v>3268</v>
      </c>
      <c r="C412" t="s">
        <v>2839</v>
      </c>
      <c r="E412" t="s">
        <v>2914</v>
      </c>
      <c r="H412" t="s">
        <v>5308</v>
      </c>
      <c r="I412" t="s">
        <v>2727</v>
      </c>
      <c r="M412" t="str">
        <f t="shared" si="125"/>
        <v/>
      </c>
      <c r="N412" t="str">
        <f t="shared" si="126"/>
        <v/>
      </c>
      <c r="O412" t="str">
        <f>IFERROR(VLOOKUP(A412,dispett,2,FALSE),B412)</f>
        <v>emmemis</v>
      </c>
      <c r="P412" t="str">
        <f t="shared" si="118"/>
        <v>PlantType</v>
      </c>
      <c r="Q412" t="str">
        <f t="shared" si="119"/>
        <v>SupplyRegion</v>
      </c>
      <c r="R412" t="str">
        <f t="shared" si="120"/>
        <v xml:space="preserve"> </v>
      </c>
      <c r="S412" t="str">
        <f t="shared" si="121"/>
        <v xml:space="preserve"> </v>
      </c>
      <c r="T412" t="str">
        <f t="shared" si="122"/>
        <v xml:space="preserve"> </v>
      </c>
      <c r="U412" t="str">
        <f t="shared" si="123"/>
        <v xml:space="preserve"> </v>
      </c>
      <c r="V412" t="str">
        <f t="shared" si="124"/>
        <v xml:space="preserve"> </v>
      </c>
      <c r="W412" t="str">
        <f t="shared" si="127"/>
        <v>EXSGEN</v>
      </c>
      <c r="X412" t="str">
        <f t="shared" si="128"/>
        <v>(PlantType,SupplyRegion)</v>
      </c>
    </row>
    <row r="413" spans="1:24" x14ac:dyDescent="0.25">
      <c r="A413" t="s">
        <v>3631</v>
      </c>
      <c r="B413" t="s">
        <v>3268</v>
      </c>
      <c r="C413" t="s">
        <v>2839</v>
      </c>
      <c r="E413" t="s">
        <v>2914</v>
      </c>
      <c r="H413" t="s">
        <v>5308</v>
      </c>
      <c r="I413" t="s">
        <v>2727</v>
      </c>
      <c r="M413" t="str">
        <f t="shared" si="125"/>
        <v/>
      </c>
      <c r="N413" t="str">
        <f t="shared" si="126"/>
        <v/>
      </c>
      <c r="O413" t="str">
        <f>IFERROR(VLOOKUP(A413,dispett,2,FALSE),B413)</f>
        <v>emmemis</v>
      </c>
      <c r="P413" t="str">
        <f t="shared" si="118"/>
        <v>PlantType</v>
      </c>
      <c r="Q413" t="str">
        <f t="shared" si="119"/>
        <v>SupplyRegion</v>
      </c>
      <c r="R413" t="str">
        <f t="shared" si="120"/>
        <v xml:space="preserve"> </v>
      </c>
      <c r="S413" t="str">
        <f t="shared" si="121"/>
        <v xml:space="preserve"> </v>
      </c>
      <c r="T413" t="str">
        <f t="shared" si="122"/>
        <v xml:space="preserve"> </v>
      </c>
      <c r="U413" t="str">
        <f t="shared" si="123"/>
        <v xml:space="preserve"> </v>
      </c>
      <c r="V413" t="str">
        <f t="shared" si="124"/>
        <v xml:space="preserve"> </v>
      </c>
      <c r="W413" t="str">
        <f t="shared" si="127"/>
        <v>EXPGEN</v>
      </c>
      <c r="X413" t="str">
        <f t="shared" si="128"/>
        <v>(PlantType,SupplyRegion)</v>
      </c>
    </row>
    <row r="414" spans="1:24" x14ac:dyDescent="0.25">
      <c r="A414" t="s">
        <v>3632</v>
      </c>
      <c r="B414" t="s">
        <v>3102</v>
      </c>
      <c r="C414" t="s">
        <v>2839</v>
      </c>
      <c r="E414" t="s">
        <v>2876</v>
      </c>
      <c r="G414" t="s">
        <v>3633</v>
      </c>
      <c r="H414" t="s">
        <v>2758</v>
      </c>
      <c r="M414" t="str">
        <f t="shared" si="125"/>
        <v/>
      </c>
      <c r="N414" t="str">
        <f t="shared" si="126"/>
        <v/>
      </c>
      <c r="O414" t="str">
        <f>IFERROR(VLOOKUP(A414,dispett,2,FALSE),B414)</f>
        <v>ecp_coal</v>
      </c>
      <c r="P414" t="str">
        <f t="shared" si="118"/>
        <v>NaturalGasGroup</v>
      </c>
      <c r="Q414" t="str">
        <f t="shared" si="119"/>
        <v xml:space="preserve"> </v>
      </c>
      <c r="R414" t="str">
        <f t="shared" si="120"/>
        <v xml:space="preserve"> </v>
      </c>
      <c r="S414" t="str">
        <f t="shared" si="121"/>
        <v xml:space="preserve"> </v>
      </c>
      <c r="T414" t="str">
        <f t="shared" si="122"/>
        <v xml:space="preserve"> </v>
      </c>
      <c r="U414" t="str">
        <f t="shared" si="123"/>
        <v xml:space="preserve"> </v>
      </c>
      <c r="V414" t="str">
        <f t="shared" si="124"/>
        <v xml:space="preserve"> </v>
      </c>
      <c r="W414" t="str">
        <f t="shared" si="127"/>
        <v>F_GRP_TO_NGBS</v>
      </c>
      <c r="X414" t="str">
        <f t="shared" si="128"/>
        <v>(NaturalGasGroup)</v>
      </c>
    </row>
    <row r="415" spans="1:24" x14ac:dyDescent="0.25">
      <c r="A415" t="s">
        <v>3634</v>
      </c>
      <c r="B415" t="s">
        <v>2864</v>
      </c>
      <c r="C415" t="s">
        <v>2839</v>
      </c>
      <c r="E415" t="s">
        <v>2840</v>
      </c>
      <c r="G415" t="s">
        <v>3635</v>
      </c>
      <c r="H415" t="s">
        <v>2781</v>
      </c>
      <c r="I415" t="s">
        <v>2791</v>
      </c>
      <c r="M415" t="str">
        <f t="shared" si="125"/>
        <v/>
      </c>
      <c r="N415" t="str">
        <f t="shared" si="126"/>
        <v/>
      </c>
      <c r="O415" t="str">
        <f>IFERROR(VLOOKUP(A415,dispett,2,FALSE),B415)</f>
        <v>coalemm</v>
      </c>
      <c r="P415" t="str">
        <f t="shared" si="118"/>
        <v>PlantType_ECP</v>
      </c>
      <c r="Q415" t="str">
        <f t="shared" si="119"/>
        <v>EmissionRank</v>
      </c>
      <c r="R415" t="str">
        <f t="shared" si="120"/>
        <v xml:space="preserve"> </v>
      </c>
      <c r="S415" t="str">
        <f t="shared" si="121"/>
        <v xml:space="preserve"> </v>
      </c>
      <c r="T415" t="str">
        <f t="shared" si="122"/>
        <v xml:space="preserve"> </v>
      </c>
      <c r="U415" t="str">
        <f t="shared" si="123"/>
        <v xml:space="preserve"> </v>
      </c>
      <c r="V415" t="str">
        <f t="shared" si="124"/>
        <v xml:space="preserve"> </v>
      </c>
      <c r="W415" t="str">
        <f t="shared" si="127"/>
        <v>FGD_FCTR</v>
      </c>
      <c r="X415" t="str">
        <f t="shared" si="128"/>
        <v>(PlantType_ECP,EmissionRank)</v>
      </c>
    </row>
    <row r="416" spans="1:24" x14ac:dyDescent="0.25">
      <c r="A416" t="s">
        <v>3636</v>
      </c>
      <c r="B416" t="s">
        <v>2875</v>
      </c>
      <c r="C416" t="s">
        <v>2839</v>
      </c>
      <c r="E416" t="s">
        <v>2876</v>
      </c>
      <c r="G416" t="s">
        <v>3637</v>
      </c>
      <c r="H416" t="s">
        <v>2803</v>
      </c>
      <c r="M416" t="str">
        <f t="shared" si="125"/>
        <v/>
      </c>
      <c r="N416" t="str">
        <f t="shared" si="126"/>
        <v/>
      </c>
      <c r="O416" t="str">
        <f>IFERROR(VLOOKUP(A416,dispett,2,FALSE),B416)</f>
        <v>ecpcntl</v>
      </c>
      <c r="P416" t="str">
        <f t="shared" si="118"/>
        <v>SCALARSet</v>
      </c>
      <c r="Q416" t="str">
        <f t="shared" si="119"/>
        <v xml:space="preserve"> </v>
      </c>
      <c r="R416" t="str">
        <f t="shared" si="120"/>
        <v xml:space="preserve"> </v>
      </c>
      <c r="S416" t="str">
        <f t="shared" si="121"/>
        <v xml:space="preserve"> </v>
      </c>
      <c r="T416" t="str">
        <f t="shared" si="122"/>
        <v xml:space="preserve"> </v>
      </c>
      <c r="U416" t="str">
        <f t="shared" si="123"/>
        <v xml:space="preserve"> </v>
      </c>
      <c r="V416" t="str">
        <f t="shared" si="124"/>
        <v xml:space="preserve"> </v>
      </c>
      <c r="W416" t="str">
        <f t="shared" si="127"/>
        <v>FIRST_RPS_YR</v>
      </c>
      <c r="X416" t="str">
        <f t="shared" si="128"/>
        <v>(SCALARSet)</v>
      </c>
    </row>
    <row r="417" spans="1:24" x14ac:dyDescent="0.25">
      <c r="A417" t="s">
        <v>3638</v>
      </c>
      <c r="B417" t="s">
        <v>2875</v>
      </c>
      <c r="C417" t="s">
        <v>2839</v>
      </c>
      <c r="E417" t="s">
        <v>2876</v>
      </c>
      <c r="H417" t="s">
        <v>2803</v>
      </c>
      <c r="M417" t="str">
        <f t="shared" si="125"/>
        <v/>
      </c>
      <c r="N417" t="str">
        <f t="shared" si="126"/>
        <v/>
      </c>
      <c r="O417" t="str">
        <f>IFERROR(VLOOKUP(A417,dispett,2,FALSE),B417)</f>
        <v>ecpcntl</v>
      </c>
      <c r="P417" t="str">
        <f t="shared" si="118"/>
        <v>SCALARSet</v>
      </c>
      <c r="Q417" t="str">
        <f t="shared" si="119"/>
        <v xml:space="preserve"> </v>
      </c>
      <c r="R417" t="str">
        <f t="shared" si="120"/>
        <v xml:space="preserve"> </v>
      </c>
      <c r="S417" t="str">
        <f t="shared" si="121"/>
        <v xml:space="preserve"> </v>
      </c>
      <c r="T417" t="str">
        <f t="shared" si="122"/>
        <v xml:space="preserve"> </v>
      </c>
      <c r="U417" t="str">
        <f t="shared" si="123"/>
        <v xml:space="preserve"> </v>
      </c>
      <c r="V417" t="str">
        <f t="shared" si="124"/>
        <v xml:space="preserve"> </v>
      </c>
      <c r="W417" t="str">
        <f t="shared" si="127"/>
        <v>FIRST_RPS_YEAR</v>
      </c>
      <c r="X417" t="str">
        <f t="shared" si="128"/>
        <v>(SCALARSet)</v>
      </c>
    </row>
    <row r="418" spans="1:24" x14ac:dyDescent="0.25">
      <c r="A418" t="s">
        <v>3639</v>
      </c>
      <c r="B418" t="s">
        <v>2875</v>
      </c>
      <c r="C418" t="s">
        <v>2839</v>
      </c>
      <c r="E418" t="s">
        <v>2914</v>
      </c>
      <c r="G418" t="s">
        <v>3640</v>
      </c>
      <c r="H418" t="s">
        <v>2727</v>
      </c>
      <c r="I418" t="s">
        <v>2704</v>
      </c>
      <c r="M418" t="str">
        <f t="shared" si="125"/>
        <v/>
      </c>
      <c r="N418" t="str">
        <f t="shared" si="126"/>
        <v/>
      </c>
      <c r="O418" t="str">
        <f>IFERROR(VLOOKUP(A418,dispett,2,FALSE),B418)</f>
        <v>ecpcntl</v>
      </c>
      <c r="P418" t="str">
        <f t="shared" si="118"/>
        <v>SupplyRegion_ALT1</v>
      </c>
      <c r="Q418" t="str">
        <f t="shared" si="119"/>
        <v>FuelRegion</v>
      </c>
      <c r="R418" t="str">
        <f t="shared" si="120"/>
        <v xml:space="preserve"> </v>
      </c>
      <c r="S418" t="str">
        <f t="shared" si="121"/>
        <v xml:space="preserve"> </v>
      </c>
      <c r="T418" t="str">
        <f t="shared" si="122"/>
        <v xml:space="preserve"> </v>
      </c>
      <c r="U418" t="str">
        <f t="shared" si="123"/>
        <v xml:space="preserve"> </v>
      </c>
      <c r="V418" t="str">
        <f t="shared" si="124"/>
        <v xml:space="preserve"> </v>
      </c>
      <c r="W418" t="str">
        <f t="shared" si="127"/>
        <v>FL_CNXT_CST</v>
      </c>
      <c r="X418" t="str">
        <f t="shared" si="128"/>
        <v>(SupplyRegion_ALT1,FuelRegion)</v>
      </c>
    </row>
    <row r="419" spans="1:24" x14ac:dyDescent="0.25">
      <c r="A419" t="s">
        <v>3641</v>
      </c>
      <c r="B419" t="s">
        <v>3268</v>
      </c>
      <c r="C419" t="s">
        <v>2865</v>
      </c>
      <c r="E419" t="s">
        <v>2929</v>
      </c>
      <c r="H419" t="s">
        <v>2704</v>
      </c>
      <c r="I419" t="s">
        <v>2561</v>
      </c>
      <c r="M419" t="str">
        <f t="shared" si="125"/>
        <v/>
      </c>
      <c r="N419" t="str">
        <f t="shared" si="126"/>
        <v/>
      </c>
      <c r="O419" t="str">
        <f>IFERROR(VLOOKUP(A419,dispett,2,FALSE),B419)</f>
        <v>emmemis</v>
      </c>
      <c r="P419" t="str">
        <f t="shared" si="118"/>
        <v>FuelRegion</v>
      </c>
      <c r="Q419" t="str">
        <f t="shared" si="119"/>
        <v>MNUMYR</v>
      </c>
      <c r="R419" t="str">
        <f t="shared" si="120"/>
        <v xml:space="preserve"> </v>
      </c>
      <c r="S419" t="str">
        <f t="shared" si="121"/>
        <v xml:space="preserve"> </v>
      </c>
      <c r="T419" t="str">
        <f t="shared" si="122"/>
        <v xml:space="preserve"> </v>
      </c>
      <c r="U419" t="str">
        <f t="shared" si="123"/>
        <v xml:space="preserve"> </v>
      </c>
      <c r="V419" t="str">
        <f t="shared" si="124"/>
        <v xml:space="preserve"> </v>
      </c>
      <c r="W419" t="str">
        <f t="shared" si="127"/>
        <v>FLRG_VALUE</v>
      </c>
      <c r="X419" t="str">
        <f t="shared" si="128"/>
        <v>(FuelRegion,MNUMYR)</v>
      </c>
    </row>
    <row r="420" spans="1:24" x14ac:dyDescent="0.25">
      <c r="A420" t="s">
        <v>3642</v>
      </c>
      <c r="B420" t="s">
        <v>3069</v>
      </c>
      <c r="C420" t="s">
        <v>2839</v>
      </c>
      <c r="E420" t="s">
        <v>2876</v>
      </c>
      <c r="G420" t="s">
        <v>3643</v>
      </c>
      <c r="H420" t="s">
        <v>2803</v>
      </c>
      <c r="M420" t="str">
        <f t="shared" si="125"/>
        <v/>
      </c>
      <c r="N420" t="str">
        <f t="shared" si="126"/>
        <v/>
      </c>
      <c r="O420" t="str">
        <f>IFERROR(VLOOKUP(A420,dispett,2,FALSE),B420)</f>
        <v>edbwrt</v>
      </c>
      <c r="P420" t="str">
        <f t="shared" si="118"/>
        <v>SCALARSet</v>
      </c>
      <c r="Q420" t="str">
        <f t="shared" si="119"/>
        <v xml:space="preserve"> </v>
      </c>
      <c r="R420" t="str">
        <f t="shared" si="120"/>
        <v xml:space="preserve"> </v>
      </c>
      <c r="S420" t="str">
        <f t="shared" si="121"/>
        <v xml:space="preserve"> </v>
      </c>
      <c r="T420" t="str">
        <f t="shared" si="122"/>
        <v xml:space="preserve"> </v>
      </c>
      <c r="U420" t="str">
        <f t="shared" si="123"/>
        <v xml:space="preserve"> </v>
      </c>
      <c r="V420" t="str">
        <f t="shared" si="124"/>
        <v xml:space="preserve"> </v>
      </c>
      <c r="W420" t="str">
        <f t="shared" si="127"/>
        <v>FNRUN</v>
      </c>
      <c r="X420" t="str">
        <f t="shared" si="128"/>
        <v>(SCALARSet)</v>
      </c>
    </row>
    <row r="421" spans="1:24" x14ac:dyDescent="0.25">
      <c r="A421" t="s">
        <v>5299</v>
      </c>
      <c r="B421" t="s">
        <v>2875</v>
      </c>
      <c r="C421" t="s">
        <v>2839</v>
      </c>
      <c r="E421" t="s">
        <v>2929</v>
      </c>
      <c r="G421" t="s">
        <v>5301</v>
      </c>
      <c r="H421" t="s">
        <v>5328</v>
      </c>
      <c r="I421" t="s">
        <v>5330</v>
      </c>
      <c r="J421" t="s">
        <v>2727</v>
      </c>
      <c r="M421" t="str">
        <f t="shared" si="125"/>
        <v/>
      </c>
      <c r="N421" t="str">
        <f t="shared" si="126"/>
        <v/>
      </c>
      <c r="O421" t="str">
        <f>IFERROR(VLOOKUP(A421,dispett,2,FALSE),B421)</f>
        <v>ecpcntl</v>
      </c>
      <c r="P421" t="str">
        <f t="shared" si="118"/>
        <v>StepsPerGroup</v>
      </c>
      <c r="Q421" t="str">
        <f t="shared" si="119"/>
        <v>ECPLoadGroup</v>
      </c>
      <c r="R421" t="str">
        <f t="shared" si="120"/>
        <v>SupplyRegion_ALT1</v>
      </c>
      <c r="S421" t="str">
        <f t="shared" si="121"/>
        <v xml:space="preserve"> </v>
      </c>
      <c r="T421" t="str">
        <f t="shared" si="122"/>
        <v xml:space="preserve"> </v>
      </c>
      <c r="U421" t="str">
        <f t="shared" si="123"/>
        <v xml:space="preserve"> </v>
      </c>
      <c r="V421" t="str">
        <f t="shared" si="124"/>
        <v xml:space="preserve"> </v>
      </c>
      <c r="W421" t="str">
        <f t="shared" si="127"/>
        <v>FOS_CF_ECP</v>
      </c>
      <c r="X421" t="str">
        <f t="shared" si="128"/>
        <v>(StepsPerGroup,ECPLoadGroup,SupplyRegion_ALT1)</v>
      </c>
    </row>
    <row r="422" spans="1:24" x14ac:dyDescent="0.25">
      <c r="A422" t="s">
        <v>3644</v>
      </c>
      <c r="B422" t="s">
        <v>2964</v>
      </c>
      <c r="C422" t="s">
        <v>2839</v>
      </c>
      <c r="E422" t="s">
        <v>2914</v>
      </c>
      <c r="G422" t="s">
        <v>3645</v>
      </c>
      <c r="H422" t="s">
        <v>2704</v>
      </c>
      <c r="I422" t="s">
        <v>2571</v>
      </c>
      <c r="J422" t="s">
        <v>2561</v>
      </c>
      <c r="M422" t="str">
        <f t="shared" si="125"/>
        <v/>
      </c>
      <c r="N422" t="str">
        <f t="shared" si="126"/>
        <v/>
      </c>
      <c r="O422" t="str">
        <f>IFERROR(VLOOKUP(A422,dispett,2,FALSE),B422)</f>
        <v>uecpout</v>
      </c>
      <c r="P422" t="str">
        <f t="shared" si="118"/>
        <v>FuelRegion</v>
      </c>
      <c r="Q422" t="str">
        <f t="shared" si="119"/>
        <v>OGSMRegionEX</v>
      </c>
      <c r="R422" t="str">
        <f t="shared" si="120"/>
        <v>MNUMYR</v>
      </c>
      <c r="S422" t="str">
        <f t="shared" si="121"/>
        <v xml:space="preserve"> </v>
      </c>
      <c r="T422" t="str">
        <f t="shared" si="122"/>
        <v xml:space="preserve"> </v>
      </c>
      <c r="U422" t="str">
        <f t="shared" si="123"/>
        <v xml:space="preserve"> </v>
      </c>
      <c r="V422" t="str">
        <f t="shared" si="124"/>
        <v xml:space="preserve"> </v>
      </c>
      <c r="W422" t="str">
        <f t="shared" si="127"/>
        <v>FR_OR_TRANCOST</v>
      </c>
      <c r="X422" t="str">
        <f t="shared" si="128"/>
        <v>(FuelRegion,OGSMRegionEX,MNUMYR)</v>
      </c>
    </row>
    <row r="423" spans="1:24" x14ac:dyDescent="0.25">
      <c r="A423" t="s">
        <v>3646</v>
      </c>
      <c r="B423" t="s">
        <v>2875</v>
      </c>
      <c r="C423" t="s">
        <v>2839</v>
      </c>
      <c r="E423" t="s">
        <v>2914</v>
      </c>
      <c r="G423" t="s">
        <v>3647</v>
      </c>
      <c r="H423" t="s">
        <v>2727</v>
      </c>
      <c r="I423" t="s">
        <v>2704</v>
      </c>
      <c r="M423" t="str">
        <f t="shared" si="125"/>
        <v/>
      </c>
      <c r="N423" t="str">
        <f t="shared" si="126"/>
        <v/>
      </c>
      <c r="O423" t="str">
        <f>IFERROR(VLOOKUP(A423,dispett,2,FALSE),B423)</f>
        <v>ecpcntl</v>
      </c>
      <c r="P423" t="str">
        <f t="shared" si="118"/>
        <v>SupplyRegion_ALT1</v>
      </c>
      <c r="Q423" t="str">
        <f t="shared" si="119"/>
        <v>FuelRegion</v>
      </c>
      <c r="R423" t="str">
        <f t="shared" si="120"/>
        <v xml:space="preserve"> </v>
      </c>
      <c r="S423" t="str">
        <f t="shared" si="121"/>
        <v xml:space="preserve"> </v>
      </c>
      <c r="T423" t="str">
        <f t="shared" si="122"/>
        <v xml:space="preserve"> </v>
      </c>
      <c r="U423" t="str">
        <f t="shared" si="123"/>
        <v xml:space="preserve"> </v>
      </c>
      <c r="V423" t="str">
        <f t="shared" si="124"/>
        <v xml:space="preserve"> </v>
      </c>
      <c r="W423" t="str">
        <f t="shared" si="127"/>
        <v>FRG_EMM_MAP</v>
      </c>
      <c r="X423" t="str">
        <f t="shared" si="128"/>
        <v>(SupplyRegion_ALT1,FuelRegion)</v>
      </c>
    </row>
    <row r="424" spans="1:24" x14ac:dyDescent="0.25">
      <c r="A424" t="s">
        <v>3648</v>
      </c>
      <c r="B424" t="s">
        <v>2964</v>
      </c>
      <c r="C424" t="s">
        <v>2865</v>
      </c>
      <c r="E424" t="s">
        <v>2914</v>
      </c>
      <c r="H424" t="s">
        <v>2727</v>
      </c>
      <c r="I424" t="s">
        <v>2561</v>
      </c>
      <c r="M424" t="str">
        <f t="shared" si="125"/>
        <v/>
      </c>
      <c r="N424" t="str">
        <f t="shared" si="126"/>
        <v/>
      </c>
      <c r="O424" t="str">
        <f>IFERROR(VLOOKUP(A424,dispett,2,FALSE),B424)</f>
        <v>uecpout</v>
      </c>
      <c r="P424" t="str">
        <f t="shared" si="118"/>
        <v>SupplyRegion_ALT1</v>
      </c>
      <c r="Q424" t="str">
        <f t="shared" si="119"/>
        <v>MNUMYR</v>
      </c>
      <c r="R424" t="str">
        <f t="shared" si="120"/>
        <v xml:space="preserve"> </v>
      </c>
      <c r="S424" t="str">
        <f t="shared" si="121"/>
        <v xml:space="preserve"> </v>
      </c>
      <c r="T424" t="str">
        <f t="shared" si="122"/>
        <v xml:space="preserve"> </v>
      </c>
      <c r="U424" t="str">
        <f t="shared" si="123"/>
        <v xml:space="preserve"> </v>
      </c>
      <c r="V424" t="str">
        <f t="shared" si="124"/>
        <v xml:space="preserve"> </v>
      </c>
      <c r="W424" t="str">
        <f t="shared" si="127"/>
        <v>G_ANN</v>
      </c>
      <c r="X424" t="str">
        <f t="shared" si="128"/>
        <v>(SupplyRegion_ALT1,MNUMYR)</v>
      </c>
    </row>
    <row r="425" spans="1:24" x14ac:dyDescent="0.25">
      <c r="A425" t="s">
        <v>3649</v>
      </c>
      <c r="B425" t="s">
        <v>2964</v>
      </c>
      <c r="C425" t="s">
        <v>2865</v>
      </c>
      <c r="E425" t="s">
        <v>2914</v>
      </c>
      <c r="H425" t="s">
        <v>2727</v>
      </c>
      <c r="I425" t="s">
        <v>2561</v>
      </c>
      <c r="M425" t="str">
        <f t="shared" si="125"/>
        <v/>
      </c>
      <c r="N425" t="str">
        <f t="shared" si="126"/>
        <v/>
      </c>
      <c r="O425" t="str">
        <f>IFERROR(VLOOKUP(A425,dispett,2,FALSE),B425)</f>
        <v>uecpout</v>
      </c>
      <c r="P425" t="str">
        <f t="shared" si="118"/>
        <v>SupplyRegion_ALT1</v>
      </c>
      <c r="Q425" t="str">
        <f t="shared" si="119"/>
        <v>MNUMYR</v>
      </c>
      <c r="R425" t="str">
        <f t="shared" si="120"/>
        <v xml:space="preserve"> </v>
      </c>
      <c r="S425" t="str">
        <f t="shared" si="121"/>
        <v xml:space="preserve"> </v>
      </c>
      <c r="T425" t="str">
        <f t="shared" si="122"/>
        <v xml:space="preserve"> </v>
      </c>
      <c r="U425" t="str">
        <f t="shared" si="123"/>
        <v xml:space="preserve"> </v>
      </c>
      <c r="V425" t="str">
        <f t="shared" si="124"/>
        <v xml:space="preserve"> </v>
      </c>
      <c r="W425" t="str">
        <f t="shared" si="127"/>
        <v>G_INST_ALL</v>
      </c>
      <c r="X425" t="str">
        <f t="shared" si="128"/>
        <v>(SupplyRegion_ALT1,MNUMYR)</v>
      </c>
    </row>
    <row r="426" spans="1:24" x14ac:dyDescent="0.25">
      <c r="A426" t="s">
        <v>3650</v>
      </c>
      <c r="B426" t="s">
        <v>2917</v>
      </c>
      <c r="C426" t="s">
        <v>2839</v>
      </c>
      <c r="E426" t="s">
        <v>2876</v>
      </c>
      <c r="G426" t="s">
        <v>3651</v>
      </c>
      <c r="H426" t="s">
        <v>5334</v>
      </c>
      <c r="M426" t="str">
        <f t="shared" si="125"/>
        <v/>
      </c>
      <c r="N426" t="str">
        <f t="shared" si="126"/>
        <v/>
      </c>
      <c r="O426" t="str">
        <f>IFERROR(VLOOKUP(A426,dispett,2,FALSE),B426)</f>
        <v>control</v>
      </c>
      <c r="P426" t="str">
        <f t="shared" ref="P426:P489" si="138">IFERROR(VLOOKUP(H426,ECPLOOK,3,FALSE),"missing")</f>
        <v>EFDPlantType</v>
      </c>
      <c r="Q426" t="str">
        <f t="shared" ref="Q426:Q489" si="139">IFERROR(VLOOKUP(I426,ECPLOOK,2,FALSE),IF(I426&lt;&gt;"","missing"," "))</f>
        <v xml:space="preserve"> </v>
      </c>
      <c r="R426" t="str">
        <f t="shared" ref="R426:R489" si="140">IFERROR(VLOOKUP(J426,ECPLOOK,3,FALSE),IF(J426&lt;&gt;"","missing"," "))</f>
        <v xml:space="preserve"> </v>
      </c>
      <c r="S426" t="str">
        <f t="shared" ref="S426:S489" si="141">IFERROR(VLOOKUP(K426,ECPLOOK,2,FALSE),IF(K426&lt;&gt;"","missing"," "))</f>
        <v xml:space="preserve"> </v>
      </c>
      <c r="T426" t="str">
        <f t="shared" ref="T426:T489" si="142">IFERROR(VLOOKUP(L426,ECPLOOK,3,FALSE),IF(L426&lt;&gt;"","missing"," "))</f>
        <v xml:space="preserve"> </v>
      </c>
      <c r="U426" t="str">
        <f t="shared" ref="U426:U489" si="143">IFERROR(VLOOKUP(M426,ECPLOOK,2)," ")</f>
        <v xml:space="preserve"> </v>
      </c>
      <c r="V426" t="str">
        <f t="shared" ref="V426:V489" si="144">IFERROR(VLOOKUP(N426,ECPLOOK,2)," ")</f>
        <v xml:space="preserve"> </v>
      </c>
      <c r="W426" t="str">
        <f t="shared" si="127"/>
        <v>GPSCSW</v>
      </c>
      <c r="X426" t="str">
        <f t="shared" si="128"/>
        <v>(EFDPlantType)</v>
      </c>
    </row>
    <row r="427" spans="1:24" x14ac:dyDescent="0.25">
      <c r="A427" t="s">
        <v>3652</v>
      </c>
      <c r="B427" t="s">
        <v>2917</v>
      </c>
      <c r="C427" t="s">
        <v>2839</v>
      </c>
      <c r="E427" t="s">
        <v>2876</v>
      </c>
      <c r="G427" t="s">
        <v>3653</v>
      </c>
      <c r="H427" t="s">
        <v>5334</v>
      </c>
      <c r="M427" t="str">
        <f t="shared" ref="M427:M490" si="145">IF(OR($O427="dispout",$O427="bildin",$O427="bildout",$O427="dispin"),"mnumnr","")</f>
        <v/>
      </c>
      <c r="N427" t="str">
        <f t="shared" ref="N427:N490" si="146">IF(OR($O427="dispout",$O427="bildin",$O427="bildout",$O427="dispett3"),"mnumyr","")</f>
        <v/>
      </c>
      <c r="O427" t="str">
        <f>IFERROR(VLOOKUP(A427,dispett,2,FALSE),B427)</f>
        <v>control</v>
      </c>
      <c r="P427" t="str">
        <f t="shared" si="138"/>
        <v>EFDPlantType</v>
      </c>
      <c r="Q427" t="str">
        <f t="shared" si="139"/>
        <v xml:space="preserve"> </v>
      </c>
      <c r="R427" t="str">
        <f t="shared" si="140"/>
        <v xml:space="preserve"> </v>
      </c>
      <c r="S427" t="str">
        <f t="shared" si="141"/>
        <v xml:space="preserve"> </v>
      </c>
      <c r="T427" t="str">
        <f t="shared" si="142"/>
        <v xml:space="preserve"> </v>
      </c>
      <c r="U427" t="str">
        <f t="shared" si="143"/>
        <v xml:space="preserve"> </v>
      </c>
      <c r="V427" t="str">
        <f t="shared" si="144"/>
        <v xml:space="preserve"> </v>
      </c>
      <c r="W427" t="str">
        <f t="shared" ref="W427:W490" si="147">IF(A427&lt;&gt;"CF",SUBSTITUTE(A427,"$","_"),"WWIND_CF")</f>
        <v>GPSHSW</v>
      </c>
      <c r="X427" t="str">
        <f t="shared" ref="X427:X490" si="148">IF(P427&lt;&gt;" ","("&amp;P427,"")    &amp;    IF(Q427&lt;&gt;" ",   ","&amp;Q427,"")   &amp; IF(R427&lt;&gt;" ",   ","&amp;R427,"")   &amp; IF(S427&lt;&gt;" ",   ","&amp;S427,"")  &amp; IF(T427&lt;&gt;" ",   ","&amp;T427,"")  &amp; IF(U427&lt;&gt;" ",  ","&amp;U427,"") &amp; IF(V427&lt;&gt;" ",  "," &amp; V427,"" )&amp; IF(P427&lt;&gt;" ",")","")</f>
        <v>(EFDPlantType)</v>
      </c>
    </row>
    <row r="428" spans="1:24" x14ac:dyDescent="0.25">
      <c r="A428" t="s">
        <v>3654</v>
      </c>
      <c r="B428" t="s">
        <v>2917</v>
      </c>
      <c r="C428" t="s">
        <v>2839</v>
      </c>
      <c r="E428" t="s">
        <v>2876</v>
      </c>
      <c r="G428" t="s">
        <v>3655</v>
      </c>
      <c r="H428" t="s">
        <v>5334</v>
      </c>
      <c r="M428" t="str">
        <f t="shared" si="145"/>
        <v/>
      </c>
      <c r="N428" t="str">
        <f t="shared" si="146"/>
        <v/>
      </c>
      <c r="O428" t="str">
        <f>IFERROR(VLOOKUP(A428,dispett,2,FALSE),B428)</f>
        <v>control</v>
      </c>
      <c r="P428" t="str">
        <f t="shared" si="138"/>
        <v>EFDPlantType</v>
      </c>
      <c r="Q428" t="str">
        <f t="shared" si="139"/>
        <v xml:space="preserve"> </v>
      </c>
      <c r="R428" t="str">
        <f t="shared" si="140"/>
        <v xml:space="preserve"> </v>
      </c>
      <c r="S428" t="str">
        <f t="shared" si="141"/>
        <v xml:space="preserve"> </v>
      </c>
      <c r="T428" t="str">
        <f t="shared" si="142"/>
        <v xml:space="preserve"> </v>
      </c>
      <c r="U428" t="str">
        <f t="shared" si="143"/>
        <v xml:space="preserve"> </v>
      </c>
      <c r="V428" t="str">
        <f t="shared" si="144"/>
        <v xml:space="preserve"> </v>
      </c>
      <c r="W428" t="str">
        <f t="shared" si="147"/>
        <v>GPSNSW</v>
      </c>
      <c r="X428" t="str">
        <f t="shared" si="148"/>
        <v>(EFDPlantType)</v>
      </c>
    </row>
    <row r="429" spans="1:24" x14ac:dyDescent="0.25">
      <c r="A429" t="s">
        <v>3656</v>
      </c>
      <c r="B429" t="s">
        <v>2917</v>
      </c>
      <c r="C429" t="s">
        <v>2839</v>
      </c>
      <c r="E429" t="s">
        <v>2876</v>
      </c>
      <c r="G429" t="s">
        <v>3657</v>
      </c>
      <c r="H429" t="s">
        <v>5334</v>
      </c>
      <c r="M429" t="str">
        <f t="shared" si="145"/>
        <v/>
      </c>
      <c r="N429" t="str">
        <f t="shared" si="146"/>
        <v/>
      </c>
      <c r="O429" t="str">
        <f>IFERROR(VLOOKUP(A429,dispett,2,FALSE),B429)</f>
        <v>control</v>
      </c>
      <c r="P429" t="str">
        <f t="shared" si="138"/>
        <v>EFDPlantType</v>
      </c>
      <c r="Q429" t="str">
        <f t="shared" si="139"/>
        <v xml:space="preserve"> </v>
      </c>
      <c r="R429" t="str">
        <f t="shared" si="140"/>
        <v xml:space="preserve"> </v>
      </c>
      <c r="S429" t="str">
        <f t="shared" si="141"/>
        <v xml:space="preserve"> </v>
      </c>
      <c r="T429" t="str">
        <f t="shared" si="142"/>
        <v xml:space="preserve"> </v>
      </c>
      <c r="U429" t="str">
        <f t="shared" si="143"/>
        <v xml:space="preserve"> </v>
      </c>
      <c r="V429" t="str">
        <f t="shared" si="144"/>
        <v xml:space="preserve"> </v>
      </c>
      <c r="W429" t="str">
        <f t="shared" si="147"/>
        <v>GPSSSW</v>
      </c>
      <c r="X429" t="str">
        <f t="shared" si="148"/>
        <v>(EFDPlantType)</v>
      </c>
    </row>
    <row r="430" spans="1:24" x14ac:dyDescent="0.25">
      <c r="A430" t="s">
        <v>3658</v>
      </c>
      <c r="B430" t="s">
        <v>2917</v>
      </c>
      <c r="C430" t="s">
        <v>2839</v>
      </c>
      <c r="E430" t="s">
        <v>2876</v>
      </c>
      <c r="G430" t="s">
        <v>3659</v>
      </c>
      <c r="H430" t="s">
        <v>2803</v>
      </c>
      <c r="M430" t="str">
        <f t="shared" si="145"/>
        <v/>
      </c>
      <c r="N430" t="str">
        <f t="shared" si="146"/>
        <v/>
      </c>
      <c r="O430" t="str">
        <f>IFERROR(VLOOKUP(A430,dispett,2,FALSE),B430)</f>
        <v>control</v>
      </c>
      <c r="P430" t="str">
        <f t="shared" si="138"/>
        <v>SCALARSet</v>
      </c>
      <c r="Q430" t="str">
        <f t="shared" si="139"/>
        <v xml:space="preserve"> </v>
      </c>
      <c r="R430" t="str">
        <f t="shared" si="140"/>
        <v xml:space="preserve"> </v>
      </c>
      <c r="S430" t="str">
        <f t="shared" si="141"/>
        <v xml:space="preserve"> </v>
      </c>
      <c r="T430" t="str">
        <f t="shared" si="142"/>
        <v xml:space="preserve"> </v>
      </c>
      <c r="U430" t="str">
        <f t="shared" si="143"/>
        <v xml:space="preserve"> </v>
      </c>
      <c r="V430" t="str">
        <f t="shared" si="144"/>
        <v xml:space="preserve"> </v>
      </c>
      <c r="W430" t="str">
        <f t="shared" si="147"/>
        <v>GPSSYR</v>
      </c>
      <c r="X430" t="str">
        <f t="shared" si="148"/>
        <v>(SCALARSet)</v>
      </c>
    </row>
    <row r="431" spans="1:24" x14ac:dyDescent="0.25">
      <c r="A431" t="s">
        <v>3660</v>
      </c>
      <c r="B431" t="s">
        <v>2917</v>
      </c>
      <c r="C431" t="s">
        <v>2839</v>
      </c>
      <c r="E431" t="s">
        <v>2929</v>
      </c>
      <c r="G431" t="s">
        <v>3661</v>
      </c>
      <c r="H431" t="s">
        <v>2727</v>
      </c>
      <c r="I431" t="s">
        <v>5332</v>
      </c>
      <c r="M431" t="str">
        <f t="shared" si="145"/>
        <v/>
      </c>
      <c r="N431" t="str">
        <f t="shared" si="146"/>
        <v/>
      </c>
      <c r="O431" t="str">
        <f>IFERROR(VLOOKUP(A431,dispett,2,FALSE),B431)</f>
        <v>control</v>
      </c>
      <c r="P431" t="str">
        <f t="shared" si="138"/>
        <v>SupplyRegion_ALT1</v>
      </c>
      <c r="Q431" t="str">
        <f t="shared" si="139"/>
        <v>ExplicitPlanningHorizon</v>
      </c>
      <c r="R431" t="str">
        <f t="shared" si="140"/>
        <v xml:space="preserve"> </v>
      </c>
      <c r="S431" t="str">
        <f t="shared" si="141"/>
        <v xml:space="preserve"> </v>
      </c>
      <c r="T431" t="str">
        <f t="shared" si="142"/>
        <v xml:space="preserve"> </v>
      </c>
      <c r="U431" t="str">
        <f t="shared" si="143"/>
        <v xml:space="preserve"> </v>
      </c>
      <c r="V431" t="str">
        <f t="shared" si="144"/>
        <v xml:space="preserve"> </v>
      </c>
      <c r="W431" t="str">
        <f t="shared" si="147"/>
        <v>GRD_NRYR</v>
      </c>
      <c r="X431" t="str">
        <f t="shared" si="148"/>
        <v>(SupplyRegion_ALT1,ExplicitPlanningHorizon)</v>
      </c>
    </row>
    <row r="432" spans="1:24" x14ac:dyDescent="0.25">
      <c r="A432" t="s">
        <v>3662</v>
      </c>
      <c r="B432" t="s">
        <v>2917</v>
      </c>
      <c r="C432" t="s">
        <v>2839</v>
      </c>
      <c r="E432" t="s">
        <v>2914</v>
      </c>
      <c r="G432" t="s">
        <v>3663</v>
      </c>
      <c r="H432" t="s">
        <v>5308</v>
      </c>
      <c r="I432" t="s">
        <v>2727</v>
      </c>
      <c r="M432" t="str">
        <f t="shared" si="145"/>
        <v/>
      </c>
      <c r="N432" t="str">
        <f t="shared" si="146"/>
        <v/>
      </c>
      <c r="O432" t="str">
        <f>IFERROR(VLOOKUP(A432,dispett,2,FALSE),B432)</f>
        <v>control</v>
      </c>
      <c r="P432" t="str">
        <f t="shared" si="138"/>
        <v>PlantType</v>
      </c>
      <c r="Q432" t="str">
        <f t="shared" si="139"/>
        <v>SupplyRegion</v>
      </c>
      <c r="R432" t="str">
        <f t="shared" si="140"/>
        <v xml:space="preserve"> </v>
      </c>
      <c r="S432" t="str">
        <f t="shared" si="141"/>
        <v xml:space="preserve"> </v>
      </c>
      <c r="T432" t="str">
        <f t="shared" si="142"/>
        <v xml:space="preserve"> </v>
      </c>
      <c r="U432" t="str">
        <f t="shared" si="143"/>
        <v xml:space="preserve"> </v>
      </c>
      <c r="V432" t="str">
        <f t="shared" si="144"/>
        <v xml:space="preserve"> </v>
      </c>
      <c r="W432" t="str">
        <f t="shared" si="147"/>
        <v>GRD_RATS</v>
      </c>
      <c r="X432" t="str">
        <f t="shared" si="148"/>
        <v>(PlantType,SupplyRegion)</v>
      </c>
    </row>
    <row r="433" spans="1:24" x14ac:dyDescent="0.25">
      <c r="A433" t="s">
        <v>3664</v>
      </c>
      <c r="B433" t="s">
        <v>3102</v>
      </c>
      <c r="C433" t="s">
        <v>2839</v>
      </c>
      <c r="E433" t="s">
        <v>2914</v>
      </c>
      <c r="G433" t="s">
        <v>3103</v>
      </c>
      <c r="H433" t="s">
        <v>5332</v>
      </c>
      <c r="I433" t="s">
        <v>2758</v>
      </c>
      <c r="M433" t="str">
        <f t="shared" si="145"/>
        <v/>
      </c>
      <c r="N433" t="str">
        <f t="shared" si="146"/>
        <v/>
      </c>
      <c r="O433" t="str">
        <f>IFERROR(VLOOKUP(A433,dispett,2,FALSE),B433)</f>
        <v>ecp_coal</v>
      </c>
      <c r="P433" t="str">
        <f t="shared" si="138"/>
        <v>ExplicitPlanningHorizon</v>
      </c>
      <c r="Q433" t="str">
        <f t="shared" si="139"/>
        <v>NaturalGasGroup</v>
      </c>
      <c r="R433" t="str">
        <f t="shared" si="140"/>
        <v xml:space="preserve"> </v>
      </c>
      <c r="S433" t="str">
        <f t="shared" si="141"/>
        <v xml:space="preserve"> </v>
      </c>
      <c r="T433" t="str">
        <f t="shared" si="142"/>
        <v xml:space="preserve"> </v>
      </c>
      <c r="U433" t="str">
        <f t="shared" si="143"/>
        <v xml:space="preserve"> </v>
      </c>
      <c r="V433" t="str">
        <f t="shared" si="144"/>
        <v xml:space="preserve"> </v>
      </c>
      <c r="W433" t="str">
        <f t="shared" si="147"/>
        <v>GRP_CAP</v>
      </c>
      <c r="X433" t="str">
        <f t="shared" si="148"/>
        <v>(ExplicitPlanningHorizon,NaturalGasGroup)</v>
      </c>
    </row>
    <row r="434" spans="1:24" x14ac:dyDescent="0.25">
      <c r="A434" t="s">
        <v>3665</v>
      </c>
      <c r="B434" t="s">
        <v>3102</v>
      </c>
      <c r="C434" t="s">
        <v>2865</v>
      </c>
      <c r="E434" t="s">
        <v>2914</v>
      </c>
      <c r="G434" t="s">
        <v>3107</v>
      </c>
      <c r="H434" t="s">
        <v>2758</v>
      </c>
      <c r="M434" t="str">
        <f t="shared" si="145"/>
        <v/>
      </c>
      <c r="N434" t="str">
        <f t="shared" si="146"/>
        <v/>
      </c>
      <c r="O434" t="str">
        <f>IFERROR(VLOOKUP(A434,dispett,2,FALSE),B434)</f>
        <v>ecp_coal</v>
      </c>
      <c r="P434" t="str">
        <f t="shared" si="138"/>
        <v>NaturalGasGroup</v>
      </c>
      <c r="Q434" t="str">
        <f t="shared" si="139"/>
        <v xml:space="preserve"> </v>
      </c>
      <c r="R434" t="str">
        <f t="shared" si="140"/>
        <v xml:space="preserve"> </v>
      </c>
      <c r="S434" t="str">
        <f t="shared" si="141"/>
        <v xml:space="preserve"> </v>
      </c>
      <c r="T434" t="str">
        <f t="shared" si="142"/>
        <v xml:space="preserve"> </v>
      </c>
      <c r="U434" t="str">
        <f t="shared" si="143"/>
        <v xml:space="preserve"> </v>
      </c>
      <c r="V434" t="str">
        <f t="shared" si="144"/>
        <v xml:space="preserve"> </v>
      </c>
      <c r="W434" t="str">
        <f t="shared" si="147"/>
        <v>GRP_CCS_F</v>
      </c>
      <c r="X434" t="str">
        <f t="shared" si="148"/>
        <v>(NaturalGasGroup)</v>
      </c>
    </row>
    <row r="435" spans="1:24" x14ac:dyDescent="0.25">
      <c r="A435" t="s">
        <v>3666</v>
      </c>
      <c r="B435" t="s">
        <v>3102</v>
      </c>
      <c r="C435" t="s">
        <v>2865</v>
      </c>
      <c r="E435" t="s">
        <v>2914</v>
      </c>
      <c r="G435" t="s">
        <v>3109</v>
      </c>
      <c r="H435" t="s">
        <v>2758</v>
      </c>
      <c r="M435" t="str">
        <f t="shared" si="145"/>
        <v/>
      </c>
      <c r="N435" t="str">
        <f t="shared" si="146"/>
        <v/>
      </c>
      <c r="O435" t="str">
        <f>IFERROR(VLOOKUP(A435,dispett,2,FALSE),B435)</f>
        <v>ecp_coal</v>
      </c>
      <c r="P435" t="str">
        <f t="shared" si="138"/>
        <v>NaturalGasGroup</v>
      </c>
      <c r="Q435" t="str">
        <f t="shared" si="139"/>
        <v xml:space="preserve"> </v>
      </c>
      <c r="R435" t="str">
        <f t="shared" si="140"/>
        <v xml:space="preserve"> </v>
      </c>
      <c r="S435" t="str">
        <f t="shared" si="141"/>
        <v xml:space="preserve"> </v>
      </c>
      <c r="T435" t="str">
        <f t="shared" si="142"/>
        <v xml:space="preserve"> </v>
      </c>
      <c r="U435" t="str">
        <f t="shared" si="143"/>
        <v xml:space="preserve"> </v>
      </c>
      <c r="V435" t="str">
        <f t="shared" si="144"/>
        <v xml:space="preserve"> </v>
      </c>
      <c r="W435" t="str">
        <f t="shared" si="147"/>
        <v>GRP_CCS_H</v>
      </c>
      <c r="X435" t="str">
        <f t="shared" si="148"/>
        <v>(NaturalGasGroup)</v>
      </c>
    </row>
    <row r="436" spans="1:24" x14ac:dyDescent="0.25">
      <c r="A436" t="s">
        <v>3667</v>
      </c>
      <c r="B436" t="s">
        <v>3102</v>
      </c>
      <c r="C436" t="s">
        <v>2839</v>
      </c>
      <c r="E436" t="s">
        <v>2914</v>
      </c>
      <c r="G436" t="s">
        <v>3111</v>
      </c>
      <c r="H436" t="s">
        <v>2758</v>
      </c>
      <c r="M436" t="str">
        <f t="shared" si="145"/>
        <v/>
      </c>
      <c r="N436" t="str">
        <f t="shared" si="146"/>
        <v/>
      </c>
      <c r="O436" t="str">
        <f>IFERROR(VLOOKUP(A436,dispett,2,FALSE),B436)</f>
        <v>ecp_coal</v>
      </c>
      <c r="P436" t="str">
        <f t="shared" si="138"/>
        <v>NaturalGasGroup</v>
      </c>
      <c r="Q436" t="str">
        <f t="shared" si="139"/>
        <v xml:space="preserve"> </v>
      </c>
      <c r="R436" t="str">
        <f t="shared" si="140"/>
        <v xml:space="preserve"> </v>
      </c>
      <c r="S436" t="str">
        <f t="shared" si="141"/>
        <v xml:space="preserve"> </v>
      </c>
      <c r="T436" t="str">
        <f t="shared" si="142"/>
        <v xml:space="preserve"> </v>
      </c>
      <c r="U436" t="str">
        <f t="shared" si="143"/>
        <v xml:space="preserve"> </v>
      </c>
      <c r="V436" t="str">
        <f t="shared" si="144"/>
        <v xml:space="preserve"> </v>
      </c>
      <c r="W436" t="str">
        <f t="shared" si="147"/>
        <v>GRP_CCS_O</v>
      </c>
      <c r="X436" t="str">
        <f t="shared" si="148"/>
        <v>(NaturalGasGroup)</v>
      </c>
    </row>
    <row r="437" spans="1:24" x14ac:dyDescent="0.25">
      <c r="A437" t="s">
        <v>3668</v>
      </c>
      <c r="B437" t="s">
        <v>3102</v>
      </c>
      <c r="C437" t="s">
        <v>2865</v>
      </c>
      <c r="E437" t="s">
        <v>2914</v>
      </c>
      <c r="G437" t="s">
        <v>3113</v>
      </c>
      <c r="H437" t="s">
        <v>2758</v>
      </c>
      <c r="M437" t="str">
        <f t="shared" si="145"/>
        <v/>
      </c>
      <c r="N437" t="str">
        <f t="shared" si="146"/>
        <v/>
      </c>
      <c r="O437" t="str">
        <f>IFERROR(VLOOKUP(A437,dispett,2,FALSE),B437)</f>
        <v>ecp_coal</v>
      </c>
      <c r="P437" t="str">
        <f t="shared" si="138"/>
        <v>NaturalGasGroup</v>
      </c>
      <c r="Q437" t="str">
        <f t="shared" si="139"/>
        <v xml:space="preserve"> </v>
      </c>
      <c r="R437" t="str">
        <f t="shared" si="140"/>
        <v xml:space="preserve"> </v>
      </c>
      <c r="S437" t="str">
        <f t="shared" si="141"/>
        <v xml:space="preserve"> </v>
      </c>
      <c r="T437" t="str">
        <f t="shared" si="142"/>
        <v xml:space="preserve"> </v>
      </c>
      <c r="U437" t="str">
        <f t="shared" si="143"/>
        <v xml:space="preserve"> </v>
      </c>
      <c r="V437" t="str">
        <f t="shared" si="144"/>
        <v xml:space="preserve"> </v>
      </c>
      <c r="W437" t="str">
        <f t="shared" si="147"/>
        <v>GRP_CCS_R</v>
      </c>
      <c r="X437" t="str">
        <f t="shared" si="148"/>
        <v>(NaturalGasGroup)</v>
      </c>
    </row>
    <row r="438" spans="1:24" x14ac:dyDescent="0.25">
      <c r="A438" t="s">
        <v>3669</v>
      </c>
      <c r="B438" t="s">
        <v>3102</v>
      </c>
      <c r="C438" t="s">
        <v>2865</v>
      </c>
      <c r="E438" t="s">
        <v>2914</v>
      </c>
      <c r="G438" t="s">
        <v>3115</v>
      </c>
      <c r="H438" t="s">
        <v>2758</v>
      </c>
      <c r="M438" t="str">
        <f t="shared" si="145"/>
        <v/>
      </c>
      <c r="N438" t="str">
        <f t="shared" si="146"/>
        <v/>
      </c>
      <c r="O438" t="str">
        <f>IFERROR(VLOOKUP(A438,dispett,2,FALSE),B438)</f>
        <v>ecp_coal</v>
      </c>
      <c r="P438" t="str">
        <f t="shared" si="138"/>
        <v>NaturalGasGroup</v>
      </c>
      <c r="Q438" t="str">
        <f t="shared" si="139"/>
        <v xml:space="preserve"> </v>
      </c>
      <c r="R438" t="str">
        <f t="shared" si="140"/>
        <v xml:space="preserve"> </v>
      </c>
      <c r="S438" t="str">
        <f t="shared" si="141"/>
        <v xml:space="preserve"> </v>
      </c>
      <c r="T438" t="str">
        <f t="shared" si="142"/>
        <v xml:space="preserve"> </v>
      </c>
      <c r="U438" t="str">
        <f t="shared" si="143"/>
        <v xml:space="preserve"> </v>
      </c>
      <c r="V438" t="str">
        <f t="shared" si="144"/>
        <v xml:space="preserve"> </v>
      </c>
      <c r="W438" t="str">
        <f t="shared" si="147"/>
        <v>GRP_CCS_V</v>
      </c>
      <c r="X438" t="str">
        <f t="shared" si="148"/>
        <v>(NaturalGasGroup)</v>
      </c>
    </row>
    <row r="439" spans="1:24" x14ac:dyDescent="0.25">
      <c r="A439" t="s">
        <v>3670</v>
      </c>
      <c r="B439" t="s">
        <v>3102</v>
      </c>
      <c r="C439" t="s">
        <v>2865</v>
      </c>
      <c r="E439" t="s">
        <v>2914</v>
      </c>
      <c r="G439" t="s">
        <v>3117</v>
      </c>
      <c r="H439" t="s">
        <v>2758</v>
      </c>
      <c r="M439" t="str">
        <f t="shared" si="145"/>
        <v/>
      </c>
      <c r="N439" t="str">
        <f t="shared" si="146"/>
        <v/>
      </c>
      <c r="O439" t="str">
        <f>IFERROR(VLOOKUP(A439,dispett,2,FALSE),B439)</f>
        <v>ecp_coal</v>
      </c>
      <c r="P439" t="str">
        <f t="shared" si="138"/>
        <v>NaturalGasGroup</v>
      </c>
      <c r="Q439" t="str">
        <f t="shared" si="139"/>
        <v xml:space="preserve"> </v>
      </c>
      <c r="R439" t="str">
        <f t="shared" si="140"/>
        <v xml:space="preserve"> </v>
      </c>
      <c r="S439" t="str">
        <f t="shared" si="141"/>
        <v xml:space="preserve"> </v>
      </c>
      <c r="T439" t="str">
        <f t="shared" si="142"/>
        <v xml:space="preserve"> </v>
      </c>
      <c r="U439" t="str">
        <f t="shared" si="143"/>
        <v xml:space="preserve"> </v>
      </c>
      <c r="V439" t="str">
        <f t="shared" si="144"/>
        <v xml:space="preserve"> </v>
      </c>
      <c r="W439" t="str">
        <f t="shared" si="147"/>
        <v>GRP_CF</v>
      </c>
      <c r="X439" t="str">
        <f t="shared" si="148"/>
        <v>(NaturalGasGroup)</v>
      </c>
    </row>
    <row r="440" spans="1:24" x14ac:dyDescent="0.25">
      <c r="A440" t="s">
        <v>3671</v>
      </c>
      <c r="B440" t="s">
        <v>3102</v>
      </c>
      <c r="C440" t="s">
        <v>2839</v>
      </c>
      <c r="E440" t="s">
        <v>2876</v>
      </c>
      <c r="G440" t="s">
        <v>3351</v>
      </c>
      <c r="H440" t="s">
        <v>2758</v>
      </c>
      <c r="M440" t="str">
        <f t="shared" si="145"/>
        <v/>
      </c>
      <c r="N440" t="str">
        <f t="shared" si="146"/>
        <v/>
      </c>
      <c r="O440" t="str">
        <f>IFERROR(VLOOKUP(A440,dispett,2,FALSE),B440)</f>
        <v>ecp_coal</v>
      </c>
      <c r="P440" t="str">
        <f t="shared" si="138"/>
        <v>NaturalGasGroup</v>
      </c>
      <c r="Q440" t="str">
        <f t="shared" si="139"/>
        <v xml:space="preserve"> </v>
      </c>
      <c r="R440" t="str">
        <f t="shared" si="140"/>
        <v xml:space="preserve"> </v>
      </c>
      <c r="S440" t="str">
        <f t="shared" si="141"/>
        <v xml:space="preserve"> </v>
      </c>
      <c r="T440" t="str">
        <f t="shared" si="142"/>
        <v xml:space="preserve"> </v>
      </c>
      <c r="U440" t="str">
        <f t="shared" si="143"/>
        <v xml:space="preserve"> </v>
      </c>
      <c r="V440" t="str">
        <f t="shared" si="144"/>
        <v xml:space="preserve"> </v>
      </c>
      <c r="W440" t="str">
        <f t="shared" si="147"/>
        <v>GRP_ECP</v>
      </c>
      <c r="X440" t="str">
        <f t="shared" si="148"/>
        <v>(NaturalGasGroup)</v>
      </c>
    </row>
    <row r="441" spans="1:24" x14ac:dyDescent="0.25">
      <c r="A441" t="s">
        <v>3672</v>
      </c>
      <c r="B441" t="s">
        <v>3102</v>
      </c>
      <c r="C441" t="s">
        <v>2839</v>
      </c>
      <c r="E441" t="s">
        <v>2876</v>
      </c>
      <c r="G441" t="s">
        <v>3353</v>
      </c>
      <c r="H441" t="s">
        <v>2758</v>
      </c>
      <c r="M441" t="str">
        <f t="shared" si="145"/>
        <v/>
      </c>
      <c r="N441" t="str">
        <f t="shared" si="146"/>
        <v/>
      </c>
      <c r="O441" t="str">
        <f>IFERROR(VLOOKUP(A441,dispett,2,FALSE),B441)</f>
        <v>ecp_coal</v>
      </c>
      <c r="P441" t="str">
        <f t="shared" si="138"/>
        <v>NaturalGasGroup</v>
      </c>
      <c r="Q441" t="str">
        <f t="shared" si="139"/>
        <v xml:space="preserve"> </v>
      </c>
      <c r="R441" t="str">
        <f t="shared" si="140"/>
        <v xml:space="preserve"> </v>
      </c>
      <c r="S441" t="str">
        <f t="shared" si="141"/>
        <v xml:space="preserve"> </v>
      </c>
      <c r="T441" t="str">
        <f t="shared" si="142"/>
        <v xml:space="preserve"> </v>
      </c>
      <c r="U441" t="str">
        <f t="shared" si="143"/>
        <v xml:space="preserve"> </v>
      </c>
      <c r="V441" t="str">
        <f t="shared" si="144"/>
        <v xml:space="preserve"> </v>
      </c>
      <c r="W441" t="str">
        <f t="shared" si="147"/>
        <v>GRP_FLRG</v>
      </c>
      <c r="X441" t="str">
        <f t="shared" si="148"/>
        <v>(NaturalGasGroup)</v>
      </c>
    </row>
    <row r="442" spans="1:24" x14ac:dyDescent="0.25">
      <c r="A442" t="s">
        <v>3673</v>
      </c>
      <c r="B442" t="s">
        <v>3102</v>
      </c>
      <c r="C442" t="s">
        <v>2865</v>
      </c>
      <c r="E442" t="s">
        <v>2914</v>
      </c>
      <c r="G442" t="s">
        <v>3161</v>
      </c>
      <c r="H442" t="s">
        <v>5332</v>
      </c>
      <c r="I442" t="s">
        <v>2758</v>
      </c>
      <c r="M442" t="str">
        <f t="shared" si="145"/>
        <v/>
      </c>
      <c r="N442" t="str">
        <f t="shared" si="146"/>
        <v/>
      </c>
      <c r="O442" t="str">
        <f>IFERROR(VLOOKUP(A442,dispett,2,FALSE),B442)</f>
        <v>ecp_coal</v>
      </c>
      <c r="P442" t="str">
        <f t="shared" si="138"/>
        <v>ExplicitPlanningHorizon</v>
      </c>
      <c r="Q442" t="str">
        <f t="shared" si="139"/>
        <v>NaturalGasGroup</v>
      </c>
      <c r="R442" t="str">
        <f t="shared" si="140"/>
        <v xml:space="preserve"> </v>
      </c>
      <c r="S442" t="str">
        <f t="shared" si="141"/>
        <v xml:space="preserve"> </v>
      </c>
      <c r="T442" t="str">
        <f t="shared" si="142"/>
        <v xml:space="preserve"> </v>
      </c>
      <c r="U442" t="str">
        <f t="shared" si="143"/>
        <v xml:space="preserve"> </v>
      </c>
      <c r="V442" t="str">
        <f t="shared" si="144"/>
        <v xml:space="preserve"> </v>
      </c>
      <c r="W442" t="str">
        <f t="shared" si="147"/>
        <v>GRP_FOM</v>
      </c>
      <c r="X442" t="str">
        <f t="shared" si="148"/>
        <v>(ExplicitPlanningHorizon,NaturalGasGroup)</v>
      </c>
    </row>
    <row r="443" spans="1:24" x14ac:dyDescent="0.25">
      <c r="A443" t="s">
        <v>3674</v>
      </c>
      <c r="B443" t="s">
        <v>3102</v>
      </c>
      <c r="C443" t="s">
        <v>2865</v>
      </c>
      <c r="E443" t="s">
        <v>2914</v>
      </c>
      <c r="G443" t="s">
        <v>3675</v>
      </c>
      <c r="H443" t="s">
        <v>5332</v>
      </c>
      <c r="I443" t="s">
        <v>2758</v>
      </c>
      <c r="M443" t="str">
        <f t="shared" si="145"/>
        <v/>
      </c>
      <c r="N443" t="str">
        <f t="shared" si="146"/>
        <v/>
      </c>
      <c r="O443" t="str">
        <f>IFERROR(VLOOKUP(A443,dispett,2,FALSE),B443)</f>
        <v>ecp_coal</v>
      </c>
      <c r="P443" t="str">
        <f t="shared" si="138"/>
        <v>ExplicitPlanningHorizon</v>
      </c>
      <c r="Q443" t="str">
        <f t="shared" si="139"/>
        <v>NaturalGasGroup</v>
      </c>
      <c r="R443" t="str">
        <f t="shared" si="140"/>
        <v xml:space="preserve"> </v>
      </c>
      <c r="S443" t="str">
        <f t="shared" si="141"/>
        <v xml:space="preserve"> </v>
      </c>
      <c r="T443" t="str">
        <f t="shared" si="142"/>
        <v xml:space="preserve"> </v>
      </c>
      <c r="U443" t="str">
        <f t="shared" si="143"/>
        <v xml:space="preserve"> </v>
      </c>
      <c r="V443" t="str">
        <f t="shared" si="144"/>
        <v xml:space="preserve"> </v>
      </c>
      <c r="W443" t="str">
        <f t="shared" si="147"/>
        <v>GRP_HTRT</v>
      </c>
      <c r="X443" t="str">
        <f t="shared" si="148"/>
        <v>(ExplicitPlanningHorizon,NaturalGasGroup)</v>
      </c>
    </row>
    <row r="444" spans="1:24" x14ac:dyDescent="0.25">
      <c r="A444" t="s">
        <v>3676</v>
      </c>
      <c r="B444" t="s">
        <v>3102</v>
      </c>
      <c r="C444" t="s">
        <v>2865</v>
      </c>
      <c r="E444" t="s">
        <v>2876</v>
      </c>
      <c r="G444" t="s">
        <v>3177</v>
      </c>
      <c r="H444" t="s">
        <v>2758</v>
      </c>
      <c r="M444" t="str">
        <f t="shared" si="145"/>
        <v/>
      </c>
      <c r="N444" t="str">
        <f t="shared" si="146"/>
        <v/>
      </c>
      <c r="O444" t="str">
        <f>IFERROR(VLOOKUP(A444,dispett,2,FALSE),B444)</f>
        <v>ecp_coal</v>
      </c>
      <c r="P444" t="str">
        <f t="shared" si="138"/>
        <v>NaturalGasGroup</v>
      </c>
      <c r="Q444" t="str">
        <f t="shared" si="139"/>
        <v xml:space="preserve"> </v>
      </c>
      <c r="R444" t="str">
        <f t="shared" si="140"/>
        <v xml:space="preserve"> </v>
      </c>
      <c r="S444" t="str">
        <f t="shared" si="141"/>
        <v xml:space="preserve"> </v>
      </c>
      <c r="T444" t="str">
        <f t="shared" si="142"/>
        <v xml:space="preserve"> </v>
      </c>
      <c r="U444" t="str">
        <f t="shared" si="143"/>
        <v xml:space="preserve"> </v>
      </c>
      <c r="V444" t="str">
        <f t="shared" si="144"/>
        <v xml:space="preserve"> </v>
      </c>
      <c r="W444" t="str">
        <f t="shared" si="147"/>
        <v>GRP_MR</v>
      </c>
      <c r="X444" t="str">
        <f t="shared" si="148"/>
        <v>(NaturalGasGroup)</v>
      </c>
    </row>
    <row r="445" spans="1:24" x14ac:dyDescent="0.25">
      <c r="A445" t="s">
        <v>3677</v>
      </c>
      <c r="B445" t="s">
        <v>3102</v>
      </c>
      <c r="C445" t="s">
        <v>2839</v>
      </c>
      <c r="E445" t="s">
        <v>2876</v>
      </c>
      <c r="G445" t="s">
        <v>3361</v>
      </c>
      <c r="H445" t="s">
        <v>2758</v>
      </c>
      <c r="M445" t="str">
        <f t="shared" si="145"/>
        <v/>
      </c>
      <c r="N445" t="str">
        <f t="shared" si="146"/>
        <v/>
      </c>
      <c r="O445" t="str">
        <f>IFERROR(VLOOKUP(A445,dispett,2,FALSE),B445)</f>
        <v>ecp_coal</v>
      </c>
      <c r="P445" t="str">
        <f t="shared" si="138"/>
        <v>NaturalGasGroup</v>
      </c>
      <c r="Q445" t="str">
        <f t="shared" si="139"/>
        <v xml:space="preserve"> </v>
      </c>
      <c r="R445" t="str">
        <f t="shared" si="140"/>
        <v xml:space="preserve"> </v>
      </c>
      <c r="S445" t="str">
        <f t="shared" si="141"/>
        <v xml:space="preserve"> </v>
      </c>
      <c r="T445" t="str">
        <f t="shared" si="142"/>
        <v xml:space="preserve"> </v>
      </c>
      <c r="U445" t="str">
        <f t="shared" si="143"/>
        <v xml:space="preserve"> </v>
      </c>
      <c r="V445" t="str">
        <f t="shared" si="144"/>
        <v xml:space="preserve"> </v>
      </c>
      <c r="W445" t="str">
        <f t="shared" si="147"/>
        <v>GRP_RG</v>
      </c>
      <c r="X445" t="str">
        <f t="shared" si="148"/>
        <v>(NaturalGasGroup)</v>
      </c>
    </row>
    <row r="446" spans="1:24" x14ac:dyDescent="0.25">
      <c r="A446" t="s">
        <v>3678</v>
      </c>
      <c r="B446" t="s">
        <v>3102</v>
      </c>
      <c r="C446" t="s">
        <v>2865</v>
      </c>
      <c r="E446" t="s">
        <v>2914</v>
      </c>
      <c r="G446" t="s">
        <v>3363</v>
      </c>
      <c r="H446" t="s">
        <v>2758</v>
      </c>
      <c r="M446" t="str">
        <f t="shared" si="145"/>
        <v/>
      </c>
      <c r="N446" t="str">
        <f t="shared" si="146"/>
        <v/>
      </c>
      <c r="O446" t="str">
        <f>IFERROR(VLOOKUP(A446,dispett,2,FALSE),B446)</f>
        <v>ecp_coal</v>
      </c>
      <c r="P446" t="str">
        <f t="shared" si="138"/>
        <v>NaturalGasGroup</v>
      </c>
      <c r="Q446" t="str">
        <f t="shared" si="139"/>
        <v xml:space="preserve"> </v>
      </c>
      <c r="R446" t="str">
        <f t="shared" si="140"/>
        <v xml:space="preserve"> </v>
      </c>
      <c r="S446" t="str">
        <f t="shared" si="141"/>
        <v xml:space="preserve"> </v>
      </c>
      <c r="T446" t="str">
        <f t="shared" si="142"/>
        <v xml:space="preserve"> </v>
      </c>
      <c r="U446" t="str">
        <f t="shared" si="143"/>
        <v xml:space="preserve"> </v>
      </c>
      <c r="V446" t="str">
        <f t="shared" si="144"/>
        <v xml:space="preserve"> </v>
      </c>
      <c r="W446" t="str">
        <f t="shared" si="147"/>
        <v>GRP_RVAL</v>
      </c>
      <c r="X446" t="str">
        <f t="shared" si="148"/>
        <v>(NaturalGasGroup)</v>
      </c>
    </row>
    <row r="447" spans="1:24" x14ac:dyDescent="0.25">
      <c r="A447" t="s">
        <v>3679</v>
      </c>
      <c r="B447" t="s">
        <v>3102</v>
      </c>
      <c r="C447" t="s">
        <v>2865</v>
      </c>
      <c r="E447" t="s">
        <v>2876</v>
      </c>
      <c r="G447" t="s">
        <v>3365</v>
      </c>
      <c r="H447" t="s">
        <v>2758</v>
      </c>
      <c r="M447" t="str">
        <f t="shared" si="145"/>
        <v/>
      </c>
      <c r="N447" t="str">
        <f t="shared" si="146"/>
        <v/>
      </c>
      <c r="O447" t="str">
        <f>IFERROR(VLOOKUP(A447,dispett,2,FALSE),B447)</f>
        <v>ecp_coal</v>
      </c>
      <c r="P447" t="str">
        <f t="shared" si="138"/>
        <v>NaturalGasGroup</v>
      </c>
      <c r="Q447" t="str">
        <f t="shared" si="139"/>
        <v xml:space="preserve"> </v>
      </c>
      <c r="R447" t="str">
        <f t="shared" si="140"/>
        <v xml:space="preserve"> </v>
      </c>
      <c r="S447" t="str">
        <f t="shared" si="141"/>
        <v xml:space="preserve"> </v>
      </c>
      <c r="T447" t="str">
        <f t="shared" si="142"/>
        <v xml:space="preserve"> </v>
      </c>
      <c r="U447" t="str">
        <f t="shared" si="143"/>
        <v xml:space="preserve"> </v>
      </c>
      <c r="V447" t="str">
        <f t="shared" si="144"/>
        <v xml:space="preserve"> </v>
      </c>
      <c r="W447" t="str">
        <f t="shared" si="147"/>
        <v>GRP_RYR</v>
      </c>
      <c r="X447" t="str">
        <f t="shared" si="148"/>
        <v>(NaturalGasGroup)</v>
      </c>
    </row>
    <row r="448" spans="1:24" x14ac:dyDescent="0.25">
      <c r="A448" t="s">
        <v>3680</v>
      </c>
      <c r="B448" t="s">
        <v>3102</v>
      </c>
      <c r="C448" t="s">
        <v>2865</v>
      </c>
      <c r="E448" t="s">
        <v>2914</v>
      </c>
      <c r="G448" t="s">
        <v>3211</v>
      </c>
      <c r="H448" t="s">
        <v>5320</v>
      </c>
      <c r="I448" t="s">
        <v>2758</v>
      </c>
      <c r="M448" t="str">
        <f t="shared" si="145"/>
        <v/>
      </c>
      <c r="N448" t="str">
        <f t="shared" si="146"/>
        <v/>
      </c>
      <c r="O448" t="str">
        <f>IFERROR(VLOOKUP(A448,dispett,2,FALSE),B448)</f>
        <v>ecp_coal</v>
      </c>
      <c r="P448" t="str">
        <f t="shared" si="138"/>
        <v>Season</v>
      </c>
      <c r="Q448" t="str">
        <f t="shared" si="139"/>
        <v>NaturalGasGroup</v>
      </c>
      <c r="R448" t="str">
        <f t="shared" si="140"/>
        <v xml:space="preserve"> </v>
      </c>
      <c r="S448" t="str">
        <f t="shared" si="141"/>
        <v xml:space="preserve"> </v>
      </c>
      <c r="T448" t="str">
        <f t="shared" si="142"/>
        <v xml:space="preserve"> </v>
      </c>
      <c r="U448" t="str">
        <f t="shared" si="143"/>
        <v xml:space="preserve"> </v>
      </c>
      <c r="V448" t="str">
        <f t="shared" si="144"/>
        <v xml:space="preserve"> </v>
      </c>
      <c r="W448" t="str">
        <f t="shared" si="147"/>
        <v>GRP_SP_CAP_FAC</v>
      </c>
      <c r="X448" t="str">
        <f t="shared" si="148"/>
        <v>(Season,NaturalGasGroup)</v>
      </c>
    </row>
    <row r="449" spans="1:24" x14ac:dyDescent="0.25">
      <c r="A449" t="s">
        <v>3681</v>
      </c>
      <c r="B449" t="s">
        <v>3102</v>
      </c>
      <c r="C449" t="s">
        <v>2865</v>
      </c>
      <c r="E449" t="s">
        <v>2876</v>
      </c>
      <c r="G449" t="s">
        <v>3368</v>
      </c>
      <c r="H449" t="s">
        <v>2758</v>
      </c>
      <c r="M449" t="str">
        <f t="shared" si="145"/>
        <v/>
      </c>
      <c r="N449" t="str">
        <f t="shared" si="146"/>
        <v/>
      </c>
      <c r="O449" t="str">
        <f>IFERROR(VLOOKUP(A449,dispett,2,FALSE),B449)</f>
        <v>ecp_coal</v>
      </c>
      <c r="P449" t="str">
        <f t="shared" si="138"/>
        <v>NaturalGasGroup</v>
      </c>
      <c r="Q449" t="str">
        <f t="shared" si="139"/>
        <v xml:space="preserve"> </v>
      </c>
      <c r="R449" t="str">
        <f t="shared" si="140"/>
        <v xml:space="preserve"> </v>
      </c>
      <c r="S449" t="str">
        <f t="shared" si="141"/>
        <v xml:space="preserve"> </v>
      </c>
      <c r="T449" t="str">
        <f t="shared" si="142"/>
        <v xml:space="preserve"> </v>
      </c>
      <c r="U449" t="str">
        <f t="shared" si="143"/>
        <v xml:space="preserve"> </v>
      </c>
      <c r="V449" t="str">
        <f t="shared" si="144"/>
        <v xml:space="preserve"> </v>
      </c>
      <c r="W449" t="str">
        <f t="shared" si="147"/>
        <v>GRP_SYR</v>
      </c>
      <c r="X449" t="str">
        <f t="shared" si="148"/>
        <v>(NaturalGasGroup)</v>
      </c>
    </row>
    <row r="450" spans="1:24" x14ac:dyDescent="0.25">
      <c r="A450" t="s">
        <v>3682</v>
      </c>
      <c r="B450" t="s">
        <v>3102</v>
      </c>
      <c r="C450" t="s">
        <v>2865</v>
      </c>
      <c r="E450" t="s">
        <v>2914</v>
      </c>
      <c r="G450" t="s">
        <v>3370</v>
      </c>
      <c r="H450" t="s">
        <v>2758</v>
      </c>
      <c r="M450" t="str">
        <f t="shared" si="145"/>
        <v/>
      </c>
      <c r="N450" t="str">
        <f t="shared" si="146"/>
        <v/>
      </c>
      <c r="O450" t="str">
        <f>IFERROR(VLOOKUP(A450,dispett,2,FALSE),B450)</f>
        <v>ecp_coal</v>
      </c>
      <c r="P450" t="str">
        <f t="shared" si="138"/>
        <v>NaturalGasGroup</v>
      </c>
      <c r="Q450" t="str">
        <f t="shared" si="139"/>
        <v xml:space="preserve"> </v>
      </c>
      <c r="R450" t="str">
        <f t="shared" si="140"/>
        <v xml:space="preserve"> </v>
      </c>
      <c r="S450" t="str">
        <f t="shared" si="141"/>
        <v xml:space="preserve"> </v>
      </c>
      <c r="T450" t="str">
        <f t="shared" si="142"/>
        <v xml:space="preserve"> </v>
      </c>
      <c r="U450" t="str">
        <f t="shared" si="143"/>
        <v xml:space="preserve"> </v>
      </c>
      <c r="V450" t="str">
        <f t="shared" si="144"/>
        <v xml:space="preserve"> </v>
      </c>
      <c r="W450" t="str">
        <f t="shared" si="147"/>
        <v>GRP_VOM</v>
      </c>
      <c r="X450" t="str">
        <f t="shared" si="148"/>
        <v>(NaturalGasGroup)</v>
      </c>
    </row>
    <row r="451" spans="1:24" x14ac:dyDescent="0.25">
      <c r="A451" t="s">
        <v>3683</v>
      </c>
      <c r="B451" t="s">
        <v>2875</v>
      </c>
      <c r="C451" t="s">
        <v>2839</v>
      </c>
      <c r="E451" t="s">
        <v>2929</v>
      </c>
      <c r="G451" t="s">
        <v>3684</v>
      </c>
      <c r="H451" t="s">
        <v>2540</v>
      </c>
      <c r="I451" t="s">
        <v>2543</v>
      </c>
      <c r="J451" t="s">
        <v>2727</v>
      </c>
      <c r="M451" t="str">
        <f t="shared" si="145"/>
        <v/>
      </c>
      <c r="N451" t="str">
        <f t="shared" si="146"/>
        <v/>
      </c>
      <c r="O451" t="str">
        <f>IFERROR(VLOOKUP(A451,dispett,2,FALSE),B451)</f>
        <v>ecpcntl</v>
      </c>
      <c r="P451" t="str">
        <f t="shared" si="138"/>
        <v>StateCodes</v>
      </c>
      <c r="Q451" t="str">
        <f t="shared" si="139"/>
        <v>UtilityType</v>
      </c>
      <c r="R451" t="str">
        <f t="shared" si="140"/>
        <v>SupplyRegion_ALT1</v>
      </c>
      <c r="S451" t="str">
        <f t="shared" si="141"/>
        <v xml:space="preserve"> </v>
      </c>
      <c r="T451" t="str">
        <f t="shared" si="142"/>
        <v xml:space="preserve"> </v>
      </c>
      <c r="U451" t="str">
        <f t="shared" si="143"/>
        <v xml:space="preserve"> </v>
      </c>
      <c r="V451" t="str">
        <f t="shared" si="144"/>
        <v xml:space="preserve"> </v>
      </c>
      <c r="W451" t="str">
        <f t="shared" si="147"/>
        <v>H_SALES</v>
      </c>
      <c r="X451" t="str">
        <f t="shared" si="148"/>
        <v>(StateCodes,UtilityType,SupplyRegion_ALT1)</v>
      </c>
    </row>
    <row r="452" spans="1:24" x14ac:dyDescent="0.25">
      <c r="A452" t="s">
        <v>3685</v>
      </c>
      <c r="B452" t="s">
        <v>2937</v>
      </c>
      <c r="C452" t="s">
        <v>2839</v>
      </c>
      <c r="E452" t="s">
        <v>2876</v>
      </c>
      <c r="G452" t="s">
        <v>3686</v>
      </c>
      <c r="H452" t="s">
        <v>2803</v>
      </c>
      <c r="M452" t="str">
        <f t="shared" si="145"/>
        <v/>
      </c>
      <c r="N452" t="str">
        <f t="shared" si="146"/>
        <v/>
      </c>
      <c r="O452" t="str">
        <f>IFERROR(VLOOKUP(A452,dispett,2,FALSE),B452)</f>
        <v>uso2grp</v>
      </c>
      <c r="P452" t="str">
        <f t="shared" si="138"/>
        <v>SCALARSet</v>
      </c>
      <c r="Q452" t="str">
        <f t="shared" si="139"/>
        <v xml:space="preserve"> </v>
      </c>
      <c r="R452" t="str">
        <f t="shared" si="140"/>
        <v xml:space="preserve"> </v>
      </c>
      <c r="S452" t="str">
        <f t="shared" si="141"/>
        <v xml:space="preserve"> </v>
      </c>
      <c r="T452" t="str">
        <f t="shared" si="142"/>
        <v xml:space="preserve"> </v>
      </c>
      <c r="U452" t="str">
        <f t="shared" si="143"/>
        <v xml:space="preserve"> </v>
      </c>
      <c r="V452" t="str">
        <f t="shared" si="144"/>
        <v xml:space="preserve"> </v>
      </c>
      <c r="W452" t="str">
        <f t="shared" si="147"/>
        <v>HG_BYR</v>
      </c>
      <c r="X452" t="str">
        <f t="shared" si="148"/>
        <v>(SCALARSet)</v>
      </c>
    </row>
    <row r="453" spans="1:24" x14ac:dyDescent="0.25">
      <c r="A453" t="s">
        <v>3687</v>
      </c>
      <c r="B453" t="s">
        <v>2864</v>
      </c>
      <c r="C453" t="s">
        <v>2839</v>
      </c>
      <c r="E453" t="s">
        <v>2868</v>
      </c>
      <c r="G453" t="s">
        <v>3688</v>
      </c>
      <c r="H453" t="s">
        <v>5308</v>
      </c>
      <c r="M453" t="str">
        <f t="shared" si="145"/>
        <v/>
      </c>
      <c r="N453" t="str">
        <f t="shared" si="146"/>
        <v/>
      </c>
      <c r="O453" t="str">
        <f>IFERROR(VLOOKUP(A453,dispett,2,FALSE),B453)</f>
        <v>coalemm</v>
      </c>
      <c r="P453" t="str">
        <f t="shared" si="138"/>
        <v>PlantType</v>
      </c>
      <c r="Q453" t="str">
        <f t="shared" si="139"/>
        <v xml:space="preserve"> </v>
      </c>
      <c r="R453" t="str">
        <f t="shared" si="140"/>
        <v xml:space="preserve"> </v>
      </c>
      <c r="S453" t="str">
        <f t="shared" si="141"/>
        <v xml:space="preserve"> </v>
      </c>
      <c r="T453" t="str">
        <f t="shared" si="142"/>
        <v xml:space="preserve"> </v>
      </c>
      <c r="U453" t="str">
        <f t="shared" si="143"/>
        <v xml:space="preserve"> </v>
      </c>
      <c r="V453" t="str">
        <f t="shared" si="144"/>
        <v xml:space="preserve"> </v>
      </c>
      <c r="W453" t="str">
        <f t="shared" si="147"/>
        <v>HG_CHOICE</v>
      </c>
      <c r="X453" t="str">
        <f t="shared" si="148"/>
        <v>(PlantType)</v>
      </c>
    </row>
    <row r="454" spans="1:24" x14ac:dyDescent="0.25">
      <c r="A454" t="s">
        <v>3689</v>
      </c>
      <c r="B454" t="s">
        <v>2864</v>
      </c>
      <c r="C454" t="s">
        <v>2839</v>
      </c>
      <c r="E454" t="s">
        <v>2868</v>
      </c>
      <c r="G454" t="s">
        <v>3690</v>
      </c>
      <c r="H454" t="s">
        <v>5308</v>
      </c>
      <c r="M454" t="str">
        <f t="shared" si="145"/>
        <v/>
      </c>
      <c r="N454" t="str">
        <f t="shared" si="146"/>
        <v/>
      </c>
      <c r="O454" t="str">
        <f>IFERROR(VLOOKUP(A454,dispett,2,FALSE),B454)</f>
        <v>coalemm</v>
      </c>
      <c r="P454" t="str">
        <f t="shared" si="138"/>
        <v>PlantType</v>
      </c>
      <c r="Q454" t="str">
        <f t="shared" si="139"/>
        <v xml:space="preserve"> </v>
      </c>
      <c r="R454" t="str">
        <f t="shared" si="140"/>
        <v xml:space="preserve"> </v>
      </c>
      <c r="S454" t="str">
        <f t="shared" si="141"/>
        <v xml:space="preserve"> </v>
      </c>
      <c r="T454" t="str">
        <f t="shared" si="142"/>
        <v xml:space="preserve"> </v>
      </c>
      <c r="U454" t="str">
        <f t="shared" si="143"/>
        <v xml:space="preserve"> </v>
      </c>
      <c r="V454" t="str">
        <f t="shared" si="144"/>
        <v xml:space="preserve"> </v>
      </c>
      <c r="W454" t="str">
        <f t="shared" si="147"/>
        <v>HG_CLASS</v>
      </c>
      <c r="X454" t="str">
        <f t="shared" si="148"/>
        <v>(PlantType)</v>
      </c>
    </row>
    <row r="455" spans="1:24" x14ac:dyDescent="0.25">
      <c r="A455" t="s">
        <v>3691</v>
      </c>
      <c r="B455" t="s">
        <v>2937</v>
      </c>
      <c r="C455" t="s">
        <v>2839</v>
      </c>
      <c r="E455" t="s">
        <v>2914</v>
      </c>
      <c r="G455" t="s">
        <v>3692</v>
      </c>
      <c r="H455" t="s">
        <v>2803</v>
      </c>
      <c r="M455" t="str">
        <f t="shared" si="145"/>
        <v/>
      </c>
      <c r="N455" t="str">
        <f t="shared" si="146"/>
        <v/>
      </c>
      <c r="O455" t="str">
        <f>IFERROR(VLOOKUP(A455,dispett,2,FALSE),B455)</f>
        <v>uso2grp</v>
      </c>
      <c r="P455" t="str">
        <f t="shared" si="138"/>
        <v>SCALARSet</v>
      </c>
      <c r="Q455" t="str">
        <f t="shared" si="139"/>
        <v xml:space="preserve"> </v>
      </c>
      <c r="R455" t="str">
        <f t="shared" si="140"/>
        <v xml:space="preserve"> </v>
      </c>
      <c r="S455" t="str">
        <f t="shared" si="141"/>
        <v xml:space="preserve"> </v>
      </c>
      <c r="T455" t="str">
        <f t="shared" si="142"/>
        <v xml:space="preserve"> </v>
      </c>
      <c r="U455" t="str">
        <f t="shared" si="143"/>
        <v xml:space="preserve"> </v>
      </c>
      <c r="V455" t="str">
        <f t="shared" si="144"/>
        <v xml:space="preserve"> </v>
      </c>
      <c r="W455" t="str">
        <f t="shared" si="147"/>
        <v>HG_FCTR</v>
      </c>
      <c r="X455" t="str">
        <f t="shared" si="148"/>
        <v>(SCALARSet)</v>
      </c>
    </row>
    <row r="456" spans="1:24" x14ac:dyDescent="0.25">
      <c r="A456" t="s">
        <v>3693</v>
      </c>
      <c r="B456" t="s">
        <v>3231</v>
      </c>
      <c r="C456" t="s">
        <v>2839</v>
      </c>
      <c r="E456" t="s">
        <v>2840</v>
      </c>
      <c r="G456" t="s">
        <v>3694</v>
      </c>
      <c r="H456" t="s">
        <v>2656</v>
      </c>
      <c r="I456" t="s">
        <v>2561</v>
      </c>
      <c r="M456" t="str">
        <f t="shared" si="145"/>
        <v/>
      </c>
      <c r="N456" t="str">
        <f t="shared" si="146"/>
        <v/>
      </c>
      <c r="O456" t="str">
        <f>IFERROR(VLOOKUP(A456,dispett,2,FALSE),B456)</f>
        <v>emission</v>
      </c>
      <c r="P456" t="str">
        <f t="shared" si="138"/>
        <v>MercuryClass</v>
      </c>
      <c r="Q456" t="str">
        <f t="shared" si="139"/>
        <v>MNUMYR</v>
      </c>
      <c r="R456" t="str">
        <f t="shared" si="140"/>
        <v xml:space="preserve"> </v>
      </c>
      <c r="S456" t="str">
        <f t="shared" si="141"/>
        <v xml:space="preserve"> </v>
      </c>
      <c r="T456" t="str">
        <f t="shared" si="142"/>
        <v xml:space="preserve"> </v>
      </c>
      <c r="U456" t="str">
        <f t="shared" si="143"/>
        <v xml:space="preserve"> </v>
      </c>
      <c r="V456" t="str">
        <f t="shared" si="144"/>
        <v xml:space="preserve"> </v>
      </c>
      <c r="W456" t="str">
        <f t="shared" si="147"/>
        <v>HG_GRAMS_MWH</v>
      </c>
      <c r="X456" t="str">
        <f t="shared" si="148"/>
        <v>(MercuryClass,MNUMYR)</v>
      </c>
    </row>
    <row r="457" spans="1:24" x14ac:dyDescent="0.25">
      <c r="A457" t="s">
        <v>3695</v>
      </c>
      <c r="B457" t="s">
        <v>3231</v>
      </c>
      <c r="C457" t="s">
        <v>2839</v>
      </c>
      <c r="E457" t="s">
        <v>2840</v>
      </c>
      <c r="G457" t="s">
        <v>3696</v>
      </c>
      <c r="H457" t="s">
        <v>2656</v>
      </c>
      <c r="I457" t="s">
        <v>2659</v>
      </c>
      <c r="J457" t="s">
        <v>2561</v>
      </c>
      <c r="M457" t="str">
        <f t="shared" si="145"/>
        <v/>
      </c>
      <c r="N457" t="str">
        <f t="shared" si="146"/>
        <v/>
      </c>
      <c r="O457" t="str">
        <f>IFERROR(VLOOKUP(A457,dispett,2,FALSE),B457)</f>
        <v>emission</v>
      </c>
      <c r="P457" t="str">
        <f t="shared" si="138"/>
        <v>MercuryClass</v>
      </c>
      <c r="Q457" t="str">
        <f t="shared" si="139"/>
        <v>EmissionRank</v>
      </c>
      <c r="R457" t="str">
        <f t="shared" si="140"/>
        <v>MNUMYR</v>
      </c>
      <c r="S457" t="str">
        <f t="shared" si="141"/>
        <v xml:space="preserve"> </v>
      </c>
      <c r="T457" t="str">
        <f t="shared" si="142"/>
        <v xml:space="preserve"> </v>
      </c>
      <c r="U457" t="str">
        <f t="shared" si="143"/>
        <v xml:space="preserve"> </v>
      </c>
      <c r="V457" t="str">
        <f t="shared" si="144"/>
        <v xml:space="preserve"> </v>
      </c>
      <c r="W457" t="str">
        <f t="shared" si="147"/>
        <v>HG_INPUT</v>
      </c>
      <c r="X457" t="str">
        <f t="shared" si="148"/>
        <v>(MercuryClass,EmissionRank,MNUMYR)</v>
      </c>
    </row>
    <row r="458" spans="1:24" x14ac:dyDescent="0.25">
      <c r="A458" t="s">
        <v>3697</v>
      </c>
      <c r="B458" t="s">
        <v>3231</v>
      </c>
      <c r="C458" t="s">
        <v>2839</v>
      </c>
      <c r="E458" t="s">
        <v>2840</v>
      </c>
      <c r="G458" t="s">
        <v>3698</v>
      </c>
      <c r="H458" t="s">
        <v>2656</v>
      </c>
      <c r="I458" t="s">
        <v>2659</v>
      </c>
      <c r="J458" t="s">
        <v>2561</v>
      </c>
      <c r="M458" t="str">
        <f t="shared" si="145"/>
        <v/>
      </c>
      <c r="N458" t="str">
        <f t="shared" si="146"/>
        <v/>
      </c>
      <c r="O458" t="str">
        <f>IFERROR(VLOOKUP(A458,dispett,2,FALSE),B458)</f>
        <v>emission</v>
      </c>
      <c r="P458" t="str">
        <f t="shared" si="138"/>
        <v>MercuryClass</v>
      </c>
      <c r="Q458" t="str">
        <f t="shared" si="139"/>
        <v>EmissionRank</v>
      </c>
      <c r="R458" t="str">
        <f t="shared" si="140"/>
        <v>MNUMYR</v>
      </c>
      <c r="S458" t="str">
        <f t="shared" si="141"/>
        <v xml:space="preserve"> </v>
      </c>
      <c r="T458" t="str">
        <f t="shared" si="142"/>
        <v xml:space="preserve"> </v>
      </c>
      <c r="U458" t="str">
        <f t="shared" si="143"/>
        <v xml:space="preserve"> </v>
      </c>
      <c r="V458" t="str">
        <f t="shared" si="144"/>
        <v xml:space="preserve"> </v>
      </c>
      <c r="W458" t="str">
        <f t="shared" si="147"/>
        <v>HG_MEF</v>
      </c>
      <c r="X458" t="str">
        <f t="shared" si="148"/>
        <v>(MercuryClass,EmissionRank,MNUMYR)</v>
      </c>
    </row>
    <row r="459" spans="1:24" x14ac:dyDescent="0.25">
      <c r="A459" t="s">
        <v>3699</v>
      </c>
      <c r="B459" t="s">
        <v>3231</v>
      </c>
      <c r="C459" t="s">
        <v>2839</v>
      </c>
      <c r="E459" t="s">
        <v>2840</v>
      </c>
      <c r="G459" t="s">
        <v>3700</v>
      </c>
      <c r="H459" t="s">
        <v>2783</v>
      </c>
      <c r="I459" t="s">
        <v>2561</v>
      </c>
      <c r="M459" t="str">
        <f t="shared" si="145"/>
        <v/>
      </c>
      <c r="N459" t="str">
        <f t="shared" si="146"/>
        <v/>
      </c>
      <c r="O459" t="str">
        <f>IFERROR(VLOOKUP(A459,dispett,2,FALSE),B459)</f>
        <v>emission</v>
      </c>
      <c r="P459" t="str">
        <f t="shared" si="138"/>
        <v>CoalDemandRegion</v>
      </c>
      <c r="Q459" t="str">
        <f t="shared" si="139"/>
        <v>MNUMYR</v>
      </c>
      <c r="R459" t="str">
        <f t="shared" si="140"/>
        <v xml:space="preserve"> </v>
      </c>
      <c r="S459" t="str">
        <f t="shared" si="141"/>
        <v xml:space="preserve"> </v>
      </c>
      <c r="T459" t="str">
        <f t="shared" si="142"/>
        <v xml:space="preserve"> </v>
      </c>
      <c r="U459" t="str">
        <f t="shared" si="143"/>
        <v xml:space="preserve"> </v>
      </c>
      <c r="V459" t="str">
        <f t="shared" si="144"/>
        <v xml:space="preserve"> </v>
      </c>
      <c r="W459" t="str">
        <f t="shared" si="147"/>
        <v>HG_MEFNC</v>
      </c>
      <c r="X459" t="str">
        <f t="shared" si="148"/>
        <v>(CoalDemandRegion,MNUMYR)</v>
      </c>
    </row>
    <row r="460" spans="1:24" x14ac:dyDescent="0.25">
      <c r="A460" t="s">
        <v>3701</v>
      </c>
      <c r="B460" t="s">
        <v>3231</v>
      </c>
      <c r="C460" t="s">
        <v>2839</v>
      </c>
      <c r="E460" t="s">
        <v>2840</v>
      </c>
      <c r="G460" t="s">
        <v>3702</v>
      </c>
      <c r="H460" t="s">
        <v>2656</v>
      </c>
      <c r="I460" t="s">
        <v>2659</v>
      </c>
      <c r="J460" t="s">
        <v>2561</v>
      </c>
      <c r="M460" t="str">
        <f t="shared" si="145"/>
        <v/>
      </c>
      <c r="N460" t="str">
        <f t="shared" si="146"/>
        <v/>
      </c>
      <c r="O460" t="str">
        <f>IFERROR(VLOOKUP(A460,dispett,2,FALSE),B460)</f>
        <v>emission</v>
      </c>
      <c r="P460" t="str">
        <f t="shared" si="138"/>
        <v>MercuryClass</v>
      </c>
      <c r="Q460" t="str">
        <f t="shared" si="139"/>
        <v>EmissionRank</v>
      </c>
      <c r="R460" t="str">
        <f t="shared" si="140"/>
        <v>MNUMYR</v>
      </c>
      <c r="S460" t="str">
        <f t="shared" si="141"/>
        <v xml:space="preserve"> </v>
      </c>
      <c r="T460" t="str">
        <f t="shared" si="142"/>
        <v xml:space="preserve"> </v>
      </c>
      <c r="U460" t="str">
        <f t="shared" si="143"/>
        <v xml:space="preserve"> </v>
      </c>
      <c r="V460" t="str">
        <f t="shared" si="144"/>
        <v xml:space="preserve"> </v>
      </c>
      <c r="W460" t="str">
        <f t="shared" si="147"/>
        <v>HG_OUTPUT</v>
      </c>
      <c r="X460" t="str">
        <f t="shared" si="148"/>
        <v>(MercuryClass,EmissionRank,MNUMYR)</v>
      </c>
    </row>
    <row r="461" spans="1:24" x14ac:dyDescent="0.25">
      <c r="A461" t="s">
        <v>3703</v>
      </c>
      <c r="B461" t="s">
        <v>2937</v>
      </c>
      <c r="C461" t="s">
        <v>2839</v>
      </c>
      <c r="E461" t="s">
        <v>2876</v>
      </c>
      <c r="G461" t="s">
        <v>3704</v>
      </c>
      <c r="H461" t="s">
        <v>2803</v>
      </c>
      <c r="M461" t="str">
        <f t="shared" si="145"/>
        <v/>
      </c>
      <c r="N461" t="str">
        <f t="shared" si="146"/>
        <v/>
      </c>
      <c r="O461" t="str">
        <f>IFERROR(VLOOKUP(A461,dispett,2,FALSE),B461)</f>
        <v>uso2grp</v>
      </c>
      <c r="P461" t="str">
        <f t="shared" si="138"/>
        <v>SCALARSet</v>
      </c>
      <c r="Q461" t="str">
        <f t="shared" si="139"/>
        <v xml:space="preserve"> </v>
      </c>
      <c r="R461" t="str">
        <f t="shared" si="140"/>
        <v xml:space="preserve"> </v>
      </c>
      <c r="S461" t="str">
        <f t="shared" si="141"/>
        <v xml:space="preserve"> </v>
      </c>
      <c r="T461" t="str">
        <f t="shared" si="142"/>
        <v xml:space="preserve"> </v>
      </c>
      <c r="U461" t="str">
        <f t="shared" si="143"/>
        <v xml:space="preserve"> </v>
      </c>
      <c r="V461" t="str">
        <f t="shared" si="144"/>
        <v xml:space="preserve"> </v>
      </c>
      <c r="W461" t="str">
        <f t="shared" si="147"/>
        <v>HG_SYR</v>
      </c>
      <c r="X461" t="str">
        <f t="shared" si="148"/>
        <v>(SCALARSet)</v>
      </c>
    </row>
    <row r="462" spans="1:24" x14ac:dyDescent="0.25">
      <c r="A462" t="s">
        <v>3705</v>
      </c>
      <c r="B462" t="s">
        <v>2928</v>
      </c>
      <c r="C462" t="s">
        <v>2839</v>
      </c>
      <c r="E462" t="s">
        <v>2876</v>
      </c>
      <c r="G462" t="s">
        <v>3706</v>
      </c>
      <c r="H462" t="s">
        <v>2803</v>
      </c>
      <c r="M462" t="str">
        <f t="shared" si="145"/>
        <v/>
      </c>
      <c r="N462" t="str">
        <f t="shared" si="146"/>
        <v/>
      </c>
      <c r="O462" t="str">
        <f>IFERROR(VLOOKUP(A462,dispett,2,FALSE),B462)</f>
        <v>dsmtfecp</v>
      </c>
      <c r="P462" t="str">
        <f t="shared" si="138"/>
        <v>SCALARSet</v>
      </c>
      <c r="Q462" t="str">
        <f t="shared" si="139"/>
        <v xml:space="preserve"> </v>
      </c>
      <c r="R462" t="str">
        <f t="shared" si="140"/>
        <v xml:space="preserve"> </v>
      </c>
      <c r="S462" t="str">
        <f t="shared" si="141"/>
        <v xml:space="preserve"> </v>
      </c>
      <c r="T462" t="str">
        <f t="shared" si="142"/>
        <v xml:space="preserve"> </v>
      </c>
      <c r="U462" t="str">
        <f t="shared" si="143"/>
        <v xml:space="preserve"> </v>
      </c>
      <c r="V462" t="str">
        <f t="shared" si="144"/>
        <v xml:space="preserve"> </v>
      </c>
      <c r="W462" t="str">
        <f t="shared" si="147"/>
        <v>hoursToBuy</v>
      </c>
      <c r="X462" t="str">
        <f t="shared" si="148"/>
        <v>(SCALARSet)</v>
      </c>
    </row>
    <row r="463" spans="1:24" x14ac:dyDescent="0.25">
      <c r="A463" t="s">
        <v>3707</v>
      </c>
      <c r="B463" t="s">
        <v>2928</v>
      </c>
      <c r="C463" t="s">
        <v>2839</v>
      </c>
      <c r="E463" t="s">
        <v>2876</v>
      </c>
      <c r="G463" t="s">
        <v>3708</v>
      </c>
      <c r="H463" t="s">
        <v>2803</v>
      </c>
      <c r="M463" t="str">
        <f t="shared" si="145"/>
        <v/>
      </c>
      <c r="N463" t="str">
        <f t="shared" si="146"/>
        <v/>
      </c>
      <c r="O463" t="str">
        <f>IFERROR(VLOOKUP(A463,dispett,2,FALSE),B463)</f>
        <v>dsmtfecp</v>
      </c>
      <c r="P463" t="str">
        <f t="shared" si="138"/>
        <v>SCALARSet</v>
      </c>
      <c r="Q463" t="str">
        <f t="shared" si="139"/>
        <v xml:space="preserve"> </v>
      </c>
      <c r="R463" t="str">
        <f t="shared" si="140"/>
        <v xml:space="preserve"> </v>
      </c>
      <c r="S463" t="str">
        <f t="shared" si="141"/>
        <v xml:space="preserve"> </v>
      </c>
      <c r="T463" t="str">
        <f t="shared" si="142"/>
        <v xml:space="preserve"> </v>
      </c>
      <c r="U463" t="str">
        <f t="shared" si="143"/>
        <v xml:space="preserve"> </v>
      </c>
      <c r="V463" t="str">
        <f t="shared" si="144"/>
        <v xml:space="preserve"> </v>
      </c>
      <c r="W463" t="str">
        <f t="shared" si="147"/>
        <v>hoursToSell</v>
      </c>
      <c r="X463" t="str">
        <f t="shared" si="148"/>
        <v>(SCALARSet)</v>
      </c>
    </row>
    <row r="464" spans="1:24" x14ac:dyDescent="0.25">
      <c r="A464" t="s">
        <v>3709</v>
      </c>
      <c r="B464" t="s">
        <v>2864</v>
      </c>
      <c r="C464" t="s">
        <v>2839</v>
      </c>
      <c r="E464" t="s">
        <v>2840</v>
      </c>
      <c r="G464" t="s">
        <v>3710</v>
      </c>
      <c r="H464" t="s">
        <v>2785</v>
      </c>
      <c r="I464" t="s">
        <v>2561</v>
      </c>
      <c r="J464" t="s">
        <v>2781</v>
      </c>
      <c r="M464" t="str">
        <f t="shared" si="145"/>
        <v/>
      </c>
      <c r="N464" t="str">
        <f t="shared" si="146"/>
        <v/>
      </c>
      <c r="O464" t="str">
        <f>IFERROR(VLOOKUP(A464,dispett,2,FALSE),B464)</f>
        <v>coalemm</v>
      </c>
      <c r="P464" t="str">
        <f t="shared" si="138"/>
        <v>CoalDemandRegion</v>
      </c>
      <c r="Q464" t="str">
        <f t="shared" si="139"/>
        <v>MNUMYR</v>
      </c>
      <c r="R464" t="str">
        <f t="shared" si="140"/>
        <v>PlantType_ECP</v>
      </c>
      <c r="S464" t="str">
        <f t="shared" si="141"/>
        <v xml:space="preserve"> </v>
      </c>
      <c r="T464" t="str">
        <f t="shared" si="142"/>
        <v xml:space="preserve"> </v>
      </c>
      <c r="U464" t="str">
        <f t="shared" si="143"/>
        <v xml:space="preserve"> </v>
      </c>
      <c r="V464" t="str">
        <f t="shared" si="144"/>
        <v xml:space="preserve"> </v>
      </c>
      <c r="W464" t="str">
        <f t="shared" si="147"/>
        <v>HRTCLNR</v>
      </c>
      <c r="X464" t="str">
        <f t="shared" si="148"/>
        <v>(CoalDemandRegion,MNUMYR,PlantType_ECP)</v>
      </c>
    </row>
    <row r="465" spans="1:24" x14ac:dyDescent="0.25">
      <c r="A465" t="s">
        <v>3711</v>
      </c>
      <c r="B465" t="s">
        <v>2932</v>
      </c>
      <c r="C465" t="s">
        <v>2839</v>
      </c>
      <c r="E465" t="s">
        <v>2876</v>
      </c>
      <c r="H465" t="s">
        <v>2551</v>
      </c>
      <c r="I465" t="s">
        <v>2565</v>
      </c>
      <c r="J465" t="s">
        <v>2563</v>
      </c>
      <c r="M465" t="str">
        <f t="shared" si="145"/>
        <v/>
      </c>
      <c r="N465" t="str">
        <f t="shared" si="146"/>
        <v/>
      </c>
      <c r="O465" t="str">
        <f>IFERROR(VLOOKUP(A465,dispett,2,FALSE),B465)</f>
        <v>wrenew</v>
      </c>
      <c r="P465" t="str">
        <f t="shared" si="138"/>
        <v>Months</v>
      </c>
      <c r="Q465" t="str">
        <f t="shared" si="139"/>
        <v>Three</v>
      </c>
      <c r="R465" t="str">
        <f t="shared" si="140"/>
        <v>HoursADay</v>
      </c>
      <c r="S465" t="str">
        <f t="shared" si="141"/>
        <v xml:space="preserve"> </v>
      </c>
      <c r="T465" t="str">
        <f t="shared" si="142"/>
        <v xml:space="preserve"> </v>
      </c>
      <c r="U465" t="str">
        <f t="shared" si="143"/>
        <v xml:space="preserve"> </v>
      </c>
      <c r="V465" t="str">
        <f t="shared" si="144"/>
        <v xml:space="preserve"> </v>
      </c>
      <c r="W465" t="str">
        <f t="shared" si="147"/>
        <v>HrToECPgrp</v>
      </c>
      <c r="X465" t="str">
        <f t="shared" si="148"/>
        <v>(Months,Three,HoursADay)</v>
      </c>
    </row>
    <row r="466" spans="1:24" x14ac:dyDescent="0.25">
      <c r="A466" t="s">
        <v>3712</v>
      </c>
      <c r="B466" t="s">
        <v>2928</v>
      </c>
      <c r="C466" t="s">
        <v>2839</v>
      </c>
      <c r="E466" t="s">
        <v>2876</v>
      </c>
      <c r="H466" t="s">
        <v>2561</v>
      </c>
      <c r="I466" t="s">
        <v>2706</v>
      </c>
      <c r="J466" t="s">
        <v>2703</v>
      </c>
      <c r="K466" t="s">
        <v>2679</v>
      </c>
      <c r="L466" t="s">
        <v>2563</v>
      </c>
      <c r="M466" t="str">
        <f t="shared" si="145"/>
        <v/>
      </c>
      <c r="N466" t="str">
        <f t="shared" si="146"/>
        <v/>
      </c>
      <c r="O466" t="str">
        <f>IFERROR(VLOOKUP(A466,dispett,2,FALSE),B466)</f>
        <v>dsmtfecp</v>
      </c>
      <c r="P466" t="str">
        <f t="shared" si="138"/>
        <v>MNUMYR</v>
      </c>
      <c r="Q466" t="str">
        <f t="shared" si="139"/>
        <v>DSMSupplyRegion</v>
      </c>
      <c r="R466" t="str">
        <f t="shared" si="140"/>
        <v>Months</v>
      </c>
      <c r="S466" t="str">
        <f t="shared" si="141"/>
        <v>DayTimePeriod</v>
      </c>
      <c r="T466" t="str">
        <f t="shared" si="142"/>
        <v>HoursADay</v>
      </c>
      <c r="U466" t="str">
        <f t="shared" si="143"/>
        <v xml:space="preserve"> </v>
      </c>
      <c r="V466" t="str">
        <f t="shared" si="144"/>
        <v xml:space="preserve"> </v>
      </c>
      <c r="W466" t="str">
        <f t="shared" si="147"/>
        <v>HRTOECPSL</v>
      </c>
      <c r="X466" t="str">
        <f t="shared" si="148"/>
        <v>(MNUMYR,DSMSupplyRegion,Months,DayTimePeriod,HoursADay)</v>
      </c>
    </row>
    <row r="467" spans="1:24" x14ac:dyDescent="0.25">
      <c r="A467" t="s">
        <v>3713</v>
      </c>
      <c r="B467" t="s">
        <v>2875</v>
      </c>
      <c r="C467" t="s">
        <v>2839</v>
      </c>
      <c r="E467" t="s">
        <v>2929</v>
      </c>
      <c r="H467" t="s">
        <v>2727</v>
      </c>
      <c r="I467" t="s">
        <v>5313</v>
      </c>
      <c r="J467" t="s">
        <v>2704</v>
      </c>
      <c r="M467" t="str">
        <f t="shared" si="145"/>
        <v/>
      </c>
      <c r="N467" t="str">
        <f t="shared" si="146"/>
        <v/>
      </c>
      <c r="O467" t="str">
        <f>IFERROR(VLOOKUP(A467,dispett,2,FALSE),B467)</f>
        <v>ecpcntl</v>
      </c>
      <c r="P467" t="str">
        <f t="shared" si="138"/>
        <v>SupplyRegion_ALT1</v>
      </c>
      <c r="Q467" t="str">
        <f t="shared" si="139"/>
        <v>DispatchableECP</v>
      </c>
      <c r="R467" t="str">
        <f t="shared" si="140"/>
        <v>FuelRegion</v>
      </c>
      <c r="S467" t="str">
        <f t="shared" si="141"/>
        <v xml:space="preserve"> </v>
      </c>
      <c r="T467" t="str">
        <f t="shared" si="142"/>
        <v xml:space="preserve"> </v>
      </c>
      <c r="U467" t="str">
        <f t="shared" si="143"/>
        <v xml:space="preserve"> </v>
      </c>
      <c r="V467" t="str">
        <f t="shared" si="144"/>
        <v xml:space="preserve"> </v>
      </c>
      <c r="W467" t="str">
        <f t="shared" si="147"/>
        <v>HTRT_CAP</v>
      </c>
      <c r="X467" t="str">
        <f t="shared" si="148"/>
        <v>(SupplyRegion_ALT1,DispatchableECP,FuelRegion)</v>
      </c>
    </row>
    <row r="468" spans="1:24" x14ac:dyDescent="0.25">
      <c r="A468" t="s">
        <v>3714</v>
      </c>
      <c r="B468" t="s">
        <v>2875</v>
      </c>
      <c r="C468" t="s">
        <v>2839</v>
      </c>
      <c r="E468" t="s">
        <v>2929</v>
      </c>
      <c r="H468" t="s">
        <v>2727</v>
      </c>
      <c r="I468" t="s">
        <v>5313</v>
      </c>
      <c r="J468" t="s">
        <v>2704</v>
      </c>
      <c r="M468" t="str">
        <f t="shared" si="145"/>
        <v/>
      </c>
      <c r="N468" t="str">
        <f t="shared" si="146"/>
        <v/>
      </c>
      <c r="O468" t="str">
        <f>IFERROR(VLOOKUP(A468,dispett,2,FALSE),B468)</f>
        <v>ecpcntl</v>
      </c>
      <c r="P468" t="str">
        <f t="shared" si="138"/>
        <v>SupplyRegion_ALT1</v>
      </c>
      <c r="Q468" t="str">
        <f t="shared" si="139"/>
        <v>DispatchableECP</v>
      </c>
      <c r="R468" t="str">
        <f t="shared" si="140"/>
        <v>FuelRegion</v>
      </c>
      <c r="S468" t="str">
        <f t="shared" si="141"/>
        <v xml:space="preserve"> </v>
      </c>
      <c r="T468" t="str">
        <f t="shared" si="142"/>
        <v xml:space="preserve"> </v>
      </c>
      <c r="U468" t="str">
        <f t="shared" si="143"/>
        <v xml:space="preserve"> </v>
      </c>
      <c r="V468" t="str">
        <f t="shared" si="144"/>
        <v xml:space="preserve"> </v>
      </c>
      <c r="W468" t="str">
        <f t="shared" si="147"/>
        <v>HTRT_CAP_MR</v>
      </c>
      <c r="X468" t="str">
        <f t="shared" si="148"/>
        <v>(SupplyRegion_ALT1,DispatchableECP,FuelRegion)</v>
      </c>
    </row>
    <row r="469" spans="1:24" x14ac:dyDescent="0.25">
      <c r="A469" t="s">
        <v>3715</v>
      </c>
      <c r="B469" t="s">
        <v>2875</v>
      </c>
      <c r="C469" t="s">
        <v>2839</v>
      </c>
      <c r="E469" t="s">
        <v>2929</v>
      </c>
      <c r="H469" s="8" t="s">
        <v>5304</v>
      </c>
      <c r="I469" t="s">
        <v>5325</v>
      </c>
      <c r="J469" t="s">
        <v>5308</v>
      </c>
      <c r="K469" t="s">
        <v>2727</v>
      </c>
      <c r="M469" t="str">
        <f t="shared" si="145"/>
        <v/>
      </c>
      <c r="N469" t="str">
        <f t="shared" si="146"/>
        <v/>
      </c>
      <c r="O469" t="str">
        <f>IFERROR(VLOOKUP(A469,dispett,2,FALSE),B469)</f>
        <v>ecpcntl</v>
      </c>
      <c r="P469" t="str">
        <f t="shared" si="138"/>
        <v>FuelRegion_SUP</v>
      </c>
      <c r="Q469" t="str">
        <f t="shared" si="139"/>
        <v>RetireGroup</v>
      </c>
      <c r="R469" t="str">
        <f t="shared" si="140"/>
        <v>PlantType</v>
      </c>
      <c r="S469" t="str">
        <f t="shared" si="141"/>
        <v>SupplyRegion</v>
      </c>
      <c r="T469" t="str">
        <f t="shared" si="142"/>
        <v xml:space="preserve"> </v>
      </c>
      <c r="U469" t="str">
        <f t="shared" si="143"/>
        <v xml:space="preserve"> </v>
      </c>
      <c r="V469" t="str">
        <f t="shared" si="144"/>
        <v xml:space="preserve"> </v>
      </c>
      <c r="W469" t="str">
        <f t="shared" si="147"/>
        <v>HTRT_EPGCAP</v>
      </c>
      <c r="X469" t="str">
        <f t="shared" si="148"/>
        <v>(FuelRegion_SUP,RetireGroup,PlantType,SupplyRegion)</v>
      </c>
    </row>
    <row r="470" spans="1:24" x14ac:dyDescent="0.25">
      <c r="A470" t="s">
        <v>3716</v>
      </c>
      <c r="B470" t="s">
        <v>2875</v>
      </c>
      <c r="C470" t="s">
        <v>2839</v>
      </c>
      <c r="E470" t="s">
        <v>2914</v>
      </c>
      <c r="G470" t="s">
        <v>3717</v>
      </c>
      <c r="H470" t="s">
        <v>5308</v>
      </c>
      <c r="M470" t="str">
        <f t="shared" si="145"/>
        <v/>
      </c>
      <c r="N470" t="str">
        <f t="shared" si="146"/>
        <v/>
      </c>
      <c r="O470" t="str">
        <f>IFERROR(VLOOKUP(A470,dispett,2,FALSE),B470)</f>
        <v>ecpcntl</v>
      </c>
      <c r="P470" t="str">
        <f t="shared" si="138"/>
        <v>PlantType</v>
      </c>
      <c r="Q470" t="str">
        <f t="shared" si="139"/>
        <v xml:space="preserve"> </v>
      </c>
      <c r="R470" t="str">
        <f t="shared" si="140"/>
        <v xml:space="preserve"> </v>
      </c>
      <c r="S470" t="str">
        <f t="shared" si="141"/>
        <v xml:space="preserve"> </v>
      </c>
      <c r="T470" t="str">
        <f t="shared" si="142"/>
        <v xml:space="preserve"> </v>
      </c>
      <c r="U470" t="str">
        <f t="shared" si="143"/>
        <v xml:space="preserve"> </v>
      </c>
      <c r="V470" t="str">
        <f t="shared" si="144"/>
        <v xml:space="preserve"> </v>
      </c>
      <c r="W470" t="str">
        <f t="shared" si="147"/>
        <v>HTRT_FLOOR</v>
      </c>
      <c r="X470" t="str">
        <f t="shared" si="148"/>
        <v>(PlantType)</v>
      </c>
    </row>
    <row r="471" spans="1:24" x14ac:dyDescent="0.25">
      <c r="A471" t="s">
        <v>3718</v>
      </c>
      <c r="B471" t="s">
        <v>2875</v>
      </c>
      <c r="C471" t="s">
        <v>2839</v>
      </c>
      <c r="E471" t="s">
        <v>2876</v>
      </c>
      <c r="H471" t="s">
        <v>5325</v>
      </c>
      <c r="I471" t="s">
        <v>5308</v>
      </c>
      <c r="J471" t="s">
        <v>2727</v>
      </c>
      <c r="M471" t="str">
        <f t="shared" si="145"/>
        <v/>
      </c>
      <c r="N471" t="str">
        <f t="shared" si="146"/>
        <v/>
      </c>
      <c r="O471" t="str">
        <f>IFERROR(VLOOKUP(A471,dispett,2,FALSE),B471)</f>
        <v>ecpcntl</v>
      </c>
      <c r="P471" t="str">
        <f t="shared" si="138"/>
        <v>RetireGroup</v>
      </c>
      <c r="Q471" t="str">
        <f t="shared" si="139"/>
        <v>PlantType</v>
      </c>
      <c r="R471" t="str">
        <f t="shared" si="140"/>
        <v>SupplyRegion_ALT1</v>
      </c>
      <c r="S471" t="str">
        <f t="shared" si="141"/>
        <v xml:space="preserve"> </v>
      </c>
      <c r="T471" t="str">
        <f t="shared" si="142"/>
        <v xml:space="preserve"> </v>
      </c>
      <c r="U471" t="str">
        <f t="shared" si="143"/>
        <v xml:space="preserve"> </v>
      </c>
      <c r="V471" t="str">
        <f t="shared" si="144"/>
        <v xml:space="preserve"> </v>
      </c>
      <c r="W471" t="str">
        <f t="shared" si="147"/>
        <v>HTRT_FRST</v>
      </c>
      <c r="X471" t="str">
        <f t="shared" si="148"/>
        <v>(RetireGroup,PlantType,SupplyRegion_ALT1)</v>
      </c>
    </row>
    <row r="472" spans="1:24" x14ac:dyDescent="0.25">
      <c r="A472" t="s">
        <v>3719</v>
      </c>
      <c r="B472" t="s">
        <v>2875</v>
      </c>
      <c r="C472" t="s">
        <v>2839</v>
      </c>
      <c r="E472" t="s">
        <v>2914</v>
      </c>
      <c r="G472" t="s">
        <v>3720</v>
      </c>
      <c r="H472" t="s">
        <v>2561</v>
      </c>
      <c r="I472" t="s">
        <v>2567</v>
      </c>
      <c r="M472" t="str">
        <f t="shared" si="145"/>
        <v/>
      </c>
      <c r="N472" t="str">
        <f t="shared" si="146"/>
        <v/>
      </c>
      <c r="O472" t="str">
        <f>IFERROR(VLOOKUP(A472,dispett,2,FALSE),B472)</f>
        <v>ecpcntl</v>
      </c>
      <c r="P472" t="str">
        <f t="shared" si="138"/>
        <v>MNUMYR</v>
      </c>
      <c r="Q472" t="str">
        <f t="shared" si="139"/>
        <v>Four</v>
      </c>
      <c r="R472" t="str">
        <f t="shared" si="140"/>
        <v xml:space="preserve"> </v>
      </c>
      <c r="S472" t="str">
        <f t="shared" si="141"/>
        <v xml:space="preserve"> </v>
      </c>
      <c r="T472" t="str">
        <f t="shared" si="142"/>
        <v xml:space="preserve"> </v>
      </c>
      <c r="U472" t="str">
        <f t="shared" si="143"/>
        <v xml:space="preserve"> </v>
      </c>
      <c r="V472" t="str">
        <f t="shared" si="144"/>
        <v xml:space="preserve"> </v>
      </c>
      <c r="W472" t="str">
        <f t="shared" si="147"/>
        <v>HTRT_GL</v>
      </c>
      <c r="X472" t="str">
        <f t="shared" si="148"/>
        <v>(MNUMYR,Four)</v>
      </c>
    </row>
    <row r="473" spans="1:24" ht="14.25" customHeight="1" x14ac:dyDescent="0.25">
      <c r="A473" t="s">
        <v>3721</v>
      </c>
      <c r="B473" t="s">
        <v>2875</v>
      </c>
      <c r="C473" t="s">
        <v>2839</v>
      </c>
      <c r="E473" t="s">
        <v>2914</v>
      </c>
      <c r="G473" t="s">
        <v>3722</v>
      </c>
      <c r="H473" t="s">
        <v>5308</v>
      </c>
      <c r="I473" t="s">
        <v>2567</v>
      </c>
      <c r="M473" t="str">
        <f t="shared" si="145"/>
        <v/>
      </c>
      <c r="N473" t="str">
        <f t="shared" si="146"/>
        <v/>
      </c>
      <c r="O473" t="str">
        <f>IFERROR(VLOOKUP(A473,dispett,2,FALSE),B473)</f>
        <v>ecpcntl</v>
      </c>
      <c r="P473" t="str">
        <f t="shared" si="138"/>
        <v>PlantType</v>
      </c>
      <c r="Q473" t="str">
        <f t="shared" si="139"/>
        <v>Four</v>
      </c>
      <c r="R473" t="str">
        <f t="shared" si="140"/>
        <v xml:space="preserve"> </v>
      </c>
      <c r="S473" t="str">
        <f t="shared" si="141"/>
        <v xml:space="preserve"> </v>
      </c>
      <c r="T473" t="str">
        <f t="shared" si="142"/>
        <v xml:space="preserve"> </v>
      </c>
      <c r="U473" t="str">
        <f t="shared" si="143"/>
        <v xml:space="preserve"> </v>
      </c>
      <c r="V473" t="str">
        <f t="shared" si="144"/>
        <v xml:space="preserve"> </v>
      </c>
      <c r="W473" t="str">
        <f t="shared" si="147"/>
        <v>HTRT_OVRQ</v>
      </c>
      <c r="X473" t="str">
        <f t="shared" si="148"/>
        <v>(PlantType,Four)</v>
      </c>
    </row>
    <row r="474" spans="1:24" x14ac:dyDescent="0.25">
      <c r="A474" t="s">
        <v>3723</v>
      </c>
      <c r="B474" t="s">
        <v>2875</v>
      </c>
      <c r="C474" t="s">
        <v>2839</v>
      </c>
      <c r="E474" t="s">
        <v>2914</v>
      </c>
      <c r="G474" t="s">
        <v>3724</v>
      </c>
      <c r="H474" t="s">
        <v>5308</v>
      </c>
      <c r="I474" t="s">
        <v>2567</v>
      </c>
      <c r="M474" t="str">
        <f t="shared" si="145"/>
        <v/>
      </c>
      <c r="N474" t="str">
        <f t="shared" si="146"/>
        <v/>
      </c>
      <c r="O474" t="str">
        <f>IFERROR(VLOOKUP(A474,dispett,2,FALSE),B474)</f>
        <v>ecpcntl</v>
      </c>
      <c r="P474" t="str">
        <f t="shared" si="138"/>
        <v>PlantType</v>
      </c>
      <c r="Q474" t="str">
        <f t="shared" si="139"/>
        <v>Four</v>
      </c>
      <c r="R474" t="str">
        <f t="shared" si="140"/>
        <v xml:space="preserve"> </v>
      </c>
      <c r="S474" t="str">
        <f t="shared" si="141"/>
        <v xml:space="preserve"> </v>
      </c>
      <c r="T474" t="str">
        <f t="shared" si="142"/>
        <v xml:space="preserve"> </v>
      </c>
      <c r="U474" t="str">
        <f t="shared" si="143"/>
        <v xml:space="preserve"> </v>
      </c>
      <c r="V474" t="str">
        <f t="shared" si="144"/>
        <v xml:space="preserve"> </v>
      </c>
      <c r="W474" t="str">
        <f t="shared" si="147"/>
        <v>HTRT_REDQ</v>
      </c>
      <c r="X474" t="str">
        <f t="shared" si="148"/>
        <v>(PlantType,Four)</v>
      </c>
    </row>
    <row r="475" spans="1:24" s="2" customFormat="1" x14ac:dyDescent="0.25">
      <c r="A475" s="2" t="s">
        <v>5142</v>
      </c>
      <c r="B475" s="2" t="s">
        <v>2875</v>
      </c>
      <c r="C475" s="2" t="s">
        <v>2839</v>
      </c>
      <c r="E475" s="2" t="s">
        <v>2914</v>
      </c>
      <c r="G475" s="2" t="s">
        <v>5143</v>
      </c>
      <c r="H475" s="2" t="s">
        <v>5308</v>
      </c>
      <c r="M475" t="str">
        <f t="shared" si="145"/>
        <v/>
      </c>
      <c r="N475" t="str">
        <f t="shared" si="146"/>
        <v/>
      </c>
      <c r="O475" t="str">
        <f>IFERROR(VLOOKUP(A475,dispett,2,FALSE),B475)</f>
        <v>ecpcntl</v>
      </c>
      <c r="P475" t="str">
        <f t="shared" ref="P475" si="149">IFERROR(VLOOKUP(H475,ECPLOOK,3,FALSE),"missing")</f>
        <v>PlantType</v>
      </c>
      <c r="Q475" t="str">
        <f t="shared" ref="Q475" si="150">IFERROR(VLOOKUP(I475,ECPLOOK,2,FALSE),IF(I475&lt;&gt;"","missing"," "))</f>
        <v xml:space="preserve"> </v>
      </c>
      <c r="R475" t="str">
        <f t="shared" ref="R475" si="151">IFERROR(VLOOKUP(J475,ECPLOOK,3,FALSE),IF(J475&lt;&gt;"","missing"," "))</f>
        <v xml:space="preserve"> </v>
      </c>
      <c r="S475" t="str">
        <f t="shared" ref="S475" si="152">IFERROR(VLOOKUP(K475,ECPLOOK,2,FALSE),IF(K475&lt;&gt;"","missing"," "))</f>
        <v xml:space="preserve"> </v>
      </c>
      <c r="T475" t="str">
        <f t="shared" ref="T475" si="153">IFERROR(VLOOKUP(L475,ECPLOOK,3,FALSE),IF(L475&lt;&gt;"","missing"," "))</f>
        <v xml:space="preserve"> </v>
      </c>
      <c r="U475" t="str">
        <f t="shared" ref="U475" si="154">IFERROR(VLOOKUP(M475,ECPLOOK,2)," ")</f>
        <v xml:space="preserve"> </v>
      </c>
      <c r="V475" t="str">
        <f t="shared" ref="V475" si="155">IFERROR(VLOOKUP(N475,ECPLOOK,2)," ")</f>
        <v xml:space="preserve"> </v>
      </c>
      <c r="W475" t="str">
        <f t="shared" ref="W475" si="156">IF(A475&lt;&gt;"CF",SUBSTITUTE(A475,"$","_"),"WWIND_CF")</f>
        <v>HTRT_REDUCTION</v>
      </c>
      <c r="X475" t="str">
        <f t="shared" ref="X475" si="157">IF(P475&lt;&gt;" ","("&amp;P475,"")    &amp;    IF(Q475&lt;&gt;" ",   ","&amp;Q475,"")   &amp; IF(R475&lt;&gt;" ",   ","&amp;R475,"")   &amp; IF(S475&lt;&gt;" ",   ","&amp;S475,"")  &amp; IF(T475&lt;&gt;" ",   ","&amp;T475,"")  &amp; IF(U475&lt;&gt;" ",  ","&amp;U475,"") &amp; IF(V475&lt;&gt;" ",  "," &amp; V475,"" )&amp; IF(P475&lt;&gt;" ",")","")</f>
        <v>(PlantType)</v>
      </c>
    </row>
    <row r="476" spans="1:24" x14ac:dyDescent="0.25">
      <c r="A476" t="s">
        <v>3725</v>
      </c>
      <c r="B476" t="s">
        <v>2875</v>
      </c>
      <c r="C476" t="s">
        <v>2865</v>
      </c>
      <c r="E476" t="s">
        <v>2876</v>
      </c>
      <c r="G476" t="s">
        <v>3726</v>
      </c>
      <c r="H476" t="s">
        <v>5351</v>
      </c>
      <c r="M476" t="str">
        <f t="shared" si="145"/>
        <v/>
      </c>
      <c r="N476" t="str">
        <f t="shared" si="146"/>
        <v/>
      </c>
      <c r="O476" t="str">
        <f>IFERROR(VLOOKUP(A476,dispett,2,FALSE),B476)</f>
        <v>ecpcntl</v>
      </c>
      <c r="P476" t="str">
        <f t="shared" si="138"/>
        <v>PlantGroup</v>
      </c>
      <c r="Q476" t="str">
        <f t="shared" si="139"/>
        <v xml:space="preserve"> </v>
      </c>
      <c r="R476" t="str">
        <f t="shared" si="140"/>
        <v xml:space="preserve"> </v>
      </c>
      <c r="S476" t="str">
        <f t="shared" si="141"/>
        <v xml:space="preserve"> </v>
      </c>
      <c r="T476" t="str">
        <f t="shared" si="142"/>
        <v xml:space="preserve"> </v>
      </c>
      <c r="U476" t="str">
        <f t="shared" si="143"/>
        <v xml:space="preserve"> </v>
      </c>
      <c r="V476" t="str">
        <f t="shared" si="144"/>
        <v xml:space="preserve"> </v>
      </c>
      <c r="W476" t="str">
        <f t="shared" si="147"/>
        <v>HTRT_RESULTS</v>
      </c>
      <c r="X476" t="str">
        <f t="shared" si="148"/>
        <v>(PlantGroup)</v>
      </c>
    </row>
    <row r="477" spans="1:24" x14ac:dyDescent="0.25">
      <c r="A477" t="s">
        <v>3727</v>
      </c>
      <c r="B477" t="s">
        <v>2875</v>
      </c>
      <c r="C477" t="s">
        <v>2839</v>
      </c>
      <c r="E477" t="s">
        <v>2876</v>
      </c>
      <c r="H477" t="s">
        <v>5325</v>
      </c>
      <c r="I477" t="s">
        <v>5308</v>
      </c>
      <c r="J477" t="s">
        <v>2727</v>
      </c>
      <c r="M477" t="str">
        <f t="shared" si="145"/>
        <v/>
      </c>
      <c r="N477" t="str">
        <f t="shared" si="146"/>
        <v/>
      </c>
      <c r="O477" t="str">
        <f>IFERROR(VLOOKUP(A477,dispett,2,FALSE),B477)</f>
        <v>ecpcntl</v>
      </c>
      <c r="P477" t="str">
        <f t="shared" si="138"/>
        <v>RetireGroup</v>
      </c>
      <c r="Q477" t="str">
        <f t="shared" si="139"/>
        <v>PlantType</v>
      </c>
      <c r="R477" t="str">
        <f t="shared" si="140"/>
        <v>SupplyRegion_ALT1</v>
      </c>
      <c r="S477" t="str">
        <f t="shared" si="141"/>
        <v xml:space="preserve"> </v>
      </c>
      <c r="T477" t="str">
        <f t="shared" si="142"/>
        <v xml:space="preserve"> </v>
      </c>
      <c r="U477" t="str">
        <f t="shared" si="143"/>
        <v xml:space="preserve"> </v>
      </c>
      <c r="V477" t="str">
        <f t="shared" si="144"/>
        <v xml:space="preserve"> </v>
      </c>
      <c r="W477" t="str">
        <f t="shared" si="147"/>
        <v>HTRT_UNITS</v>
      </c>
      <c r="X477" t="str">
        <f t="shared" si="148"/>
        <v>(RetireGroup,PlantType,SupplyRegion_ALT1)</v>
      </c>
    </row>
    <row r="478" spans="1:24" x14ac:dyDescent="0.25">
      <c r="A478" t="s">
        <v>3728</v>
      </c>
      <c r="B478" t="s">
        <v>2974</v>
      </c>
      <c r="C478" t="s">
        <v>2839</v>
      </c>
      <c r="E478" t="s">
        <v>2840</v>
      </c>
      <c r="G478" t="s">
        <v>3729</v>
      </c>
      <c r="H478" t="s">
        <v>2722</v>
      </c>
      <c r="I478" t="s">
        <v>2561</v>
      </c>
      <c r="M478" t="str">
        <f t="shared" si="145"/>
        <v/>
      </c>
      <c r="N478" t="str">
        <f t="shared" si="146"/>
        <v/>
      </c>
      <c r="O478" t="str">
        <f>IFERROR(VLOOKUP(A478,dispett,2,FALSE),B478)</f>
        <v>cogen</v>
      </c>
      <c r="P478" t="str">
        <f t="shared" si="138"/>
        <v>CensusRegion</v>
      </c>
      <c r="Q478" t="str">
        <f t="shared" si="139"/>
        <v>MNUMYR</v>
      </c>
      <c r="R478" t="str">
        <f t="shared" si="140"/>
        <v xml:space="preserve"> </v>
      </c>
      <c r="S478" t="str">
        <f t="shared" si="141"/>
        <v xml:space="preserve"> </v>
      </c>
      <c r="T478" t="str">
        <f t="shared" si="142"/>
        <v xml:space="preserve"> </v>
      </c>
      <c r="U478" t="str">
        <f t="shared" si="143"/>
        <v xml:space="preserve"> </v>
      </c>
      <c r="V478" t="str">
        <f t="shared" si="144"/>
        <v xml:space="preserve"> </v>
      </c>
      <c r="W478" t="str">
        <f t="shared" si="147"/>
        <v>ICHPCESGEN</v>
      </c>
      <c r="X478" t="str">
        <f t="shared" si="148"/>
        <v>(CensusRegion,MNUMYR)</v>
      </c>
    </row>
    <row r="479" spans="1:24" x14ac:dyDescent="0.25">
      <c r="A479" t="s">
        <v>3730</v>
      </c>
      <c r="B479" t="s">
        <v>2875</v>
      </c>
      <c r="C479" t="s">
        <v>2839</v>
      </c>
      <c r="E479" t="s">
        <v>2914</v>
      </c>
      <c r="G479" t="s">
        <v>3731</v>
      </c>
      <c r="H479" t="s">
        <v>2727</v>
      </c>
      <c r="I479" t="s">
        <v>5332</v>
      </c>
      <c r="M479" t="str">
        <f t="shared" si="145"/>
        <v/>
      </c>
      <c r="N479" t="str">
        <f t="shared" si="146"/>
        <v/>
      </c>
      <c r="O479" t="str">
        <f>IFERROR(VLOOKUP(A479,dispett,2,FALSE),B479)</f>
        <v>ecpcntl</v>
      </c>
      <c r="P479" t="str">
        <f t="shared" si="138"/>
        <v>SupplyRegion_ALT1</v>
      </c>
      <c r="Q479" t="str">
        <f t="shared" si="139"/>
        <v>ExplicitPlanningHorizon</v>
      </c>
      <c r="R479" t="str">
        <f t="shared" si="140"/>
        <v xml:space="preserve"> </v>
      </c>
      <c r="S479" t="str">
        <f t="shared" si="141"/>
        <v xml:space="preserve"> </v>
      </c>
      <c r="T479" t="str">
        <f t="shared" si="142"/>
        <v xml:space="preserve"> </v>
      </c>
      <c r="U479" t="str">
        <f t="shared" si="143"/>
        <v xml:space="preserve"> </v>
      </c>
      <c r="V479" t="str">
        <f t="shared" si="144"/>
        <v xml:space="preserve"> </v>
      </c>
      <c r="W479" t="str">
        <f t="shared" si="147"/>
        <v>IRNWACT</v>
      </c>
      <c r="X479" t="str">
        <f t="shared" si="148"/>
        <v>(SupplyRegion_ALT1,ExplicitPlanningHorizon)</v>
      </c>
    </row>
    <row r="480" spans="1:24" x14ac:dyDescent="0.25">
      <c r="A480" t="s">
        <v>3732</v>
      </c>
      <c r="B480" t="s">
        <v>2875</v>
      </c>
      <c r="C480" t="s">
        <v>2839</v>
      </c>
      <c r="E480" t="s">
        <v>2914</v>
      </c>
      <c r="G480" t="s">
        <v>3733</v>
      </c>
      <c r="H480" t="s">
        <v>2727</v>
      </c>
      <c r="I480" t="s">
        <v>5332</v>
      </c>
      <c r="M480" t="str">
        <f t="shared" si="145"/>
        <v/>
      </c>
      <c r="N480" t="str">
        <f t="shared" si="146"/>
        <v/>
      </c>
      <c r="O480" t="str">
        <f>IFERROR(VLOOKUP(A480,dispett,2,FALSE),B480)</f>
        <v>ecpcntl</v>
      </c>
      <c r="P480" t="str">
        <f t="shared" si="138"/>
        <v>SupplyRegion_ALT1</v>
      </c>
      <c r="Q480" t="str">
        <f t="shared" si="139"/>
        <v>ExplicitPlanningHorizon</v>
      </c>
      <c r="R480" t="str">
        <f t="shared" si="140"/>
        <v xml:space="preserve"> </v>
      </c>
      <c r="S480" t="str">
        <f t="shared" si="141"/>
        <v xml:space="preserve"> </v>
      </c>
      <c r="T480" t="str">
        <f t="shared" si="142"/>
        <v xml:space="preserve"> </v>
      </c>
      <c r="U480" t="str">
        <f t="shared" si="143"/>
        <v xml:space="preserve"> </v>
      </c>
      <c r="V480" t="str">
        <f t="shared" si="144"/>
        <v xml:space="preserve"> </v>
      </c>
      <c r="W480" t="str">
        <f t="shared" si="147"/>
        <v>IRNWGEN</v>
      </c>
      <c r="X480" t="str">
        <f t="shared" si="148"/>
        <v>(SupplyRegion_ALT1,ExplicitPlanningHorizon)</v>
      </c>
    </row>
    <row r="481" spans="1:24" x14ac:dyDescent="0.25">
      <c r="A481" t="s">
        <v>3734</v>
      </c>
      <c r="B481" t="s">
        <v>2875</v>
      </c>
      <c r="C481" t="s">
        <v>2839</v>
      </c>
      <c r="E481" t="s">
        <v>2914</v>
      </c>
      <c r="G481" t="s">
        <v>3735</v>
      </c>
      <c r="H481" t="s">
        <v>2727</v>
      </c>
      <c r="I481" t="s">
        <v>5332</v>
      </c>
      <c r="M481" t="str">
        <f t="shared" si="145"/>
        <v/>
      </c>
      <c r="N481" t="str">
        <f t="shared" si="146"/>
        <v/>
      </c>
      <c r="O481" t="str">
        <f>IFERROR(VLOOKUP(A481,dispett,2,FALSE),B481)</f>
        <v>ecpcntl</v>
      </c>
      <c r="P481" t="str">
        <f t="shared" si="138"/>
        <v>SupplyRegion_ALT1</v>
      </c>
      <c r="Q481" t="str">
        <f t="shared" si="139"/>
        <v>ExplicitPlanningHorizon</v>
      </c>
      <c r="R481" t="str">
        <f t="shared" si="140"/>
        <v xml:space="preserve"> </v>
      </c>
      <c r="S481" t="str">
        <f t="shared" si="141"/>
        <v xml:space="preserve"> </v>
      </c>
      <c r="T481" t="str">
        <f t="shared" si="142"/>
        <v xml:space="preserve"> </v>
      </c>
      <c r="U481" t="str">
        <f t="shared" si="143"/>
        <v xml:space="preserve"> </v>
      </c>
      <c r="V481" t="str">
        <f t="shared" si="144"/>
        <v xml:space="preserve"> </v>
      </c>
      <c r="W481" t="str">
        <f t="shared" si="147"/>
        <v>IRNWPCT</v>
      </c>
      <c r="X481" t="str">
        <f t="shared" si="148"/>
        <v>(SupplyRegion_ALT1,ExplicitPlanningHorizon)</v>
      </c>
    </row>
    <row r="482" spans="1:24" x14ac:dyDescent="0.25">
      <c r="A482" t="s">
        <v>3736</v>
      </c>
      <c r="B482" t="s">
        <v>2875</v>
      </c>
      <c r="C482" t="s">
        <v>2839</v>
      </c>
      <c r="E482" t="s">
        <v>2914</v>
      </c>
      <c r="G482" t="s">
        <v>3737</v>
      </c>
      <c r="H482" t="s">
        <v>2727</v>
      </c>
      <c r="I482" t="s">
        <v>5332</v>
      </c>
      <c r="M482" t="str">
        <f t="shared" si="145"/>
        <v/>
      </c>
      <c r="N482" t="str">
        <f t="shared" si="146"/>
        <v/>
      </c>
      <c r="O482" t="str">
        <f>IFERROR(VLOOKUP(A482,dispett,2,FALSE),B482)</f>
        <v>ecpcntl</v>
      </c>
      <c r="P482" t="str">
        <f t="shared" si="138"/>
        <v>SupplyRegion_ALT1</v>
      </c>
      <c r="Q482" t="str">
        <f t="shared" si="139"/>
        <v>ExplicitPlanningHorizon</v>
      </c>
      <c r="R482" t="str">
        <f t="shared" si="140"/>
        <v xml:space="preserve"> </v>
      </c>
      <c r="S482" t="str">
        <f t="shared" si="141"/>
        <v xml:space="preserve"> </v>
      </c>
      <c r="T482" t="str">
        <f t="shared" si="142"/>
        <v xml:space="preserve"> </v>
      </c>
      <c r="U482" t="str">
        <f t="shared" si="143"/>
        <v xml:space="preserve"> </v>
      </c>
      <c r="V482" t="str">
        <f t="shared" si="144"/>
        <v xml:space="preserve"> </v>
      </c>
      <c r="W482" t="str">
        <f t="shared" si="147"/>
        <v>ITOTGEN</v>
      </c>
      <c r="X482" t="str">
        <f t="shared" si="148"/>
        <v>(SupplyRegion_ALT1,ExplicitPlanningHorizon)</v>
      </c>
    </row>
    <row r="483" spans="1:24" x14ac:dyDescent="0.25">
      <c r="A483" t="s">
        <v>3738</v>
      </c>
      <c r="B483" t="s">
        <v>3739</v>
      </c>
      <c r="C483" t="s">
        <v>2839</v>
      </c>
      <c r="E483" t="s">
        <v>2840</v>
      </c>
      <c r="H483" t="s">
        <v>2561</v>
      </c>
      <c r="I483" t="s">
        <v>2779</v>
      </c>
      <c r="M483" t="str">
        <f t="shared" si="145"/>
        <v/>
      </c>
      <c r="N483" t="str">
        <f t="shared" si="146"/>
        <v/>
      </c>
      <c r="O483" t="str">
        <f>IFERROR(VLOOKUP(A483,dispett,2,FALSE),B483)</f>
        <v>emablk</v>
      </c>
      <c r="P483" t="str">
        <f t="shared" si="138"/>
        <v>MNUMYR</v>
      </c>
      <c r="Q483" t="str">
        <f t="shared" si="139"/>
        <v>NewPrice</v>
      </c>
      <c r="R483" t="str">
        <f t="shared" si="140"/>
        <v xml:space="preserve"> </v>
      </c>
      <c r="S483" t="str">
        <f t="shared" si="141"/>
        <v xml:space="preserve"> </v>
      </c>
      <c r="T483" t="str">
        <f t="shared" si="142"/>
        <v xml:space="preserve"> </v>
      </c>
      <c r="U483" t="str">
        <f t="shared" si="143"/>
        <v xml:space="preserve"> </v>
      </c>
      <c r="V483" t="str">
        <f t="shared" si="144"/>
        <v xml:space="preserve"> </v>
      </c>
      <c r="W483" t="str">
        <f t="shared" si="147"/>
        <v>JCLCLNR</v>
      </c>
      <c r="X483" t="str">
        <f t="shared" si="148"/>
        <v>(MNUMYR,NewPrice)</v>
      </c>
    </row>
    <row r="484" spans="1:24" x14ac:dyDescent="0.25">
      <c r="A484" t="s">
        <v>3740</v>
      </c>
      <c r="B484" t="s">
        <v>3739</v>
      </c>
      <c r="C484" t="s">
        <v>2839</v>
      </c>
      <c r="E484" t="s">
        <v>2840</v>
      </c>
      <c r="G484" t="s">
        <v>3741</v>
      </c>
      <c r="H484" t="s">
        <v>2561</v>
      </c>
      <c r="M484" t="str">
        <f t="shared" si="145"/>
        <v/>
      </c>
      <c r="N484" t="str">
        <f t="shared" si="146"/>
        <v/>
      </c>
      <c r="O484" t="str">
        <f>IFERROR(VLOOKUP(A484,dispett,2,FALSE),B484)</f>
        <v>emablk</v>
      </c>
      <c r="P484" t="str">
        <f t="shared" si="138"/>
        <v>MNUMYR</v>
      </c>
      <c r="Q484" t="str">
        <f t="shared" si="139"/>
        <v xml:space="preserve"> </v>
      </c>
      <c r="R484" t="str">
        <f t="shared" si="140"/>
        <v xml:space="preserve"> </v>
      </c>
      <c r="S484" t="str">
        <f t="shared" si="141"/>
        <v xml:space="preserve"> </v>
      </c>
      <c r="T484" t="str">
        <f t="shared" si="142"/>
        <v xml:space="preserve"> </v>
      </c>
      <c r="U484" t="str">
        <f t="shared" si="143"/>
        <v xml:space="preserve"> </v>
      </c>
      <c r="V484" t="str">
        <f t="shared" si="144"/>
        <v xml:space="preserve"> </v>
      </c>
      <c r="W484" t="str">
        <f t="shared" si="147"/>
        <v>JCLEL</v>
      </c>
      <c r="X484" t="str">
        <f t="shared" si="148"/>
        <v>(MNUMYR)</v>
      </c>
    </row>
    <row r="485" spans="1:24" x14ac:dyDescent="0.25">
      <c r="A485" t="s">
        <v>3742</v>
      </c>
      <c r="B485" t="s">
        <v>3739</v>
      </c>
      <c r="C485" t="s">
        <v>2839</v>
      </c>
      <c r="E485" t="s">
        <v>2840</v>
      </c>
      <c r="G485" t="s">
        <v>3743</v>
      </c>
      <c r="H485" t="s">
        <v>2561</v>
      </c>
      <c r="M485" t="str">
        <f t="shared" si="145"/>
        <v/>
      </c>
      <c r="N485" t="str">
        <f t="shared" si="146"/>
        <v/>
      </c>
      <c r="O485" t="str">
        <f>IFERROR(VLOOKUP(A485,dispett,2,FALSE),B485)</f>
        <v>emablk</v>
      </c>
      <c r="P485" t="str">
        <f t="shared" si="138"/>
        <v>MNUMYR</v>
      </c>
      <c r="Q485" t="str">
        <f t="shared" si="139"/>
        <v xml:space="preserve"> </v>
      </c>
      <c r="R485" t="str">
        <f t="shared" si="140"/>
        <v xml:space="preserve"> </v>
      </c>
      <c r="S485" t="str">
        <f t="shared" si="141"/>
        <v xml:space="preserve"> </v>
      </c>
      <c r="T485" t="str">
        <f t="shared" si="142"/>
        <v xml:space="preserve"> </v>
      </c>
      <c r="U485" t="str">
        <f t="shared" si="143"/>
        <v xml:space="preserve"> </v>
      </c>
      <c r="V485" t="str">
        <f t="shared" si="144"/>
        <v xml:space="preserve"> </v>
      </c>
      <c r="W485" t="str">
        <f t="shared" si="147"/>
        <v>JDSEL</v>
      </c>
      <c r="X485" t="str">
        <f t="shared" si="148"/>
        <v>(MNUMYR)</v>
      </c>
    </row>
    <row r="486" spans="1:24" x14ac:dyDescent="0.25">
      <c r="A486" t="s">
        <v>3744</v>
      </c>
      <c r="B486" t="s">
        <v>3739</v>
      </c>
      <c r="C486" t="s">
        <v>2839</v>
      </c>
      <c r="E486" t="s">
        <v>2840</v>
      </c>
      <c r="G486" t="s">
        <v>3745</v>
      </c>
      <c r="H486" t="s">
        <v>2561</v>
      </c>
      <c r="M486" t="str">
        <f t="shared" si="145"/>
        <v/>
      </c>
      <c r="N486" t="str">
        <f t="shared" si="146"/>
        <v/>
      </c>
      <c r="O486" t="str">
        <f>IFERROR(VLOOKUP(A486,dispett,2,FALSE),B486)</f>
        <v>emablk</v>
      </c>
      <c r="P486" t="str">
        <f t="shared" si="138"/>
        <v>MNUMYR</v>
      </c>
      <c r="Q486" t="str">
        <f t="shared" si="139"/>
        <v xml:space="preserve"> </v>
      </c>
      <c r="R486" t="str">
        <f t="shared" si="140"/>
        <v xml:space="preserve"> </v>
      </c>
      <c r="S486" t="str">
        <f t="shared" si="141"/>
        <v xml:space="preserve"> </v>
      </c>
      <c r="T486" t="str">
        <f t="shared" si="142"/>
        <v xml:space="preserve"> </v>
      </c>
      <c r="U486" t="str">
        <f t="shared" si="143"/>
        <v xml:space="preserve"> </v>
      </c>
      <c r="V486" t="str">
        <f t="shared" si="144"/>
        <v xml:space="preserve"> </v>
      </c>
      <c r="W486" t="str">
        <f t="shared" si="147"/>
        <v>JNGEL</v>
      </c>
      <c r="X486" t="str">
        <f t="shared" si="148"/>
        <v>(MNUMYR)</v>
      </c>
    </row>
    <row r="487" spans="1:24" x14ac:dyDescent="0.25">
      <c r="A487" t="s">
        <v>3746</v>
      </c>
      <c r="B487" t="s">
        <v>3739</v>
      </c>
      <c r="C487" t="s">
        <v>2839</v>
      </c>
      <c r="E487" t="s">
        <v>2840</v>
      </c>
      <c r="G487" t="s">
        <v>3747</v>
      </c>
      <c r="H487" t="s">
        <v>2561</v>
      </c>
      <c r="M487" t="str">
        <f t="shared" si="145"/>
        <v/>
      </c>
      <c r="N487" t="str">
        <f t="shared" si="146"/>
        <v/>
      </c>
      <c r="O487" t="str">
        <f>IFERROR(VLOOKUP(A487,dispett,2,FALSE),B487)</f>
        <v>emablk</v>
      </c>
      <c r="P487" t="str">
        <f t="shared" si="138"/>
        <v>MNUMYR</v>
      </c>
      <c r="Q487" t="str">
        <f t="shared" si="139"/>
        <v xml:space="preserve"> </v>
      </c>
      <c r="R487" t="str">
        <f t="shared" si="140"/>
        <v xml:space="preserve"> </v>
      </c>
      <c r="S487" t="str">
        <f t="shared" si="141"/>
        <v xml:space="preserve"> </v>
      </c>
      <c r="T487" t="str">
        <f t="shared" si="142"/>
        <v xml:space="preserve"> </v>
      </c>
      <c r="U487" t="str">
        <f t="shared" si="143"/>
        <v xml:space="preserve"> </v>
      </c>
      <c r="V487" t="str">
        <f t="shared" si="144"/>
        <v xml:space="preserve"> </v>
      </c>
      <c r="W487" t="str">
        <f t="shared" si="147"/>
        <v>JRSEL</v>
      </c>
      <c r="X487" t="str">
        <f t="shared" si="148"/>
        <v>(MNUMYR)</v>
      </c>
    </row>
    <row r="488" spans="1:24" x14ac:dyDescent="0.25">
      <c r="A488" t="s">
        <v>3748</v>
      </c>
      <c r="B488" t="s">
        <v>2974</v>
      </c>
      <c r="C488" t="s">
        <v>2839</v>
      </c>
      <c r="E488" t="s">
        <v>2840</v>
      </c>
      <c r="G488" t="s">
        <v>3749</v>
      </c>
      <c r="H488" t="s">
        <v>2722</v>
      </c>
      <c r="I488" t="s">
        <v>2561</v>
      </c>
      <c r="M488" t="str">
        <f t="shared" si="145"/>
        <v/>
      </c>
      <c r="N488" t="str">
        <f t="shared" si="146"/>
        <v/>
      </c>
      <c r="O488" t="str">
        <f>IFERROR(VLOOKUP(A488,dispett,2,FALSE),B488)</f>
        <v>cogen</v>
      </c>
      <c r="P488" t="str">
        <f t="shared" si="138"/>
        <v>CensusRegion</v>
      </c>
      <c r="Q488" t="str">
        <f t="shared" si="139"/>
        <v>MNUMYR</v>
      </c>
      <c r="R488" t="str">
        <f t="shared" si="140"/>
        <v xml:space="preserve"> </v>
      </c>
      <c r="S488" t="str">
        <f t="shared" si="141"/>
        <v xml:space="preserve"> </v>
      </c>
      <c r="T488" t="str">
        <f t="shared" si="142"/>
        <v xml:space="preserve"> </v>
      </c>
      <c r="U488" t="str">
        <f t="shared" si="143"/>
        <v xml:space="preserve"> </v>
      </c>
      <c r="V488" t="str">
        <f t="shared" si="144"/>
        <v xml:space="preserve"> </v>
      </c>
      <c r="W488" t="str">
        <f t="shared" si="147"/>
        <v>KCHPCESGEN</v>
      </c>
      <c r="X488" t="str">
        <f t="shared" si="148"/>
        <v>(CensusRegion,MNUMYR)</v>
      </c>
    </row>
    <row r="489" spans="1:24" x14ac:dyDescent="0.25">
      <c r="A489" t="s">
        <v>3750</v>
      </c>
      <c r="B489" t="s">
        <v>2917</v>
      </c>
      <c r="C489" t="s">
        <v>2839</v>
      </c>
      <c r="E489" t="s">
        <v>2840</v>
      </c>
      <c r="G489" t="s">
        <v>3751</v>
      </c>
      <c r="H489" t="s">
        <v>2727</v>
      </c>
      <c r="I489" t="s">
        <v>2561</v>
      </c>
      <c r="M489" t="str">
        <f t="shared" si="145"/>
        <v/>
      </c>
      <c r="N489" t="str">
        <f t="shared" si="146"/>
        <v/>
      </c>
      <c r="O489" t="str">
        <f>IFERROR(VLOOKUP(A489,dispett,2,FALSE),B489)</f>
        <v>control</v>
      </c>
      <c r="P489" t="str">
        <f t="shared" si="138"/>
        <v>SupplyRegion_ALT1</v>
      </c>
      <c r="Q489" t="str">
        <f t="shared" si="139"/>
        <v>MNUMYR</v>
      </c>
      <c r="R489" t="str">
        <f t="shared" si="140"/>
        <v xml:space="preserve"> </v>
      </c>
      <c r="S489" t="str">
        <f t="shared" si="141"/>
        <v xml:space="preserve"> </v>
      </c>
      <c r="T489" t="str">
        <f t="shared" si="142"/>
        <v xml:space="preserve"> </v>
      </c>
      <c r="U489" t="str">
        <f t="shared" si="143"/>
        <v xml:space="preserve"> </v>
      </c>
      <c r="V489" t="str">
        <f t="shared" si="144"/>
        <v xml:space="preserve"> </v>
      </c>
      <c r="W489" t="str">
        <f t="shared" si="147"/>
        <v>KWH_DM_BY_RG</v>
      </c>
      <c r="X489" t="str">
        <f t="shared" si="148"/>
        <v>(SupplyRegion_ALT1,MNUMYR)</v>
      </c>
    </row>
    <row r="490" spans="1:24" x14ac:dyDescent="0.25">
      <c r="A490" t="s">
        <v>3752</v>
      </c>
      <c r="B490" t="s">
        <v>2917</v>
      </c>
      <c r="C490" t="s">
        <v>2839</v>
      </c>
      <c r="E490" t="s">
        <v>2840</v>
      </c>
      <c r="G490" t="s">
        <v>3753</v>
      </c>
      <c r="H490" t="s">
        <v>2727</v>
      </c>
      <c r="I490" t="s">
        <v>2561</v>
      </c>
      <c r="M490" t="str">
        <f t="shared" si="145"/>
        <v/>
      </c>
      <c r="N490" t="str">
        <f t="shared" si="146"/>
        <v/>
      </c>
      <c r="O490" t="str">
        <f>IFERROR(VLOOKUP(A490,dispett,2,FALSE),B490)</f>
        <v>control</v>
      </c>
      <c r="P490" t="str">
        <f t="shared" ref="P490:P540" si="158">IFERROR(VLOOKUP(H490,ECPLOOK,3,FALSE),"missing")</f>
        <v>SupplyRegion_ALT1</v>
      </c>
      <c r="Q490" t="str">
        <f t="shared" ref="Q490:Q540" si="159">IFERROR(VLOOKUP(I490,ECPLOOK,2,FALSE),IF(I490&lt;&gt;"","missing"," "))</f>
        <v>MNUMYR</v>
      </c>
      <c r="R490" t="str">
        <f t="shared" ref="R490:R540" si="160">IFERROR(VLOOKUP(J490,ECPLOOK,3,FALSE),IF(J490&lt;&gt;"","missing"," "))</f>
        <v xml:space="preserve"> </v>
      </c>
      <c r="S490" t="str">
        <f t="shared" ref="S490:S540" si="161">IFERROR(VLOOKUP(K490,ECPLOOK,2,FALSE),IF(K490&lt;&gt;"","missing"," "))</f>
        <v xml:space="preserve"> </v>
      </c>
      <c r="T490" t="str">
        <f t="shared" ref="T490:T540" si="162">IFERROR(VLOOKUP(L490,ECPLOOK,3,FALSE),IF(L490&lt;&gt;"","missing"," "))</f>
        <v xml:space="preserve"> </v>
      </c>
      <c r="U490" t="str">
        <f t="shared" ref="U490:U540" si="163">IFERROR(VLOOKUP(M490,ECPLOOK,2)," ")</f>
        <v xml:space="preserve"> </v>
      </c>
      <c r="V490" t="str">
        <f t="shared" ref="V490:V540" si="164">IFERROR(VLOOKUP(N490,ECPLOOK,2)," ")</f>
        <v xml:space="preserve"> </v>
      </c>
      <c r="W490" t="str">
        <f t="shared" si="147"/>
        <v>KWH_IM_BY_RG</v>
      </c>
      <c r="X490" t="str">
        <f t="shared" si="148"/>
        <v>(SupplyRegion_ALT1,MNUMYR)</v>
      </c>
    </row>
    <row r="491" spans="1:24" x14ac:dyDescent="0.25">
      <c r="A491" t="s">
        <v>3754</v>
      </c>
      <c r="B491" t="s">
        <v>3074</v>
      </c>
      <c r="C491" t="s">
        <v>2839</v>
      </c>
      <c r="E491" t="s">
        <v>2868</v>
      </c>
      <c r="G491" t="s">
        <v>3755</v>
      </c>
      <c r="H491" t="s">
        <v>2803</v>
      </c>
      <c r="M491" t="str">
        <f t="shared" ref="M491:M541" si="165">IF(OR($O491="dispout",$O491="bildin",$O491="bildout",$O491="dispin"),"mnumnr","")</f>
        <v/>
      </c>
      <c r="N491" t="str">
        <f t="shared" ref="N491:N541" si="166">IF(OR($O491="dispout",$O491="bildin",$O491="bildout",$O491="dispett3"),"mnumyr","")</f>
        <v/>
      </c>
      <c r="O491" t="str">
        <f>IFERROR(VLOOKUP(A491,dispett,2,FALSE),B491)</f>
        <v>ncntrl</v>
      </c>
      <c r="P491" t="str">
        <f t="shared" si="158"/>
        <v>SCALARSet</v>
      </c>
      <c r="Q491" t="str">
        <f t="shared" si="159"/>
        <v xml:space="preserve"> </v>
      </c>
      <c r="R491" t="str">
        <f t="shared" si="160"/>
        <v xml:space="preserve"> </v>
      </c>
      <c r="S491" t="str">
        <f t="shared" si="161"/>
        <v xml:space="preserve"> </v>
      </c>
      <c r="T491" t="str">
        <f t="shared" si="162"/>
        <v xml:space="preserve"> </v>
      </c>
      <c r="U491" t="str">
        <f t="shared" si="163"/>
        <v xml:space="preserve"> </v>
      </c>
      <c r="V491" t="str">
        <f t="shared" si="164"/>
        <v xml:space="preserve"> </v>
      </c>
      <c r="W491" t="str">
        <f t="shared" ref="W491:W541" si="167">IF(A491&lt;&gt;"CF",SUBSTITUTE(A491,"$","_"),"WWIND_CF")</f>
        <v>LASTYR</v>
      </c>
      <c r="X491" t="str">
        <f t="shared" ref="X491:X541" si="168">IF(P491&lt;&gt;" ","("&amp;P491,"")    &amp;    IF(Q491&lt;&gt;" ",   ","&amp;Q491,"")   &amp; IF(R491&lt;&gt;" ",   ","&amp;R491,"")   &amp; IF(S491&lt;&gt;" ",   ","&amp;S491,"")  &amp; IF(T491&lt;&gt;" ",   ","&amp;T491,"")  &amp; IF(U491&lt;&gt;" ",  ","&amp;U491,"") &amp; IF(V491&lt;&gt;" ",  "," &amp; V491,"" )&amp; IF(P491&lt;&gt;" ",")","")</f>
        <v>(SCALARSet)</v>
      </c>
    </row>
    <row r="492" spans="1:24" x14ac:dyDescent="0.25">
      <c r="A492" t="s">
        <v>3756</v>
      </c>
      <c r="B492" t="s">
        <v>3757</v>
      </c>
      <c r="C492" t="s">
        <v>2839</v>
      </c>
      <c r="E492" t="s">
        <v>2876</v>
      </c>
      <c r="H492" t="s">
        <v>2585</v>
      </c>
      <c r="M492" t="str">
        <f t="shared" si="165"/>
        <v/>
      </c>
      <c r="N492" t="str">
        <f t="shared" si="166"/>
        <v>mnumyr</v>
      </c>
      <c r="O492" t="str">
        <f>IFERROR(VLOOKUP(A492,dispett,2,FALSE),B492)</f>
        <v>dispett3</v>
      </c>
      <c r="P492" t="str">
        <f t="shared" si="158"/>
        <v>CanadianSupplyImport</v>
      </c>
      <c r="Q492" t="str">
        <f t="shared" si="159"/>
        <v xml:space="preserve"> </v>
      </c>
      <c r="R492" t="str">
        <f t="shared" si="160"/>
        <v xml:space="preserve"> </v>
      </c>
      <c r="S492" t="str">
        <f t="shared" si="161"/>
        <v xml:space="preserve"> </v>
      </c>
      <c r="T492" t="str">
        <f t="shared" si="162"/>
        <v xml:space="preserve"> </v>
      </c>
      <c r="U492" t="str">
        <f t="shared" si="163"/>
        <v xml:space="preserve"> </v>
      </c>
      <c r="V492" t="str">
        <f t="shared" si="164"/>
        <v>MNUMYR</v>
      </c>
      <c r="W492" t="str">
        <f t="shared" si="167"/>
        <v>LEAD</v>
      </c>
      <c r="X492" t="str">
        <f t="shared" si="168"/>
        <v>(CanadianSupplyImport,MNUMYR)</v>
      </c>
    </row>
    <row r="493" spans="1:24" x14ac:dyDescent="0.25">
      <c r="A493" t="s">
        <v>3758</v>
      </c>
      <c r="B493" t="s">
        <v>2875</v>
      </c>
      <c r="C493" t="s">
        <v>2839</v>
      </c>
      <c r="E493" t="s">
        <v>2914</v>
      </c>
      <c r="G493" t="s">
        <v>3759</v>
      </c>
      <c r="H493" t="s">
        <v>2561</v>
      </c>
      <c r="I493" t="s">
        <v>2727</v>
      </c>
      <c r="M493" t="str">
        <f t="shared" si="165"/>
        <v/>
      </c>
      <c r="N493" t="str">
        <f t="shared" si="166"/>
        <v/>
      </c>
      <c r="O493" t="str">
        <f>IFERROR(VLOOKUP(A493,dispett,2,FALSE),B493)</f>
        <v>ecpcntl</v>
      </c>
      <c r="P493" t="str">
        <f t="shared" si="158"/>
        <v>MNUMYR</v>
      </c>
      <c r="Q493" t="str">
        <f t="shared" si="159"/>
        <v>SupplyRegion</v>
      </c>
      <c r="R493" t="str">
        <f t="shared" si="160"/>
        <v xml:space="preserve"> </v>
      </c>
      <c r="S493" t="str">
        <f t="shared" si="161"/>
        <v xml:space="preserve"> </v>
      </c>
      <c r="T493" t="str">
        <f t="shared" si="162"/>
        <v xml:space="preserve"> </v>
      </c>
      <c r="U493" t="str">
        <f t="shared" si="163"/>
        <v xml:space="preserve"> </v>
      </c>
      <c r="V493" t="str">
        <f t="shared" si="164"/>
        <v xml:space="preserve"> </v>
      </c>
      <c r="W493" t="str">
        <f t="shared" si="167"/>
        <v>LEVRMC</v>
      </c>
      <c r="X493" t="str">
        <f t="shared" si="168"/>
        <v>(MNUMYR,SupplyRegion)</v>
      </c>
    </row>
    <row r="494" spans="1:24" x14ac:dyDescent="0.25">
      <c r="A494" t="s">
        <v>3760</v>
      </c>
      <c r="B494" t="s">
        <v>2875</v>
      </c>
      <c r="C494" t="s">
        <v>2839</v>
      </c>
      <c r="E494" t="s">
        <v>2914</v>
      </c>
      <c r="G494" t="s">
        <v>3761</v>
      </c>
      <c r="H494" t="s">
        <v>2561</v>
      </c>
      <c r="I494" t="s">
        <v>2727</v>
      </c>
      <c r="M494" t="str">
        <f t="shared" si="165"/>
        <v/>
      </c>
      <c r="N494" t="str">
        <f t="shared" si="166"/>
        <v/>
      </c>
      <c r="O494" t="str">
        <f>IFERROR(VLOOKUP(A494,dispett,2,FALSE),B494)</f>
        <v>ecpcntl</v>
      </c>
      <c r="P494" t="str">
        <f t="shared" si="158"/>
        <v>MNUMYR</v>
      </c>
      <c r="Q494" t="str">
        <f t="shared" si="159"/>
        <v>SupplyRegion</v>
      </c>
      <c r="R494" t="str">
        <f t="shared" si="160"/>
        <v xml:space="preserve"> </v>
      </c>
      <c r="S494" t="str">
        <f t="shared" si="161"/>
        <v xml:space="preserve"> </v>
      </c>
      <c r="T494" t="str">
        <f t="shared" si="162"/>
        <v xml:space="preserve"> </v>
      </c>
      <c r="U494" t="str">
        <f t="shared" si="163"/>
        <v xml:space="preserve"> </v>
      </c>
      <c r="V494" t="str">
        <f t="shared" si="164"/>
        <v xml:space="preserve"> </v>
      </c>
      <c r="W494" t="str">
        <f t="shared" si="167"/>
        <v>LEVRMD</v>
      </c>
      <c r="X494" t="str">
        <f t="shared" si="168"/>
        <v>(MNUMYR,SupplyRegion)</v>
      </c>
    </row>
    <row r="495" spans="1:24" x14ac:dyDescent="0.25">
      <c r="A495" t="s">
        <v>3762</v>
      </c>
      <c r="B495" t="s">
        <v>2875</v>
      </c>
      <c r="C495" t="s">
        <v>2839</v>
      </c>
      <c r="E495" t="s">
        <v>2914</v>
      </c>
      <c r="G495" t="s">
        <v>3763</v>
      </c>
      <c r="H495" t="s">
        <v>2561</v>
      </c>
      <c r="I495" t="s">
        <v>2727</v>
      </c>
      <c r="M495" t="str">
        <f t="shared" si="165"/>
        <v/>
      </c>
      <c r="N495" t="str">
        <f t="shared" si="166"/>
        <v/>
      </c>
      <c r="O495" t="str">
        <f>IFERROR(VLOOKUP(A495,dispett,2,FALSE),B495)</f>
        <v>ecpcntl</v>
      </c>
      <c r="P495" t="str">
        <f t="shared" si="158"/>
        <v>MNUMYR</v>
      </c>
      <c r="Q495" t="str">
        <f t="shared" si="159"/>
        <v>SupplyRegion</v>
      </c>
      <c r="R495" t="str">
        <f t="shared" si="160"/>
        <v xml:space="preserve"> </v>
      </c>
      <c r="S495" t="str">
        <f t="shared" si="161"/>
        <v xml:space="preserve"> </v>
      </c>
      <c r="T495" t="str">
        <f t="shared" si="162"/>
        <v xml:space="preserve"> </v>
      </c>
      <c r="U495" t="str">
        <f t="shared" si="163"/>
        <v xml:space="preserve"> </v>
      </c>
      <c r="V495" t="str">
        <f t="shared" si="164"/>
        <v xml:space="preserve"> </v>
      </c>
      <c r="W495" t="str">
        <f t="shared" si="167"/>
        <v>LEVRMD2</v>
      </c>
      <c r="X495" t="str">
        <f t="shared" si="168"/>
        <v>(MNUMYR,SupplyRegion)</v>
      </c>
    </row>
    <row r="496" spans="1:24" x14ac:dyDescent="0.25">
      <c r="A496" t="s">
        <v>3764</v>
      </c>
      <c r="B496" t="s">
        <v>2875</v>
      </c>
      <c r="C496" t="s">
        <v>2839</v>
      </c>
      <c r="E496" t="s">
        <v>2914</v>
      </c>
      <c r="G496" t="s">
        <v>3765</v>
      </c>
      <c r="H496" t="s">
        <v>2561</v>
      </c>
      <c r="I496" t="s">
        <v>2727</v>
      </c>
      <c r="M496" t="str">
        <f t="shared" si="165"/>
        <v/>
      </c>
      <c r="N496" t="str">
        <f t="shared" si="166"/>
        <v/>
      </c>
      <c r="O496" t="str">
        <f>IFERROR(VLOOKUP(A496,dispett,2,FALSE),B496)</f>
        <v>ecpcntl</v>
      </c>
      <c r="P496" t="str">
        <f t="shared" si="158"/>
        <v>MNUMYR</v>
      </c>
      <c r="Q496" t="str">
        <f t="shared" si="159"/>
        <v>SupplyRegion</v>
      </c>
      <c r="R496" t="str">
        <f t="shared" si="160"/>
        <v xml:space="preserve"> </v>
      </c>
      <c r="S496" t="str">
        <f t="shared" si="161"/>
        <v xml:space="preserve"> </v>
      </c>
      <c r="T496" t="str">
        <f t="shared" si="162"/>
        <v xml:space="preserve"> </v>
      </c>
      <c r="U496" t="str">
        <f t="shared" si="163"/>
        <v xml:space="preserve"> </v>
      </c>
      <c r="V496" t="str">
        <f t="shared" si="164"/>
        <v xml:space="preserve"> </v>
      </c>
      <c r="W496" t="str">
        <f t="shared" si="167"/>
        <v>LEVRMD2C</v>
      </c>
      <c r="X496" t="str">
        <f t="shared" si="168"/>
        <v>(MNUMYR,SupplyRegion)</v>
      </c>
    </row>
    <row r="497" spans="1:24" s="2" customFormat="1" x14ac:dyDescent="0.25">
      <c r="A497" s="2" t="s">
        <v>5187</v>
      </c>
      <c r="B497" s="2" t="s">
        <v>5161</v>
      </c>
      <c r="C497" s="2" t="s">
        <v>2839</v>
      </c>
      <c r="E497" s="2" t="s">
        <v>2929</v>
      </c>
      <c r="G497" s="2" t="s">
        <v>5188</v>
      </c>
      <c r="H497" s="2" t="s">
        <v>5308</v>
      </c>
      <c r="M497" s="2" t="str">
        <f t="shared" si="165"/>
        <v/>
      </c>
      <c r="N497" s="2" t="str">
        <f t="shared" si="166"/>
        <v/>
      </c>
      <c r="O497" s="2" t="str">
        <f>IFERROR(VLOOKUP(A497,dispett,2,FALSE),B497)</f>
        <v>emm_aimms</v>
      </c>
      <c r="P497" s="2" t="str">
        <f t="shared" ref="P497" si="169">IFERROR(VLOOKUP(H497,ECPLOOK,3,FALSE),"missing")</f>
        <v>PlantType</v>
      </c>
      <c r="Q497" s="2" t="str">
        <f t="shared" ref="Q497" si="170">IFERROR(VLOOKUP(I497,ECPLOOK,2,FALSE),IF(I497&lt;&gt;"","missing"," "))</f>
        <v xml:space="preserve"> </v>
      </c>
      <c r="R497" s="2" t="str">
        <f t="shared" ref="R497" si="171">IFERROR(VLOOKUP(J497,ECPLOOK,3,FALSE),IF(J497&lt;&gt;"","missing"," "))</f>
        <v xml:space="preserve"> </v>
      </c>
      <c r="S497" s="2" t="str">
        <f t="shared" ref="S497" si="172">IFERROR(VLOOKUP(K497,ECPLOOK,2,FALSE),IF(K497&lt;&gt;"","missing"," "))</f>
        <v xml:space="preserve"> </v>
      </c>
      <c r="T497" s="2" t="str">
        <f t="shared" ref="T497" si="173">IFERROR(VLOOKUP(L497,ECPLOOK,3,FALSE),IF(L497&lt;&gt;"","missing"," "))</f>
        <v xml:space="preserve"> </v>
      </c>
      <c r="U497" s="2" t="str">
        <f t="shared" ref="U497" si="174">IFERROR(VLOOKUP(M497,ECPLOOK,2)," ")</f>
        <v xml:space="preserve"> </v>
      </c>
      <c r="V497" s="2" t="str">
        <f t="shared" ref="V497" si="175">IFERROR(VLOOKUP(N497,ECPLOOK,2)," ")</f>
        <v xml:space="preserve"> </v>
      </c>
      <c r="W497" s="2" t="str">
        <f t="shared" ref="W497" si="176">IF(A497&lt;&gt;"CF",SUBSTITUTE(A497,"$","_"),"WWIND_CF")</f>
        <v>LIMSUB</v>
      </c>
      <c r="X497" s="2" t="str">
        <f t="shared" ref="X497" si="177">IF(P497&lt;&gt;" ","("&amp;P497,"")    &amp;    IF(Q497&lt;&gt;" ",   ","&amp;Q497,"")   &amp; IF(R497&lt;&gt;" ",   ","&amp;R497,"")   &amp; IF(S497&lt;&gt;" ",   ","&amp;S497,"")  &amp; IF(T497&lt;&gt;" ",   ","&amp;T497,"")  &amp; IF(U497&lt;&gt;" ",  ","&amp;U497,"") &amp; IF(V497&lt;&gt;" ",  "," &amp; V497,"" )&amp; IF(P497&lt;&gt;" ",")","")</f>
        <v>(PlantType)</v>
      </c>
    </row>
    <row r="498" spans="1:24" x14ac:dyDescent="0.25">
      <c r="A498" t="s">
        <v>3766</v>
      </c>
      <c r="B498" t="s">
        <v>2951</v>
      </c>
      <c r="C498" t="s">
        <v>2839</v>
      </c>
      <c r="E498" t="s">
        <v>2840</v>
      </c>
      <c r="H498" t="s">
        <v>2803</v>
      </c>
      <c r="M498" t="str">
        <f t="shared" si="165"/>
        <v/>
      </c>
      <c r="N498" t="str">
        <f t="shared" si="166"/>
        <v/>
      </c>
      <c r="O498" t="str">
        <f>IFERROR(VLOOKUP(A498,dispett,2,FALSE),B498)</f>
        <v>postpr</v>
      </c>
      <c r="P498" t="str">
        <f t="shared" si="158"/>
        <v>SCALARSet</v>
      </c>
      <c r="Q498" t="str">
        <f t="shared" si="159"/>
        <v xml:space="preserve"> </v>
      </c>
      <c r="R498" t="str">
        <f t="shared" si="160"/>
        <v xml:space="preserve"> </v>
      </c>
      <c r="S498" t="str">
        <f t="shared" si="161"/>
        <v xml:space="preserve"> </v>
      </c>
      <c r="T498" t="str">
        <f t="shared" si="162"/>
        <v xml:space="preserve"> </v>
      </c>
      <c r="U498" t="str">
        <f t="shared" si="163"/>
        <v xml:space="preserve"> </v>
      </c>
      <c r="V498" t="str">
        <f t="shared" si="164"/>
        <v xml:space="preserve"> </v>
      </c>
      <c r="W498" t="str">
        <f t="shared" si="167"/>
        <v>LINELOSS</v>
      </c>
      <c r="X498" t="str">
        <f t="shared" si="168"/>
        <v>(SCALARSet)</v>
      </c>
    </row>
    <row r="499" spans="1:24" x14ac:dyDescent="0.25">
      <c r="A499" t="s">
        <v>3767</v>
      </c>
      <c r="B499" t="s">
        <v>2928</v>
      </c>
      <c r="C499" t="s">
        <v>2839</v>
      </c>
      <c r="E499" t="s">
        <v>2876</v>
      </c>
      <c r="H499" t="s">
        <v>2686</v>
      </c>
      <c r="M499" t="str">
        <f t="shared" si="165"/>
        <v/>
      </c>
      <c r="N499" t="str">
        <f t="shared" si="166"/>
        <v/>
      </c>
      <c r="O499" t="str">
        <f>IFERROR(VLOOKUP(A499,dispett,2,FALSE),B499)</f>
        <v>dsmtfecp</v>
      </c>
      <c r="P499" t="str">
        <f t="shared" si="158"/>
        <v>LoadGroup</v>
      </c>
      <c r="Q499" t="str">
        <f t="shared" si="159"/>
        <v xml:space="preserve"> </v>
      </c>
      <c r="R499" t="str">
        <f t="shared" si="160"/>
        <v xml:space="preserve"> </v>
      </c>
      <c r="S499" t="str">
        <f t="shared" si="161"/>
        <v xml:space="preserve"> </v>
      </c>
      <c r="T499" t="str">
        <f t="shared" si="162"/>
        <v xml:space="preserve"> </v>
      </c>
      <c r="U499" t="str">
        <f t="shared" si="163"/>
        <v xml:space="preserve"> </v>
      </c>
      <c r="V499" t="str">
        <f t="shared" si="164"/>
        <v xml:space="preserve"> </v>
      </c>
      <c r="W499" t="str">
        <f t="shared" si="167"/>
        <v>MAP_ECP_SP</v>
      </c>
      <c r="X499" t="str">
        <f t="shared" si="168"/>
        <v>(LoadGroup)</v>
      </c>
    </row>
    <row r="500" spans="1:24" x14ac:dyDescent="0.25">
      <c r="A500" t="s">
        <v>3768</v>
      </c>
      <c r="B500" t="s">
        <v>3102</v>
      </c>
      <c r="C500" t="s">
        <v>2865</v>
      </c>
      <c r="E500" t="s">
        <v>2876</v>
      </c>
      <c r="G500" t="s">
        <v>3769</v>
      </c>
      <c r="H500" t="s">
        <v>2758</v>
      </c>
      <c r="M500" t="str">
        <f t="shared" si="165"/>
        <v/>
      </c>
      <c r="N500" t="str">
        <f t="shared" si="166"/>
        <v/>
      </c>
      <c r="O500" t="str">
        <f>IFERROR(VLOOKUP(A500,dispett,2,FALSE),B500)</f>
        <v>ecp_coal</v>
      </c>
      <c r="P500" t="str">
        <f t="shared" si="158"/>
        <v>NaturalGasGroup</v>
      </c>
      <c r="Q500" t="str">
        <f t="shared" si="159"/>
        <v xml:space="preserve"> </v>
      </c>
      <c r="R500" t="str">
        <f t="shared" si="160"/>
        <v xml:space="preserve"> </v>
      </c>
      <c r="S500" t="str">
        <f t="shared" si="161"/>
        <v xml:space="preserve"> </v>
      </c>
      <c r="T500" t="str">
        <f t="shared" si="162"/>
        <v xml:space="preserve"> </v>
      </c>
      <c r="U500" t="str">
        <f t="shared" si="163"/>
        <v xml:space="preserve"> </v>
      </c>
      <c r="V500" t="str">
        <f t="shared" si="164"/>
        <v xml:space="preserve"> </v>
      </c>
      <c r="W500" t="str">
        <f t="shared" si="167"/>
        <v>MAP_NGBS_TO_GRP</v>
      </c>
      <c r="X500" t="str">
        <f t="shared" si="168"/>
        <v>(NaturalGasGroup)</v>
      </c>
    </row>
    <row r="501" spans="1:24" x14ac:dyDescent="0.25">
      <c r="A501" t="s">
        <v>3770</v>
      </c>
      <c r="B501" t="s">
        <v>3771</v>
      </c>
      <c r="C501" t="s">
        <v>2865</v>
      </c>
      <c r="E501" t="s">
        <v>2876</v>
      </c>
      <c r="G501" t="s">
        <v>3772</v>
      </c>
      <c r="H501" t="s">
        <v>5351</v>
      </c>
      <c r="M501" t="str">
        <f t="shared" si="165"/>
        <v/>
      </c>
      <c r="N501" t="str">
        <f t="shared" si="166"/>
        <v/>
      </c>
      <c r="O501" t="str">
        <f>IFERROR(VLOOKUP(A501,dispett,2,FALSE),B501)</f>
        <v>plntctl</v>
      </c>
      <c r="P501" t="str">
        <f t="shared" si="158"/>
        <v>PlantGroup</v>
      </c>
      <c r="Q501" t="str">
        <f t="shared" si="159"/>
        <v xml:space="preserve"> </v>
      </c>
      <c r="R501" t="str">
        <f t="shared" si="160"/>
        <v xml:space="preserve"> </v>
      </c>
      <c r="S501" t="str">
        <f t="shared" si="161"/>
        <v xml:space="preserve"> </v>
      </c>
      <c r="T501" t="str">
        <f t="shared" si="162"/>
        <v xml:space="preserve"> </v>
      </c>
      <c r="U501" t="str">
        <f t="shared" si="163"/>
        <v xml:space="preserve"> </v>
      </c>
      <c r="V501" t="str">
        <f t="shared" si="164"/>
        <v xml:space="preserve"> </v>
      </c>
      <c r="W501" t="str">
        <f t="shared" si="167"/>
        <v>MAP_TO_COAL_ID</v>
      </c>
      <c r="X501" t="str">
        <f t="shared" si="168"/>
        <v>(PlantGroup)</v>
      </c>
    </row>
    <row r="502" spans="1:24" x14ac:dyDescent="0.25">
      <c r="A502" t="s">
        <v>3773</v>
      </c>
      <c r="B502" t="s">
        <v>3488</v>
      </c>
      <c r="C502" t="s">
        <v>2839</v>
      </c>
      <c r="E502" t="s">
        <v>2914</v>
      </c>
      <c r="H502" t="s">
        <v>2727</v>
      </c>
      <c r="I502" t="s">
        <v>2722</v>
      </c>
      <c r="J502" t="s">
        <v>2712</v>
      </c>
      <c r="M502" t="str">
        <f t="shared" si="165"/>
        <v/>
      </c>
      <c r="N502" t="str">
        <f t="shared" si="166"/>
        <v/>
      </c>
      <c r="O502" t="str">
        <f>IFERROR(VLOOKUP(A502,dispett,2,FALSE),B502)</f>
        <v>dsmsectr</v>
      </c>
      <c r="P502" t="str">
        <f t="shared" si="158"/>
        <v>SupplyRegion_ALT1</v>
      </c>
      <c r="Q502" t="str">
        <f t="shared" si="159"/>
        <v>CensusRegion</v>
      </c>
      <c r="R502" t="str">
        <f t="shared" si="160"/>
        <v>DemandSectors</v>
      </c>
      <c r="S502" t="str">
        <f t="shared" si="161"/>
        <v xml:space="preserve"> </v>
      </c>
      <c r="T502" t="str">
        <f t="shared" si="162"/>
        <v xml:space="preserve"> </v>
      </c>
      <c r="U502" t="str">
        <f t="shared" si="163"/>
        <v xml:space="preserve"> </v>
      </c>
      <c r="V502" t="str">
        <f t="shared" si="164"/>
        <v xml:space="preserve"> </v>
      </c>
      <c r="W502" t="str">
        <f t="shared" si="167"/>
        <v>MappCtoN</v>
      </c>
      <c r="X502" t="str">
        <f t="shared" si="168"/>
        <v>(SupplyRegion_ALT1,CensusRegion,DemandSectors)</v>
      </c>
    </row>
    <row r="503" spans="1:24" x14ac:dyDescent="0.25">
      <c r="A503" t="s">
        <v>3774</v>
      </c>
      <c r="B503" t="s">
        <v>3775</v>
      </c>
      <c r="C503" t="s">
        <v>2839</v>
      </c>
      <c r="E503" t="s">
        <v>2840</v>
      </c>
      <c r="G503" t="s">
        <v>3776</v>
      </c>
      <c r="H503" t="s">
        <v>2560</v>
      </c>
      <c r="M503" t="str">
        <f t="shared" si="165"/>
        <v/>
      </c>
      <c r="N503" t="str">
        <f t="shared" si="166"/>
        <v/>
      </c>
      <c r="O503" t="str">
        <f>IFERROR(VLOOKUP(A503,dispett,2,FALSE),B503)</f>
        <v>macout</v>
      </c>
      <c r="P503" t="str">
        <f t="shared" si="158"/>
        <v>MNUMYR_SUP</v>
      </c>
      <c r="Q503" t="str">
        <f t="shared" si="159"/>
        <v xml:space="preserve"> </v>
      </c>
      <c r="R503" t="str">
        <f t="shared" si="160"/>
        <v xml:space="preserve"> </v>
      </c>
      <c r="S503" t="str">
        <f t="shared" si="161"/>
        <v xml:space="preserve"> </v>
      </c>
      <c r="T503" t="str">
        <f t="shared" si="162"/>
        <v xml:space="preserve"> </v>
      </c>
      <c r="U503" t="str">
        <f t="shared" si="163"/>
        <v xml:space="preserve"> </v>
      </c>
      <c r="V503" t="str">
        <f t="shared" si="164"/>
        <v xml:space="preserve"> </v>
      </c>
      <c r="W503" t="str">
        <f t="shared" si="167"/>
        <v>MC_JPGDP</v>
      </c>
      <c r="X503" t="str">
        <f t="shared" si="168"/>
        <v>(MNUMYR_SUP)</v>
      </c>
    </row>
    <row r="504" spans="1:24" x14ac:dyDescent="0.25">
      <c r="A504" t="s">
        <v>3777</v>
      </c>
      <c r="B504" t="s">
        <v>3488</v>
      </c>
      <c r="C504" t="s">
        <v>2839</v>
      </c>
      <c r="E504" t="s">
        <v>3778</v>
      </c>
      <c r="H504" t="s">
        <v>2727</v>
      </c>
      <c r="M504" t="str">
        <f t="shared" si="165"/>
        <v/>
      </c>
      <c r="N504" t="str">
        <f t="shared" si="166"/>
        <v/>
      </c>
      <c r="O504" t="str">
        <f>IFERROR(VLOOKUP(A504,dispett,2,FALSE),B504)</f>
        <v>dsmsectr</v>
      </c>
      <c r="P504" t="str">
        <f t="shared" si="158"/>
        <v>SupplyRegion_ALT1</v>
      </c>
      <c r="Q504" t="str">
        <f t="shared" si="159"/>
        <v xml:space="preserve"> </v>
      </c>
      <c r="R504" t="str">
        <f t="shared" si="160"/>
        <v xml:space="preserve"> </v>
      </c>
      <c r="S504" t="str">
        <f t="shared" si="161"/>
        <v xml:space="preserve"> </v>
      </c>
      <c r="T504" t="str">
        <f t="shared" si="162"/>
        <v xml:space="preserve"> </v>
      </c>
      <c r="U504" t="str">
        <f t="shared" si="163"/>
        <v xml:space="preserve"> </v>
      </c>
      <c r="V504" t="str">
        <f t="shared" si="164"/>
        <v xml:space="preserve"> </v>
      </c>
      <c r="W504" t="str">
        <f t="shared" si="167"/>
        <v>mefac</v>
      </c>
      <c r="X504" t="str">
        <f t="shared" si="168"/>
        <v>(SupplyRegion_ALT1)</v>
      </c>
    </row>
    <row r="505" spans="1:24" x14ac:dyDescent="0.25">
      <c r="A505" t="s">
        <v>3779</v>
      </c>
      <c r="B505" t="s">
        <v>2864</v>
      </c>
      <c r="C505" t="s">
        <v>2839</v>
      </c>
      <c r="E505" t="s">
        <v>2840</v>
      </c>
      <c r="G505" t="s">
        <v>3780</v>
      </c>
      <c r="H505" t="s">
        <v>5308</v>
      </c>
      <c r="I505" t="s">
        <v>2791</v>
      </c>
      <c r="M505" t="str">
        <f t="shared" si="165"/>
        <v/>
      </c>
      <c r="N505" t="str">
        <f t="shared" si="166"/>
        <v/>
      </c>
      <c r="O505" t="str">
        <f>IFERROR(VLOOKUP(A505,dispett,2,FALSE),B505)</f>
        <v>coalemm</v>
      </c>
      <c r="P505" t="str">
        <f t="shared" si="158"/>
        <v>PlantType</v>
      </c>
      <c r="Q505" t="str">
        <f t="shared" si="159"/>
        <v>EmissionRank</v>
      </c>
      <c r="R505" t="str">
        <f t="shared" si="160"/>
        <v xml:space="preserve"> </v>
      </c>
      <c r="S505" t="str">
        <f t="shared" si="161"/>
        <v xml:space="preserve"> </v>
      </c>
      <c r="T505" t="str">
        <f t="shared" si="162"/>
        <v xml:space="preserve"> </v>
      </c>
      <c r="U505" t="str">
        <f t="shared" si="163"/>
        <v xml:space="preserve"> </v>
      </c>
      <c r="V505" t="str">
        <f t="shared" si="164"/>
        <v xml:space="preserve"> </v>
      </c>
      <c r="W505" t="str">
        <f t="shared" si="167"/>
        <v>MIN_EMF</v>
      </c>
      <c r="X505" t="str">
        <f t="shared" si="168"/>
        <v>(PlantType,EmissionRank)</v>
      </c>
    </row>
    <row r="506" spans="1:24" x14ac:dyDescent="0.25">
      <c r="A506" t="s">
        <v>3781</v>
      </c>
      <c r="B506" t="s">
        <v>3757</v>
      </c>
      <c r="C506" t="s">
        <v>2839</v>
      </c>
      <c r="E506" t="s">
        <v>2876</v>
      </c>
      <c r="G506" t="s">
        <v>3782</v>
      </c>
      <c r="H506" t="s">
        <v>2585</v>
      </c>
      <c r="M506" t="str">
        <f t="shared" si="165"/>
        <v/>
      </c>
      <c r="N506" t="str">
        <f t="shared" si="166"/>
        <v>mnumyr</v>
      </c>
      <c r="O506" t="str">
        <f>IFERROR(VLOOKUP(A506,dispett,2,FALSE),B506)</f>
        <v>dispett3</v>
      </c>
      <c r="P506" t="str">
        <f t="shared" si="158"/>
        <v>CanadianSupplyImport</v>
      </c>
      <c r="Q506" t="str">
        <f t="shared" si="159"/>
        <v xml:space="preserve"> </v>
      </c>
      <c r="R506" t="str">
        <f t="shared" si="160"/>
        <v xml:space="preserve"> </v>
      </c>
      <c r="S506" t="str">
        <f t="shared" si="161"/>
        <v xml:space="preserve"> </v>
      </c>
      <c r="T506" t="str">
        <f t="shared" si="162"/>
        <v xml:space="preserve"> </v>
      </c>
      <c r="U506" t="str">
        <f t="shared" si="163"/>
        <v xml:space="preserve"> </v>
      </c>
      <c r="V506" t="str">
        <f t="shared" si="164"/>
        <v>MNUMYR</v>
      </c>
      <c r="W506" t="str">
        <f t="shared" si="167"/>
        <v>MODYR</v>
      </c>
      <c r="X506" t="str">
        <f t="shared" si="168"/>
        <v>(CanadianSupplyImport,MNUMYR)</v>
      </c>
    </row>
    <row r="507" spans="1:24" x14ac:dyDescent="0.25">
      <c r="A507" t="s">
        <v>3783</v>
      </c>
      <c r="B507" t="s">
        <v>2932</v>
      </c>
      <c r="C507" t="s">
        <v>2839</v>
      </c>
      <c r="E507" t="s">
        <v>2914</v>
      </c>
      <c r="G507" t="s">
        <v>3784</v>
      </c>
      <c r="H507" t="s">
        <v>2725</v>
      </c>
      <c r="M507" t="str">
        <f t="shared" si="165"/>
        <v/>
      </c>
      <c r="N507" t="str">
        <f t="shared" si="166"/>
        <v/>
      </c>
      <c r="O507" t="str">
        <f>IFERROR(VLOOKUP(A507,dispett,2,FALSE),B507)</f>
        <v>wrenew</v>
      </c>
      <c r="P507" t="str">
        <f t="shared" si="158"/>
        <v>BiomassType</v>
      </c>
      <c r="Q507" t="str">
        <f t="shared" si="159"/>
        <v xml:space="preserve"> </v>
      </c>
      <c r="R507" t="str">
        <f t="shared" si="160"/>
        <v xml:space="preserve"> </v>
      </c>
      <c r="S507" t="str">
        <f t="shared" si="161"/>
        <v xml:space="preserve"> </v>
      </c>
      <c r="T507" t="str">
        <f t="shared" si="162"/>
        <v xml:space="preserve"> </v>
      </c>
      <c r="U507" t="str">
        <f t="shared" si="163"/>
        <v xml:space="preserve"> </v>
      </c>
      <c r="V507" t="str">
        <f t="shared" si="164"/>
        <v xml:space="preserve"> </v>
      </c>
      <c r="W507" t="str">
        <f t="shared" si="167"/>
        <v>MP_BM_BT</v>
      </c>
      <c r="X507" t="str">
        <f t="shared" si="168"/>
        <v>(BiomassType)</v>
      </c>
    </row>
    <row r="508" spans="1:24" x14ac:dyDescent="0.25">
      <c r="A508" t="s">
        <v>3785</v>
      </c>
      <c r="B508" t="s">
        <v>2932</v>
      </c>
      <c r="C508" t="s">
        <v>2839</v>
      </c>
      <c r="E508" t="s">
        <v>2914</v>
      </c>
      <c r="G508" t="s">
        <v>3786</v>
      </c>
      <c r="H508" t="s">
        <v>2725</v>
      </c>
      <c r="M508" t="str">
        <f t="shared" si="165"/>
        <v/>
      </c>
      <c r="N508" t="str">
        <f t="shared" si="166"/>
        <v/>
      </c>
      <c r="O508" t="str">
        <f>IFERROR(VLOOKUP(A508,dispett,2,FALSE),B508)</f>
        <v>wrenew</v>
      </c>
      <c r="P508" t="str">
        <f t="shared" si="158"/>
        <v>BiomassType</v>
      </c>
      <c r="Q508" t="str">
        <f t="shared" si="159"/>
        <v xml:space="preserve"> </v>
      </c>
      <c r="R508" t="str">
        <f t="shared" si="160"/>
        <v xml:space="preserve"> </v>
      </c>
      <c r="S508" t="str">
        <f t="shared" si="161"/>
        <v xml:space="preserve"> </v>
      </c>
      <c r="T508" t="str">
        <f t="shared" si="162"/>
        <v xml:space="preserve"> </v>
      </c>
      <c r="U508" t="str">
        <f t="shared" si="163"/>
        <v xml:space="preserve"> </v>
      </c>
      <c r="V508" t="str">
        <f t="shared" si="164"/>
        <v xml:space="preserve"> </v>
      </c>
      <c r="W508" t="str">
        <f t="shared" si="167"/>
        <v>MP_BM_CM</v>
      </c>
      <c r="X508" t="str">
        <f t="shared" si="168"/>
        <v>(BiomassType)</v>
      </c>
    </row>
    <row r="509" spans="1:24" x14ac:dyDescent="0.25">
      <c r="A509" t="s">
        <v>3787</v>
      </c>
      <c r="B509" t="s">
        <v>2932</v>
      </c>
      <c r="C509" t="s">
        <v>2839</v>
      </c>
      <c r="E509" t="s">
        <v>2914</v>
      </c>
      <c r="G509" t="s">
        <v>3788</v>
      </c>
      <c r="H509" t="s">
        <v>2725</v>
      </c>
      <c r="M509" t="str">
        <f t="shared" si="165"/>
        <v/>
      </c>
      <c r="N509" t="str">
        <f t="shared" si="166"/>
        <v/>
      </c>
      <c r="O509" t="str">
        <f>IFERROR(VLOOKUP(A509,dispett,2,FALSE),B509)</f>
        <v>wrenew</v>
      </c>
      <c r="P509" t="str">
        <f t="shared" si="158"/>
        <v>BiomassType</v>
      </c>
      <c r="Q509" t="str">
        <f t="shared" si="159"/>
        <v xml:space="preserve"> </v>
      </c>
      <c r="R509" t="str">
        <f t="shared" si="160"/>
        <v xml:space="preserve"> </v>
      </c>
      <c r="S509" t="str">
        <f t="shared" si="161"/>
        <v xml:space="preserve"> </v>
      </c>
      <c r="T509" t="str">
        <f t="shared" si="162"/>
        <v xml:space="preserve"> </v>
      </c>
      <c r="U509" t="str">
        <f t="shared" si="163"/>
        <v xml:space="preserve"> </v>
      </c>
      <c r="V509" t="str">
        <f t="shared" si="164"/>
        <v xml:space="preserve"> </v>
      </c>
      <c r="W509" t="str">
        <f t="shared" si="167"/>
        <v>MP_BM_ET</v>
      </c>
      <c r="X509" t="str">
        <f t="shared" si="168"/>
        <v>(BiomassType)</v>
      </c>
    </row>
    <row r="510" spans="1:24" x14ac:dyDescent="0.25">
      <c r="A510" t="s">
        <v>3789</v>
      </c>
      <c r="B510" t="s">
        <v>2932</v>
      </c>
      <c r="C510" t="s">
        <v>2839</v>
      </c>
      <c r="E510" t="s">
        <v>2914</v>
      </c>
      <c r="G510" t="s">
        <v>3790</v>
      </c>
      <c r="H510" t="s">
        <v>2725</v>
      </c>
      <c r="M510" t="str">
        <f t="shared" si="165"/>
        <v/>
      </c>
      <c r="N510" t="str">
        <f t="shared" si="166"/>
        <v/>
      </c>
      <c r="O510" t="str">
        <f>IFERROR(VLOOKUP(A510,dispett,2,FALSE),B510)</f>
        <v>wrenew</v>
      </c>
      <c r="P510" t="str">
        <f t="shared" si="158"/>
        <v>BiomassType</v>
      </c>
      <c r="Q510" t="str">
        <f t="shared" si="159"/>
        <v xml:space="preserve"> </v>
      </c>
      <c r="R510" t="str">
        <f t="shared" si="160"/>
        <v xml:space="preserve"> </v>
      </c>
      <c r="S510" t="str">
        <f t="shared" si="161"/>
        <v xml:space="preserve"> </v>
      </c>
      <c r="T510" t="str">
        <f t="shared" si="162"/>
        <v xml:space="preserve"> </v>
      </c>
      <c r="U510" t="str">
        <f t="shared" si="163"/>
        <v xml:space="preserve"> </v>
      </c>
      <c r="V510" t="str">
        <f t="shared" si="164"/>
        <v xml:space="preserve"> </v>
      </c>
      <c r="W510" t="str">
        <f t="shared" si="167"/>
        <v>MP_BM_H2</v>
      </c>
      <c r="X510" t="str">
        <f t="shared" si="168"/>
        <v>(BiomassType)</v>
      </c>
    </row>
    <row r="511" spans="1:24" x14ac:dyDescent="0.25">
      <c r="A511" t="s">
        <v>3791</v>
      </c>
      <c r="B511" t="s">
        <v>2932</v>
      </c>
      <c r="C511" t="s">
        <v>2839</v>
      </c>
      <c r="E511" t="s">
        <v>2914</v>
      </c>
      <c r="G511" t="s">
        <v>3792</v>
      </c>
      <c r="H511" t="s">
        <v>2725</v>
      </c>
      <c r="M511" t="str">
        <f t="shared" si="165"/>
        <v/>
      </c>
      <c r="N511" t="str">
        <f t="shared" si="166"/>
        <v/>
      </c>
      <c r="O511" t="str">
        <f>IFERROR(VLOOKUP(A511,dispett,2,FALSE),B511)</f>
        <v>wrenew</v>
      </c>
      <c r="P511" t="str">
        <f t="shared" si="158"/>
        <v>BiomassType</v>
      </c>
      <c r="Q511" t="str">
        <f t="shared" si="159"/>
        <v xml:space="preserve"> </v>
      </c>
      <c r="R511" t="str">
        <f t="shared" si="160"/>
        <v xml:space="preserve"> </v>
      </c>
      <c r="S511" t="str">
        <f t="shared" si="161"/>
        <v xml:space="preserve"> </v>
      </c>
      <c r="T511" t="str">
        <f t="shared" si="162"/>
        <v xml:space="preserve"> </v>
      </c>
      <c r="U511" t="str">
        <f t="shared" si="163"/>
        <v xml:space="preserve"> </v>
      </c>
      <c r="V511" t="str">
        <f t="shared" si="164"/>
        <v xml:space="preserve"> </v>
      </c>
      <c r="W511" t="str">
        <f t="shared" si="167"/>
        <v>MP_BM_IN</v>
      </c>
      <c r="X511" t="str">
        <f t="shared" si="168"/>
        <v>(BiomassType)</v>
      </c>
    </row>
    <row r="512" spans="1:24" x14ac:dyDescent="0.25">
      <c r="A512" t="s">
        <v>3793</v>
      </c>
      <c r="B512" t="s">
        <v>2932</v>
      </c>
      <c r="C512" t="s">
        <v>2839</v>
      </c>
      <c r="E512" t="s">
        <v>2914</v>
      </c>
      <c r="G512" t="s">
        <v>3794</v>
      </c>
      <c r="H512" t="s">
        <v>2725</v>
      </c>
      <c r="M512" t="str">
        <f t="shared" si="165"/>
        <v/>
      </c>
      <c r="N512" t="str">
        <f t="shared" si="166"/>
        <v/>
      </c>
      <c r="O512" t="str">
        <f>IFERROR(VLOOKUP(A512,dispett,2,FALSE),B512)</f>
        <v>wrenew</v>
      </c>
      <c r="P512" t="str">
        <f t="shared" si="158"/>
        <v>BiomassType</v>
      </c>
      <c r="Q512" t="str">
        <f t="shared" si="159"/>
        <v xml:space="preserve"> </v>
      </c>
      <c r="R512" t="str">
        <f t="shared" si="160"/>
        <v xml:space="preserve"> </v>
      </c>
      <c r="S512" t="str">
        <f t="shared" si="161"/>
        <v xml:space="preserve"> </v>
      </c>
      <c r="T512" t="str">
        <f t="shared" si="162"/>
        <v xml:space="preserve"> </v>
      </c>
      <c r="U512" t="str">
        <f t="shared" si="163"/>
        <v xml:space="preserve"> </v>
      </c>
      <c r="V512" t="str">
        <f t="shared" si="164"/>
        <v xml:space="preserve"> </v>
      </c>
      <c r="W512" t="str">
        <f t="shared" si="167"/>
        <v>MP_BM_PW</v>
      </c>
      <c r="X512" t="str">
        <f t="shared" si="168"/>
        <v>(BiomassType)</v>
      </c>
    </row>
    <row r="513" spans="1:24" x14ac:dyDescent="0.25">
      <c r="A513" t="s">
        <v>3795</v>
      </c>
      <c r="B513" t="s">
        <v>2932</v>
      </c>
      <c r="C513" t="s">
        <v>2839</v>
      </c>
      <c r="E513" t="s">
        <v>2914</v>
      </c>
      <c r="G513" t="s">
        <v>3796</v>
      </c>
      <c r="H513" t="s">
        <v>2725</v>
      </c>
      <c r="M513" t="str">
        <f t="shared" si="165"/>
        <v/>
      </c>
      <c r="N513" t="str">
        <f t="shared" si="166"/>
        <v/>
      </c>
      <c r="O513" t="str">
        <f>IFERROR(VLOOKUP(A513,dispett,2,FALSE),B513)</f>
        <v>wrenew</v>
      </c>
      <c r="P513" t="str">
        <f t="shared" si="158"/>
        <v>BiomassType</v>
      </c>
      <c r="Q513" t="str">
        <f t="shared" si="159"/>
        <v xml:space="preserve"> </v>
      </c>
      <c r="R513" t="str">
        <f t="shared" si="160"/>
        <v xml:space="preserve"> </v>
      </c>
      <c r="S513" t="str">
        <f t="shared" si="161"/>
        <v xml:space="preserve"> </v>
      </c>
      <c r="T513" t="str">
        <f t="shared" si="162"/>
        <v xml:space="preserve"> </v>
      </c>
      <c r="U513" t="str">
        <f t="shared" si="163"/>
        <v xml:space="preserve"> </v>
      </c>
      <c r="V513" t="str">
        <f t="shared" si="164"/>
        <v xml:space="preserve"> </v>
      </c>
      <c r="W513" t="str">
        <f t="shared" si="167"/>
        <v>MP_BM_RS</v>
      </c>
      <c r="X513" t="str">
        <f t="shared" si="168"/>
        <v>(BiomassType)</v>
      </c>
    </row>
    <row r="514" spans="1:24" x14ac:dyDescent="0.25">
      <c r="A514" t="s">
        <v>3797</v>
      </c>
      <c r="B514" t="s">
        <v>2964</v>
      </c>
      <c r="C514" t="s">
        <v>2839</v>
      </c>
      <c r="E514" t="s">
        <v>2876</v>
      </c>
      <c r="G514" t="s">
        <v>3798</v>
      </c>
      <c r="H514" t="s">
        <v>2704</v>
      </c>
      <c r="I514" t="s">
        <v>5355</v>
      </c>
      <c r="M514" t="str">
        <f t="shared" si="165"/>
        <v/>
      </c>
      <c r="N514" t="str">
        <f t="shared" si="166"/>
        <v/>
      </c>
      <c r="O514" t="str">
        <f>IFERROR(VLOOKUP(A514,dispett,2,FALSE),B514)</f>
        <v>uecpout</v>
      </c>
      <c r="P514" t="str">
        <f t="shared" si="158"/>
        <v>FuelRegion</v>
      </c>
      <c r="Q514" t="str">
        <f t="shared" si="159"/>
        <v>MNUMYRF</v>
      </c>
      <c r="R514" t="str">
        <f t="shared" si="160"/>
        <v xml:space="preserve"> </v>
      </c>
      <c r="S514" t="str">
        <f t="shared" si="161"/>
        <v xml:space="preserve"> </v>
      </c>
      <c r="T514" t="str">
        <f t="shared" si="162"/>
        <v xml:space="preserve"> </v>
      </c>
      <c r="U514" t="str">
        <f t="shared" si="163"/>
        <v xml:space="preserve"> </v>
      </c>
      <c r="V514" t="str">
        <f t="shared" si="164"/>
        <v xml:space="preserve"> </v>
      </c>
      <c r="W514" t="str">
        <f t="shared" si="167"/>
        <v>MUST_STORE</v>
      </c>
      <c r="X514" t="str">
        <f t="shared" si="168"/>
        <v>(FuelRegion,MNUMYRF)</v>
      </c>
    </row>
    <row r="515" spans="1:24" x14ac:dyDescent="0.25">
      <c r="A515" t="s">
        <v>3799</v>
      </c>
      <c r="B515" t="s">
        <v>2934</v>
      </c>
      <c r="C515" t="s">
        <v>2839</v>
      </c>
      <c r="E515" t="s">
        <v>2914</v>
      </c>
      <c r="G515" t="s">
        <v>3800</v>
      </c>
      <c r="H515" t="s">
        <v>5308</v>
      </c>
      <c r="I515" t="s">
        <v>2727</v>
      </c>
      <c r="M515" t="str">
        <f t="shared" si="165"/>
        <v/>
      </c>
      <c r="N515" t="str">
        <f t="shared" si="166"/>
        <v/>
      </c>
      <c r="O515" t="str">
        <f>IFERROR(VLOOKUP(A515,dispett,2,FALSE),B515)</f>
        <v>dispuse</v>
      </c>
      <c r="P515" t="str">
        <f t="shared" si="158"/>
        <v>PlantType</v>
      </c>
      <c r="Q515" t="str">
        <f t="shared" si="159"/>
        <v>SupplyRegion</v>
      </c>
      <c r="R515" t="str">
        <f t="shared" si="160"/>
        <v xml:space="preserve"> </v>
      </c>
      <c r="S515" t="str">
        <f t="shared" si="161"/>
        <v xml:space="preserve"> </v>
      </c>
      <c r="T515" t="str">
        <f t="shared" si="162"/>
        <v xml:space="preserve"> </v>
      </c>
      <c r="U515" t="str">
        <f t="shared" si="163"/>
        <v xml:space="preserve"> </v>
      </c>
      <c r="V515" t="str">
        <f t="shared" si="164"/>
        <v xml:space="preserve"> </v>
      </c>
      <c r="W515" t="str">
        <f t="shared" si="167"/>
        <v>MUSTRUN</v>
      </c>
      <c r="X515" t="str">
        <f t="shared" si="168"/>
        <v>(PlantType,SupplyRegion)</v>
      </c>
    </row>
    <row r="516" spans="1:24" x14ac:dyDescent="0.25">
      <c r="A516" t="s">
        <v>2754</v>
      </c>
      <c r="B516" t="s">
        <v>3801</v>
      </c>
      <c r="C516" t="s">
        <v>2839</v>
      </c>
      <c r="E516" t="s">
        <v>2868</v>
      </c>
      <c r="H516" t="s">
        <v>2803</v>
      </c>
      <c r="M516" t="str">
        <f t="shared" si="165"/>
        <v/>
      </c>
      <c r="N516" t="str">
        <f t="shared" si="166"/>
        <v/>
      </c>
      <c r="O516" t="str">
        <f>IFERROR(VLOOKUP(A516,dispett,2,FALSE),B516)</f>
        <v>cdsparms</v>
      </c>
      <c r="P516" t="str">
        <f t="shared" si="158"/>
        <v>SCALARSet</v>
      </c>
      <c r="Q516" t="str">
        <f t="shared" si="159"/>
        <v xml:space="preserve"> </v>
      </c>
      <c r="R516" t="str">
        <f t="shared" si="160"/>
        <v xml:space="preserve"> </v>
      </c>
      <c r="S516" t="str">
        <f t="shared" si="161"/>
        <v xml:space="preserve"> </v>
      </c>
      <c r="T516" t="str">
        <f t="shared" si="162"/>
        <v xml:space="preserve"> </v>
      </c>
      <c r="U516" t="str">
        <f t="shared" si="163"/>
        <v xml:space="preserve"> </v>
      </c>
      <c r="V516" t="str">
        <f t="shared" si="164"/>
        <v xml:space="preserve"> </v>
      </c>
      <c r="W516" t="str">
        <f t="shared" si="167"/>
        <v>MX_NCOALS</v>
      </c>
      <c r="X516" t="str">
        <f t="shared" si="168"/>
        <v>(SCALARSet)</v>
      </c>
    </row>
    <row r="517" spans="1:24" x14ac:dyDescent="0.25">
      <c r="A517" t="s">
        <v>2758</v>
      </c>
      <c r="B517" t="s">
        <v>3102</v>
      </c>
      <c r="C517" t="s">
        <v>2839</v>
      </c>
      <c r="E517" t="s">
        <v>2876</v>
      </c>
      <c r="G517" t="s">
        <v>3802</v>
      </c>
      <c r="H517" t="s">
        <v>2803</v>
      </c>
      <c r="M517" t="str">
        <f t="shared" si="165"/>
        <v/>
      </c>
      <c r="N517" t="str">
        <f t="shared" si="166"/>
        <v/>
      </c>
      <c r="O517" t="str">
        <f>IFERROR(VLOOKUP(A517,dispett,2,FALSE),B517)</f>
        <v>ecp_coal</v>
      </c>
      <c r="P517" t="str">
        <f t="shared" si="158"/>
        <v>SCALARSet</v>
      </c>
      <c r="Q517" t="str">
        <f t="shared" si="159"/>
        <v xml:space="preserve"> </v>
      </c>
      <c r="R517" t="str">
        <f t="shared" si="160"/>
        <v xml:space="preserve"> </v>
      </c>
      <c r="S517" t="str">
        <f t="shared" si="161"/>
        <v xml:space="preserve"> </v>
      </c>
      <c r="T517" t="str">
        <f t="shared" si="162"/>
        <v xml:space="preserve"> </v>
      </c>
      <c r="U517" t="str">
        <f t="shared" si="163"/>
        <v xml:space="preserve"> </v>
      </c>
      <c r="V517" t="str">
        <f t="shared" si="164"/>
        <v xml:space="preserve"> </v>
      </c>
      <c r="W517" t="str">
        <f t="shared" si="167"/>
        <v>MX_NGBS</v>
      </c>
      <c r="X517" t="str">
        <f t="shared" si="168"/>
        <v>(SCALARSet)</v>
      </c>
    </row>
    <row r="518" spans="1:24" x14ac:dyDescent="0.25">
      <c r="A518" t="s">
        <v>2769</v>
      </c>
      <c r="B518" t="s">
        <v>3231</v>
      </c>
      <c r="C518" t="s">
        <v>2839</v>
      </c>
      <c r="E518" t="s">
        <v>2868</v>
      </c>
      <c r="H518" t="s">
        <v>2803</v>
      </c>
      <c r="M518" t="str">
        <f t="shared" si="165"/>
        <v/>
      </c>
      <c r="N518" t="str">
        <f t="shared" si="166"/>
        <v/>
      </c>
      <c r="O518" t="str">
        <f>IFERROR(VLOOKUP(A518,dispett,2,FALSE),B518)</f>
        <v>emission</v>
      </c>
      <c r="P518" t="str">
        <f t="shared" si="158"/>
        <v>SCALARSet</v>
      </c>
      <c r="Q518" t="str">
        <f t="shared" si="159"/>
        <v xml:space="preserve"> </v>
      </c>
      <c r="R518" t="str">
        <f t="shared" si="160"/>
        <v xml:space="preserve"> </v>
      </c>
      <c r="S518" t="str">
        <f t="shared" si="161"/>
        <v xml:space="preserve"> </v>
      </c>
      <c r="T518" t="str">
        <f t="shared" si="162"/>
        <v xml:space="preserve"> </v>
      </c>
      <c r="U518" t="str">
        <f t="shared" si="163"/>
        <v xml:space="preserve"> </v>
      </c>
      <c r="V518" t="str">
        <f t="shared" si="164"/>
        <v xml:space="preserve"> </v>
      </c>
      <c r="W518" t="str">
        <f t="shared" si="167"/>
        <v>MX_SO2_GRP</v>
      </c>
      <c r="X518" t="str">
        <f t="shared" si="168"/>
        <v>(SCALARSet)</v>
      </c>
    </row>
    <row r="519" spans="1:24" x14ac:dyDescent="0.25">
      <c r="A519" t="s">
        <v>2773</v>
      </c>
      <c r="B519" t="s">
        <v>3803</v>
      </c>
      <c r="C519" t="s">
        <v>2839</v>
      </c>
      <c r="E519" t="s">
        <v>2876</v>
      </c>
      <c r="G519" t="s">
        <v>3804</v>
      </c>
      <c r="H519" t="s">
        <v>2803</v>
      </c>
      <c r="M519" t="str">
        <f t="shared" si="165"/>
        <v/>
      </c>
      <c r="N519" t="str">
        <f t="shared" si="166"/>
        <v/>
      </c>
      <c r="O519" t="str">
        <f>IFERROR(VLOOKUP(A519,dispett,2,FALSE),B519)</f>
        <v>emmparm</v>
      </c>
      <c r="P519" t="str">
        <f t="shared" si="158"/>
        <v>SCALARSet</v>
      </c>
      <c r="Q519" t="str">
        <f t="shared" si="159"/>
        <v xml:space="preserve"> </v>
      </c>
      <c r="R519" t="str">
        <f t="shared" si="160"/>
        <v xml:space="preserve"> </v>
      </c>
      <c r="S519" t="str">
        <f t="shared" si="161"/>
        <v xml:space="preserve"> </v>
      </c>
      <c r="T519" t="str">
        <f t="shared" si="162"/>
        <v xml:space="preserve"> </v>
      </c>
      <c r="U519" t="str">
        <f t="shared" si="163"/>
        <v xml:space="preserve"> </v>
      </c>
      <c r="V519" t="str">
        <f t="shared" si="164"/>
        <v xml:space="preserve"> </v>
      </c>
      <c r="W519" t="str">
        <f t="shared" si="167"/>
        <v>MX_ST_RPS</v>
      </c>
      <c r="X519" t="str">
        <f t="shared" si="168"/>
        <v>(SCALARSet)</v>
      </c>
    </row>
    <row r="520" spans="1:24" x14ac:dyDescent="0.25">
      <c r="A520" t="s">
        <v>3805</v>
      </c>
      <c r="B520" t="s">
        <v>2864</v>
      </c>
      <c r="C520" t="s">
        <v>2839</v>
      </c>
      <c r="E520" t="s">
        <v>2868</v>
      </c>
      <c r="H520" t="s">
        <v>2803</v>
      </c>
      <c r="M520" t="str">
        <f t="shared" si="165"/>
        <v/>
      </c>
      <c r="N520" t="str">
        <f t="shared" si="166"/>
        <v/>
      </c>
      <c r="O520" t="str">
        <f>IFERROR(VLOOKUP(A520,dispett,2,FALSE),B520)</f>
        <v>coalemm</v>
      </c>
      <c r="P520" t="str">
        <f t="shared" si="158"/>
        <v>SCALARSet</v>
      </c>
      <c r="Q520" t="str">
        <f t="shared" si="159"/>
        <v xml:space="preserve"> </v>
      </c>
      <c r="R520" t="str">
        <f t="shared" si="160"/>
        <v xml:space="preserve"> </v>
      </c>
      <c r="S520" t="str">
        <f t="shared" si="161"/>
        <v xml:space="preserve"> </v>
      </c>
      <c r="T520" t="str">
        <f t="shared" si="162"/>
        <v xml:space="preserve"> </v>
      </c>
      <c r="U520" t="str">
        <f t="shared" si="163"/>
        <v xml:space="preserve"> </v>
      </c>
      <c r="V520" t="str">
        <f t="shared" si="164"/>
        <v xml:space="preserve"> </v>
      </c>
      <c r="W520" t="str">
        <f t="shared" si="167"/>
        <v>MX_SUPPLY_CURVES</v>
      </c>
      <c r="X520" t="str">
        <f t="shared" si="168"/>
        <v>(SCALARSet)</v>
      </c>
    </row>
    <row r="521" spans="1:24" x14ac:dyDescent="0.25">
      <c r="A521" t="s">
        <v>3806</v>
      </c>
      <c r="B521" t="s">
        <v>2864</v>
      </c>
      <c r="C521" t="s">
        <v>2865</v>
      </c>
      <c r="E521" t="s">
        <v>2914</v>
      </c>
      <c r="G521" t="s">
        <v>3807</v>
      </c>
      <c r="H521" t="s">
        <v>2547</v>
      </c>
      <c r="M521" t="str">
        <f t="shared" si="165"/>
        <v/>
      </c>
      <c r="N521" t="str">
        <f t="shared" si="166"/>
        <v/>
      </c>
      <c r="O521" t="str">
        <f>IFERROR(VLOOKUP(A521,dispett,2,FALSE),B521)</f>
        <v>coalemm</v>
      </c>
      <c r="P521" t="str">
        <f t="shared" si="158"/>
        <v>Thousand</v>
      </c>
      <c r="Q521" t="str">
        <f t="shared" si="159"/>
        <v xml:space="preserve"> </v>
      </c>
      <c r="R521" t="str">
        <f t="shared" si="160"/>
        <v xml:space="preserve"> </v>
      </c>
      <c r="S521" t="str">
        <f t="shared" si="161"/>
        <v xml:space="preserve"> </v>
      </c>
      <c r="T521" t="str">
        <f t="shared" si="162"/>
        <v xml:space="preserve"> </v>
      </c>
      <c r="U521" t="str">
        <f t="shared" si="163"/>
        <v xml:space="preserve"> </v>
      </c>
      <c r="V521" t="str">
        <f t="shared" si="164"/>
        <v xml:space="preserve"> </v>
      </c>
      <c r="W521" t="str">
        <f t="shared" si="167"/>
        <v>N_CFR</v>
      </c>
      <c r="X521" t="str">
        <f t="shared" si="168"/>
        <v>(Thousand)</v>
      </c>
    </row>
    <row r="522" spans="1:24" x14ac:dyDescent="0.25">
      <c r="A522" t="s">
        <v>3808</v>
      </c>
      <c r="B522" t="s">
        <v>2864</v>
      </c>
      <c r="C522" t="s">
        <v>2865</v>
      </c>
      <c r="E522" t="s">
        <v>2914</v>
      </c>
      <c r="G522" t="s">
        <v>3809</v>
      </c>
      <c r="H522" t="s">
        <v>2547</v>
      </c>
      <c r="M522" t="str">
        <f t="shared" si="165"/>
        <v/>
      </c>
      <c r="N522" t="str">
        <f t="shared" si="166"/>
        <v/>
      </c>
      <c r="O522" t="str">
        <f>IFERROR(VLOOKUP(A522,dispett,2,FALSE),B522)</f>
        <v>coalemm</v>
      </c>
      <c r="P522" t="str">
        <f t="shared" si="158"/>
        <v>Thousand</v>
      </c>
      <c r="Q522" t="str">
        <f t="shared" si="159"/>
        <v xml:space="preserve"> </v>
      </c>
      <c r="R522" t="str">
        <f t="shared" si="160"/>
        <v xml:space="preserve"> </v>
      </c>
      <c r="S522" t="str">
        <f t="shared" si="161"/>
        <v xml:space="preserve"> </v>
      </c>
      <c r="T522" t="str">
        <f t="shared" si="162"/>
        <v xml:space="preserve"> </v>
      </c>
      <c r="U522" t="str">
        <f t="shared" si="163"/>
        <v xml:space="preserve"> </v>
      </c>
      <c r="V522" t="str">
        <f t="shared" si="164"/>
        <v xml:space="preserve"> </v>
      </c>
      <c r="W522" t="str">
        <f t="shared" si="167"/>
        <v>N_CPTY</v>
      </c>
      <c r="X522" t="str">
        <f t="shared" si="168"/>
        <v>(Thousand)</v>
      </c>
    </row>
    <row r="523" spans="1:24" x14ac:dyDescent="0.25">
      <c r="A523" t="s">
        <v>3810</v>
      </c>
      <c r="B523" t="s">
        <v>3102</v>
      </c>
      <c r="C523" t="s">
        <v>2839</v>
      </c>
      <c r="E523" t="s">
        <v>2876</v>
      </c>
      <c r="G523" t="s">
        <v>3811</v>
      </c>
      <c r="H523" t="s">
        <v>2758</v>
      </c>
      <c r="M523" t="str">
        <f t="shared" si="165"/>
        <v/>
      </c>
      <c r="N523" t="str">
        <f t="shared" si="166"/>
        <v/>
      </c>
      <c r="O523" t="str">
        <f>IFERROR(VLOOKUP(A523,dispett,2,FALSE),B523)</f>
        <v>ecp_coal</v>
      </c>
      <c r="P523" t="str">
        <f t="shared" si="158"/>
        <v>NaturalGasGroup</v>
      </c>
      <c r="Q523" t="str">
        <f t="shared" si="159"/>
        <v xml:space="preserve"> </v>
      </c>
      <c r="R523" t="str">
        <f t="shared" si="160"/>
        <v xml:space="preserve"> </v>
      </c>
      <c r="S523" t="str">
        <f t="shared" si="161"/>
        <v xml:space="preserve"> </v>
      </c>
      <c r="T523" t="str">
        <f t="shared" si="162"/>
        <v xml:space="preserve"> </v>
      </c>
      <c r="U523" t="str">
        <f t="shared" si="163"/>
        <v xml:space="preserve"> </v>
      </c>
      <c r="V523" t="str">
        <f t="shared" si="164"/>
        <v xml:space="preserve"> </v>
      </c>
      <c r="W523" t="str">
        <f t="shared" si="167"/>
        <v>N_GRP_TO_NGBS</v>
      </c>
      <c r="X523" t="str">
        <f t="shared" si="168"/>
        <v>(NaturalGasGroup)</v>
      </c>
    </row>
    <row r="524" spans="1:24" x14ac:dyDescent="0.25">
      <c r="A524" t="s">
        <v>3812</v>
      </c>
      <c r="B524" t="s">
        <v>2864</v>
      </c>
      <c r="C524" t="s">
        <v>2865</v>
      </c>
      <c r="E524" t="s">
        <v>2914</v>
      </c>
      <c r="G524" t="s">
        <v>3813</v>
      </c>
      <c r="H524" t="s">
        <v>2547</v>
      </c>
      <c r="M524" t="str">
        <f t="shared" si="165"/>
        <v/>
      </c>
      <c r="N524" t="str">
        <f t="shared" si="166"/>
        <v/>
      </c>
      <c r="O524" t="str">
        <f>IFERROR(VLOOKUP(A524,dispett,2,FALSE),B524)</f>
        <v>coalemm</v>
      </c>
      <c r="P524" t="str">
        <f t="shared" si="158"/>
        <v>Thousand</v>
      </c>
      <c r="Q524" t="str">
        <f t="shared" si="159"/>
        <v xml:space="preserve"> </v>
      </c>
      <c r="R524" t="str">
        <f t="shared" si="160"/>
        <v xml:space="preserve"> </v>
      </c>
      <c r="S524" t="str">
        <f t="shared" si="161"/>
        <v xml:space="preserve"> </v>
      </c>
      <c r="T524" t="str">
        <f t="shared" si="162"/>
        <v xml:space="preserve"> </v>
      </c>
      <c r="U524" t="str">
        <f t="shared" si="163"/>
        <v xml:space="preserve"> </v>
      </c>
      <c r="V524" t="str">
        <f t="shared" si="164"/>
        <v xml:space="preserve"> </v>
      </c>
      <c r="W524" t="str">
        <f t="shared" si="167"/>
        <v>N_HRAT</v>
      </c>
      <c r="X524" t="str">
        <f t="shared" si="168"/>
        <v>(Thousand)</v>
      </c>
    </row>
    <row r="525" spans="1:24" x14ac:dyDescent="0.25">
      <c r="A525" t="s">
        <v>3814</v>
      </c>
      <c r="B525" t="s">
        <v>2864</v>
      </c>
      <c r="C525" t="s">
        <v>2865</v>
      </c>
      <c r="E525" t="s">
        <v>2914</v>
      </c>
      <c r="G525" t="s">
        <v>3815</v>
      </c>
      <c r="H525" t="s">
        <v>2547</v>
      </c>
      <c r="M525" t="str">
        <f t="shared" si="165"/>
        <v/>
      </c>
      <c r="N525" t="str">
        <f t="shared" si="166"/>
        <v/>
      </c>
      <c r="O525" t="str">
        <f>IFERROR(VLOOKUP(A525,dispett,2,FALSE),B525)</f>
        <v>coalemm</v>
      </c>
      <c r="P525" t="str">
        <f t="shared" si="158"/>
        <v>Thousand</v>
      </c>
      <c r="Q525" t="str">
        <f t="shared" si="159"/>
        <v xml:space="preserve"> </v>
      </c>
      <c r="R525" t="str">
        <f t="shared" si="160"/>
        <v xml:space="preserve"> </v>
      </c>
      <c r="S525" t="str">
        <f t="shared" si="161"/>
        <v xml:space="preserve"> </v>
      </c>
      <c r="T525" t="str">
        <f t="shared" si="162"/>
        <v xml:space="preserve"> </v>
      </c>
      <c r="U525" t="str">
        <f t="shared" si="163"/>
        <v xml:space="preserve"> </v>
      </c>
      <c r="V525" t="str">
        <f t="shared" si="164"/>
        <v xml:space="preserve"> </v>
      </c>
      <c r="W525" t="str">
        <f t="shared" si="167"/>
        <v>N_IGRP</v>
      </c>
      <c r="X525" t="str">
        <f t="shared" si="168"/>
        <v>(Thousand)</v>
      </c>
    </row>
    <row r="526" spans="1:24" x14ac:dyDescent="0.25">
      <c r="A526" t="s">
        <v>3816</v>
      </c>
      <c r="B526" t="s">
        <v>2864</v>
      </c>
      <c r="C526" t="s">
        <v>2865</v>
      </c>
      <c r="E526" t="s">
        <v>2876</v>
      </c>
      <c r="G526" t="s">
        <v>3817</v>
      </c>
      <c r="H526" t="s">
        <v>2803</v>
      </c>
      <c r="M526" t="str">
        <f t="shared" si="165"/>
        <v/>
      </c>
      <c r="N526" t="str">
        <f t="shared" si="166"/>
        <v/>
      </c>
      <c r="O526" t="str">
        <f>IFERROR(VLOOKUP(A526,dispett,2,FALSE),B526)</f>
        <v>coalemm</v>
      </c>
      <c r="P526" t="str">
        <f t="shared" si="158"/>
        <v>SCALARSet</v>
      </c>
      <c r="Q526" t="str">
        <f t="shared" si="159"/>
        <v xml:space="preserve"> </v>
      </c>
      <c r="R526" t="str">
        <f t="shared" si="160"/>
        <v xml:space="preserve"> </v>
      </c>
      <c r="S526" t="str">
        <f t="shared" si="161"/>
        <v xml:space="preserve"> </v>
      </c>
      <c r="T526" t="str">
        <f t="shared" si="162"/>
        <v xml:space="preserve"> </v>
      </c>
      <c r="U526" t="str">
        <f t="shared" si="163"/>
        <v xml:space="preserve"> </v>
      </c>
      <c r="V526" t="str">
        <f t="shared" si="164"/>
        <v xml:space="preserve"> </v>
      </c>
      <c r="W526" t="str">
        <f t="shared" si="167"/>
        <v>N_PLTS</v>
      </c>
      <c r="X526" t="str">
        <f t="shared" si="168"/>
        <v>(SCALARSet)</v>
      </c>
    </row>
    <row r="527" spans="1:24" x14ac:dyDescent="0.25">
      <c r="A527" t="s">
        <v>3818</v>
      </c>
      <c r="B527" t="s">
        <v>2864</v>
      </c>
      <c r="C527" t="s">
        <v>2839</v>
      </c>
      <c r="E527" t="s">
        <v>2914</v>
      </c>
      <c r="G527" t="s">
        <v>3819</v>
      </c>
      <c r="H527" t="s">
        <v>2547</v>
      </c>
      <c r="M527" t="str">
        <f t="shared" si="165"/>
        <v/>
      </c>
      <c r="N527" t="str">
        <f t="shared" si="166"/>
        <v/>
      </c>
      <c r="O527" t="str">
        <f>IFERROR(VLOOKUP(A527,dispett,2,FALSE),B527)</f>
        <v>coalemm</v>
      </c>
      <c r="P527" t="str">
        <f t="shared" si="158"/>
        <v>Thousand</v>
      </c>
      <c r="Q527" t="str">
        <f t="shared" si="159"/>
        <v xml:space="preserve"> </v>
      </c>
      <c r="R527" t="str">
        <f t="shared" si="160"/>
        <v xml:space="preserve"> </v>
      </c>
      <c r="S527" t="str">
        <f t="shared" si="161"/>
        <v xml:space="preserve"> </v>
      </c>
      <c r="T527" t="str">
        <f t="shared" si="162"/>
        <v xml:space="preserve"> </v>
      </c>
      <c r="U527" t="str">
        <f t="shared" si="163"/>
        <v xml:space="preserve"> </v>
      </c>
      <c r="V527" t="str">
        <f t="shared" si="164"/>
        <v xml:space="preserve"> </v>
      </c>
      <c r="W527" t="str">
        <f t="shared" si="167"/>
        <v>N_PTP</v>
      </c>
      <c r="X527" t="str">
        <f t="shared" si="168"/>
        <v>(Thousand)</v>
      </c>
    </row>
    <row r="528" spans="1:24" x14ac:dyDescent="0.25">
      <c r="A528" t="s">
        <v>3820</v>
      </c>
      <c r="B528" t="s">
        <v>2864</v>
      </c>
      <c r="C528" t="s">
        <v>2865</v>
      </c>
      <c r="E528" t="s">
        <v>2914</v>
      </c>
      <c r="G528" t="s">
        <v>3821</v>
      </c>
      <c r="H528" t="s">
        <v>2547</v>
      </c>
      <c r="M528" t="str">
        <f t="shared" si="165"/>
        <v/>
      </c>
      <c r="N528" t="str">
        <f t="shared" si="166"/>
        <v/>
      </c>
      <c r="O528" t="str">
        <f>IFERROR(VLOOKUP(A528,dispett,2,FALSE),B528)</f>
        <v>coalemm</v>
      </c>
      <c r="P528" t="str">
        <f t="shared" si="158"/>
        <v>Thousand</v>
      </c>
      <c r="Q528" t="str">
        <f t="shared" si="159"/>
        <v xml:space="preserve"> </v>
      </c>
      <c r="R528" t="str">
        <f t="shared" si="160"/>
        <v xml:space="preserve"> </v>
      </c>
      <c r="S528" t="str">
        <f t="shared" si="161"/>
        <v xml:space="preserve"> </v>
      </c>
      <c r="T528" t="str">
        <f t="shared" si="162"/>
        <v xml:space="preserve"> </v>
      </c>
      <c r="U528" t="str">
        <f t="shared" si="163"/>
        <v xml:space="preserve"> </v>
      </c>
      <c r="V528" t="str">
        <f t="shared" si="164"/>
        <v xml:space="preserve"> </v>
      </c>
      <c r="W528" t="str">
        <f t="shared" si="167"/>
        <v>N_RG</v>
      </c>
      <c r="X528" t="str">
        <f t="shared" si="168"/>
        <v>(Thousand)</v>
      </c>
    </row>
    <row r="529" spans="1:24" x14ac:dyDescent="0.25">
      <c r="A529" t="s">
        <v>3822</v>
      </c>
      <c r="B529" t="s">
        <v>2864</v>
      </c>
      <c r="C529" t="s">
        <v>2865</v>
      </c>
      <c r="E529" t="s">
        <v>2914</v>
      </c>
      <c r="G529" t="s">
        <v>3823</v>
      </c>
      <c r="H529" t="s">
        <v>2547</v>
      </c>
      <c r="M529" t="str">
        <f t="shared" si="165"/>
        <v/>
      </c>
      <c r="N529" t="str">
        <f t="shared" si="166"/>
        <v/>
      </c>
      <c r="O529" t="str">
        <f>IFERROR(VLOOKUP(A529,dispett,2,FALSE),B529)</f>
        <v>coalemm</v>
      </c>
      <c r="P529" t="str">
        <f t="shared" si="158"/>
        <v>Thousand</v>
      </c>
      <c r="Q529" t="str">
        <f t="shared" si="159"/>
        <v xml:space="preserve"> </v>
      </c>
      <c r="R529" t="str">
        <f t="shared" si="160"/>
        <v xml:space="preserve"> </v>
      </c>
      <c r="S529" t="str">
        <f t="shared" si="161"/>
        <v xml:space="preserve"> </v>
      </c>
      <c r="T529" t="str">
        <f t="shared" si="162"/>
        <v xml:space="preserve"> </v>
      </c>
      <c r="U529" t="str">
        <f t="shared" si="163"/>
        <v xml:space="preserve"> </v>
      </c>
      <c r="V529" t="str">
        <f t="shared" si="164"/>
        <v xml:space="preserve"> </v>
      </c>
      <c r="W529" t="str">
        <f t="shared" si="167"/>
        <v>N_RY</v>
      </c>
      <c r="X529" t="str">
        <f t="shared" si="168"/>
        <v>(Thousand)</v>
      </c>
    </row>
    <row r="530" spans="1:24" x14ac:dyDescent="0.25">
      <c r="A530" t="s">
        <v>2781</v>
      </c>
      <c r="B530" t="s">
        <v>2864</v>
      </c>
      <c r="C530" t="s">
        <v>2839</v>
      </c>
      <c r="E530" t="s">
        <v>2868</v>
      </c>
      <c r="H530" t="s">
        <v>2803</v>
      </c>
      <c r="M530" t="str">
        <f t="shared" si="165"/>
        <v/>
      </c>
      <c r="N530" t="str">
        <f t="shared" si="166"/>
        <v/>
      </c>
      <c r="O530" t="str">
        <f>IFERROR(VLOOKUP(A530,dispett,2,FALSE),B530)</f>
        <v>coalemm</v>
      </c>
      <c r="P530" t="str">
        <f t="shared" si="158"/>
        <v>SCALARSet</v>
      </c>
      <c r="Q530" t="str">
        <f t="shared" si="159"/>
        <v xml:space="preserve"> </v>
      </c>
      <c r="R530" t="str">
        <f t="shared" si="160"/>
        <v xml:space="preserve"> </v>
      </c>
      <c r="S530" t="str">
        <f t="shared" si="161"/>
        <v xml:space="preserve"> </v>
      </c>
      <c r="T530" t="str">
        <f t="shared" si="162"/>
        <v xml:space="preserve"> </v>
      </c>
      <c r="U530" t="str">
        <f t="shared" si="163"/>
        <v xml:space="preserve"> </v>
      </c>
      <c r="V530" t="str">
        <f t="shared" si="164"/>
        <v xml:space="preserve"> </v>
      </c>
      <c r="W530" t="str">
        <f t="shared" si="167"/>
        <v>NCLUT1</v>
      </c>
      <c r="X530" t="str">
        <f t="shared" si="168"/>
        <v>(SCALARSet)</v>
      </c>
    </row>
    <row r="531" spans="1:24" x14ac:dyDescent="0.25">
      <c r="A531" t="s">
        <v>3824</v>
      </c>
      <c r="B531" t="s">
        <v>2928</v>
      </c>
      <c r="C531" t="s">
        <v>2839</v>
      </c>
      <c r="E531" t="s">
        <v>2929</v>
      </c>
      <c r="G531" t="s">
        <v>5373</v>
      </c>
      <c r="H531" t="s">
        <v>5320</v>
      </c>
      <c r="I531" t="s">
        <v>2727</v>
      </c>
      <c r="J531" t="s">
        <v>2561</v>
      </c>
      <c r="M531" t="str">
        <f t="shared" si="165"/>
        <v/>
      </c>
      <c r="N531" t="str">
        <f t="shared" si="166"/>
        <v/>
      </c>
      <c r="O531" t="str">
        <f>IFERROR(VLOOKUP(A531,dispett,2,FALSE),B531)</f>
        <v>dsmtfecp</v>
      </c>
      <c r="P531" t="str">
        <f t="shared" si="158"/>
        <v>Season</v>
      </c>
      <c r="Q531" t="str">
        <f t="shared" si="159"/>
        <v>SupplyRegion</v>
      </c>
      <c r="R531" t="str">
        <f t="shared" si="160"/>
        <v>MNUMYR</v>
      </c>
      <c r="S531" t="str">
        <f t="shared" si="161"/>
        <v xml:space="preserve"> </v>
      </c>
      <c r="T531" t="str">
        <f t="shared" si="162"/>
        <v xml:space="preserve"> </v>
      </c>
      <c r="U531" t="str">
        <f t="shared" si="163"/>
        <v xml:space="preserve"> </v>
      </c>
      <c r="V531" t="str">
        <f t="shared" si="164"/>
        <v xml:space="preserve"> </v>
      </c>
      <c r="W531" t="str">
        <f t="shared" si="167"/>
        <v>NET_STORAGE_CAP_EX</v>
      </c>
      <c r="X531" t="str">
        <f t="shared" si="168"/>
        <v>(Season,SupplyRegion,MNUMYR)</v>
      </c>
    </row>
    <row r="532" spans="1:24" x14ac:dyDescent="0.25">
      <c r="A532" t="s">
        <v>3825</v>
      </c>
      <c r="B532" t="s">
        <v>2928</v>
      </c>
      <c r="C532" t="s">
        <v>2839</v>
      </c>
      <c r="E532" t="s">
        <v>2929</v>
      </c>
      <c r="G532" t="s">
        <v>5370</v>
      </c>
      <c r="H532" t="s">
        <v>5331</v>
      </c>
      <c r="I532" t="s">
        <v>2681</v>
      </c>
      <c r="J532" t="s">
        <v>2727</v>
      </c>
      <c r="K532" t="s">
        <v>2561</v>
      </c>
      <c r="M532" t="str">
        <f t="shared" si="165"/>
        <v/>
      </c>
      <c r="N532" t="str">
        <f t="shared" si="166"/>
        <v/>
      </c>
      <c r="O532" t="str">
        <f>IFERROR(VLOOKUP(A532,dispett,2,FALSE),B532)</f>
        <v>dsmtfecp</v>
      </c>
      <c r="P532" t="str">
        <f t="shared" si="158"/>
        <v>SliceGroup</v>
      </c>
      <c r="Q532" t="str">
        <f t="shared" si="159"/>
        <v>DSMLoadGroup</v>
      </c>
      <c r="R532" t="str">
        <f t="shared" si="160"/>
        <v>SupplyRegion_ALT1</v>
      </c>
      <c r="S532" t="str">
        <f t="shared" si="161"/>
        <v>MNUMYR</v>
      </c>
      <c r="T532" t="str">
        <f t="shared" si="162"/>
        <v xml:space="preserve"> </v>
      </c>
      <c r="U532" t="str">
        <f t="shared" si="163"/>
        <v xml:space="preserve"> </v>
      </c>
      <c r="V532" t="str">
        <f t="shared" si="164"/>
        <v xml:space="preserve"> </v>
      </c>
      <c r="W532" t="str">
        <f t="shared" si="167"/>
        <v>NET_STORAGE_LOAD_EX</v>
      </c>
      <c r="X532" t="str">
        <f t="shared" si="168"/>
        <v>(SliceGroup,DSMLoadGroup,SupplyRegion_ALT1,MNUMYR)</v>
      </c>
    </row>
    <row r="533" spans="1:24" x14ac:dyDescent="0.25">
      <c r="A533" t="s">
        <v>3826</v>
      </c>
      <c r="B533" t="s">
        <v>2928</v>
      </c>
      <c r="C533" t="s">
        <v>2839</v>
      </c>
      <c r="E533" t="s">
        <v>2929</v>
      </c>
      <c r="G533" t="s">
        <v>5371</v>
      </c>
      <c r="H533" t="s">
        <v>5331</v>
      </c>
      <c r="I533" t="s">
        <v>2681</v>
      </c>
      <c r="J533" t="s">
        <v>2727</v>
      </c>
      <c r="K533" t="s">
        <v>2561</v>
      </c>
      <c r="M533" t="str">
        <f t="shared" si="165"/>
        <v/>
      </c>
      <c r="N533" t="str">
        <f t="shared" si="166"/>
        <v/>
      </c>
      <c r="O533" t="str">
        <f>IFERROR(VLOOKUP(A533,dispett,2,FALSE),B533)</f>
        <v>dsmtfecp</v>
      </c>
      <c r="P533" t="str">
        <f t="shared" si="158"/>
        <v>SliceGroup</v>
      </c>
      <c r="Q533" t="str">
        <f t="shared" si="159"/>
        <v>DSMLoadGroup</v>
      </c>
      <c r="R533" t="str">
        <f t="shared" si="160"/>
        <v>SupplyRegion_ALT1</v>
      </c>
      <c r="S533" t="str">
        <f t="shared" si="161"/>
        <v>MNUMYR</v>
      </c>
      <c r="T533" t="str">
        <f t="shared" si="162"/>
        <v xml:space="preserve"> </v>
      </c>
      <c r="U533" t="str">
        <f t="shared" si="163"/>
        <v xml:space="preserve"> </v>
      </c>
      <c r="V533" t="str">
        <f t="shared" si="164"/>
        <v xml:space="preserve"> </v>
      </c>
      <c r="W533" t="str">
        <f t="shared" si="167"/>
        <v>NET_STORAGE_LOAD_NW</v>
      </c>
      <c r="X533" t="str">
        <f t="shared" si="168"/>
        <v>(SliceGroup,DSMLoadGroup,SupplyRegion_ALT1,MNUMYR)</v>
      </c>
    </row>
    <row r="534" spans="1:24" x14ac:dyDescent="0.25">
      <c r="A534" t="s">
        <v>5366</v>
      </c>
      <c r="B534" t="s">
        <v>2928</v>
      </c>
      <c r="C534" t="s">
        <v>2839</v>
      </c>
      <c r="E534" t="s">
        <v>2929</v>
      </c>
      <c r="G534" t="s">
        <v>5368</v>
      </c>
      <c r="H534" t="s">
        <v>5331</v>
      </c>
      <c r="I534" t="s">
        <v>2681</v>
      </c>
      <c r="J534" t="s">
        <v>2727</v>
      </c>
      <c r="K534" t="s">
        <v>2561</v>
      </c>
      <c r="M534" t="str">
        <f t="shared" si="165"/>
        <v/>
      </c>
      <c r="N534" t="str">
        <f t="shared" si="166"/>
        <v/>
      </c>
      <c r="O534" t="str">
        <f>IFERROR(VLOOKUP(A534,dispett,2,FALSE),B534)</f>
        <v>dsmtfecp</v>
      </c>
      <c r="P534" t="str">
        <f t="shared" ref="P534:P535" si="178">IFERROR(VLOOKUP(H534,ECPLOOK,3,FALSE),"missing")</f>
        <v>SliceGroup</v>
      </c>
      <c r="Q534" t="str">
        <f t="shared" ref="Q534:Q535" si="179">IFERROR(VLOOKUP(I534,ECPLOOK,2,FALSE),IF(I534&lt;&gt;"","missing"," "))</f>
        <v>DSMLoadGroup</v>
      </c>
      <c r="R534" t="str">
        <f t="shared" ref="R534:R535" si="180">IFERROR(VLOOKUP(J534,ECPLOOK,3,FALSE),IF(J534&lt;&gt;"","missing"," "))</f>
        <v>SupplyRegion_ALT1</v>
      </c>
      <c r="S534" t="str">
        <f t="shared" ref="S534:S535" si="181">IFERROR(VLOOKUP(K534,ECPLOOK,2,FALSE),IF(K534&lt;&gt;"","missing"," "))</f>
        <v>MNUMYR</v>
      </c>
      <c r="T534" t="str">
        <f t="shared" ref="T534:T535" si="182">IFERROR(VLOOKUP(L534,ECPLOOK,3,FALSE),IF(L534&lt;&gt;"","missing"," "))</f>
        <v xml:space="preserve"> </v>
      </c>
      <c r="U534" t="str">
        <f t="shared" ref="U534:U535" si="183">IFERROR(VLOOKUP(M534,ECPLOOK,2)," ")</f>
        <v xml:space="preserve"> </v>
      </c>
      <c r="V534" t="str">
        <f t="shared" ref="V534:V535" si="184">IFERROR(VLOOKUP(N534,ECPLOOK,2)," ")</f>
        <v xml:space="preserve"> </v>
      </c>
      <c r="W534" t="str">
        <f t="shared" ref="W534:W535" si="185">IF(A534&lt;&gt;"CF",SUBSTITUTE(A534,"$","_"),"WWIND_CF")</f>
        <v>NET_STORAGE_SR_EX</v>
      </c>
      <c r="X534" t="str">
        <f t="shared" ref="X534:X535" si="186">IF(P534&lt;&gt;" ","("&amp;P534,"")    &amp;    IF(Q534&lt;&gt;" ",   ","&amp;Q534,"")   &amp; IF(R534&lt;&gt;" ",   ","&amp;R534,"")   &amp; IF(S534&lt;&gt;" ",   ","&amp;S534,"")  &amp; IF(T534&lt;&gt;" ",   ","&amp;T534,"")  &amp; IF(U534&lt;&gt;" ",  ","&amp;U534,"") &amp; IF(V534&lt;&gt;" ",  "," &amp; V534,"" )&amp; IF(P534&lt;&gt;" ",")","")</f>
        <v>(SliceGroup,DSMLoadGroup,SupplyRegion_ALT1,MNUMYR)</v>
      </c>
    </row>
    <row r="535" spans="1:24" x14ac:dyDescent="0.25">
      <c r="A535" t="s">
        <v>5367</v>
      </c>
      <c r="B535" t="s">
        <v>2928</v>
      </c>
      <c r="C535" t="s">
        <v>2839</v>
      </c>
      <c r="E535" t="s">
        <v>2929</v>
      </c>
      <c r="G535" t="s">
        <v>5369</v>
      </c>
      <c r="H535" t="s">
        <v>5331</v>
      </c>
      <c r="I535" t="s">
        <v>2681</v>
      </c>
      <c r="J535" t="s">
        <v>2727</v>
      </c>
      <c r="K535" t="s">
        <v>2561</v>
      </c>
      <c r="M535" t="str">
        <f t="shared" si="165"/>
        <v/>
      </c>
      <c r="N535" t="str">
        <f t="shared" si="166"/>
        <v/>
      </c>
      <c r="O535" t="str">
        <f>IFERROR(VLOOKUP(A535,dispett,2,FALSE),B535)</f>
        <v>dsmtfecp</v>
      </c>
      <c r="P535" t="str">
        <f t="shared" si="178"/>
        <v>SliceGroup</v>
      </c>
      <c r="Q535" t="str">
        <f t="shared" si="179"/>
        <v>DSMLoadGroup</v>
      </c>
      <c r="R535" t="str">
        <f t="shared" si="180"/>
        <v>SupplyRegion_ALT1</v>
      </c>
      <c r="S535" t="str">
        <f t="shared" si="181"/>
        <v>MNUMYR</v>
      </c>
      <c r="T535" t="str">
        <f t="shared" si="182"/>
        <v xml:space="preserve"> </v>
      </c>
      <c r="U535" t="str">
        <f t="shared" si="183"/>
        <v xml:space="preserve"> </v>
      </c>
      <c r="V535" t="str">
        <f t="shared" si="184"/>
        <v xml:space="preserve"> </v>
      </c>
      <c r="W535" t="str">
        <f t="shared" si="185"/>
        <v>NET_STORAGE_SR_NW</v>
      </c>
      <c r="X535" t="str">
        <f t="shared" si="186"/>
        <v>(SliceGroup,DSMLoadGroup,SupplyRegion_ALT1,MNUMYR)</v>
      </c>
    </row>
    <row r="536" spans="1:24" x14ac:dyDescent="0.25">
      <c r="A536" t="s">
        <v>3827</v>
      </c>
      <c r="B536" t="s">
        <v>2964</v>
      </c>
      <c r="C536" t="s">
        <v>2865</v>
      </c>
      <c r="E536" t="s">
        <v>2914</v>
      </c>
      <c r="H536" t="s">
        <v>2727</v>
      </c>
      <c r="I536" t="s">
        <v>2561</v>
      </c>
      <c r="M536" t="str">
        <f t="shared" si="165"/>
        <v/>
      </c>
      <c r="N536" t="str">
        <f t="shared" si="166"/>
        <v/>
      </c>
      <c r="O536" t="str">
        <f>IFERROR(VLOOKUP(A536,dispett,2,FALSE),B536)</f>
        <v>uecpout</v>
      </c>
      <c r="P536" t="str">
        <f t="shared" si="158"/>
        <v>SupplyRegion_ALT1</v>
      </c>
      <c r="Q536" t="str">
        <f t="shared" si="159"/>
        <v>MNUMYR</v>
      </c>
      <c r="R536" t="str">
        <f t="shared" si="160"/>
        <v xml:space="preserve"> </v>
      </c>
      <c r="S536" t="str">
        <f t="shared" si="161"/>
        <v xml:space="preserve"> </v>
      </c>
      <c r="T536" t="str">
        <f t="shared" si="162"/>
        <v xml:space="preserve"> </v>
      </c>
      <c r="U536" t="str">
        <f t="shared" si="163"/>
        <v xml:space="preserve"> </v>
      </c>
      <c r="V536" t="str">
        <f t="shared" si="164"/>
        <v xml:space="preserve"> </v>
      </c>
      <c r="W536" t="str">
        <f t="shared" si="167"/>
        <v>NEW_CAP_EL</v>
      </c>
      <c r="X536" t="str">
        <f t="shared" si="168"/>
        <v>(SupplyRegion_ALT1,MNUMYR)</v>
      </c>
    </row>
    <row r="537" spans="1:24" x14ac:dyDescent="0.25">
      <c r="A537" t="s">
        <v>3828</v>
      </c>
      <c r="B537" t="s">
        <v>2864</v>
      </c>
      <c r="C537" t="s">
        <v>2839</v>
      </c>
      <c r="E537" t="s">
        <v>2876</v>
      </c>
      <c r="G537" t="s">
        <v>3829</v>
      </c>
      <c r="H537" t="s">
        <v>2785</v>
      </c>
      <c r="M537" t="str">
        <f t="shared" si="165"/>
        <v/>
      </c>
      <c r="N537" t="str">
        <f t="shared" si="166"/>
        <v/>
      </c>
      <c r="O537" t="str">
        <f>IFERROR(VLOOKUP(A537,dispett,2,FALSE),B537)</f>
        <v>coalemm</v>
      </c>
      <c r="P537" t="str">
        <f t="shared" si="158"/>
        <v>CoalDemandRegion</v>
      </c>
      <c r="Q537" t="str">
        <f t="shared" si="159"/>
        <v xml:space="preserve"> </v>
      </c>
      <c r="R537" t="str">
        <f t="shared" si="160"/>
        <v xml:space="preserve"> </v>
      </c>
      <c r="S537" t="str">
        <f t="shared" si="161"/>
        <v xml:space="preserve"> </v>
      </c>
      <c r="T537" t="str">
        <f t="shared" si="162"/>
        <v xml:space="preserve"> </v>
      </c>
      <c r="U537" t="str">
        <f t="shared" si="163"/>
        <v xml:space="preserve"> </v>
      </c>
      <c r="V537" t="str">
        <f t="shared" si="164"/>
        <v xml:space="preserve"> </v>
      </c>
      <c r="W537" t="str">
        <f t="shared" si="167"/>
        <v>NEW_LDV_INDX</v>
      </c>
      <c r="X537" t="str">
        <f t="shared" si="168"/>
        <v>(CoalDemandRegion)</v>
      </c>
    </row>
    <row r="538" spans="1:24" x14ac:dyDescent="0.25">
      <c r="A538" t="s">
        <v>3830</v>
      </c>
      <c r="B538" t="s">
        <v>2928</v>
      </c>
      <c r="C538" t="s">
        <v>2865</v>
      </c>
      <c r="E538" t="s">
        <v>2929</v>
      </c>
      <c r="G538" t="s">
        <v>3831</v>
      </c>
      <c r="H538" t="s">
        <v>2551</v>
      </c>
      <c r="I538" t="s">
        <v>2565</v>
      </c>
      <c r="J538" t="s">
        <v>2563</v>
      </c>
      <c r="K538" t="s">
        <v>2727</v>
      </c>
      <c r="L538" t="s">
        <v>2561</v>
      </c>
      <c r="M538" t="str">
        <f t="shared" si="165"/>
        <v/>
      </c>
      <c r="N538" t="str">
        <f t="shared" si="166"/>
        <v/>
      </c>
      <c r="O538" t="str">
        <f>IFERROR(VLOOKUP(A538,dispett,2,FALSE),B538)</f>
        <v>dsmtfecp</v>
      </c>
      <c r="P538" t="str">
        <f t="shared" si="158"/>
        <v>Months</v>
      </c>
      <c r="Q538" t="str">
        <f t="shared" si="159"/>
        <v>Three</v>
      </c>
      <c r="R538" t="str">
        <f t="shared" si="160"/>
        <v>HoursADay</v>
      </c>
      <c r="S538" t="str">
        <f t="shared" si="161"/>
        <v>SupplyRegion</v>
      </c>
      <c r="T538" t="str">
        <f t="shared" si="162"/>
        <v>MNUMYR</v>
      </c>
      <c r="U538" t="str">
        <f t="shared" si="163"/>
        <v xml:space="preserve"> </v>
      </c>
      <c r="V538" t="str">
        <f t="shared" si="164"/>
        <v xml:space="preserve"> </v>
      </c>
      <c r="W538" t="str">
        <f t="shared" si="167"/>
        <v>NEW_LOAD_SHIFT</v>
      </c>
      <c r="X538" t="str">
        <f t="shared" si="168"/>
        <v>(Months,Three,HoursADay,SupplyRegion,MNUMYR)</v>
      </c>
    </row>
    <row r="539" spans="1:24" x14ac:dyDescent="0.25">
      <c r="A539" t="s">
        <v>3832</v>
      </c>
      <c r="B539" t="s">
        <v>2864</v>
      </c>
      <c r="C539" t="s">
        <v>2839</v>
      </c>
      <c r="E539" t="s">
        <v>2876</v>
      </c>
      <c r="G539" t="s">
        <v>3833</v>
      </c>
      <c r="H539" t="s">
        <v>2785</v>
      </c>
      <c r="M539" t="str">
        <f t="shared" si="165"/>
        <v/>
      </c>
      <c r="N539" t="str">
        <f t="shared" si="166"/>
        <v/>
      </c>
      <c r="O539" t="str">
        <f>IFERROR(VLOOKUP(A539,dispett,2,FALSE),B539)</f>
        <v>coalemm</v>
      </c>
      <c r="P539" t="str">
        <f t="shared" si="158"/>
        <v>CoalDemandRegion</v>
      </c>
      <c r="Q539" t="str">
        <f t="shared" si="159"/>
        <v xml:space="preserve"> </v>
      </c>
      <c r="R539" t="str">
        <f t="shared" si="160"/>
        <v xml:space="preserve"> </v>
      </c>
      <c r="S539" t="str">
        <f t="shared" si="161"/>
        <v xml:space="preserve"> </v>
      </c>
      <c r="T539" t="str">
        <f t="shared" si="162"/>
        <v xml:space="preserve"> </v>
      </c>
      <c r="U539" t="str">
        <f t="shared" si="163"/>
        <v xml:space="preserve"> </v>
      </c>
      <c r="V539" t="str">
        <f t="shared" si="164"/>
        <v xml:space="preserve"> </v>
      </c>
      <c r="W539" t="str">
        <f t="shared" si="167"/>
        <v>NEW_SDV_INDX</v>
      </c>
      <c r="X539" t="str">
        <f t="shared" si="168"/>
        <v>(CoalDemandRegion)</v>
      </c>
    </row>
    <row r="540" spans="1:24" x14ac:dyDescent="0.25">
      <c r="A540" t="s">
        <v>3834</v>
      </c>
      <c r="B540" t="s">
        <v>3102</v>
      </c>
      <c r="C540" t="s">
        <v>2839</v>
      </c>
      <c r="E540" t="s">
        <v>2876</v>
      </c>
      <c r="G540" t="s">
        <v>3835</v>
      </c>
      <c r="H540" t="s">
        <v>2803</v>
      </c>
      <c r="M540" t="str">
        <f t="shared" si="165"/>
        <v/>
      </c>
      <c r="N540" t="str">
        <f t="shared" si="166"/>
        <v/>
      </c>
      <c r="O540" t="str">
        <f>IFERROR(VLOOKUP(A540,dispett,2,FALSE),B540)</f>
        <v>ecp_coal</v>
      </c>
      <c r="P540" t="str">
        <f t="shared" si="158"/>
        <v>SCALARSet</v>
      </c>
      <c r="Q540" t="str">
        <f t="shared" si="159"/>
        <v xml:space="preserve"> </v>
      </c>
      <c r="R540" t="str">
        <f t="shared" si="160"/>
        <v xml:space="preserve"> </v>
      </c>
      <c r="S540" t="str">
        <f t="shared" si="161"/>
        <v xml:space="preserve"> </v>
      </c>
      <c r="T540" t="str">
        <f t="shared" si="162"/>
        <v xml:space="preserve"> </v>
      </c>
      <c r="U540" t="str">
        <f t="shared" si="163"/>
        <v xml:space="preserve"> </v>
      </c>
      <c r="V540" t="str">
        <f t="shared" si="164"/>
        <v xml:space="preserve"> </v>
      </c>
      <c r="W540" t="str">
        <f t="shared" si="167"/>
        <v>NG_CCS_SYR</v>
      </c>
      <c r="X540" t="str">
        <f t="shared" si="168"/>
        <v>(SCALARSet)</v>
      </c>
    </row>
    <row r="541" spans="1:24" x14ac:dyDescent="0.25">
      <c r="A541" t="s">
        <v>3836</v>
      </c>
      <c r="B541" t="s">
        <v>3102</v>
      </c>
      <c r="C541" t="s">
        <v>2839</v>
      </c>
      <c r="E541" t="s">
        <v>2876</v>
      </c>
      <c r="G541" t="s">
        <v>3837</v>
      </c>
      <c r="H541" t="s">
        <v>2803</v>
      </c>
      <c r="M541" t="str">
        <f t="shared" si="165"/>
        <v/>
      </c>
      <c r="N541" t="str">
        <f t="shared" si="166"/>
        <v/>
      </c>
      <c r="O541" t="str">
        <f>IFERROR(VLOOKUP(A541,dispett,2,FALSE),B541)</f>
        <v>ecp_coal</v>
      </c>
      <c r="P541" t="str">
        <f t="shared" ref="P541:P606" si="187">IFERROR(VLOOKUP(H541,ECPLOOK,3,FALSE),"missing")</f>
        <v>SCALARSet</v>
      </c>
      <c r="Q541" t="str">
        <f t="shared" ref="Q541:Q606" si="188">IFERROR(VLOOKUP(I541,ECPLOOK,2,FALSE),IF(I541&lt;&gt;"","missing"," "))</f>
        <v xml:space="preserve"> </v>
      </c>
      <c r="R541" t="str">
        <f t="shared" ref="R541:R606" si="189">IFERROR(VLOOKUP(J541,ECPLOOK,3,FALSE),IF(J541&lt;&gt;"","missing"," "))</f>
        <v xml:space="preserve"> </v>
      </c>
      <c r="S541" t="str">
        <f t="shared" ref="S541:S606" si="190">IFERROR(VLOOKUP(K541,ECPLOOK,2,FALSE),IF(K541&lt;&gt;"","missing"," "))</f>
        <v xml:space="preserve"> </v>
      </c>
      <c r="T541" t="str">
        <f t="shared" ref="T541:T606" si="191">IFERROR(VLOOKUP(L541,ECPLOOK,3,FALSE),IF(L541&lt;&gt;"","missing"," "))</f>
        <v xml:space="preserve"> </v>
      </c>
      <c r="U541" t="str">
        <f t="shared" ref="U541:U606" si="192">IFERROR(VLOOKUP(M541,ECPLOOK,2)," ")</f>
        <v xml:space="preserve"> </v>
      </c>
      <c r="V541" t="str">
        <f t="shared" ref="V541:V606" si="193">IFERROR(VLOOKUP(N541,ECPLOOK,2)," ")</f>
        <v xml:space="preserve"> </v>
      </c>
      <c r="W541" t="str">
        <f t="shared" si="167"/>
        <v>NGBS_SW</v>
      </c>
      <c r="X541" t="str">
        <f t="shared" si="168"/>
        <v>(SCALARSet)</v>
      </c>
    </row>
    <row r="542" spans="1:24" x14ac:dyDescent="0.25">
      <c r="A542" t="s">
        <v>3838</v>
      </c>
      <c r="B542" t="s">
        <v>2932</v>
      </c>
      <c r="C542" t="s">
        <v>2839</v>
      </c>
      <c r="E542" t="s">
        <v>2876</v>
      </c>
      <c r="G542" t="s">
        <v>3839</v>
      </c>
      <c r="H542" t="s">
        <v>2803</v>
      </c>
      <c r="M542" t="str">
        <f t="shared" ref="M542:M607" si="194">IF(OR($O542="dispout",$O542="bildin",$O542="bildout",$O542="dispin"),"mnumnr","")</f>
        <v/>
      </c>
      <c r="N542" t="str">
        <f t="shared" ref="N542:N607" si="195">IF(OR($O542="dispout",$O542="bildin",$O542="bildout",$O542="dispett3"),"mnumyr","")</f>
        <v/>
      </c>
      <c r="O542" t="str">
        <f>IFERROR(VLOOKUP(A542,dispett,2,FALSE),B542)</f>
        <v>wrenew</v>
      </c>
      <c r="P542" t="str">
        <f t="shared" si="187"/>
        <v>SCALARSet</v>
      </c>
      <c r="Q542" t="str">
        <f t="shared" si="188"/>
        <v xml:space="preserve"> </v>
      </c>
      <c r="R542" t="str">
        <f t="shared" si="189"/>
        <v xml:space="preserve"> </v>
      </c>
      <c r="S542" t="str">
        <f t="shared" si="190"/>
        <v xml:space="preserve"> </v>
      </c>
      <c r="T542" t="str">
        <f t="shared" si="191"/>
        <v xml:space="preserve"> </v>
      </c>
      <c r="U542" t="str">
        <f t="shared" si="192"/>
        <v xml:space="preserve"> </v>
      </c>
      <c r="V542" t="str">
        <f t="shared" si="193"/>
        <v xml:space="preserve"> </v>
      </c>
      <c r="W542" t="str">
        <f t="shared" ref="W542:W607" si="196">IF(A542&lt;&gt;"CF",SUBSTITUTE(A542,"$","_"),"WWIND_CF")</f>
        <v>NM_BM_SUP_STP</v>
      </c>
      <c r="X542" t="str">
        <f t="shared" ref="X542:X607" si="197">IF(P542&lt;&gt;" ","("&amp;P542,"")    &amp;    IF(Q542&lt;&gt;" ",   ","&amp;Q542,"")   &amp; IF(R542&lt;&gt;" ",   ","&amp;R542,"")   &amp; IF(S542&lt;&gt;" ",   ","&amp;S542,"")  &amp; IF(T542&lt;&gt;" ",   ","&amp;T542,"")  &amp; IF(U542&lt;&gt;" ",  ","&amp;U542,"") &amp; IF(V542&lt;&gt;" ",  "," &amp; V542,"" )&amp; IF(P542&lt;&gt;" ",")","")</f>
        <v>(SCALARSet)</v>
      </c>
    </row>
    <row r="543" spans="1:24" x14ac:dyDescent="0.25">
      <c r="A543" t="s">
        <v>3840</v>
      </c>
      <c r="B543" t="s">
        <v>2875</v>
      </c>
      <c r="C543" t="s">
        <v>2839</v>
      </c>
      <c r="E543" t="s">
        <v>2876</v>
      </c>
      <c r="G543" t="s">
        <v>3841</v>
      </c>
      <c r="H543" t="s">
        <v>2803</v>
      </c>
      <c r="M543" t="str">
        <f t="shared" si="194"/>
        <v/>
      </c>
      <c r="N543" t="str">
        <f t="shared" si="195"/>
        <v/>
      </c>
      <c r="O543" t="str">
        <f>IFERROR(VLOOKUP(A543,dispett,2,FALSE),B543)</f>
        <v>ecpcntl</v>
      </c>
      <c r="P543" t="str">
        <f t="shared" si="187"/>
        <v>SCALARSet</v>
      </c>
      <c r="Q543" t="str">
        <f t="shared" si="188"/>
        <v xml:space="preserve"> </v>
      </c>
      <c r="R543" t="str">
        <f t="shared" si="189"/>
        <v xml:space="preserve"> </v>
      </c>
      <c r="S543" t="str">
        <f t="shared" si="190"/>
        <v xml:space="preserve"> </v>
      </c>
      <c r="T543" t="str">
        <f t="shared" si="191"/>
        <v xml:space="preserve"> </v>
      </c>
      <c r="U543" t="str">
        <f t="shared" si="192"/>
        <v xml:space="preserve"> </v>
      </c>
      <c r="V543" t="str">
        <f t="shared" si="193"/>
        <v xml:space="preserve"> </v>
      </c>
      <c r="W543" t="str">
        <f t="shared" si="196"/>
        <v>NM_ST_RPS</v>
      </c>
      <c r="X543" t="str">
        <f t="shared" si="197"/>
        <v>(SCALARSet)</v>
      </c>
    </row>
    <row r="544" spans="1:24" x14ac:dyDescent="0.25">
      <c r="A544" t="s">
        <v>3842</v>
      </c>
      <c r="B544" t="s">
        <v>2937</v>
      </c>
      <c r="C544" t="s">
        <v>2839</v>
      </c>
      <c r="E544" t="s">
        <v>2876</v>
      </c>
      <c r="G544" t="s">
        <v>3843</v>
      </c>
      <c r="H544" t="s">
        <v>2803</v>
      </c>
      <c r="M544" t="str">
        <f t="shared" si="194"/>
        <v/>
      </c>
      <c r="N544" t="str">
        <f t="shared" si="195"/>
        <v/>
      </c>
      <c r="O544" t="str">
        <f>IFERROR(VLOOKUP(A544,dispett,2,FALSE),B544)</f>
        <v>uso2grp</v>
      </c>
      <c r="P544" t="str">
        <f t="shared" si="187"/>
        <v>SCALARSet</v>
      </c>
      <c r="Q544" t="str">
        <f t="shared" si="188"/>
        <v xml:space="preserve"> </v>
      </c>
      <c r="R544" t="str">
        <f t="shared" si="189"/>
        <v xml:space="preserve"> </v>
      </c>
      <c r="S544" t="str">
        <f t="shared" si="190"/>
        <v xml:space="preserve"> </v>
      </c>
      <c r="T544" t="str">
        <f t="shared" si="191"/>
        <v xml:space="preserve"> </v>
      </c>
      <c r="U544" t="str">
        <f t="shared" si="192"/>
        <v xml:space="preserve"> </v>
      </c>
      <c r="V544" t="str">
        <f t="shared" si="193"/>
        <v xml:space="preserve"> </v>
      </c>
      <c r="W544" t="str">
        <f t="shared" si="196"/>
        <v>NOX_BYR</v>
      </c>
      <c r="X544" t="str">
        <f t="shared" si="197"/>
        <v>(SCALARSet)</v>
      </c>
    </row>
    <row r="545" spans="1:24" x14ac:dyDescent="0.25">
      <c r="A545" t="s">
        <v>3844</v>
      </c>
      <c r="B545" t="s">
        <v>2875</v>
      </c>
      <c r="C545" t="s">
        <v>2839</v>
      </c>
      <c r="E545" t="s">
        <v>2914</v>
      </c>
      <c r="G545" t="s">
        <v>3845</v>
      </c>
      <c r="H545" t="s">
        <v>5320</v>
      </c>
      <c r="I545" t="s">
        <v>5357</v>
      </c>
      <c r="M545" t="str">
        <f t="shared" si="194"/>
        <v/>
      </c>
      <c r="N545" t="str">
        <f t="shared" si="195"/>
        <v/>
      </c>
      <c r="O545" t="str">
        <f>IFERROR(VLOOKUP(A545,dispett,2,FALSE),B545)</f>
        <v>ecpcntl</v>
      </c>
      <c r="P545" t="str">
        <f t="shared" si="187"/>
        <v>Season</v>
      </c>
      <c r="Q545" t="str">
        <f t="shared" si="188"/>
        <v>NOXRegion</v>
      </c>
      <c r="R545" t="str">
        <f t="shared" si="189"/>
        <v xml:space="preserve"> </v>
      </c>
      <c r="S545" t="str">
        <f t="shared" si="190"/>
        <v xml:space="preserve"> </v>
      </c>
      <c r="T545" t="str">
        <f t="shared" si="191"/>
        <v xml:space="preserve"> </v>
      </c>
      <c r="U545" t="str">
        <f t="shared" si="192"/>
        <v xml:space="preserve"> </v>
      </c>
      <c r="V545" t="str">
        <f t="shared" si="193"/>
        <v xml:space="preserve"> </v>
      </c>
      <c r="W545" t="str">
        <f t="shared" si="196"/>
        <v>NOX_ECP</v>
      </c>
      <c r="X545" t="str">
        <f t="shared" si="197"/>
        <v>(Season,NOXRegion)</v>
      </c>
    </row>
    <row r="546" spans="1:24" x14ac:dyDescent="0.25">
      <c r="A546" t="s">
        <v>3846</v>
      </c>
      <c r="B546" t="s">
        <v>2875</v>
      </c>
      <c r="C546" t="s">
        <v>2839</v>
      </c>
      <c r="E546" t="s">
        <v>2914</v>
      </c>
      <c r="G546" t="s">
        <v>3847</v>
      </c>
      <c r="H546" t="s">
        <v>5342</v>
      </c>
      <c r="I546" t="s">
        <v>5357</v>
      </c>
      <c r="M546" t="str">
        <f t="shared" si="194"/>
        <v/>
      </c>
      <c r="N546" t="str">
        <f t="shared" si="195"/>
        <v/>
      </c>
      <c r="O546" t="str">
        <f>IFERROR(VLOOKUP(A546,dispett,2,FALSE),B546)</f>
        <v>ecpcntl</v>
      </c>
      <c r="P546" t="str">
        <f t="shared" si="187"/>
        <v>Season</v>
      </c>
      <c r="Q546" t="str">
        <f t="shared" si="188"/>
        <v>NOXRegion</v>
      </c>
      <c r="R546" t="str">
        <f t="shared" si="189"/>
        <v xml:space="preserve"> </v>
      </c>
      <c r="S546" t="str">
        <f t="shared" si="190"/>
        <v xml:space="preserve"> </v>
      </c>
      <c r="T546" t="str">
        <f t="shared" si="191"/>
        <v xml:space="preserve"> </v>
      </c>
      <c r="U546" t="str">
        <f t="shared" si="192"/>
        <v xml:space="preserve"> </v>
      </c>
      <c r="V546" t="str">
        <f t="shared" si="193"/>
        <v xml:space="preserve"> </v>
      </c>
      <c r="W546" t="str">
        <f t="shared" si="196"/>
        <v>NOX_EFD</v>
      </c>
      <c r="X546" t="str">
        <f t="shared" si="197"/>
        <v>(Season,NOXRegion)</v>
      </c>
    </row>
    <row r="547" spans="1:24" x14ac:dyDescent="0.25">
      <c r="A547" t="s">
        <v>3848</v>
      </c>
      <c r="B547" t="s">
        <v>2937</v>
      </c>
      <c r="C547" t="s">
        <v>2839</v>
      </c>
      <c r="E547" t="s">
        <v>2914</v>
      </c>
      <c r="G547" t="s">
        <v>3849</v>
      </c>
      <c r="H547" t="s">
        <v>2803</v>
      </c>
      <c r="M547" t="str">
        <f t="shared" si="194"/>
        <v/>
      </c>
      <c r="N547" t="str">
        <f t="shared" si="195"/>
        <v/>
      </c>
      <c r="O547" t="str">
        <f>IFERROR(VLOOKUP(A547,dispett,2,FALSE),B547)</f>
        <v>uso2grp</v>
      </c>
      <c r="P547" t="str">
        <f t="shared" si="187"/>
        <v>SCALARSet</v>
      </c>
      <c r="Q547" t="str">
        <f t="shared" si="188"/>
        <v xml:space="preserve"> </v>
      </c>
      <c r="R547" t="str">
        <f t="shared" si="189"/>
        <v xml:space="preserve"> </v>
      </c>
      <c r="S547" t="str">
        <f t="shared" si="190"/>
        <v xml:space="preserve"> </v>
      </c>
      <c r="T547" t="str">
        <f t="shared" si="191"/>
        <v xml:space="preserve"> </v>
      </c>
      <c r="U547" t="str">
        <f t="shared" si="192"/>
        <v xml:space="preserve"> </v>
      </c>
      <c r="V547" t="str">
        <f t="shared" si="193"/>
        <v xml:space="preserve"> </v>
      </c>
      <c r="W547" t="str">
        <f t="shared" si="196"/>
        <v>NOX_FCTR</v>
      </c>
      <c r="X547" t="str">
        <f t="shared" si="197"/>
        <v>(SCALARSet)</v>
      </c>
    </row>
    <row r="548" spans="1:24" x14ac:dyDescent="0.25">
      <c r="A548" t="s">
        <v>3850</v>
      </c>
      <c r="B548" t="s">
        <v>2875</v>
      </c>
      <c r="C548" t="s">
        <v>2839</v>
      </c>
      <c r="E548" t="s">
        <v>2876</v>
      </c>
      <c r="G548" t="s">
        <v>3851</v>
      </c>
      <c r="H548" t="s">
        <v>2803</v>
      </c>
      <c r="M548" t="str">
        <f t="shared" si="194"/>
        <v/>
      </c>
      <c r="N548" t="str">
        <f t="shared" si="195"/>
        <v/>
      </c>
      <c r="O548" t="str">
        <f>IFERROR(VLOOKUP(A548,dispett,2,FALSE),B548)</f>
        <v>ecpcntl</v>
      </c>
      <c r="P548" t="str">
        <f t="shared" si="187"/>
        <v>SCALARSet</v>
      </c>
      <c r="Q548" t="str">
        <f t="shared" si="188"/>
        <v xml:space="preserve"> </v>
      </c>
      <c r="R548" t="str">
        <f t="shared" si="189"/>
        <v xml:space="preserve"> </v>
      </c>
      <c r="S548" t="str">
        <f t="shared" si="190"/>
        <v xml:space="preserve"> </v>
      </c>
      <c r="T548" t="str">
        <f t="shared" si="191"/>
        <v xml:space="preserve"> </v>
      </c>
      <c r="U548" t="str">
        <f t="shared" si="192"/>
        <v xml:space="preserve"> </v>
      </c>
      <c r="V548" t="str">
        <f t="shared" si="193"/>
        <v xml:space="preserve"> </v>
      </c>
      <c r="W548" t="str">
        <f t="shared" si="196"/>
        <v>NOX_GRP</v>
      </c>
      <c r="X548" t="str">
        <f t="shared" si="197"/>
        <v>(SCALARSet)</v>
      </c>
    </row>
    <row r="549" spans="1:24" x14ac:dyDescent="0.25">
      <c r="A549" t="s">
        <v>3852</v>
      </c>
      <c r="B549" t="s">
        <v>2875</v>
      </c>
      <c r="C549" t="s">
        <v>2839</v>
      </c>
      <c r="E549" t="s">
        <v>2876</v>
      </c>
      <c r="G549" t="s">
        <v>3853</v>
      </c>
      <c r="H549" t="s">
        <v>2803</v>
      </c>
      <c r="M549" t="str">
        <f t="shared" si="194"/>
        <v/>
      </c>
      <c r="N549" t="str">
        <f t="shared" si="195"/>
        <v/>
      </c>
      <c r="O549" t="str">
        <f>IFERROR(VLOOKUP(A549,dispett,2,FALSE),B549)</f>
        <v>ecpcntl</v>
      </c>
      <c r="P549" t="str">
        <f t="shared" si="187"/>
        <v>SCALARSet</v>
      </c>
      <c r="Q549" t="str">
        <f t="shared" si="188"/>
        <v xml:space="preserve"> </v>
      </c>
      <c r="R549" t="str">
        <f t="shared" si="189"/>
        <v xml:space="preserve"> </v>
      </c>
      <c r="S549" t="str">
        <f t="shared" si="190"/>
        <v xml:space="preserve"> </v>
      </c>
      <c r="T549" t="str">
        <f t="shared" si="191"/>
        <v xml:space="preserve"> </v>
      </c>
      <c r="U549" t="str">
        <f t="shared" si="192"/>
        <v xml:space="preserve"> </v>
      </c>
      <c r="V549" t="str">
        <f t="shared" si="193"/>
        <v xml:space="preserve"> </v>
      </c>
      <c r="W549" t="str">
        <f t="shared" si="196"/>
        <v>NOX_LT</v>
      </c>
      <c r="X549" t="str">
        <f t="shared" si="197"/>
        <v>(SCALARSet)</v>
      </c>
    </row>
    <row r="550" spans="1:24" x14ac:dyDescent="0.25">
      <c r="A550" t="s">
        <v>3854</v>
      </c>
      <c r="B550" t="s">
        <v>2875</v>
      </c>
      <c r="C550" t="s">
        <v>2839</v>
      </c>
      <c r="E550" t="s">
        <v>2914</v>
      </c>
      <c r="G550" t="s">
        <v>3855</v>
      </c>
      <c r="H550" t="s">
        <v>5307</v>
      </c>
      <c r="I550" t="s">
        <v>5308</v>
      </c>
      <c r="M550" t="str">
        <f t="shared" si="194"/>
        <v/>
      </c>
      <c r="N550" t="str">
        <f t="shared" si="195"/>
        <v/>
      </c>
      <c r="O550" t="str">
        <f>IFERROR(VLOOKUP(A550,dispett,2,FALSE),B550)</f>
        <v>ecpcntl</v>
      </c>
      <c r="P550" t="str">
        <f t="shared" si="187"/>
        <v>BoilerType</v>
      </c>
      <c r="Q550" t="str">
        <f t="shared" si="188"/>
        <v>PlantType</v>
      </c>
      <c r="R550" t="str">
        <f t="shared" si="189"/>
        <v xml:space="preserve"> </v>
      </c>
      <c r="S550" t="str">
        <f t="shared" si="190"/>
        <v xml:space="preserve"> </v>
      </c>
      <c r="T550" t="str">
        <f t="shared" si="191"/>
        <v xml:space="preserve"> </v>
      </c>
      <c r="U550" t="str">
        <f t="shared" si="192"/>
        <v xml:space="preserve"> </v>
      </c>
      <c r="V550" t="str">
        <f t="shared" si="193"/>
        <v xml:space="preserve"> </v>
      </c>
      <c r="W550" t="str">
        <f t="shared" si="196"/>
        <v>NOX_NEW</v>
      </c>
      <c r="X550" t="str">
        <f t="shared" si="197"/>
        <v>(BoilerType,PlantType)</v>
      </c>
    </row>
    <row r="551" spans="1:24" x14ac:dyDescent="0.25">
      <c r="A551" t="s">
        <v>3856</v>
      </c>
      <c r="B551" t="s">
        <v>3231</v>
      </c>
      <c r="C551" t="s">
        <v>2839</v>
      </c>
      <c r="E551" t="s">
        <v>2840</v>
      </c>
      <c r="G551" t="s">
        <v>3857</v>
      </c>
      <c r="H551" t="s">
        <v>2750</v>
      </c>
      <c r="I551" t="s">
        <v>5357</v>
      </c>
      <c r="M551" t="str">
        <f t="shared" si="194"/>
        <v/>
      </c>
      <c r="N551" t="str">
        <f t="shared" si="195"/>
        <v/>
      </c>
      <c r="O551" t="str">
        <f>IFERROR(VLOOKUP(A551,dispett,2,FALSE),B551)</f>
        <v>emission</v>
      </c>
      <c r="P551" t="str">
        <f t="shared" si="187"/>
        <v>CoalDemandRegion</v>
      </c>
      <c r="Q551" t="str">
        <f t="shared" si="188"/>
        <v>NOXRegion</v>
      </c>
      <c r="R551" t="str">
        <f t="shared" si="189"/>
        <v xml:space="preserve"> </v>
      </c>
      <c r="S551" t="str">
        <f t="shared" si="190"/>
        <v xml:space="preserve"> </v>
      </c>
      <c r="T551" t="str">
        <f t="shared" si="191"/>
        <v xml:space="preserve"> </v>
      </c>
      <c r="U551" t="str">
        <f t="shared" si="192"/>
        <v xml:space="preserve"> </v>
      </c>
      <c r="V551" t="str">
        <f t="shared" si="193"/>
        <v xml:space="preserve"> </v>
      </c>
      <c r="W551" t="str">
        <f t="shared" si="196"/>
        <v>NOX_SHR_BY_CLRG</v>
      </c>
      <c r="X551" t="str">
        <f t="shared" si="197"/>
        <v>(CoalDemandRegion,NOXRegion)</v>
      </c>
    </row>
    <row r="552" spans="1:24" x14ac:dyDescent="0.25">
      <c r="A552" t="s">
        <v>3858</v>
      </c>
      <c r="B552" t="s">
        <v>2937</v>
      </c>
      <c r="C552" t="s">
        <v>2839</v>
      </c>
      <c r="E552" t="s">
        <v>2876</v>
      </c>
      <c r="G552" t="s">
        <v>3859</v>
      </c>
      <c r="H552" t="s">
        <v>2803</v>
      </c>
      <c r="M552" t="str">
        <f t="shared" si="194"/>
        <v/>
      </c>
      <c r="N552" t="str">
        <f t="shared" si="195"/>
        <v/>
      </c>
      <c r="O552" t="str">
        <f>IFERROR(VLOOKUP(A552,dispett,2,FALSE),B552)</f>
        <v>uso2grp</v>
      </c>
      <c r="P552" t="str">
        <f t="shared" si="187"/>
        <v>SCALARSet</v>
      </c>
      <c r="Q552" t="str">
        <f t="shared" si="188"/>
        <v xml:space="preserve"> </v>
      </c>
      <c r="R552" t="str">
        <f t="shared" si="189"/>
        <v xml:space="preserve"> </v>
      </c>
      <c r="S552" t="str">
        <f t="shared" si="190"/>
        <v xml:space="preserve"> </v>
      </c>
      <c r="T552" t="str">
        <f t="shared" si="191"/>
        <v xml:space="preserve"> </v>
      </c>
      <c r="U552" t="str">
        <f t="shared" si="192"/>
        <v xml:space="preserve"> </v>
      </c>
      <c r="V552" t="str">
        <f t="shared" si="193"/>
        <v xml:space="preserve"> </v>
      </c>
      <c r="W552" t="str">
        <f t="shared" si="196"/>
        <v>NOX_SYR</v>
      </c>
      <c r="X552" t="str">
        <f t="shared" si="197"/>
        <v>(SCALARSet)</v>
      </c>
    </row>
    <row r="553" spans="1:24" x14ac:dyDescent="0.25">
      <c r="A553" t="s">
        <v>3860</v>
      </c>
      <c r="B553" t="s">
        <v>2875</v>
      </c>
      <c r="C553" t="s">
        <v>2839</v>
      </c>
      <c r="E553" t="s">
        <v>2876</v>
      </c>
      <c r="G553" t="s">
        <v>3861</v>
      </c>
      <c r="H553" t="s">
        <v>2803</v>
      </c>
      <c r="M553" t="str">
        <f t="shared" si="194"/>
        <v/>
      </c>
      <c r="N553" t="str">
        <f t="shared" si="195"/>
        <v/>
      </c>
      <c r="O553" t="str">
        <f>IFERROR(VLOOKUP(A553,dispett,2,FALSE),B553)</f>
        <v>ecpcntl</v>
      </c>
      <c r="P553" t="str">
        <f t="shared" si="187"/>
        <v>SCALARSet</v>
      </c>
      <c r="Q553" t="str">
        <f t="shared" si="188"/>
        <v xml:space="preserve"> </v>
      </c>
      <c r="R553" t="str">
        <f t="shared" si="189"/>
        <v xml:space="preserve"> </v>
      </c>
      <c r="S553" t="str">
        <f t="shared" si="190"/>
        <v xml:space="preserve"> </v>
      </c>
      <c r="T553" t="str">
        <f t="shared" si="191"/>
        <v xml:space="preserve"> </v>
      </c>
      <c r="U553" t="str">
        <f t="shared" si="192"/>
        <v xml:space="preserve"> </v>
      </c>
      <c r="V553" t="str">
        <f t="shared" si="193"/>
        <v xml:space="preserve"> </v>
      </c>
      <c r="W553" t="str">
        <f t="shared" si="196"/>
        <v>NOX_TRDYR</v>
      </c>
      <c r="X553" t="str">
        <f t="shared" si="197"/>
        <v>(SCALARSet)</v>
      </c>
    </row>
    <row r="554" spans="1:24" x14ac:dyDescent="0.25">
      <c r="A554" t="s">
        <v>3862</v>
      </c>
      <c r="B554" t="s">
        <v>2875</v>
      </c>
      <c r="C554" t="s">
        <v>2839</v>
      </c>
      <c r="E554" t="s">
        <v>2914</v>
      </c>
      <c r="G554" t="s">
        <v>3863</v>
      </c>
      <c r="H554" t="s">
        <v>5357</v>
      </c>
      <c r="I554" t="s">
        <v>2561</v>
      </c>
      <c r="M554" t="str">
        <f t="shared" si="194"/>
        <v/>
      </c>
      <c r="N554" t="str">
        <f t="shared" si="195"/>
        <v/>
      </c>
      <c r="O554" t="str">
        <f>IFERROR(VLOOKUP(A554,dispett,2,FALSE),B554)</f>
        <v>ecpcntl</v>
      </c>
      <c r="P554" t="str">
        <f t="shared" si="187"/>
        <v>NOXRegion</v>
      </c>
      <c r="Q554" t="str">
        <f t="shared" si="188"/>
        <v>MNUMYR</v>
      </c>
      <c r="R554" t="str">
        <f t="shared" si="189"/>
        <v xml:space="preserve"> </v>
      </c>
      <c r="S554" t="str">
        <f t="shared" si="190"/>
        <v xml:space="preserve"> </v>
      </c>
      <c r="T554" t="str">
        <f t="shared" si="191"/>
        <v xml:space="preserve"> </v>
      </c>
      <c r="U554" t="str">
        <f t="shared" si="192"/>
        <v xml:space="preserve"> </v>
      </c>
      <c r="V554" t="str">
        <f t="shared" si="193"/>
        <v xml:space="preserve"> </v>
      </c>
      <c r="W554" t="str">
        <f t="shared" si="196"/>
        <v>NOXBYGRP</v>
      </c>
      <c r="X554" t="str">
        <f t="shared" si="197"/>
        <v>(NOXRegion,MNUMYR)</v>
      </c>
    </row>
    <row r="555" spans="1:24" x14ac:dyDescent="0.25">
      <c r="A555" t="s">
        <v>2791</v>
      </c>
      <c r="B555" t="s">
        <v>2864</v>
      </c>
      <c r="C555" t="s">
        <v>2839</v>
      </c>
      <c r="E555" t="s">
        <v>2868</v>
      </c>
      <c r="H555" t="s">
        <v>2803</v>
      </c>
      <c r="M555" t="str">
        <f t="shared" si="194"/>
        <v/>
      </c>
      <c r="N555" t="str">
        <f t="shared" si="195"/>
        <v/>
      </c>
      <c r="O555" t="str">
        <f>IFERROR(VLOOKUP(A555,dispett,2,FALSE),B555)</f>
        <v>coalemm</v>
      </c>
      <c r="P555" t="str">
        <f t="shared" si="187"/>
        <v>SCALARSet</v>
      </c>
      <c r="Q555" t="str">
        <f t="shared" si="188"/>
        <v xml:space="preserve"> </v>
      </c>
      <c r="R555" t="str">
        <f t="shared" si="189"/>
        <v xml:space="preserve"> </v>
      </c>
      <c r="S555" t="str">
        <f t="shared" si="190"/>
        <v xml:space="preserve"> </v>
      </c>
      <c r="T555" t="str">
        <f t="shared" si="191"/>
        <v xml:space="preserve"> </v>
      </c>
      <c r="U555" t="str">
        <f t="shared" si="192"/>
        <v xml:space="preserve"> </v>
      </c>
      <c r="V555" t="str">
        <f t="shared" si="193"/>
        <v xml:space="preserve"> </v>
      </c>
      <c r="W555" t="str">
        <f t="shared" si="196"/>
        <v>NRANK</v>
      </c>
      <c r="X555" t="str">
        <f t="shared" si="197"/>
        <v>(SCALARSet)</v>
      </c>
    </row>
    <row r="556" spans="1:24" x14ac:dyDescent="0.25">
      <c r="A556" t="s">
        <v>2792</v>
      </c>
      <c r="B556" t="s">
        <v>2864</v>
      </c>
      <c r="C556" t="s">
        <v>2839</v>
      </c>
      <c r="E556" t="s">
        <v>2868</v>
      </c>
      <c r="H556" t="s">
        <v>2803</v>
      </c>
      <c r="M556" t="str">
        <f t="shared" si="194"/>
        <v/>
      </c>
      <c r="N556" t="str">
        <f t="shared" si="195"/>
        <v/>
      </c>
      <c r="O556" t="str">
        <f>IFERROR(VLOOKUP(A556,dispett,2,FALSE),B556)</f>
        <v>coalemm</v>
      </c>
      <c r="P556" t="str">
        <f t="shared" si="187"/>
        <v>SCALARSet</v>
      </c>
      <c r="Q556" t="str">
        <f t="shared" si="188"/>
        <v xml:space="preserve"> </v>
      </c>
      <c r="R556" t="str">
        <f t="shared" si="189"/>
        <v xml:space="preserve"> </v>
      </c>
      <c r="S556" t="str">
        <f t="shared" si="190"/>
        <v xml:space="preserve"> </v>
      </c>
      <c r="T556" t="str">
        <f t="shared" si="191"/>
        <v xml:space="preserve"> </v>
      </c>
      <c r="U556" t="str">
        <f t="shared" si="192"/>
        <v xml:space="preserve"> </v>
      </c>
      <c r="V556" t="str">
        <f t="shared" si="193"/>
        <v xml:space="preserve"> </v>
      </c>
      <c r="W556" t="str">
        <f t="shared" si="196"/>
        <v>NSTEP</v>
      </c>
      <c r="X556" t="str">
        <f t="shared" si="197"/>
        <v>(SCALARSet)</v>
      </c>
    </row>
    <row r="557" spans="1:24" x14ac:dyDescent="0.25">
      <c r="A557" t="s">
        <v>5298</v>
      </c>
      <c r="B557" t="s">
        <v>2875</v>
      </c>
      <c r="C557" t="s">
        <v>2839</v>
      </c>
      <c r="E557" t="s">
        <v>2929</v>
      </c>
      <c r="G557" t="s">
        <v>5300</v>
      </c>
      <c r="H557" t="s">
        <v>5328</v>
      </c>
      <c r="I557" t="s">
        <v>5330</v>
      </c>
      <c r="J557" t="s">
        <v>2727</v>
      </c>
      <c r="M557" t="str">
        <f t="shared" si="194"/>
        <v/>
      </c>
      <c r="N557" t="str">
        <f t="shared" si="195"/>
        <v/>
      </c>
      <c r="O557" t="str">
        <f>IFERROR(VLOOKUP(A557,dispett,2,FALSE),B557)</f>
        <v>ecpcntl</v>
      </c>
      <c r="P557" t="str">
        <f t="shared" ref="P557" si="198">IFERROR(VLOOKUP(H557,ECPLOOK,3,FALSE),"missing")</f>
        <v>StepsPerGroup</v>
      </c>
      <c r="Q557" t="str">
        <f t="shared" ref="Q557" si="199">IFERROR(VLOOKUP(I557,ECPLOOK,2,FALSE),IF(I557&lt;&gt;"","missing"," "))</f>
        <v>ECPLoadGroup</v>
      </c>
      <c r="R557" t="str">
        <f t="shared" ref="R557" si="200">IFERROR(VLOOKUP(J557,ECPLOOK,3,FALSE),IF(J557&lt;&gt;"","missing"," "))</f>
        <v>SupplyRegion_ALT1</v>
      </c>
      <c r="S557" t="str">
        <f t="shared" ref="S557" si="201">IFERROR(VLOOKUP(K557,ECPLOOK,2,FALSE),IF(K557&lt;&gt;"","missing"," "))</f>
        <v xml:space="preserve"> </v>
      </c>
      <c r="T557" t="str">
        <f t="shared" ref="T557" si="202">IFERROR(VLOOKUP(L557,ECPLOOK,3,FALSE),IF(L557&lt;&gt;"","missing"," "))</f>
        <v xml:space="preserve"> </v>
      </c>
      <c r="U557" t="str">
        <f t="shared" ref="U557" si="203">IFERROR(VLOOKUP(M557,ECPLOOK,2)," ")</f>
        <v xml:space="preserve"> </v>
      </c>
      <c r="V557" t="str">
        <f t="shared" ref="V557" si="204">IFERROR(VLOOKUP(N557,ECPLOOK,2)," ")</f>
        <v xml:space="preserve"> </v>
      </c>
      <c r="W557" t="str">
        <f t="shared" ref="W557" si="205">IF(A557&lt;&gt;"CF",SUBSTITUTE(A557,"$","_"),"WWIND_CF")</f>
        <v>NUC_CF_ECP</v>
      </c>
      <c r="X557" t="str">
        <f t="shared" ref="X557" si="206">IF(P557&lt;&gt;" ","("&amp;P557,"")    &amp;    IF(Q557&lt;&gt;" ",   ","&amp;Q557,"")   &amp; IF(R557&lt;&gt;" ",   ","&amp;R557,"")   &amp; IF(S557&lt;&gt;" ",   ","&amp;S557,"")  &amp; IF(T557&lt;&gt;" ",   ","&amp;T557,"")  &amp; IF(U557&lt;&gt;" ",  ","&amp;U557,"") &amp; IF(V557&lt;&gt;" ",  "," &amp; V557,"" )&amp; IF(P557&lt;&gt;" ",")","")</f>
        <v>(StepsPerGroup,ECPLoadGroup,SupplyRegion_ALT1)</v>
      </c>
    </row>
    <row r="558" spans="1:24" x14ac:dyDescent="0.25">
      <c r="A558" t="s">
        <v>3864</v>
      </c>
      <c r="B558" t="s">
        <v>3374</v>
      </c>
      <c r="C558" t="s">
        <v>2839</v>
      </c>
      <c r="E558" t="s">
        <v>2914</v>
      </c>
      <c r="G558" t="s">
        <v>3865</v>
      </c>
      <c r="H558" t="s">
        <v>2569</v>
      </c>
      <c r="I558" t="s">
        <v>2727</v>
      </c>
      <c r="J558" t="s">
        <v>5332</v>
      </c>
      <c r="M558" t="str">
        <f t="shared" si="194"/>
        <v/>
      </c>
      <c r="N558" t="str">
        <f t="shared" si="195"/>
        <v/>
      </c>
      <c r="O558" t="str">
        <f>IFERROR(VLOOKUP(A558,dispett,2,FALSE),B558)</f>
        <v>ecp_nuc</v>
      </c>
      <c r="P558" t="str">
        <f t="shared" si="187"/>
        <v>FortyNine</v>
      </c>
      <c r="Q558" t="str">
        <f t="shared" si="188"/>
        <v>SupplyRegion</v>
      </c>
      <c r="R558" t="str">
        <f t="shared" si="189"/>
        <v>ExplicitPlanningHorizon</v>
      </c>
      <c r="S558" t="str">
        <f t="shared" si="190"/>
        <v xml:space="preserve"> </v>
      </c>
      <c r="T558" t="str">
        <f t="shared" si="191"/>
        <v xml:space="preserve"> </v>
      </c>
      <c r="U558" t="str">
        <f t="shared" si="192"/>
        <v xml:space="preserve"> </v>
      </c>
      <c r="V558" t="str">
        <f t="shared" si="193"/>
        <v xml:space="preserve"> </v>
      </c>
      <c r="W558" t="str">
        <f t="shared" si="196"/>
        <v>NUCGENST</v>
      </c>
      <c r="X558" t="str">
        <f t="shared" si="197"/>
        <v>(FortyNine,SupplyRegion,ExplicitPlanningHorizon)</v>
      </c>
    </row>
    <row r="559" spans="1:24" x14ac:dyDescent="0.25">
      <c r="A559" t="s">
        <v>3866</v>
      </c>
      <c r="B559" t="s">
        <v>3268</v>
      </c>
      <c r="C559" t="s">
        <v>2839</v>
      </c>
      <c r="E559" t="s">
        <v>2914</v>
      </c>
      <c r="H559" t="s">
        <v>2704</v>
      </c>
      <c r="I559" t="s">
        <v>5356</v>
      </c>
      <c r="M559" t="str">
        <f t="shared" si="194"/>
        <v/>
      </c>
      <c r="N559" t="str">
        <f t="shared" si="195"/>
        <v/>
      </c>
      <c r="O559" t="str">
        <f>IFERROR(VLOOKUP(A559,dispett,2,FALSE),B559)</f>
        <v>emmemis</v>
      </c>
      <c r="P559" t="str">
        <f t="shared" si="187"/>
        <v>FuelRegion</v>
      </c>
      <c r="Q559" t="str">
        <f t="shared" si="188"/>
        <v>MNUMYRX</v>
      </c>
      <c r="R559" t="str">
        <f t="shared" si="189"/>
        <v xml:space="preserve"> </v>
      </c>
      <c r="S559" t="str">
        <f t="shared" si="190"/>
        <v xml:space="preserve"> </v>
      </c>
      <c r="T559" t="str">
        <f t="shared" si="191"/>
        <v xml:space="preserve"> </v>
      </c>
      <c r="U559" t="str">
        <f t="shared" si="192"/>
        <v xml:space="preserve"> </v>
      </c>
      <c r="V559" t="str">
        <f t="shared" si="193"/>
        <v xml:space="preserve"> </v>
      </c>
      <c r="W559" t="str">
        <f t="shared" si="196"/>
        <v>NUCPLNF</v>
      </c>
      <c r="X559" t="str">
        <f t="shared" si="197"/>
        <v>(FuelRegion,MNUMYRX)</v>
      </c>
    </row>
    <row r="560" spans="1:24" x14ac:dyDescent="0.25">
      <c r="A560" t="s">
        <v>3867</v>
      </c>
      <c r="B560" t="s">
        <v>3268</v>
      </c>
      <c r="C560" t="s">
        <v>2839</v>
      </c>
      <c r="E560" t="s">
        <v>2914</v>
      </c>
      <c r="H560" t="s">
        <v>2727</v>
      </c>
      <c r="I560" t="s">
        <v>5356</v>
      </c>
      <c r="M560" t="str">
        <f t="shared" si="194"/>
        <v/>
      </c>
      <c r="N560" t="str">
        <f t="shared" si="195"/>
        <v/>
      </c>
      <c r="O560" t="str">
        <f>IFERROR(VLOOKUP(A560,dispett,2,FALSE),B560)</f>
        <v>emmemis</v>
      </c>
      <c r="P560" t="str">
        <f t="shared" si="187"/>
        <v>SupplyRegion_ALT1</v>
      </c>
      <c r="Q560" t="str">
        <f t="shared" si="188"/>
        <v>MNUMYRX</v>
      </c>
      <c r="R560" t="str">
        <f t="shared" si="189"/>
        <v xml:space="preserve"> </v>
      </c>
      <c r="S560" t="str">
        <f t="shared" si="190"/>
        <v xml:space="preserve"> </v>
      </c>
      <c r="T560" t="str">
        <f t="shared" si="191"/>
        <v xml:space="preserve"> </v>
      </c>
      <c r="U560" t="str">
        <f t="shared" si="192"/>
        <v xml:space="preserve"> </v>
      </c>
      <c r="V560" t="str">
        <f t="shared" si="193"/>
        <v xml:space="preserve"> </v>
      </c>
      <c r="W560" t="str">
        <f t="shared" si="196"/>
        <v>NUCPLNN</v>
      </c>
      <c r="X560" t="str">
        <f t="shared" si="197"/>
        <v>(SupplyRegion_ALT1,MNUMYRX)</v>
      </c>
    </row>
    <row r="561" spans="1:24" x14ac:dyDescent="0.25">
      <c r="A561" t="s">
        <v>3868</v>
      </c>
      <c r="B561" t="s">
        <v>3102</v>
      </c>
      <c r="C561" t="s">
        <v>2839</v>
      </c>
      <c r="E561" t="s">
        <v>2876</v>
      </c>
      <c r="G561" t="s">
        <v>3869</v>
      </c>
      <c r="H561" t="s">
        <v>2803</v>
      </c>
      <c r="M561" t="str">
        <f t="shared" si="194"/>
        <v/>
      </c>
      <c r="N561" t="str">
        <f t="shared" si="195"/>
        <v/>
      </c>
      <c r="O561" t="str">
        <f>IFERROR(VLOOKUP(A561,dispett,2,FALSE),B561)</f>
        <v>ecp_coal</v>
      </c>
      <c r="P561" t="str">
        <f t="shared" si="187"/>
        <v>SCALARSet</v>
      </c>
      <c r="Q561" t="str">
        <f t="shared" si="188"/>
        <v xml:space="preserve"> </v>
      </c>
      <c r="R561" t="str">
        <f t="shared" si="189"/>
        <v xml:space="preserve"> </v>
      </c>
      <c r="S561" t="str">
        <f t="shared" si="190"/>
        <v xml:space="preserve"> </v>
      </c>
      <c r="T561" t="str">
        <f t="shared" si="191"/>
        <v xml:space="preserve"> </v>
      </c>
      <c r="U561" t="str">
        <f t="shared" si="192"/>
        <v xml:space="preserve"> </v>
      </c>
      <c r="V561" t="str">
        <f t="shared" si="193"/>
        <v xml:space="preserve"> </v>
      </c>
      <c r="W561" t="str">
        <f t="shared" si="196"/>
        <v>NUM_ACI</v>
      </c>
      <c r="X561" t="str">
        <f t="shared" si="197"/>
        <v>(SCALARSet)</v>
      </c>
    </row>
    <row r="562" spans="1:24" x14ac:dyDescent="0.25">
      <c r="A562" t="s">
        <v>3870</v>
      </c>
      <c r="B562" t="s">
        <v>3102</v>
      </c>
      <c r="C562" t="s">
        <v>2839</v>
      </c>
      <c r="E562" t="s">
        <v>2876</v>
      </c>
      <c r="G562" t="s">
        <v>3871</v>
      </c>
      <c r="H562" t="s">
        <v>2803</v>
      </c>
      <c r="M562" t="str">
        <f t="shared" si="194"/>
        <v/>
      </c>
      <c r="N562" t="str">
        <f t="shared" si="195"/>
        <v/>
      </c>
      <c r="O562" t="str">
        <f>IFERROR(VLOOKUP(A562,dispett,2,FALSE),B562)</f>
        <v>ecp_coal</v>
      </c>
      <c r="P562" t="str">
        <f t="shared" si="187"/>
        <v>SCALARSet</v>
      </c>
      <c r="Q562" t="str">
        <f t="shared" si="188"/>
        <v xml:space="preserve"> </v>
      </c>
      <c r="R562" t="str">
        <f t="shared" si="189"/>
        <v xml:space="preserve"> </v>
      </c>
      <c r="S562" t="str">
        <f t="shared" si="190"/>
        <v xml:space="preserve"> </v>
      </c>
      <c r="T562" t="str">
        <f t="shared" si="191"/>
        <v xml:space="preserve"> </v>
      </c>
      <c r="U562" t="str">
        <f t="shared" si="192"/>
        <v xml:space="preserve"> </v>
      </c>
      <c r="V562" t="str">
        <f t="shared" si="193"/>
        <v xml:space="preserve"> </v>
      </c>
      <c r="W562" t="str">
        <f t="shared" si="196"/>
        <v>NUM_ACSS</v>
      </c>
      <c r="X562" t="str">
        <f t="shared" si="197"/>
        <v>(SCALARSet)</v>
      </c>
    </row>
    <row r="563" spans="1:24" x14ac:dyDescent="0.25">
      <c r="A563" t="s">
        <v>3872</v>
      </c>
      <c r="B563" t="s">
        <v>3102</v>
      </c>
      <c r="C563" t="s">
        <v>2839</v>
      </c>
      <c r="E563" t="s">
        <v>2876</v>
      </c>
      <c r="G563" t="s">
        <v>3873</v>
      </c>
      <c r="H563" t="s">
        <v>2803</v>
      </c>
      <c r="M563" t="str">
        <f t="shared" si="194"/>
        <v/>
      </c>
      <c r="N563" t="str">
        <f t="shared" si="195"/>
        <v/>
      </c>
      <c r="O563" t="str">
        <f>IFERROR(VLOOKUP(A563,dispett,2,FALSE),B563)</f>
        <v>ecp_coal</v>
      </c>
      <c r="P563" t="str">
        <f t="shared" si="187"/>
        <v>SCALARSet</v>
      </c>
      <c r="Q563" t="str">
        <f t="shared" si="188"/>
        <v xml:space="preserve"> </v>
      </c>
      <c r="R563" t="str">
        <f t="shared" si="189"/>
        <v xml:space="preserve"> </v>
      </c>
      <c r="S563" t="str">
        <f t="shared" si="190"/>
        <v xml:space="preserve"> </v>
      </c>
      <c r="T563" t="str">
        <f t="shared" si="191"/>
        <v xml:space="preserve"> </v>
      </c>
      <c r="U563" t="str">
        <f t="shared" si="192"/>
        <v xml:space="preserve"> </v>
      </c>
      <c r="V563" t="str">
        <f t="shared" si="193"/>
        <v xml:space="preserve"> </v>
      </c>
      <c r="W563" t="str">
        <f t="shared" si="196"/>
        <v>NUM_CL</v>
      </c>
      <c r="X563" t="str">
        <f t="shared" si="197"/>
        <v>(SCALARSet)</v>
      </c>
    </row>
    <row r="564" spans="1:24" x14ac:dyDescent="0.25">
      <c r="A564" t="s">
        <v>3874</v>
      </c>
      <c r="B564" t="s">
        <v>3771</v>
      </c>
      <c r="C564" t="s">
        <v>2865</v>
      </c>
      <c r="E564" t="s">
        <v>2876</v>
      </c>
      <c r="G564" t="s">
        <v>3873</v>
      </c>
      <c r="H564" t="s">
        <v>2803</v>
      </c>
      <c r="M564" t="str">
        <f t="shared" si="194"/>
        <v/>
      </c>
      <c r="N564" t="str">
        <f t="shared" si="195"/>
        <v/>
      </c>
      <c r="O564" t="str">
        <f>IFERROR(VLOOKUP(A564,dispett,2,FALSE),B564)</f>
        <v>plntctl</v>
      </c>
      <c r="P564" t="str">
        <f t="shared" si="187"/>
        <v>SCALARSet</v>
      </c>
      <c r="Q564" t="str">
        <f t="shared" si="188"/>
        <v xml:space="preserve"> </v>
      </c>
      <c r="R564" t="str">
        <f t="shared" si="189"/>
        <v xml:space="preserve"> </v>
      </c>
      <c r="S564" t="str">
        <f t="shared" si="190"/>
        <v xml:space="preserve"> </v>
      </c>
      <c r="T564" t="str">
        <f t="shared" si="191"/>
        <v xml:space="preserve"> </v>
      </c>
      <c r="U564" t="str">
        <f t="shared" si="192"/>
        <v xml:space="preserve"> </v>
      </c>
      <c r="V564" t="str">
        <f t="shared" si="193"/>
        <v xml:space="preserve"> </v>
      </c>
      <c r="W564" t="str">
        <f t="shared" si="196"/>
        <v>NUM_CL_UNIT</v>
      </c>
      <c r="X564" t="str">
        <f t="shared" si="197"/>
        <v>(SCALARSet)</v>
      </c>
    </row>
    <row r="565" spans="1:24" x14ac:dyDescent="0.25">
      <c r="A565" t="s">
        <v>3875</v>
      </c>
      <c r="B565" t="s">
        <v>2864</v>
      </c>
      <c r="C565" t="s">
        <v>2839</v>
      </c>
      <c r="E565" t="s">
        <v>2876</v>
      </c>
      <c r="G565" t="s">
        <v>3873</v>
      </c>
      <c r="H565" t="s">
        <v>2803</v>
      </c>
      <c r="M565" t="str">
        <f t="shared" si="194"/>
        <v/>
      </c>
      <c r="N565" t="str">
        <f t="shared" si="195"/>
        <v/>
      </c>
      <c r="O565" t="str">
        <f>IFERROR(VLOOKUP(A565,dispett,2,FALSE),B565)</f>
        <v>coalemm</v>
      </c>
      <c r="P565" t="str">
        <f t="shared" si="187"/>
        <v>SCALARSet</v>
      </c>
      <c r="Q565" t="str">
        <f t="shared" si="188"/>
        <v xml:space="preserve"> </v>
      </c>
      <c r="R565" t="str">
        <f t="shared" si="189"/>
        <v xml:space="preserve"> </v>
      </c>
      <c r="S565" t="str">
        <f t="shared" si="190"/>
        <v xml:space="preserve"> </v>
      </c>
      <c r="T565" t="str">
        <f t="shared" si="191"/>
        <v xml:space="preserve"> </v>
      </c>
      <c r="U565" t="str">
        <f t="shared" si="192"/>
        <v xml:space="preserve"> </v>
      </c>
      <c r="V565" t="str">
        <f t="shared" si="193"/>
        <v xml:space="preserve"> </v>
      </c>
      <c r="W565" t="str">
        <f t="shared" si="196"/>
        <v>NUM_CMM_UNITS</v>
      </c>
      <c r="X565" t="str">
        <f t="shared" si="197"/>
        <v>(SCALARSet)</v>
      </c>
    </row>
    <row r="566" spans="1:24" x14ac:dyDescent="0.25">
      <c r="A566" t="s">
        <v>3876</v>
      </c>
      <c r="B566" t="s">
        <v>3102</v>
      </c>
      <c r="C566" t="s">
        <v>2839</v>
      </c>
      <c r="E566" t="s">
        <v>2876</v>
      </c>
      <c r="G566" t="s">
        <v>3877</v>
      </c>
      <c r="H566" t="s">
        <v>2803</v>
      </c>
      <c r="M566" t="str">
        <f t="shared" si="194"/>
        <v/>
      </c>
      <c r="N566" t="str">
        <f t="shared" si="195"/>
        <v/>
      </c>
      <c r="O566" t="str">
        <f>IFERROR(VLOOKUP(A566,dispett,2,FALSE),B566)</f>
        <v>ecp_coal</v>
      </c>
      <c r="P566" t="str">
        <f t="shared" si="187"/>
        <v>SCALARSet</v>
      </c>
      <c r="Q566" t="str">
        <f t="shared" si="188"/>
        <v xml:space="preserve"> </v>
      </c>
      <c r="R566" t="str">
        <f t="shared" si="189"/>
        <v xml:space="preserve"> </v>
      </c>
      <c r="S566" t="str">
        <f t="shared" si="190"/>
        <v xml:space="preserve"> </v>
      </c>
      <c r="T566" t="str">
        <f t="shared" si="191"/>
        <v xml:space="preserve"> </v>
      </c>
      <c r="U566" t="str">
        <f t="shared" si="192"/>
        <v xml:space="preserve"> </v>
      </c>
      <c r="V566" t="str">
        <f t="shared" si="193"/>
        <v xml:space="preserve"> </v>
      </c>
      <c r="W566" t="str">
        <f t="shared" si="196"/>
        <v>NUM_CNFG</v>
      </c>
      <c r="X566" t="str">
        <f t="shared" si="197"/>
        <v>(SCALARSet)</v>
      </c>
    </row>
    <row r="567" spans="1:24" x14ac:dyDescent="0.25">
      <c r="A567" t="s">
        <v>3878</v>
      </c>
      <c r="B567" t="s">
        <v>3231</v>
      </c>
      <c r="C567" t="s">
        <v>2839</v>
      </c>
      <c r="E567" t="s">
        <v>2868</v>
      </c>
      <c r="G567" t="s">
        <v>3879</v>
      </c>
      <c r="H567" t="s">
        <v>2803</v>
      </c>
      <c r="M567" t="str">
        <f t="shared" si="194"/>
        <v/>
      </c>
      <c r="N567" t="str">
        <f t="shared" si="195"/>
        <v/>
      </c>
      <c r="O567" t="str">
        <f>IFERROR(VLOOKUP(A567,dispett,2,FALSE),B567)</f>
        <v>emission</v>
      </c>
      <c r="P567" t="str">
        <f t="shared" si="187"/>
        <v>SCALARSet</v>
      </c>
      <c r="Q567" t="str">
        <f t="shared" si="188"/>
        <v xml:space="preserve"> </v>
      </c>
      <c r="R567" t="str">
        <f t="shared" si="189"/>
        <v xml:space="preserve"> </v>
      </c>
      <c r="S567" t="str">
        <f t="shared" si="190"/>
        <v xml:space="preserve"> </v>
      </c>
      <c r="T567" t="str">
        <f t="shared" si="191"/>
        <v xml:space="preserve"> </v>
      </c>
      <c r="U567" t="str">
        <f t="shared" si="192"/>
        <v xml:space="preserve"> </v>
      </c>
      <c r="V567" t="str">
        <f t="shared" si="193"/>
        <v xml:space="preserve"> </v>
      </c>
      <c r="W567" t="str">
        <f t="shared" si="196"/>
        <v>NUM_HG_GRP</v>
      </c>
      <c r="X567" t="str">
        <f t="shared" si="197"/>
        <v>(SCALARSet)</v>
      </c>
    </row>
    <row r="568" spans="1:24" x14ac:dyDescent="0.25">
      <c r="A568" t="s">
        <v>3880</v>
      </c>
      <c r="B568" t="s">
        <v>3102</v>
      </c>
      <c r="C568" t="s">
        <v>2839</v>
      </c>
      <c r="E568" t="s">
        <v>2876</v>
      </c>
      <c r="G568" t="s">
        <v>3881</v>
      </c>
      <c r="H568" t="s">
        <v>2803</v>
      </c>
      <c r="M568" t="str">
        <f t="shared" si="194"/>
        <v/>
      </c>
      <c r="N568" t="str">
        <f t="shared" si="195"/>
        <v/>
      </c>
      <c r="O568" t="str">
        <f>IFERROR(VLOOKUP(A568,dispett,2,FALSE),B568)</f>
        <v>ecp_coal</v>
      </c>
      <c r="P568" t="str">
        <f t="shared" si="187"/>
        <v>SCALARSet</v>
      </c>
      <c r="Q568" t="str">
        <f t="shared" si="188"/>
        <v xml:space="preserve"> </v>
      </c>
      <c r="R568" t="str">
        <f t="shared" si="189"/>
        <v xml:space="preserve"> </v>
      </c>
      <c r="S568" t="str">
        <f t="shared" si="190"/>
        <v xml:space="preserve"> </v>
      </c>
      <c r="T568" t="str">
        <f t="shared" si="191"/>
        <v xml:space="preserve"> </v>
      </c>
      <c r="U568" t="str">
        <f t="shared" si="192"/>
        <v xml:space="preserve"> </v>
      </c>
      <c r="V568" t="str">
        <f t="shared" si="193"/>
        <v xml:space="preserve"> </v>
      </c>
      <c r="W568" t="str">
        <f t="shared" si="196"/>
        <v>NUM_NGBS</v>
      </c>
      <c r="X568" t="str">
        <f t="shared" si="197"/>
        <v>(SCALARSet)</v>
      </c>
    </row>
    <row r="569" spans="1:24" x14ac:dyDescent="0.25">
      <c r="A569" t="s">
        <v>3882</v>
      </c>
      <c r="B569" t="s">
        <v>3102</v>
      </c>
      <c r="C569" t="s">
        <v>2839</v>
      </c>
      <c r="E569" t="s">
        <v>2876</v>
      </c>
      <c r="H569" t="s">
        <v>2803</v>
      </c>
      <c r="M569" t="str">
        <f t="shared" si="194"/>
        <v/>
      </c>
      <c r="N569" t="str">
        <f t="shared" si="195"/>
        <v/>
      </c>
      <c r="O569" t="str">
        <f>IFERROR(VLOOKUP(A569,dispett,2,FALSE),B569)</f>
        <v>ecp_coal</v>
      </c>
      <c r="P569" t="str">
        <f t="shared" si="187"/>
        <v>SCALARSet</v>
      </c>
      <c r="Q569" t="str">
        <f t="shared" si="188"/>
        <v xml:space="preserve"> </v>
      </c>
      <c r="R569" t="str">
        <f t="shared" si="189"/>
        <v xml:space="preserve"> </v>
      </c>
      <c r="S569" t="str">
        <f t="shared" si="190"/>
        <v xml:space="preserve"> </v>
      </c>
      <c r="T569" t="str">
        <f t="shared" si="191"/>
        <v xml:space="preserve"> </v>
      </c>
      <c r="U569" t="str">
        <f t="shared" si="192"/>
        <v xml:space="preserve"> </v>
      </c>
      <c r="V569" t="str">
        <f t="shared" si="193"/>
        <v xml:space="preserve"> </v>
      </c>
      <c r="W569" t="str">
        <f t="shared" si="196"/>
        <v>NUM_NGBS_GRPS</v>
      </c>
      <c r="X569" t="str">
        <f t="shared" si="197"/>
        <v>(SCALARSet)</v>
      </c>
    </row>
    <row r="570" spans="1:24" x14ac:dyDescent="0.25">
      <c r="A570" t="s">
        <v>3883</v>
      </c>
      <c r="B570" t="s">
        <v>3374</v>
      </c>
      <c r="C570" t="s">
        <v>2839</v>
      </c>
      <c r="E570" t="s">
        <v>2876</v>
      </c>
      <c r="G570" t="s">
        <v>3884</v>
      </c>
      <c r="H570" t="s">
        <v>2803</v>
      </c>
      <c r="M570" t="str">
        <f t="shared" si="194"/>
        <v/>
      </c>
      <c r="N570" t="str">
        <f t="shared" si="195"/>
        <v/>
      </c>
      <c r="O570" t="str">
        <f>IFERROR(VLOOKUP(A570,dispett,2,FALSE),B570)</f>
        <v>ecp_nuc</v>
      </c>
      <c r="P570" t="str">
        <f t="shared" si="187"/>
        <v>SCALARSet</v>
      </c>
      <c r="Q570" t="str">
        <f t="shared" si="188"/>
        <v xml:space="preserve"> </v>
      </c>
      <c r="R570" t="str">
        <f t="shared" si="189"/>
        <v xml:space="preserve"> </v>
      </c>
      <c r="S570" t="str">
        <f t="shared" si="190"/>
        <v xml:space="preserve"> </v>
      </c>
      <c r="T570" t="str">
        <f t="shared" si="191"/>
        <v xml:space="preserve"> </v>
      </c>
      <c r="U570" t="str">
        <f t="shared" si="192"/>
        <v xml:space="preserve"> </v>
      </c>
      <c r="V570" t="str">
        <f t="shared" si="193"/>
        <v xml:space="preserve"> </v>
      </c>
      <c r="W570" t="str">
        <f t="shared" si="196"/>
        <v>NUM_NUC</v>
      </c>
      <c r="X570" t="str">
        <f t="shared" si="197"/>
        <v>(SCALARSet)</v>
      </c>
    </row>
    <row r="571" spans="1:24" x14ac:dyDescent="0.25">
      <c r="A571" t="s">
        <v>3885</v>
      </c>
      <c r="B571" t="s">
        <v>3102</v>
      </c>
      <c r="C571" t="s">
        <v>2839</v>
      </c>
      <c r="E571" t="s">
        <v>2876</v>
      </c>
      <c r="G571" t="s">
        <v>3886</v>
      </c>
      <c r="H571" t="s">
        <v>2803</v>
      </c>
      <c r="M571" t="str">
        <f t="shared" si="194"/>
        <v/>
      </c>
      <c r="N571" t="str">
        <f t="shared" si="195"/>
        <v/>
      </c>
      <c r="O571" t="str">
        <f>IFERROR(VLOOKUP(A571,dispett,2,FALSE),B571)</f>
        <v>ecp_coal</v>
      </c>
      <c r="P571" t="str">
        <f t="shared" si="187"/>
        <v>SCALARSet</v>
      </c>
      <c r="Q571" t="str">
        <f t="shared" si="188"/>
        <v xml:space="preserve"> </v>
      </c>
      <c r="R571" t="str">
        <f t="shared" si="189"/>
        <v xml:space="preserve"> </v>
      </c>
      <c r="S571" t="str">
        <f t="shared" si="190"/>
        <v xml:space="preserve"> </v>
      </c>
      <c r="T571" t="str">
        <f t="shared" si="191"/>
        <v xml:space="preserve"> </v>
      </c>
      <c r="U571" t="str">
        <f t="shared" si="192"/>
        <v xml:space="preserve"> </v>
      </c>
      <c r="V571" t="str">
        <f t="shared" si="193"/>
        <v xml:space="preserve"> </v>
      </c>
      <c r="W571" t="str">
        <f t="shared" si="196"/>
        <v>NUM_ROPT</v>
      </c>
      <c r="X571" t="str">
        <f t="shared" si="197"/>
        <v>(SCALARSet)</v>
      </c>
    </row>
    <row r="572" spans="1:24" x14ac:dyDescent="0.25">
      <c r="A572" t="s">
        <v>3887</v>
      </c>
      <c r="B572" t="s">
        <v>2864</v>
      </c>
      <c r="C572" t="s">
        <v>2865</v>
      </c>
      <c r="E572" t="s">
        <v>2876</v>
      </c>
      <c r="G572" t="s">
        <v>3888</v>
      </c>
      <c r="H572" t="s">
        <v>2803</v>
      </c>
      <c r="M572" t="str">
        <f t="shared" si="194"/>
        <v/>
      </c>
      <c r="N572" t="str">
        <f t="shared" si="195"/>
        <v/>
      </c>
      <c r="O572" t="str">
        <f>IFERROR(VLOOKUP(A572,dispett,2,FALSE),B572)</f>
        <v>coalemm</v>
      </c>
      <c r="P572" t="str">
        <f t="shared" si="187"/>
        <v>SCALARSet</v>
      </c>
      <c r="Q572" t="str">
        <f t="shared" si="188"/>
        <v xml:space="preserve"> </v>
      </c>
      <c r="R572" t="str">
        <f t="shared" si="189"/>
        <v xml:space="preserve"> </v>
      </c>
      <c r="S572" t="str">
        <f t="shared" si="190"/>
        <v xml:space="preserve"> </v>
      </c>
      <c r="T572" t="str">
        <f t="shared" si="191"/>
        <v xml:space="preserve"> </v>
      </c>
      <c r="U572" t="str">
        <f t="shared" si="192"/>
        <v xml:space="preserve"> </v>
      </c>
      <c r="V572" t="str">
        <f t="shared" si="193"/>
        <v xml:space="preserve"> </v>
      </c>
      <c r="W572" t="str">
        <f t="shared" si="196"/>
        <v>NUM_SC</v>
      </c>
      <c r="X572" t="str">
        <f t="shared" si="197"/>
        <v>(SCALARSet)</v>
      </c>
    </row>
    <row r="573" spans="1:24" x14ac:dyDescent="0.25">
      <c r="A573" t="s">
        <v>3889</v>
      </c>
      <c r="B573" t="s">
        <v>3231</v>
      </c>
      <c r="C573" t="s">
        <v>2839</v>
      </c>
      <c r="E573" t="s">
        <v>2868</v>
      </c>
      <c r="G573" t="s">
        <v>3890</v>
      </c>
      <c r="H573" t="s">
        <v>2803</v>
      </c>
      <c r="M573" t="str">
        <f t="shared" si="194"/>
        <v/>
      </c>
      <c r="N573" t="str">
        <f t="shared" si="195"/>
        <v/>
      </c>
      <c r="O573" t="str">
        <f>IFERROR(VLOOKUP(A573,dispett,2,FALSE),B573)</f>
        <v>emission</v>
      </c>
      <c r="P573" t="str">
        <f t="shared" si="187"/>
        <v>SCALARSet</v>
      </c>
      <c r="Q573" t="str">
        <f t="shared" si="188"/>
        <v xml:space="preserve"> </v>
      </c>
      <c r="R573" t="str">
        <f t="shared" si="189"/>
        <v xml:space="preserve"> </v>
      </c>
      <c r="S573" t="str">
        <f t="shared" si="190"/>
        <v xml:space="preserve"> </v>
      </c>
      <c r="T573" t="str">
        <f t="shared" si="191"/>
        <v xml:space="preserve"> </v>
      </c>
      <c r="U573" t="str">
        <f t="shared" si="192"/>
        <v xml:space="preserve"> </v>
      </c>
      <c r="V573" t="str">
        <f t="shared" si="193"/>
        <v xml:space="preserve"> </v>
      </c>
      <c r="W573" t="str">
        <f t="shared" si="196"/>
        <v>NUM_SO2_GRP</v>
      </c>
      <c r="X573" t="str">
        <f t="shared" si="197"/>
        <v>(SCALARSet)</v>
      </c>
    </row>
    <row r="574" spans="1:24" x14ac:dyDescent="0.25">
      <c r="A574" t="s">
        <v>2793</v>
      </c>
      <c r="B574" t="s">
        <v>3801</v>
      </c>
      <c r="C574" t="s">
        <v>2839</v>
      </c>
      <c r="E574" t="s">
        <v>2868</v>
      </c>
      <c r="H574" t="s">
        <v>2803</v>
      </c>
      <c r="M574" t="str">
        <f t="shared" si="194"/>
        <v/>
      </c>
      <c r="N574" t="str">
        <f t="shared" si="195"/>
        <v/>
      </c>
      <c r="O574" t="str">
        <f>IFERROR(VLOOKUP(A574,dispett,2,FALSE),B574)</f>
        <v>cdsparms</v>
      </c>
      <c r="P574" t="str">
        <f t="shared" si="187"/>
        <v>SCALARSet</v>
      </c>
      <c r="Q574" t="str">
        <f t="shared" si="188"/>
        <v xml:space="preserve"> </v>
      </c>
      <c r="R574" t="str">
        <f t="shared" si="189"/>
        <v xml:space="preserve"> </v>
      </c>
      <c r="S574" t="str">
        <f t="shared" si="190"/>
        <v xml:space="preserve"> </v>
      </c>
      <c r="T574" t="str">
        <f t="shared" si="191"/>
        <v xml:space="preserve"> </v>
      </c>
      <c r="U574" t="str">
        <f t="shared" si="192"/>
        <v xml:space="preserve"> </v>
      </c>
      <c r="V574" t="str">
        <f t="shared" si="193"/>
        <v xml:space="preserve"> </v>
      </c>
      <c r="W574" t="str">
        <f t="shared" si="196"/>
        <v>NUTSEC</v>
      </c>
      <c r="X574" t="str">
        <f t="shared" si="197"/>
        <v>(SCALARSet)</v>
      </c>
    </row>
    <row r="575" spans="1:24" x14ac:dyDescent="0.25">
      <c r="A575" t="s">
        <v>3891</v>
      </c>
      <c r="B575" t="s">
        <v>2917</v>
      </c>
      <c r="C575" t="s">
        <v>2839</v>
      </c>
      <c r="E575" t="s">
        <v>2876</v>
      </c>
      <c r="G575" t="s">
        <v>3892</v>
      </c>
      <c r="H575" t="s">
        <v>2803</v>
      </c>
      <c r="M575" t="str">
        <f t="shared" si="194"/>
        <v/>
      </c>
      <c r="N575" t="str">
        <f t="shared" si="195"/>
        <v/>
      </c>
      <c r="O575" t="str">
        <f>IFERROR(VLOOKUP(A575,dispett,2,FALSE),B575)</f>
        <v>control</v>
      </c>
      <c r="P575" t="str">
        <f t="shared" si="187"/>
        <v>SCALARSet</v>
      </c>
      <c r="Q575" t="str">
        <f t="shared" si="188"/>
        <v xml:space="preserve"> </v>
      </c>
      <c r="R575" t="str">
        <f t="shared" si="189"/>
        <v xml:space="preserve"> </v>
      </c>
      <c r="S575" t="str">
        <f t="shared" si="190"/>
        <v xml:space="preserve"> </v>
      </c>
      <c r="T575" t="str">
        <f t="shared" si="191"/>
        <v xml:space="preserve"> </v>
      </c>
      <c r="U575" t="str">
        <f t="shared" si="192"/>
        <v xml:space="preserve"> </v>
      </c>
      <c r="V575" t="str">
        <f t="shared" si="193"/>
        <v xml:space="preserve"> </v>
      </c>
      <c r="W575" t="str">
        <f t="shared" si="196"/>
        <v>NW_COAL</v>
      </c>
      <c r="X575" t="str">
        <f t="shared" si="197"/>
        <v>(SCALARSet)</v>
      </c>
    </row>
    <row r="576" spans="1:24" x14ac:dyDescent="0.25">
      <c r="A576" t="s">
        <v>3893</v>
      </c>
      <c r="B576" t="s">
        <v>2974</v>
      </c>
      <c r="C576" t="s">
        <v>2839</v>
      </c>
      <c r="E576" t="s">
        <v>2840</v>
      </c>
      <c r="G576" t="s">
        <v>3894</v>
      </c>
      <c r="H576" t="s">
        <v>2722</v>
      </c>
      <c r="I576" t="s">
        <v>2561</v>
      </c>
      <c r="M576" t="str">
        <f t="shared" si="194"/>
        <v/>
      </c>
      <c r="N576" t="str">
        <f t="shared" si="195"/>
        <v/>
      </c>
      <c r="O576" t="str">
        <f>IFERROR(VLOOKUP(A576,dispett,2,FALSE),B576)</f>
        <v>cogen</v>
      </c>
      <c r="P576" t="str">
        <f t="shared" si="187"/>
        <v>CensusRegion</v>
      </c>
      <c r="Q576" t="str">
        <f t="shared" si="188"/>
        <v>MNUMYR</v>
      </c>
      <c r="R576" t="str">
        <f t="shared" si="189"/>
        <v xml:space="preserve"> </v>
      </c>
      <c r="S576" t="str">
        <f t="shared" si="190"/>
        <v xml:space="preserve"> </v>
      </c>
      <c r="T576" t="str">
        <f t="shared" si="191"/>
        <v xml:space="preserve"> </v>
      </c>
      <c r="U576" t="str">
        <f t="shared" si="192"/>
        <v xml:space="preserve"> </v>
      </c>
      <c r="V576" t="str">
        <f t="shared" si="193"/>
        <v xml:space="preserve"> </v>
      </c>
      <c r="W576" t="str">
        <f t="shared" si="196"/>
        <v>OCHPCESGEN</v>
      </c>
      <c r="X576" t="str">
        <f t="shared" si="197"/>
        <v>(CensusRegion,MNUMYR)</v>
      </c>
    </row>
    <row r="577" spans="1:24" x14ac:dyDescent="0.25">
      <c r="A577" t="s">
        <v>3895</v>
      </c>
      <c r="B577" t="s">
        <v>3896</v>
      </c>
      <c r="C577" t="s">
        <v>2839</v>
      </c>
      <c r="E577" t="s">
        <v>2840</v>
      </c>
      <c r="G577" t="s">
        <v>3897</v>
      </c>
      <c r="H577" t="s">
        <v>2571</v>
      </c>
      <c r="I577" t="s">
        <v>2553</v>
      </c>
      <c r="J577" t="s">
        <v>2561</v>
      </c>
      <c r="M577" t="str">
        <f t="shared" si="194"/>
        <v/>
      </c>
      <c r="N577" t="str">
        <f t="shared" si="195"/>
        <v/>
      </c>
      <c r="O577" t="str">
        <f>IFERROR(VLOOKUP(A577,dispett,2,FALSE),B577)</f>
        <v>ogsmout</v>
      </c>
      <c r="P577" t="str">
        <f t="shared" si="187"/>
        <v>OGSMRegionEX_ALTTo</v>
      </c>
      <c r="Q577" t="str">
        <f t="shared" si="188"/>
        <v>Thirteen</v>
      </c>
      <c r="R577" t="str">
        <f t="shared" si="189"/>
        <v>MNUMYR</v>
      </c>
      <c r="S577" t="str">
        <f t="shared" si="190"/>
        <v xml:space="preserve"> </v>
      </c>
      <c r="T577" t="str">
        <f t="shared" si="191"/>
        <v xml:space="preserve"> </v>
      </c>
      <c r="U577" t="str">
        <f t="shared" si="192"/>
        <v xml:space="preserve"> </v>
      </c>
      <c r="V577" t="str">
        <f t="shared" si="193"/>
        <v xml:space="preserve"> </v>
      </c>
      <c r="W577" t="str">
        <f t="shared" si="196"/>
        <v>OGCO2AVL</v>
      </c>
      <c r="X577" t="str">
        <f t="shared" si="197"/>
        <v>(OGSMRegionEX_ALTTo,Thirteen,MNUMYR)</v>
      </c>
    </row>
    <row r="578" spans="1:24" x14ac:dyDescent="0.25">
      <c r="A578" t="s">
        <v>3898</v>
      </c>
      <c r="B578" t="s">
        <v>3896</v>
      </c>
      <c r="C578" t="s">
        <v>2839</v>
      </c>
      <c r="E578" t="s">
        <v>2840</v>
      </c>
      <c r="G578" t="s">
        <v>3899</v>
      </c>
      <c r="H578" t="s">
        <v>2571</v>
      </c>
      <c r="I578" t="s">
        <v>2553</v>
      </c>
      <c r="J578" t="s">
        <v>2561</v>
      </c>
      <c r="M578" t="str">
        <f t="shared" si="194"/>
        <v/>
      </c>
      <c r="N578" t="str">
        <f t="shared" si="195"/>
        <v/>
      </c>
      <c r="O578" t="str">
        <f>IFERROR(VLOOKUP(A578,dispett,2,FALSE),B578)</f>
        <v>ogsmout</v>
      </c>
      <c r="P578" t="str">
        <f t="shared" si="187"/>
        <v>OGSMRegionEX_ALTTo</v>
      </c>
      <c r="Q578" t="str">
        <f t="shared" si="188"/>
        <v>Thirteen</v>
      </c>
      <c r="R578" t="str">
        <f t="shared" si="189"/>
        <v>MNUMYR</v>
      </c>
      <c r="S578" t="str">
        <f t="shared" si="190"/>
        <v xml:space="preserve"> </v>
      </c>
      <c r="T578" t="str">
        <f t="shared" si="191"/>
        <v xml:space="preserve"> </v>
      </c>
      <c r="U578" t="str">
        <f t="shared" si="192"/>
        <v xml:space="preserve"> </v>
      </c>
      <c r="V578" t="str">
        <f t="shared" si="193"/>
        <v xml:space="preserve"> </v>
      </c>
      <c r="W578" t="str">
        <f t="shared" si="196"/>
        <v>OGCO2PRC</v>
      </c>
      <c r="X578" t="str">
        <f t="shared" si="197"/>
        <v>(OGSMRegionEX_ALTTo,Thirteen,MNUMYR)</v>
      </c>
    </row>
    <row r="579" spans="1:24" x14ac:dyDescent="0.25">
      <c r="A579" t="s">
        <v>3900</v>
      </c>
      <c r="B579" t="s">
        <v>3896</v>
      </c>
      <c r="C579" t="s">
        <v>2839</v>
      </c>
      <c r="E579" t="s">
        <v>2840</v>
      </c>
      <c r="G579" t="s">
        <v>3901</v>
      </c>
      <c r="H579" t="s">
        <v>2571</v>
      </c>
      <c r="I579" t="s">
        <v>2553</v>
      </c>
      <c r="J579" t="s">
        <v>2561</v>
      </c>
      <c r="M579" t="str">
        <f t="shared" si="194"/>
        <v/>
      </c>
      <c r="N579" t="str">
        <f t="shared" si="195"/>
        <v/>
      </c>
      <c r="O579" t="str">
        <f>IFERROR(VLOOKUP(A579,dispett,2,FALSE),B579)</f>
        <v>ogsmout</v>
      </c>
      <c r="P579" t="str">
        <f t="shared" si="187"/>
        <v>OGSMRegionEX_ALTTo</v>
      </c>
      <c r="Q579" t="str">
        <f t="shared" si="188"/>
        <v>Thirteen</v>
      </c>
      <c r="R579" t="str">
        <f t="shared" si="189"/>
        <v>MNUMYR</v>
      </c>
      <c r="S579" t="str">
        <f t="shared" si="190"/>
        <v xml:space="preserve"> </v>
      </c>
      <c r="T579" t="str">
        <f t="shared" si="191"/>
        <v xml:space="preserve"> </v>
      </c>
      <c r="U579" t="str">
        <f t="shared" si="192"/>
        <v xml:space="preserve"> </v>
      </c>
      <c r="V579" t="str">
        <f t="shared" si="193"/>
        <v xml:space="preserve"> </v>
      </c>
      <c r="W579" t="str">
        <f t="shared" si="196"/>
        <v>OGCO2PUR2</v>
      </c>
      <c r="X579" t="str">
        <f t="shared" si="197"/>
        <v>(OGSMRegionEX_ALTTo,Thirteen,MNUMYR)</v>
      </c>
    </row>
    <row r="580" spans="1:24" x14ac:dyDescent="0.25">
      <c r="A580" t="s">
        <v>3902</v>
      </c>
      <c r="B580" t="s">
        <v>3896</v>
      </c>
      <c r="C580" t="s">
        <v>2839</v>
      </c>
      <c r="E580" t="s">
        <v>2840</v>
      </c>
      <c r="G580" t="s">
        <v>3903</v>
      </c>
      <c r="H580" t="s">
        <v>2571</v>
      </c>
      <c r="I580" t="s">
        <v>2571</v>
      </c>
      <c r="M580" t="str">
        <f t="shared" si="194"/>
        <v/>
      </c>
      <c r="N580" t="str">
        <f t="shared" si="195"/>
        <v/>
      </c>
      <c r="O580" t="str">
        <f>IFERROR(VLOOKUP(A580,dispett,2,FALSE),B580)</f>
        <v>ogsmout</v>
      </c>
      <c r="P580" t="str">
        <f t="shared" si="187"/>
        <v>OGSMRegionEX_ALTTo</v>
      </c>
      <c r="Q580" t="str">
        <f t="shared" si="188"/>
        <v>OGSMRegionEX</v>
      </c>
      <c r="R580" t="str">
        <f t="shared" si="189"/>
        <v xml:space="preserve"> </v>
      </c>
      <c r="S580" t="str">
        <f t="shared" si="190"/>
        <v xml:space="preserve"> </v>
      </c>
      <c r="T580" t="str">
        <f t="shared" si="191"/>
        <v xml:space="preserve"> </v>
      </c>
      <c r="U580" t="str">
        <f t="shared" si="192"/>
        <v xml:space="preserve"> </v>
      </c>
      <c r="V580" t="str">
        <f t="shared" si="193"/>
        <v xml:space="preserve"> </v>
      </c>
      <c r="W580" t="str">
        <f t="shared" si="196"/>
        <v>OGCO2TAR</v>
      </c>
      <c r="X580" t="str">
        <f t="shared" si="197"/>
        <v>(OGSMRegionEX_ALTTo,OGSMRegionEX)</v>
      </c>
    </row>
    <row r="581" spans="1:24" x14ac:dyDescent="0.25">
      <c r="A581" t="s">
        <v>3904</v>
      </c>
      <c r="B581" t="s">
        <v>3295</v>
      </c>
      <c r="C581" t="s">
        <v>2839</v>
      </c>
      <c r="E581" t="s">
        <v>2914</v>
      </c>
      <c r="G581" t="s">
        <v>3905</v>
      </c>
      <c r="H581" t="s">
        <v>2731</v>
      </c>
      <c r="I581" t="s">
        <v>2561</v>
      </c>
      <c r="M581" t="str">
        <f t="shared" si="194"/>
        <v/>
      </c>
      <c r="N581" t="str">
        <f t="shared" si="195"/>
        <v/>
      </c>
      <c r="O581" t="str">
        <f>IFERROR(VLOOKUP(A581,dispett,2,FALSE),B581)</f>
        <v>ngtdmrep</v>
      </c>
      <c r="P581" t="str">
        <f t="shared" si="187"/>
        <v>OGSMReg</v>
      </c>
      <c r="Q581" t="str">
        <f t="shared" si="188"/>
        <v>MNUMYR</v>
      </c>
      <c r="R581" t="str">
        <f t="shared" si="189"/>
        <v xml:space="preserve"> </v>
      </c>
      <c r="S581" t="str">
        <f t="shared" si="190"/>
        <v xml:space="preserve"> </v>
      </c>
      <c r="T581" t="str">
        <f t="shared" si="191"/>
        <v xml:space="preserve"> </v>
      </c>
      <c r="U581" t="str">
        <f t="shared" si="192"/>
        <v xml:space="preserve"> </v>
      </c>
      <c r="V581" t="str">
        <f t="shared" si="193"/>
        <v xml:space="preserve"> </v>
      </c>
      <c r="W581" t="str">
        <f t="shared" si="196"/>
        <v>OGPRDNG</v>
      </c>
      <c r="X581" t="str">
        <f t="shared" si="197"/>
        <v>(OGSMReg,MNUMYR)</v>
      </c>
    </row>
    <row r="582" spans="1:24" x14ac:dyDescent="0.25">
      <c r="A582" t="s">
        <v>5198</v>
      </c>
      <c r="B582" t="s">
        <v>3295</v>
      </c>
      <c r="C582" t="s">
        <v>2839</v>
      </c>
      <c r="E582" t="s">
        <v>2914</v>
      </c>
      <c r="G582" t="s">
        <v>4968</v>
      </c>
      <c r="H582" t="s">
        <v>2731</v>
      </c>
      <c r="I582" t="s">
        <v>2561</v>
      </c>
      <c r="M582" t="str">
        <f t="shared" si="194"/>
        <v/>
      </c>
      <c r="N582" t="str">
        <f t="shared" si="195"/>
        <v/>
      </c>
      <c r="O582" t="str">
        <f>IFERROR(VLOOKUP(A582,dispett,2,FALSE),B582)</f>
        <v>ngtdmrep</v>
      </c>
      <c r="P582" t="str">
        <f t="shared" ref="P582" si="207">IFERROR(VLOOKUP(H582,ECPLOOK,3,FALSE),"missing")</f>
        <v>OGSMReg</v>
      </c>
      <c r="Q582" t="str">
        <f t="shared" ref="Q582" si="208">IFERROR(VLOOKUP(I582,ECPLOOK,2,FALSE),IF(I582&lt;&gt;"","missing"," "))</f>
        <v>MNUMYR</v>
      </c>
      <c r="R582" t="str">
        <f t="shared" ref="R582" si="209">IFERROR(VLOOKUP(J582,ECPLOOK,3,FALSE),IF(J582&lt;&gt;"","missing"," "))</f>
        <v xml:space="preserve"> </v>
      </c>
      <c r="S582" t="str">
        <f t="shared" ref="S582" si="210">IFERROR(VLOOKUP(K582,ECPLOOK,2,FALSE),IF(K582&lt;&gt;"","missing"," "))</f>
        <v xml:space="preserve"> </v>
      </c>
      <c r="T582" t="str">
        <f t="shared" ref="T582" si="211">IFERROR(VLOOKUP(L582,ECPLOOK,3,FALSE),IF(L582&lt;&gt;"","missing"," "))</f>
        <v xml:space="preserve"> </v>
      </c>
      <c r="U582" t="str">
        <f t="shared" ref="U582" si="212">IFERROR(VLOOKUP(M582,ECPLOOK,2)," ")</f>
        <v xml:space="preserve"> </v>
      </c>
      <c r="V582" t="str">
        <f t="shared" ref="V582" si="213">IFERROR(VLOOKUP(N582,ECPLOOK,2)," ")</f>
        <v xml:space="preserve"> </v>
      </c>
      <c r="W582" t="str">
        <f t="shared" ref="W582" si="214">IF(A582&lt;&gt;"CF",SUBSTITUTE(A582,"$","_"),"WWIND_CF")</f>
        <v>OGWPRNG</v>
      </c>
      <c r="X582" t="str">
        <f t="shared" ref="X582" si="215">IF(P582&lt;&gt;" ","("&amp;P582,"")    &amp;    IF(Q582&lt;&gt;" ",   ","&amp;Q582,"")   &amp; IF(R582&lt;&gt;" ",   ","&amp;R582,"")   &amp; IF(S582&lt;&gt;" ",   ","&amp;S582,"")  &amp; IF(T582&lt;&gt;" ",   ","&amp;T582,"")  &amp; IF(U582&lt;&gt;" ",  ","&amp;U582,"") &amp; IF(V582&lt;&gt;" ",  "," &amp; V582,"" )&amp; IF(P582&lt;&gt;" ",")","")</f>
        <v>(OGSMReg,MNUMYR)</v>
      </c>
    </row>
    <row r="583" spans="1:24" x14ac:dyDescent="0.25">
      <c r="A583" t="s">
        <v>3906</v>
      </c>
      <c r="B583" t="s">
        <v>3069</v>
      </c>
      <c r="C583" t="s">
        <v>2839</v>
      </c>
      <c r="E583" t="s">
        <v>2876</v>
      </c>
      <c r="G583" t="s">
        <v>3907</v>
      </c>
      <c r="H583" t="s">
        <v>2803</v>
      </c>
      <c r="M583" t="str">
        <f t="shared" si="194"/>
        <v/>
      </c>
      <c r="N583" t="str">
        <f t="shared" si="195"/>
        <v/>
      </c>
      <c r="O583" t="str">
        <f>IFERROR(VLOOKUP(A583,dispett,2,FALSE),B583)</f>
        <v>edbwrt</v>
      </c>
      <c r="P583" t="str">
        <f t="shared" si="187"/>
        <v>SCALARSet</v>
      </c>
      <c r="Q583" t="str">
        <f t="shared" si="188"/>
        <v xml:space="preserve"> </v>
      </c>
      <c r="R583" t="str">
        <f t="shared" si="189"/>
        <v xml:space="preserve"> </v>
      </c>
      <c r="S583" t="str">
        <f t="shared" si="190"/>
        <v xml:space="preserve"> </v>
      </c>
      <c r="T583" t="str">
        <f t="shared" si="191"/>
        <v xml:space="preserve"> </v>
      </c>
      <c r="U583" t="str">
        <f t="shared" si="192"/>
        <v xml:space="preserve"> </v>
      </c>
      <c r="V583" t="str">
        <f t="shared" si="193"/>
        <v xml:space="preserve"> </v>
      </c>
      <c r="W583" t="str">
        <f t="shared" si="196"/>
        <v>ORCLECP</v>
      </c>
      <c r="X583" t="str">
        <f t="shared" si="197"/>
        <v>(SCALARSet)</v>
      </c>
    </row>
    <row r="584" spans="1:24" x14ac:dyDescent="0.25">
      <c r="A584" t="s">
        <v>3908</v>
      </c>
      <c r="B584" t="s">
        <v>2864</v>
      </c>
      <c r="C584" t="s">
        <v>2839</v>
      </c>
      <c r="E584" t="s">
        <v>2840</v>
      </c>
      <c r="G584" t="s">
        <v>3909</v>
      </c>
      <c r="H584" t="s">
        <v>2781</v>
      </c>
      <c r="I584" t="s">
        <v>2791</v>
      </c>
      <c r="M584" t="str">
        <f t="shared" si="194"/>
        <v/>
      </c>
      <c r="N584" t="str">
        <f t="shared" si="195"/>
        <v/>
      </c>
      <c r="O584" t="str">
        <f>IFERROR(VLOOKUP(A584,dispett,2,FALSE),B584)</f>
        <v>coalemm</v>
      </c>
      <c r="P584" t="str">
        <f t="shared" si="187"/>
        <v>PlantType_ECP</v>
      </c>
      <c r="Q584" t="str">
        <f t="shared" si="188"/>
        <v>EmissionRank</v>
      </c>
      <c r="R584" t="str">
        <f t="shared" si="189"/>
        <v xml:space="preserve"> </v>
      </c>
      <c r="S584" t="str">
        <f t="shared" si="190"/>
        <v xml:space="preserve"> </v>
      </c>
      <c r="T584" t="str">
        <f t="shared" si="191"/>
        <v xml:space="preserve"> </v>
      </c>
      <c r="U584" t="str">
        <f t="shared" si="192"/>
        <v xml:space="preserve"> </v>
      </c>
      <c r="V584" t="str">
        <f t="shared" si="193"/>
        <v xml:space="preserve"> </v>
      </c>
      <c r="W584" t="str">
        <f t="shared" si="196"/>
        <v>PARM_A</v>
      </c>
      <c r="X584" t="str">
        <f t="shared" si="197"/>
        <v>(PlantType_ECP,EmissionRank)</v>
      </c>
    </row>
    <row r="585" spans="1:24" x14ac:dyDescent="0.25">
      <c r="A585" t="s">
        <v>3910</v>
      </c>
      <c r="B585" t="s">
        <v>2864</v>
      </c>
      <c r="C585" t="s">
        <v>2839</v>
      </c>
      <c r="E585" t="s">
        <v>2840</v>
      </c>
      <c r="G585" t="s">
        <v>3911</v>
      </c>
      <c r="H585" t="s">
        <v>2781</v>
      </c>
      <c r="I585" t="s">
        <v>2791</v>
      </c>
      <c r="M585" t="str">
        <f t="shared" si="194"/>
        <v/>
      </c>
      <c r="N585" t="str">
        <f t="shared" si="195"/>
        <v/>
      </c>
      <c r="O585" t="str">
        <f>IFERROR(VLOOKUP(A585,dispett,2,FALSE),B585)</f>
        <v>coalemm</v>
      </c>
      <c r="P585" t="str">
        <f t="shared" si="187"/>
        <v>PlantType_ECP</v>
      </c>
      <c r="Q585" t="str">
        <f t="shared" si="188"/>
        <v>EmissionRank</v>
      </c>
      <c r="R585" t="str">
        <f t="shared" si="189"/>
        <v xml:space="preserve"> </v>
      </c>
      <c r="S585" t="str">
        <f t="shared" si="190"/>
        <v xml:space="preserve"> </v>
      </c>
      <c r="T585" t="str">
        <f t="shared" si="191"/>
        <v xml:space="preserve"> </v>
      </c>
      <c r="U585" t="str">
        <f t="shared" si="192"/>
        <v xml:space="preserve"> </v>
      </c>
      <c r="V585" t="str">
        <f t="shared" si="193"/>
        <v xml:space="preserve"> </v>
      </c>
      <c r="W585" t="str">
        <f t="shared" si="196"/>
        <v>PARM_B</v>
      </c>
      <c r="X585" t="str">
        <f t="shared" si="197"/>
        <v>(PlantType_ECP,EmissionRank)</v>
      </c>
    </row>
    <row r="586" spans="1:24" x14ac:dyDescent="0.25">
      <c r="A586" t="s">
        <v>3912</v>
      </c>
      <c r="B586" t="s">
        <v>2864</v>
      </c>
      <c r="C586" t="s">
        <v>2839</v>
      </c>
      <c r="E586" t="s">
        <v>2840</v>
      </c>
      <c r="G586" t="s">
        <v>3913</v>
      </c>
      <c r="H586" t="s">
        <v>2781</v>
      </c>
      <c r="I586" t="s">
        <v>2791</v>
      </c>
      <c r="M586" t="str">
        <f t="shared" si="194"/>
        <v/>
      </c>
      <c r="N586" t="str">
        <f t="shared" si="195"/>
        <v/>
      </c>
      <c r="O586" t="str">
        <f>IFERROR(VLOOKUP(A586,dispett,2,FALSE),B586)</f>
        <v>coalemm</v>
      </c>
      <c r="P586" t="str">
        <f t="shared" si="187"/>
        <v>PlantType_ECP</v>
      </c>
      <c r="Q586" t="str">
        <f t="shared" si="188"/>
        <v>EmissionRank</v>
      </c>
      <c r="R586" t="str">
        <f t="shared" si="189"/>
        <v xml:space="preserve"> </v>
      </c>
      <c r="S586" t="str">
        <f t="shared" si="190"/>
        <v xml:space="preserve"> </v>
      </c>
      <c r="T586" t="str">
        <f t="shared" si="191"/>
        <v xml:space="preserve"> </v>
      </c>
      <c r="U586" t="str">
        <f t="shared" si="192"/>
        <v xml:space="preserve"> </v>
      </c>
      <c r="V586" t="str">
        <f t="shared" si="193"/>
        <v xml:space="preserve"> </v>
      </c>
      <c r="W586" t="str">
        <f t="shared" si="196"/>
        <v>PARM_C</v>
      </c>
      <c r="X586" t="str">
        <f t="shared" si="197"/>
        <v>(PlantType_ECP,EmissionRank)</v>
      </c>
    </row>
    <row r="587" spans="1:24" x14ac:dyDescent="0.25">
      <c r="A587" t="s">
        <v>3914</v>
      </c>
      <c r="B587" t="s">
        <v>2864</v>
      </c>
      <c r="C587" t="s">
        <v>2839</v>
      </c>
      <c r="E587" t="s">
        <v>2840</v>
      </c>
      <c r="G587" t="s">
        <v>3915</v>
      </c>
      <c r="H587" t="s">
        <v>2781</v>
      </c>
      <c r="I587" t="s">
        <v>2791</v>
      </c>
      <c r="M587" t="str">
        <f t="shared" si="194"/>
        <v/>
      </c>
      <c r="N587" t="str">
        <f t="shared" si="195"/>
        <v/>
      </c>
      <c r="O587" t="str">
        <f>IFERROR(VLOOKUP(A587,dispett,2,FALSE),B587)</f>
        <v>coalemm</v>
      </c>
      <c r="P587" t="str">
        <f t="shared" si="187"/>
        <v>PlantType_ECP</v>
      </c>
      <c r="Q587" t="str">
        <f t="shared" si="188"/>
        <v>EmissionRank</v>
      </c>
      <c r="R587" t="str">
        <f t="shared" si="189"/>
        <v xml:space="preserve"> </v>
      </c>
      <c r="S587" t="str">
        <f t="shared" si="190"/>
        <v xml:space="preserve"> </v>
      </c>
      <c r="T587" t="str">
        <f t="shared" si="191"/>
        <v xml:space="preserve"> </v>
      </c>
      <c r="U587" t="str">
        <f t="shared" si="192"/>
        <v xml:space="preserve"> </v>
      </c>
      <c r="V587" t="str">
        <f t="shared" si="193"/>
        <v xml:space="preserve"> </v>
      </c>
      <c r="W587" t="str">
        <f t="shared" si="196"/>
        <v>PARM_D</v>
      </c>
      <c r="X587" t="str">
        <f t="shared" si="197"/>
        <v>(PlantType_ECP,EmissionRank)</v>
      </c>
    </row>
    <row r="588" spans="1:24" x14ac:dyDescent="0.25">
      <c r="A588" t="s">
        <v>3916</v>
      </c>
      <c r="B588" t="s">
        <v>2875</v>
      </c>
      <c r="C588" t="s">
        <v>2839</v>
      </c>
      <c r="E588" t="s">
        <v>2876</v>
      </c>
      <c r="G588" t="s">
        <v>3917</v>
      </c>
      <c r="H588" t="s">
        <v>2803</v>
      </c>
      <c r="M588" t="str">
        <f t="shared" si="194"/>
        <v/>
      </c>
      <c r="N588" t="str">
        <f t="shared" si="195"/>
        <v/>
      </c>
      <c r="O588" t="str">
        <f>IFERROR(VLOOKUP(A588,dispett,2,FALSE),B588)</f>
        <v>ecpcntl</v>
      </c>
      <c r="P588" t="str">
        <f t="shared" si="187"/>
        <v>SCALARSet</v>
      </c>
      <c r="Q588" t="str">
        <f t="shared" si="188"/>
        <v xml:space="preserve"> </v>
      </c>
      <c r="R588" t="str">
        <f t="shared" si="189"/>
        <v xml:space="preserve"> </v>
      </c>
      <c r="S588" t="str">
        <f t="shared" si="190"/>
        <v xml:space="preserve"> </v>
      </c>
      <c r="T588" t="str">
        <f t="shared" si="191"/>
        <v xml:space="preserve"> </v>
      </c>
      <c r="U588" t="str">
        <f t="shared" si="192"/>
        <v xml:space="preserve"> </v>
      </c>
      <c r="V588" t="str">
        <f t="shared" si="193"/>
        <v xml:space="preserve"> </v>
      </c>
      <c r="W588" t="str">
        <f t="shared" si="196"/>
        <v>PCAP_CAR</v>
      </c>
      <c r="X588" t="str">
        <f t="shared" si="197"/>
        <v>(SCALARSet)</v>
      </c>
    </row>
    <row r="589" spans="1:24" x14ac:dyDescent="0.25">
      <c r="A589" t="s">
        <v>3918</v>
      </c>
      <c r="B589" t="s">
        <v>2875</v>
      </c>
      <c r="C589" t="s">
        <v>2839</v>
      </c>
      <c r="E589" t="s">
        <v>2876</v>
      </c>
      <c r="G589" t="s">
        <v>3919</v>
      </c>
      <c r="H589" t="s">
        <v>2803</v>
      </c>
      <c r="M589" t="str">
        <f t="shared" si="194"/>
        <v/>
      </c>
      <c r="N589" t="str">
        <f t="shared" si="195"/>
        <v/>
      </c>
      <c r="O589" t="str">
        <f>IFERROR(VLOOKUP(A589,dispett,2,FALSE),B589)</f>
        <v>ecpcntl</v>
      </c>
      <c r="P589" t="str">
        <f t="shared" si="187"/>
        <v>SCALARSet</v>
      </c>
      <c r="Q589" t="str">
        <f t="shared" si="188"/>
        <v xml:space="preserve"> </v>
      </c>
      <c r="R589" t="str">
        <f t="shared" si="189"/>
        <v xml:space="preserve"> </v>
      </c>
      <c r="S589" t="str">
        <f t="shared" si="190"/>
        <v xml:space="preserve"> </v>
      </c>
      <c r="T589" t="str">
        <f t="shared" si="191"/>
        <v xml:space="preserve"> </v>
      </c>
      <c r="U589" t="str">
        <f t="shared" si="192"/>
        <v xml:space="preserve"> </v>
      </c>
      <c r="V589" t="str">
        <f t="shared" si="193"/>
        <v xml:space="preserve"> </v>
      </c>
      <c r="W589" t="str">
        <f t="shared" si="196"/>
        <v>PCAP_HG</v>
      </c>
      <c r="X589" t="str">
        <f t="shared" si="197"/>
        <v>(SCALARSet)</v>
      </c>
    </row>
    <row r="590" spans="1:24" x14ac:dyDescent="0.25">
      <c r="A590" t="s">
        <v>3920</v>
      </c>
      <c r="B590" t="s">
        <v>2875</v>
      </c>
      <c r="C590" t="s">
        <v>2839</v>
      </c>
      <c r="E590" t="s">
        <v>2876</v>
      </c>
      <c r="G590" t="s">
        <v>3921</v>
      </c>
      <c r="H590" t="s">
        <v>2803</v>
      </c>
      <c r="M590" t="str">
        <f t="shared" si="194"/>
        <v/>
      </c>
      <c r="N590" t="str">
        <f t="shared" si="195"/>
        <v/>
      </c>
      <c r="O590" t="str">
        <f>IFERROR(VLOOKUP(A590,dispett,2,FALSE),B590)</f>
        <v>ecpcntl</v>
      </c>
      <c r="P590" t="str">
        <f t="shared" si="187"/>
        <v>SCALARSet</v>
      </c>
      <c r="Q590" t="str">
        <f t="shared" si="188"/>
        <v xml:space="preserve"> </v>
      </c>
      <c r="R590" t="str">
        <f t="shared" si="189"/>
        <v xml:space="preserve"> </v>
      </c>
      <c r="S590" t="str">
        <f t="shared" si="190"/>
        <v xml:space="preserve"> </v>
      </c>
      <c r="T590" t="str">
        <f t="shared" si="191"/>
        <v xml:space="preserve"> </v>
      </c>
      <c r="U590" t="str">
        <f t="shared" si="192"/>
        <v xml:space="preserve"> </v>
      </c>
      <c r="V590" t="str">
        <f t="shared" si="193"/>
        <v xml:space="preserve"> </v>
      </c>
      <c r="W590" t="str">
        <f t="shared" si="196"/>
        <v>PCAP_NOX</v>
      </c>
      <c r="X590" t="str">
        <f t="shared" si="197"/>
        <v>(SCALARSet)</v>
      </c>
    </row>
    <row r="591" spans="1:24" x14ac:dyDescent="0.25">
      <c r="A591" t="s">
        <v>3922</v>
      </c>
      <c r="B591" t="s">
        <v>2875</v>
      </c>
      <c r="C591" t="s">
        <v>2839</v>
      </c>
      <c r="E591" t="s">
        <v>2876</v>
      </c>
      <c r="G591" t="s">
        <v>3923</v>
      </c>
      <c r="H591" t="s">
        <v>2803</v>
      </c>
      <c r="M591" t="str">
        <f t="shared" si="194"/>
        <v/>
      </c>
      <c r="N591" t="str">
        <f t="shared" si="195"/>
        <v/>
      </c>
      <c r="O591" t="str">
        <f>IFERROR(VLOOKUP(A591,dispett,2,FALSE),B591)</f>
        <v>ecpcntl</v>
      </c>
      <c r="P591" t="str">
        <f t="shared" si="187"/>
        <v>SCALARSet</v>
      </c>
      <c r="Q591" t="str">
        <f t="shared" si="188"/>
        <v xml:space="preserve"> </v>
      </c>
      <c r="R591" t="str">
        <f t="shared" si="189"/>
        <v xml:space="preserve"> </v>
      </c>
      <c r="S591" t="str">
        <f t="shared" si="190"/>
        <v xml:space="preserve"> </v>
      </c>
      <c r="T591" t="str">
        <f t="shared" si="191"/>
        <v xml:space="preserve"> </v>
      </c>
      <c r="U591" t="str">
        <f t="shared" si="192"/>
        <v xml:space="preserve"> </v>
      </c>
      <c r="V591" t="str">
        <f t="shared" si="193"/>
        <v xml:space="preserve"> </v>
      </c>
      <c r="W591" t="str">
        <f t="shared" si="196"/>
        <v>PCAP_SO2</v>
      </c>
      <c r="X591" t="str">
        <f t="shared" si="197"/>
        <v>(SCALARSet)</v>
      </c>
    </row>
    <row r="592" spans="1:24" x14ac:dyDescent="0.25">
      <c r="A592" t="s">
        <v>3924</v>
      </c>
      <c r="B592" t="s">
        <v>2917</v>
      </c>
      <c r="C592" t="s">
        <v>2865</v>
      </c>
      <c r="E592" t="s">
        <v>2914</v>
      </c>
      <c r="G592" t="s">
        <v>3925</v>
      </c>
      <c r="H592" t="s">
        <v>5353</v>
      </c>
      <c r="I592" t="s">
        <v>2561</v>
      </c>
      <c r="M592" t="str">
        <f t="shared" si="194"/>
        <v/>
      </c>
      <c r="N592" t="str">
        <f t="shared" si="195"/>
        <v/>
      </c>
      <c r="O592" t="str">
        <f>IFERROR(VLOOKUP(A592,dispett,2,FALSE),B592)</f>
        <v>control</v>
      </c>
      <c r="P592" t="str">
        <f t="shared" si="187"/>
        <v>EMMStates</v>
      </c>
      <c r="Q592" t="str">
        <f t="shared" si="188"/>
        <v>MNUMYR</v>
      </c>
      <c r="R592" t="str">
        <f t="shared" si="189"/>
        <v xml:space="preserve"> </v>
      </c>
      <c r="S592" t="str">
        <f t="shared" si="190"/>
        <v xml:space="preserve"> </v>
      </c>
      <c r="T592" t="str">
        <f t="shared" si="191"/>
        <v xml:space="preserve"> </v>
      </c>
      <c r="U592" t="str">
        <f t="shared" si="192"/>
        <v xml:space="preserve"> </v>
      </c>
      <c r="V592" t="str">
        <f t="shared" si="193"/>
        <v xml:space="preserve"> </v>
      </c>
      <c r="W592" t="str">
        <f t="shared" si="196"/>
        <v>PCARCLS</v>
      </c>
      <c r="X592" t="str">
        <f t="shared" si="197"/>
        <v>(EMMStates,MNUMYR)</v>
      </c>
    </row>
    <row r="593" spans="1:24" x14ac:dyDescent="0.25">
      <c r="A593" t="s">
        <v>3926</v>
      </c>
      <c r="B593" t="s">
        <v>2917</v>
      </c>
      <c r="C593" t="s">
        <v>2865</v>
      </c>
      <c r="E593" t="s">
        <v>2914</v>
      </c>
      <c r="G593" t="s">
        <v>3927</v>
      </c>
      <c r="H593" t="s">
        <v>5353</v>
      </c>
      <c r="I593" t="s">
        <v>2561</v>
      </c>
      <c r="M593" t="str">
        <f t="shared" si="194"/>
        <v/>
      </c>
      <c r="N593" t="str">
        <f t="shared" si="195"/>
        <v/>
      </c>
      <c r="O593" t="str">
        <f>IFERROR(VLOOKUP(A593,dispett,2,FALSE),B593)</f>
        <v>control</v>
      </c>
      <c r="P593" t="str">
        <f t="shared" si="187"/>
        <v>EMMStates</v>
      </c>
      <c r="Q593" t="str">
        <f t="shared" si="188"/>
        <v>MNUMYR</v>
      </c>
      <c r="R593" t="str">
        <f t="shared" si="189"/>
        <v xml:space="preserve"> </v>
      </c>
      <c r="S593" t="str">
        <f t="shared" si="190"/>
        <v xml:space="preserve"> </v>
      </c>
      <c r="T593" t="str">
        <f t="shared" si="191"/>
        <v xml:space="preserve"> </v>
      </c>
      <c r="U593" t="str">
        <f t="shared" si="192"/>
        <v xml:space="preserve"> </v>
      </c>
      <c r="V593" t="str">
        <f t="shared" si="193"/>
        <v xml:space="preserve"> </v>
      </c>
      <c r="W593" t="str">
        <f t="shared" si="196"/>
        <v>PCAROGS</v>
      </c>
      <c r="X593" t="str">
        <f t="shared" si="197"/>
        <v>(EMMStates,MNUMYR)</v>
      </c>
    </row>
    <row r="594" spans="1:24" x14ac:dyDescent="0.25">
      <c r="A594" t="s">
        <v>3928</v>
      </c>
      <c r="B594" t="s">
        <v>3298</v>
      </c>
      <c r="C594" t="s">
        <v>2839</v>
      </c>
      <c r="E594" t="s">
        <v>3083</v>
      </c>
      <c r="G594" t="s">
        <v>3929</v>
      </c>
      <c r="H594" t="s">
        <v>2803</v>
      </c>
      <c r="M594" t="str">
        <f t="shared" si="194"/>
        <v/>
      </c>
      <c r="N594" t="str">
        <f t="shared" si="195"/>
        <v/>
      </c>
      <c r="O594" t="str">
        <f>IFERROR(VLOOKUP(A594,dispett,2,FALSE),B594)</f>
        <v>emoblk</v>
      </c>
      <c r="P594" t="str">
        <f t="shared" si="187"/>
        <v>SCALARSet</v>
      </c>
      <c r="Q594" t="str">
        <f t="shared" si="188"/>
        <v xml:space="preserve"> </v>
      </c>
      <c r="R594" t="str">
        <f t="shared" si="189"/>
        <v xml:space="preserve"> </v>
      </c>
      <c r="S594" t="str">
        <f t="shared" si="190"/>
        <v xml:space="preserve"> </v>
      </c>
      <c r="T594" t="str">
        <f t="shared" si="191"/>
        <v xml:space="preserve"> </v>
      </c>
      <c r="U594" t="str">
        <f t="shared" si="192"/>
        <v xml:space="preserve"> </v>
      </c>
      <c r="V594" t="str">
        <f t="shared" si="193"/>
        <v xml:space="preserve"> </v>
      </c>
      <c r="W594" t="str">
        <f t="shared" si="196"/>
        <v>PERMIT_FLAG</v>
      </c>
      <c r="X594" t="str">
        <f t="shared" si="197"/>
        <v>(SCALARSet)</v>
      </c>
    </row>
    <row r="595" spans="1:24" x14ac:dyDescent="0.25">
      <c r="A595" t="s">
        <v>3930</v>
      </c>
      <c r="B595" t="s">
        <v>2864</v>
      </c>
      <c r="C595" t="s">
        <v>2839</v>
      </c>
      <c r="E595" t="s">
        <v>2840</v>
      </c>
      <c r="G595" t="s">
        <v>3931</v>
      </c>
      <c r="H595" t="s">
        <v>5308</v>
      </c>
      <c r="I595" t="s">
        <v>2791</v>
      </c>
      <c r="M595" t="str">
        <f t="shared" si="194"/>
        <v/>
      </c>
      <c r="N595" t="str">
        <f t="shared" si="195"/>
        <v/>
      </c>
      <c r="O595" t="str">
        <f>IFERROR(VLOOKUP(A595,dispett,2,FALSE),B595)</f>
        <v>coalemm</v>
      </c>
      <c r="P595" t="str">
        <f t="shared" si="187"/>
        <v>PlantType</v>
      </c>
      <c r="Q595" t="str">
        <f t="shared" si="188"/>
        <v>EmissionRank</v>
      </c>
      <c r="R595" t="str">
        <f t="shared" si="189"/>
        <v xml:space="preserve"> </v>
      </c>
      <c r="S595" t="str">
        <f t="shared" si="190"/>
        <v xml:space="preserve"> </v>
      </c>
      <c r="T595" t="str">
        <f t="shared" si="191"/>
        <v xml:space="preserve"> </v>
      </c>
      <c r="U595" t="str">
        <f t="shared" si="192"/>
        <v xml:space="preserve"> </v>
      </c>
      <c r="V595" t="str">
        <f t="shared" si="193"/>
        <v xml:space="preserve"> </v>
      </c>
      <c r="W595" t="str">
        <f t="shared" si="196"/>
        <v>PLNT_EMF</v>
      </c>
      <c r="X595" t="str">
        <f t="shared" si="197"/>
        <v>(PlantType,EmissionRank)</v>
      </c>
    </row>
    <row r="596" spans="1:24" x14ac:dyDescent="0.25">
      <c r="A596" t="s">
        <v>3932</v>
      </c>
      <c r="B596" t="s">
        <v>3488</v>
      </c>
      <c r="C596" t="s">
        <v>2865</v>
      </c>
      <c r="E596" t="s">
        <v>2914</v>
      </c>
      <c r="H596" t="s">
        <v>5320</v>
      </c>
      <c r="I596" t="s">
        <v>5313</v>
      </c>
      <c r="J596" t="s">
        <v>2727</v>
      </c>
      <c r="M596" t="str">
        <f t="shared" si="194"/>
        <v/>
      </c>
      <c r="N596" t="str">
        <f t="shared" si="195"/>
        <v/>
      </c>
      <c r="O596" t="str">
        <f>IFERROR(VLOOKUP(A596,dispett,2,FALSE),B596)</f>
        <v>dsmsectr</v>
      </c>
      <c r="P596" t="str">
        <f t="shared" si="187"/>
        <v>Season</v>
      </c>
      <c r="Q596" t="str">
        <f t="shared" si="188"/>
        <v>DispatchableECP</v>
      </c>
      <c r="R596" t="str">
        <f t="shared" si="189"/>
        <v>SupplyRegion_ALT1</v>
      </c>
      <c r="S596" t="str">
        <f t="shared" si="190"/>
        <v xml:space="preserve"> </v>
      </c>
      <c r="T596" t="str">
        <f t="shared" si="191"/>
        <v xml:space="preserve"> </v>
      </c>
      <c r="U596" t="str">
        <f t="shared" si="192"/>
        <v xml:space="preserve"> </v>
      </c>
      <c r="V596" t="str">
        <f t="shared" si="193"/>
        <v xml:space="preserve"> </v>
      </c>
      <c r="W596" t="str">
        <f t="shared" si="196"/>
        <v>PMDSP</v>
      </c>
      <c r="X596" t="str">
        <f t="shared" si="197"/>
        <v>(Season,DispatchableECP,SupplyRegion_ALT1)</v>
      </c>
    </row>
    <row r="597" spans="1:24" x14ac:dyDescent="0.25">
      <c r="A597" t="s">
        <v>5197</v>
      </c>
      <c r="B597" t="s">
        <v>3997</v>
      </c>
      <c r="C597" t="s">
        <v>2839</v>
      </c>
      <c r="E597" t="s">
        <v>2840</v>
      </c>
      <c r="G597" t="s">
        <v>5199</v>
      </c>
      <c r="H597" t="s">
        <v>2786</v>
      </c>
      <c r="I597" t="s">
        <v>2561</v>
      </c>
      <c r="M597" t="str">
        <f t="shared" si="194"/>
        <v/>
      </c>
      <c r="N597" t="str">
        <f t="shared" si="195"/>
        <v/>
      </c>
      <c r="O597" t="str">
        <f>IFERROR(VLOOKUP(A597,dispett,2,FALSE),B597)</f>
        <v>ngtdmout</v>
      </c>
      <c r="P597" t="str">
        <f t="shared" si="187"/>
        <v>GasRegion</v>
      </c>
      <c r="Q597" t="str">
        <f t="shared" si="188"/>
        <v>MNUMYR</v>
      </c>
      <c r="R597" t="str">
        <f t="shared" si="189"/>
        <v xml:space="preserve"> </v>
      </c>
      <c r="S597" t="str">
        <f t="shared" si="190"/>
        <v xml:space="preserve"> </v>
      </c>
      <c r="T597" t="str">
        <f t="shared" si="191"/>
        <v xml:space="preserve"> </v>
      </c>
      <c r="U597" t="str">
        <f t="shared" si="192"/>
        <v xml:space="preserve"> </v>
      </c>
      <c r="V597" t="str">
        <f t="shared" si="193"/>
        <v xml:space="preserve"> </v>
      </c>
      <c r="W597" t="str">
        <f t="shared" si="196"/>
        <v>PNGELGR</v>
      </c>
      <c r="X597" t="str">
        <f t="shared" si="197"/>
        <v>(GasRegion,MNUMYR)</v>
      </c>
    </row>
    <row r="598" spans="1:24" x14ac:dyDescent="0.25">
      <c r="A598" t="s">
        <v>3933</v>
      </c>
      <c r="B598" t="s">
        <v>3757</v>
      </c>
      <c r="C598" t="s">
        <v>2839</v>
      </c>
      <c r="E598" t="s">
        <v>2876</v>
      </c>
      <c r="G598" t="s">
        <v>3934</v>
      </c>
      <c r="H598" t="s">
        <v>2585</v>
      </c>
      <c r="M598" t="str">
        <f t="shared" si="194"/>
        <v/>
      </c>
      <c r="N598" t="str">
        <f t="shared" si="195"/>
        <v>mnumyr</v>
      </c>
      <c r="O598" t="str">
        <f>IFERROR(VLOOKUP(A598,dispett,2,FALSE),B598)</f>
        <v>dispett3</v>
      </c>
      <c r="P598" t="str">
        <f t="shared" si="187"/>
        <v>CanadianSupplyImport</v>
      </c>
      <c r="Q598" t="str">
        <f t="shared" si="188"/>
        <v xml:space="preserve"> </v>
      </c>
      <c r="R598" t="str">
        <f t="shared" si="189"/>
        <v xml:space="preserve"> </v>
      </c>
      <c r="S598" t="str">
        <f t="shared" si="190"/>
        <v xml:space="preserve"> </v>
      </c>
      <c r="T598" t="str">
        <f t="shared" si="191"/>
        <v xml:space="preserve"> </v>
      </c>
      <c r="U598" t="str">
        <f t="shared" si="192"/>
        <v xml:space="preserve"> </v>
      </c>
      <c r="V598" t="str">
        <f t="shared" si="193"/>
        <v>MNUMYR</v>
      </c>
      <c r="W598" t="str">
        <f t="shared" si="196"/>
        <v>PROJYR</v>
      </c>
      <c r="X598" t="str">
        <f t="shared" si="197"/>
        <v>(CanadianSupplyImport,MNUMYR)</v>
      </c>
    </row>
    <row r="599" spans="1:24" x14ac:dyDescent="0.25">
      <c r="A599" t="s">
        <v>3935</v>
      </c>
      <c r="B599" t="s">
        <v>2928</v>
      </c>
      <c r="C599" t="s">
        <v>2839</v>
      </c>
      <c r="E599" t="s">
        <v>2929</v>
      </c>
      <c r="G599" t="s">
        <v>3936</v>
      </c>
      <c r="H599" t="s">
        <v>2727</v>
      </c>
      <c r="M599" t="str">
        <f t="shared" si="194"/>
        <v/>
      </c>
      <c r="N599" t="str">
        <f t="shared" si="195"/>
        <v/>
      </c>
      <c r="O599" t="str">
        <f>IFERROR(VLOOKUP(A599,dispett,2,FALSE),B599)</f>
        <v>dsmtfecp</v>
      </c>
      <c r="P599" t="str">
        <f t="shared" si="187"/>
        <v>SupplyRegion_ALT1</v>
      </c>
      <c r="Q599" t="str">
        <f t="shared" si="188"/>
        <v xml:space="preserve"> </v>
      </c>
      <c r="R599" t="str">
        <f t="shared" si="189"/>
        <v xml:space="preserve"> </v>
      </c>
      <c r="S599" t="str">
        <f t="shared" si="190"/>
        <v xml:space="preserve"> </v>
      </c>
      <c r="T599" t="str">
        <f t="shared" si="191"/>
        <v xml:space="preserve"> </v>
      </c>
      <c r="U599" t="str">
        <f t="shared" si="192"/>
        <v xml:space="preserve"> </v>
      </c>
      <c r="V599" t="str">
        <f t="shared" si="193"/>
        <v xml:space="preserve"> </v>
      </c>
      <c r="W599" t="str">
        <f t="shared" si="196"/>
        <v>PT_CAP_ADJ</v>
      </c>
      <c r="X599" t="str">
        <f t="shared" si="197"/>
        <v>(SupplyRegion_ALT1)</v>
      </c>
    </row>
    <row r="600" spans="1:24" x14ac:dyDescent="0.25">
      <c r="A600" t="s">
        <v>3937</v>
      </c>
      <c r="B600" t="s">
        <v>2951</v>
      </c>
      <c r="C600" t="s">
        <v>2839</v>
      </c>
      <c r="E600" t="s">
        <v>2840</v>
      </c>
      <c r="H600" t="s">
        <v>2561</v>
      </c>
      <c r="I600" t="s">
        <v>5354</v>
      </c>
      <c r="J600" t="s">
        <v>5354</v>
      </c>
      <c r="M600" t="str">
        <f t="shared" si="194"/>
        <v/>
      </c>
      <c r="N600" t="str">
        <f t="shared" si="195"/>
        <v/>
      </c>
      <c r="O600" t="str">
        <f>IFERROR(VLOOKUP(A600,dispett,2,FALSE),B600)</f>
        <v>postpr</v>
      </c>
      <c r="P600" t="str">
        <f t="shared" si="187"/>
        <v>MNUMYR</v>
      </c>
      <c r="Q600" t="str">
        <f t="shared" si="188"/>
        <v>SupplyRegionAll</v>
      </c>
      <c r="R600" t="str">
        <f t="shared" si="189"/>
        <v>SupplyRegionAll_ALT1</v>
      </c>
      <c r="S600" t="str">
        <f t="shared" si="190"/>
        <v xml:space="preserve"> </v>
      </c>
      <c r="T600" t="str">
        <f t="shared" si="191"/>
        <v xml:space="preserve"> </v>
      </c>
      <c r="U600" t="str">
        <f t="shared" si="192"/>
        <v xml:space="preserve"> </v>
      </c>
      <c r="V600" t="str">
        <f t="shared" si="193"/>
        <v xml:space="preserve"> </v>
      </c>
      <c r="W600" t="str">
        <f t="shared" si="196"/>
        <v>PTHRESH1</v>
      </c>
      <c r="X600" t="str">
        <f t="shared" si="197"/>
        <v>(MNUMYR,SupplyRegionAll,SupplyRegionAll_ALT1)</v>
      </c>
    </row>
    <row r="601" spans="1:24" x14ac:dyDescent="0.25">
      <c r="A601" t="s">
        <v>3938</v>
      </c>
      <c r="B601" t="s">
        <v>2951</v>
      </c>
      <c r="C601" t="s">
        <v>2839</v>
      </c>
      <c r="E601" t="s">
        <v>2840</v>
      </c>
      <c r="H601" t="s">
        <v>2561</v>
      </c>
      <c r="I601" t="s">
        <v>5354</v>
      </c>
      <c r="J601" t="s">
        <v>5354</v>
      </c>
      <c r="M601" t="str">
        <f t="shared" si="194"/>
        <v/>
      </c>
      <c r="N601" t="str">
        <f t="shared" si="195"/>
        <v/>
      </c>
      <c r="O601" t="str">
        <f>IFERROR(VLOOKUP(A601,dispett,2,FALSE),B601)</f>
        <v>postpr</v>
      </c>
      <c r="P601" t="str">
        <f t="shared" si="187"/>
        <v>MNUMYR</v>
      </c>
      <c r="Q601" t="str">
        <f t="shared" si="188"/>
        <v>SupplyRegionAll</v>
      </c>
      <c r="R601" t="str">
        <f t="shared" si="189"/>
        <v>SupplyRegionAll_ALT1</v>
      </c>
      <c r="S601" t="str">
        <f t="shared" si="190"/>
        <v xml:space="preserve"> </v>
      </c>
      <c r="T601" t="str">
        <f t="shared" si="191"/>
        <v xml:space="preserve"> </v>
      </c>
      <c r="U601" t="str">
        <f t="shared" si="192"/>
        <v xml:space="preserve"> </v>
      </c>
      <c r="V601" t="str">
        <f t="shared" si="193"/>
        <v xml:space="preserve"> </v>
      </c>
      <c r="W601" t="str">
        <f t="shared" si="196"/>
        <v>PTHRESH2</v>
      </c>
      <c r="X601" t="str">
        <f t="shared" si="197"/>
        <v>(MNUMYR,SupplyRegionAll,SupplyRegionAll_ALT1)</v>
      </c>
    </row>
    <row r="602" spans="1:24" x14ac:dyDescent="0.25">
      <c r="A602" t="s">
        <v>3939</v>
      </c>
      <c r="B602" t="s">
        <v>2928</v>
      </c>
      <c r="C602" t="s">
        <v>2839</v>
      </c>
      <c r="E602" t="s">
        <v>2929</v>
      </c>
      <c r="G602" t="s">
        <v>3940</v>
      </c>
      <c r="H602" t="s">
        <v>2727</v>
      </c>
      <c r="M602" t="str">
        <f t="shared" si="194"/>
        <v/>
      </c>
      <c r="N602" t="str">
        <f t="shared" si="195"/>
        <v/>
      </c>
      <c r="O602" t="str">
        <f>IFERROR(VLOOKUP(A602,dispett,2,FALSE),B602)</f>
        <v>dsmtfecp</v>
      </c>
      <c r="P602" t="str">
        <f t="shared" si="187"/>
        <v>SupplyRegion_ALT1</v>
      </c>
      <c r="Q602" t="str">
        <f t="shared" si="188"/>
        <v xml:space="preserve"> </v>
      </c>
      <c r="R602" t="str">
        <f t="shared" si="189"/>
        <v xml:space="preserve"> </v>
      </c>
      <c r="S602" t="str">
        <f t="shared" si="190"/>
        <v xml:space="preserve"> </v>
      </c>
      <c r="T602" t="str">
        <f t="shared" si="191"/>
        <v xml:space="preserve"> </v>
      </c>
      <c r="U602" t="str">
        <f t="shared" si="192"/>
        <v xml:space="preserve"> </v>
      </c>
      <c r="V602" t="str">
        <f t="shared" si="193"/>
        <v xml:space="preserve"> </v>
      </c>
      <c r="W602" t="str">
        <f t="shared" si="196"/>
        <v>PV_CAP_ADJ</v>
      </c>
      <c r="X602" t="str">
        <f t="shared" si="197"/>
        <v>(SupplyRegion_ALT1)</v>
      </c>
    </row>
    <row r="603" spans="1:24" x14ac:dyDescent="0.25">
      <c r="A603" t="s">
        <v>3941</v>
      </c>
      <c r="B603" t="s">
        <v>2928</v>
      </c>
      <c r="C603" t="s">
        <v>2839</v>
      </c>
      <c r="E603" t="s">
        <v>2929</v>
      </c>
      <c r="G603" t="s">
        <v>3942</v>
      </c>
      <c r="H603" t="s">
        <v>2727</v>
      </c>
      <c r="M603" t="str">
        <f t="shared" si="194"/>
        <v/>
      </c>
      <c r="N603" t="str">
        <f t="shared" si="195"/>
        <v/>
      </c>
      <c r="O603" t="str">
        <f>IFERROR(VLOOKUP(A603,dispett,2,FALSE),B603)</f>
        <v>dsmtfecp</v>
      </c>
      <c r="P603" t="str">
        <f t="shared" si="187"/>
        <v>SupplyRegion_ALT1</v>
      </c>
      <c r="Q603" t="str">
        <f t="shared" si="188"/>
        <v xml:space="preserve"> </v>
      </c>
      <c r="R603" t="str">
        <f t="shared" si="189"/>
        <v xml:space="preserve"> </v>
      </c>
      <c r="S603" t="str">
        <f t="shared" si="190"/>
        <v xml:space="preserve"> </v>
      </c>
      <c r="T603" t="str">
        <f t="shared" si="191"/>
        <v xml:space="preserve"> </v>
      </c>
      <c r="U603" t="str">
        <f t="shared" si="192"/>
        <v xml:space="preserve"> </v>
      </c>
      <c r="V603" t="str">
        <f t="shared" si="193"/>
        <v xml:space="preserve"> </v>
      </c>
      <c r="W603" t="str">
        <f t="shared" si="196"/>
        <v>PV_NEW_ADJ</v>
      </c>
      <c r="X603" t="str">
        <f t="shared" si="197"/>
        <v>(SupplyRegion_ALT1)</v>
      </c>
    </row>
    <row r="604" spans="1:24" x14ac:dyDescent="0.25">
      <c r="A604" t="s">
        <v>3943</v>
      </c>
      <c r="B604" t="s">
        <v>2932</v>
      </c>
      <c r="C604" t="s">
        <v>2839</v>
      </c>
      <c r="E604" t="s">
        <v>2914</v>
      </c>
      <c r="G604" t="s">
        <v>3944</v>
      </c>
      <c r="H604" t="s">
        <v>2538</v>
      </c>
      <c r="I604" t="s">
        <v>2546</v>
      </c>
      <c r="J604" t="s">
        <v>5355</v>
      </c>
      <c r="M604" t="str">
        <f t="shared" si="194"/>
        <v/>
      </c>
      <c r="N604" t="str">
        <f t="shared" si="195"/>
        <v/>
      </c>
      <c r="O604" t="str">
        <f>IFERROR(VLOOKUP(A604,dispett,2,FALSE),B604)</f>
        <v>wrenew</v>
      </c>
      <c r="P604" t="str">
        <f t="shared" si="187"/>
        <v>BiomassType_SUP</v>
      </c>
      <c r="Q604" t="str">
        <f t="shared" si="188"/>
        <v>CoalDemandRegion_SUP</v>
      </c>
      <c r="R604" t="str">
        <f t="shared" si="189"/>
        <v>MNUMYRF</v>
      </c>
      <c r="S604" t="str">
        <f t="shared" si="190"/>
        <v xml:space="preserve"> </v>
      </c>
      <c r="T604" t="str">
        <f t="shared" si="191"/>
        <v xml:space="preserve"> </v>
      </c>
      <c r="U604" t="str">
        <f t="shared" si="192"/>
        <v xml:space="preserve"> </v>
      </c>
      <c r="V604" t="str">
        <f t="shared" si="193"/>
        <v xml:space="preserve"> </v>
      </c>
      <c r="W604" t="str">
        <f t="shared" si="196"/>
        <v>QBMBTCL</v>
      </c>
      <c r="X604" t="str">
        <f t="shared" si="197"/>
        <v>(BiomassType_SUP,CoalDemandRegion_SUP,MNUMYRF)</v>
      </c>
    </row>
    <row r="605" spans="1:24" x14ac:dyDescent="0.25">
      <c r="A605" t="s">
        <v>3945</v>
      </c>
      <c r="B605" t="s">
        <v>2932</v>
      </c>
      <c r="C605" t="s">
        <v>2839</v>
      </c>
      <c r="E605" t="s">
        <v>2914</v>
      </c>
      <c r="G605" t="s">
        <v>3946</v>
      </c>
      <c r="H605" t="s">
        <v>2538</v>
      </c>
      <c r="I605" t="s">
        <v>2546</v>
      </c>
      <c r="J605" t="s">
        <v>5355</v>
      </c>
      <c r="M605" t="str">
        <f t="shared" si="194"/>
        <v/>
      </c>
      <c r="N605" t="str">
        <f t="shared" si="195"/>
        <v/>
      </c>
      <c r="O605" t="str">
        <f>IFERROR(VLOOKUP(A605,dispett,2,FALSE),B605)</f>
        <v>wrenew</v>
      </c>
      <c r="P605" t="str">
        <f t="shared" si="187"/>
        <v>BiomassType_SUP</v>
      </c>
      <c r="Q605" t="str">
        <f t="shared" si="188"/>
        <v>CoalDemandRegion_SUP</v>
      </c>
      <c r="R605" t="str">
        <f t="shared" si="189"/>
        <v>MNUMYRF</v>
      </c>
      <c r="S605" t="str">
        <f t="shared" si="190"/>
        <v xml:space="preserve"> </v>
      </c>
      <c r="T605" t="str">
        <f t="shared" si="191"/>
        <v xml:space="preserve"> </v>
      </c>
      <c r="U605" t="str">
        <f t="shared" si="192"/>
        <v xml:space="preserve"> </v>
      </c>
      <c r="V605" t="str">
        <f t="shared" si="193"/>
        <v xml:space="preserve"> </v>
      </c>
      <c r="W605" t="str">
        <f t="shared" si="196"/>
        <v>QBMCMCL</v>
      </c>
      <c r="X605" t="str">
        <f t="shared" si="197"/>
        <v>(BiomassType_SUP,CoalDemandRegion_SUP,MNUMYRF)</v>
      </c>
    </row>
    <row r="606" spans="1:24" x14ac:dyDescent="0.25">
      <c r="A606" t="s">
        <v>3947</v>
      </c>
      <c r="B606" t="s">
        <v>2932</v>
      </c>
      <c r="C606" t="s">
        <v>2839</v>
      </c>
      <c r="E606" t="s">
        <v>2914</v>
      </c>
      <c r="G606" t="s">
        <v>3948</v>
      </c>
      <c r="H606" t="s">
        <v>2538</v>
      </c>
      <c r="I606" t="s">
        <v>2546</v>
      </c>
      <c r="J606" t="s">
        <v>5355</v>
      </c>
      <c r="M606" t="str">
        <f t="shared" si="194"/>
        <v/>
      </c>
      <c r="N606" t="str">
        <f t="shared" si="195"/>
        <v/>
      </c>
      <c r="O606" t="str">
        <f>IFERROR(VLOOKUP(A606,dispett,2,FALSE),B606)</f>
        <v>wrenew</v>
      </c>
      <c r="P606" t="str">
        <f t="shared" si="187"/>
        <v>BiomassType_SUP</v>
      </c>
      <c r="Q606" t="str">
        <f t="shared" si="188"/>
        <v>CoalDemandRegion_SUP</v>
      </c>
      <c r="R606" t="str">
        <f t="shared" si="189"/>
        <v>MNUMYRF</v>
      </c>
      <c r="S606" t="str">
        <f t="shared" si="190"/>
        <v xml:space="preserve"> </v>
      </c>
      <c r="T606" t="str">
        <f t="shared" si="191"/>
        <v xml:space="preserve"> </v>
      </c>
      <c r="U606" t="str">
        <f t="shared" si="192"/>
        <v xml:space="preserve"> </v>
      </c>
      <c r="V606" t="str">
        <f t="shared" si="193"/>
        <v xml:space="preserve"> </v>
      </c>
      <c r="W606" t="str">
        <f t="shared" si="196"/>
        <v>QBMETCL</v>
      </c>
      <c r="X606" t="str">
        <f t="shared" si="197"/>
        <v>(BiomassType_SUP,CoalDemandRegion_SUP,MNUMYRF)</v>
      </c>
    </row>
    <row r="607" spans="1:24" x14ac:dyDescent="0.25">
      <c r="A607" t="s">
        <v>3949</v>
      </c>
      <c r="B607" t="s">
        <v>2932</v>
      </c>
      <c r="C607" t="s">
        <v>2839</v>
      </c>
      <c r="E607" t="s">
        <v>2914</v>
      </c>
      <c r="G607" t="s">
        <v>3950</v>
      </c>
      <c r="H607" t="s">
        <v>2538</v>
      </c>
      <c r="I607" t="s">
        <v>2546</v>
      </c>
      <c r="J607" t="s">
        <v>5355</v>
      </c>
      <c r="M607" t="str">
        <f t="shared" si="194"/>
        <v/>
      </c>
      <c r="N607" t="str">
        <f t="shared" si="195"/>
        <v/>
      </c>
      <c r="O607" t="str">
        <f>IFERROR(VLOOKUP(A607,dispett,2,FALSE),B607)</f>
        <v>wrenew</v>
      </c>
      <c r="P607" t="str">
        <f t="shared" ref="P607:P667" si="216">IFERROR(VLOOKUP(H607,ECPLOOK,3,FALSE),"missing")</f>
        <v>BiomassType_SUP</v>
      </c>
      <c r="Q607" t="str">
        <f t="shared" ref="Q607:Q667" si="217">IFERROR(VLOOKUP(I607,ECPLOOK,2,FALSE),IF(I607&lt;&gt;"","missing"," "))</f>
        <v>CoalDemandRegion_SUP</v>
      </c>
      <c r="R607" t="str">
        <f t="shared" ref="R607:R667" si="218">IFERROR(VLOOKUP(J607,ECPLOOK,3,FALSE),IF(J607&lt;&gt;"","missing"," "))</f>
        <v>MNUMYRF</v>
      </c>
      <c r="S607" t="str">
        <f t="shared" ref="S607:S667" si="219">IFERROR(VLOOKUP(K607,ECPLOOK,2,FALSE),IF(K607&lt;&gt;"","missing"," "))</f>
        <v xml:space="preserve"> </v>
      </c>
      <c r="T607" t="str">
        <f t="shared" ref="T607:T667" si="220">IFERROR(VLOOKUP(L607,ECPLOOK,3,FALSE),IF(L607&lt;&gt;"","missing"," "))</f>
        <v xml:space="preserve"> </v>
      </c>
      <c r="U607" t="str">
        <f t="shared" ref="U607:U667" si="221">IFERROR(VLOOKUP(M607,ECPLOOK,2)," ")</f>
        <v xml:space="preserve"> </v>
      </c>
      <c r="V607" t="str">
        <f t="shared" ref="V607:V667" si="222">IFERROR(VLOOKUP(N607,ECPLOOK,2)," ")</f>
        <v xml:space="preserve"> </v>
      </c>
      <c r="W607" t="str">
        <f t="shared" si="196"/>
        <v>QBMH2CL</v>
      </c>
      <c r="X607" t="str">
        <f t="shared" si="197"/>
        <v>(BiomassType_SUP,CoalDemandRegion_SUP,MNUMYRF)</v>
      </c>
    </row>
    <row r="608" spans="1:24" x14ac:dyDescent="0.25">
      <c r="A608" t="s">
        <v>3951</v>
      </c>
      <c r="B608" t="s">
        <v>2932</v>
      </c>
      <c r="C608" t="s">
        <v>2839</v>
      </c>
      <c r="E608" t="s">
        <v>2914</v>
      </c>
      <c r="G608" t="s">
        <v>3952</v>
      </c>
      <c r="H608" t="s">
        <v>2538</v>
      </c>
      <c r="I608" t="s">
        <v>2546</v>
      </c>
      <c r="J608" t="s">
        <v>5355</v>
      </c>
      <c r="M608" t="str">
        <f t="shared" ref="M608:M667" si="223">IF(OR($O608="dispout",$O608="bildin",$O608="bildout",$O608="dispin"),"mnumnr","")</f>
        <v/>
      </c>
      <c r="N608" t="str">
        <f t="shared" ref="N608:N667" si="224">IF(OR($O608="dispout",$O608="bildin",$O608="bildout",$O608="dispett3"),"mnumyr","")</f>
        <v/>
      </c>
      <c r="O608" t="str">
        <f>IFERROR(VLOOKUP(A608,dispett,2,FALSE),B608)</f>
        <v>wrenew</v>
      </c>
      <c r="P608" t="str">
        <f t="shared" si="216"/>
        <v>BiomassType_SUP</v>
      </c>
      <c r="Q608" t="str">
        <f t="shared" si="217"/>
        <v>CoalDemandRegion_SUP</v>
      </c>
      <c r="R608" t="str">
        <f t="shared" si="218"/>
        <v>MNUMYRF</v>
      </c>
      <c r="S608" t="str">
        <f t="shared" si="219"/>
        <v xml:space="preserve"> </v>
      </c>
      <c r="T608" t="str">
        <f t="shared" si="220"/>
        <v xml:space="preserve"> </v>
      </c>
      <c r="U608" t="str">
        <f t="shared" si="221"/>
        <v xml:space="preserve"> </v>
      </c>
      <c r="V608" t="str">
        <f t="shared" si="222"/>
        <v xml:space="preserve"> </v>
      </c>
      <c r="W608" t="str">
        <f t="shared" ref="W608:W667" si="225">IF(A608&lt;&gt;"CF",SUBSTITUTE(A608,"$","_"),"WWIND_CF")</f>
        <v>QBMINCL</v>
      </c>
      <c r="X608" t="str">
        <f t="shared" ref="X608:X667" si="226">IF(P608&lt;&gt;" ","("&amp;P608,"")    &amp;    IF(Q608&lt;&gt;" ",   ","&amp;Q608,"")   &amp; IF(R608&lt;&gt;" ",   ","&amp;R608,"")   &amp; IF(S608&lt;&gt;" ",   ","&amp;S608,"")  &amp; IF(T608&lt;&gt;" ",   ","&amp;T608,"")  &amp; IF(U608&lt;&gt;" ",  ","&amp;U608,"") &amp; IF(V608&lt;&gt;" ",  "," &amp; V608,"" )&amp; IF(P608&lt;&gt;" ",")","")</f>
        <v>(BiomassType_SUP,CoalDemandRegion_SUP,MNUMYRF)</v>
      </c>
    </row>
    <row r="609" spans="1:24" x14ac:dyDescent="0.25">
      <c r="A609" t="s">
        <v>3953</v>
      </c>
      <c r="B609" t="s">
        <v>2932</v>
      </c>
      <c r="C609" t="s">
        <v>2839</v>
      </c>
      <c r="E609" t="s">
        <v>2914</v>
      </c>
      <c r="G609" t="s">
        <v>3954</v>
      </c>
      <c r="H609" t="s">
        <v>2538</v>
      </c>
      <c r="I609" t="s">
        <v>2546</v>
      </c>
      <c r="J609" t="s">
        <v>5355</v>
      </c>
      <c r="M609" t="str">
        <f t="shared" si="223"/>
        <v/>
      </c>
      <c r="N609" t="str">
        <f t="shared" si="224"/>
        <v/>
      </c>
      <c r="O609" t="str">
        <f>IFERROR(VLOOKUP(A609,dispett,2,FALSE),B609)</f>
        <v>wrenew</v>
      </c>
      <c r="P609" t="str">
        <f t="shared" si="216"/>
        <v>BiomassType_SUP</v>
      </c>
      <c r="Q609" t="str">
        <f t="shared" si="217"/>
        <v>CoalDemandRegion_SUP</v>
      </c>
      <c r="R609" t="str">
        <f t="shared" si="218"/>
        <v>MNUMYRF</v>
      </c>
      <c r="S609" t="str">
        <f t="shared" si="219"/>
        <v xml:space="preserve"> </v>
      </c>
      <c r="T609" t="str">
        <f t="shared" si="220"/>
        <v xml:space="preserve"> </v>
      </c>
      <c r="U609" t="str">
        <f t="shared" si="221"/>
        <v xml:space="preserve"> </v>
      </c>
      <c r="V609" t="str">
        <f t="shared" si="222"/>
        <v xml:space="preserve"> </v>
      </c>
      <c r="W609" t="str">
        <f t="shared" si="225"/>
        <v>QBMRSCL</v>
      </c>
      <c r="X609" t="str">
        <f t="shared" si="226"/>
        <v>(BiomassType_SUP,CoalDemandRegion_SUP,MNUMYRF)</v>
      </c>
    </row>
    <row r="610" spans="1:24" x14ac:dyDescent="0.25">
      <c r="A610" t="s">
        <v>3955</v>
      </c>
      <c r="B610" t="s">
        <v>2864</v>
      </c>
      <c r="C610" t="s">
        <v>2839</v>
      </c>
      <c r="E610" t="s">
        <v>2840</v>
      </c>
      <c r="G610" t="s">
        <v>3956</v>
      </c>
      <c r="H610" t="s">
        <v>2785</v>
      </c>
      <c r="I610" t="s">
        <v>2561</v>
      </c>
      <c r="J610" t="s">
        <v>2781</v>
      </c>
      <c r="M610" t="str">
        <f t="shared" si="223"/>
        <v/>
      </c>
      <c r="N610" t="str">
        <f t="shared" si="224"/>
        <v/>
      </c>
      <c r="O610" t="str">
        <f>IFERROR(VLOOKUP(A610,dispett,2,FALSE),B610)</f>
        <v>coalemm</v>
      </c>
      <c r="P610" t="str">
        <f t="shared" si="216"/>
        <v>CoalDemandRegion</v>
      </c>
      <c r="Q610" t="str">
        <f t="shared" si="217"/>
        <v>MNUMYR</v>
      </c>
      <c r="R610" t="str">
        <f t="shared" si="218"/>
        <v>PlantType_ECP</v>
      </c>
      <c r="S610" t="str">
        <f t="shared" si="219"/>
        <v xml:space="preserve"> </v>
      </c>
      <c r="T610" t="str">
        <f t="shared" si="220"/>
        <v xml:space="preserve"> </v>
      </c>
      <c r="U610" t="str">
        <f t="shared" si="221"/>
        <v xml:space="preserve"> </v>
      </c>
      <c r="V610" t="str">
        <f t="shared" si="222"/>
        <v xml:space="preserve"> </v>
      </c>
      <c r="W610" t="str">
        <f t="shared" si="225"/>
        <v>QCLCLNR</v>
      </c>
      <c r="X610" t="str">
        <f t="shared" si="226"/>
        <v>(CoalDemandRegion,MNUMYR,PlantType_ECP)</v>
      </c>
    </row>
    <row r="611" spans="1:24" x14ac:dyDescent="0.25">
      <c r="A611" t="s">
        <v>3957</v>
      </c>
      <c r="B611" t="s">
        <v>3958</v>
      </c>
      <c r="C611" t="s">
        <v>2839</v>
      </c>
      <c r="D611" t="s">
        <v>5190</v>
      </c>
      <c r="E611" t="s">
        <v>2840</v>
      </c>
      <c r="G611" t="s">
        <v>3959</v>
      </c>
      <c r="H611" t="s">
        <v>2727</v>
      </c>
      <c r="I611" t="s">
        <v>2561</v>
      </c>
      <c r="M611" t="str">
        <f t="shared" si="223"/>
        <v/>
      </c>
      <c r="N611" t="str">
        <f t="shared" si="224"/>
        <v/>
      </c>
      <c r="O611" t="str">
        <f>IFERROR(VLOOKUP(A611,dispett,2,FALSE),B611)</f>
        <v>udatout</v>
      </c>
      <c r="P611" t="str">
        <f t="shared" si="216"/>
        <v>SupplyRegion_ALT1</v>
      </c>
      <c r="Q611" t="str">
        <f t="shared" si="217"/>
        <v>MNUMYR</v>
      </c>
      <c r="R611" t="str">
        <f t="shared" si="218"/>
        <v xml:space="preserve"> </v>
      </c>
      <c r="S611" t="str">
        <f t="shared" si="219"/>
        <v xml:space="preserve"> </v>
      </c>
      <c r="T611" t="str">
        <f t="shared" si="220"/>
        <v xml:space="preserve"> </v>
      </c>
      <c r="U611" t="str">
        <f t="shared" si="221"/>
        <v xml:space="preserve"> </v>
      </c>
      <c r="V611" t="str">
        <f t="shared" si="222"/>
        <v xml:space="preserve"> </v>
      </c>
      <c r="W611" t="str">
        <f t="shared" si="225"/>
        <v>QELASN</v>
      </c>
      <c r="X611" t="str">
        <f t="shared" si="226"/>
        <v>(SupplyRegion_ALT1,MNUMYR)</v>
      </c>
    </row>
    <row r="612" spans="1:24" x14ac:dyDescent="0.25">
      <c r="A612" t="s">
        <v>3960</v>
      </c>
      <c r="B612" t="s">
        <v>3961</v>
      </c>
      <c r="C612" t="s">
        <v>2839</v>
      </c>
      <c r="E612" t="s">
        <v>2840</v>
      </c>
      <c r="G612" t="s">
        <v>3962</v>
      </c>
      <c r="H612" t="s">
        <v>2722</v>
      </c>
      <c r="I612" t="s">
        <v>2561</v>
      </c>
      <c r="M612" t="str">
        <f t="shared" si="223"/>
        <v/>
      </c>
      <c r="N612" t="str">
        <f t="shared" si="224"/>
        <v/>
      </c>
      <c r="O612" t="str">
        <f>IFERROR(VLOOKUP(A612,dispett,2,FALSE),B612)</f>
        <v>qblk</v>
      </c>
      <c r="P612" t="str">
        <f t="shared" si="216"/>
        <v>CensusRegion</v>
      </c>
      <c r="Q612" t="str">
        <f t="shared" si="217"/>
        <v>MNUMYR</v>
      </c>
      <c r="R612" t="str">
        <f t="shared" si="218"/>
        <v xml:space="preserve"> </v>
      </c>
      <c r="S612" t="str">
        <f t="shared" si="219"/>
        <v xml:space="preserve"> </v>
      </c>
      <c r="T612" t="str">
        <f t="shared" si="220"/>
        <v xml:space="preserve"> </v>
      </c>
      <c r="U612" t="str">
        <f t="shared" si="221"/>
        <v xml:space="preserve"> </v>
      </c>
      <c r="V612" t="str">
        <f t="shared" si="222"/>
        <v xml:space="preserve"> </v>
      </c>
      <c r="W612" t="str">
        <f t="shared" si="225"/>
        <v>QNGEL</v>
      </c>
      <c r="X612" t="str">
        <f t="shared" si="226"/>
        <v>(CensusRegion,MNUMYR)</v>
      </c>
    </row>
    <row r="613" spans="1:24" x14ac:dyDescent="0.25">
      <c r="A613" t="s">
        <v>3963</v>
      </c>
      <c r="B613" t="s">
        <v>2974</v>
      </c>
      <c r="C613" t="s">
        <v>2839</v>
      </c>
      <c r="E613" t="s">
        <v>2840</v>
      </c>
      <c r="G613" t="s">
        <v>3964</v>
      </c>
      <c r="H613" t="s">
        <v>2722</v>
      </c>
      <c r="I613" t="s">
        <v>2561</v>
      </c>
      <c r="M613" t="str">
        <f t="shared" si="223"/>
        <v/>
      </c>
      <c r="N613" t="str">
        <f t="shared" si="224"/>
        <v/>
      </c>
      <c r="O613" t="str">
        <f>IFERROR(VLOOKUP(A613,dispett,2,FALSE),B613)</f>
        <v>cogen</v>
      </c>
      <c r="P613" t="str">
        <f t="shared" si="216"/>
        <v>CensusRegion</v>
      </c>
      <c r="Q613" t="str">
        <f t="shared" si="217"/>
        <v>MNUMYR</v>
      </c>
      <c r="R613" t="str">
        <f t="shared" si="218"/>
        <v xml:space="preserve"> </v>
      </c>
      <c r="S613" t="str">
        <f t="shared" si="219"/>
        <v xml:space="preserve"> </v>
      </c>
      <c r="T613" t="str">
        <f t="shared" si="220"/>
        <v xml:space="preserve"> </v>
      </c>
      <c r="U613" t="str">
        <f t="shared" si="221"/>
        <v xml:space="preserve"> </v>
      </c>
      <c r="V613" t="str">
        <f t="shared" si="222"/>
        <v xml:space="preserve"> </v>
      </c>
      <c r="W613" t="str">
        <f t="shared" si="225"/>
        <v>RCHPCESGEN</v>
      </c>
      <c r="X613" t="str">
        <f t="shared" si="226"/>
        <v>(CensusRegion,MNUMYR)</v>
      </c>
    </row>
    <row r="614" spans="1:24" x14ac:dyDescent="0.25">
      <c r="A614" t="s">
        <v>3965</v>
      </c>
      <c r="B614" t="s">
        <v>2864</v>
      </c>
      <c r="C614" t="s">
        <v>2839</v>
      </c>
      <c r="E614" t="s">
        <v>2840</v>
      </c>
      <c r="G614" t="s">
        <v>3966</v>
      </c>
      <c r="H614" t="s">
        <v>2785</v>
      </c>
      <c r="I614" t="s">
        <v>2561</v>
      </c>
      <c r="J614" t="s">
        <v>2781</v>
      </c>
      <c r="M614" t="str">
        <f t="shared" si="223"/>
        <v/>
      </c>
      <c r="N614" t="str">
        <f t="shared" si="224"/>
        <v/>
      </c>
      <c r="O614" t="str">
        <f>IFERROR(VLOOKUP(A614,dispett,2,FALSE),B614)</f>
        <v>coalemm</v>
      </c>
      <c r="P614" t="str">
        <f t="shared" si="216"/>
        <v>CoalDemandRegion</v>
      </c>
      <c r="Q614" t="str">
        <f t="shared" si="217"/>
        <v>MNUMYR</v>
      </c>
      <c r="R614" t="str">
        <f t="shared" si="218"/>
        <v>PlantType_ECP</v>
      </c>
      <c r="S614" t="str">
        <f t="shared" si="219"/>
        <v xml:space="preserve"> </v>
      </c>
      <c r="T614" t="str">
        <f t="shared" si="220"/>
        <v xml:space="preserve"> </v>
      </c>
      <c r="U614" t="str">
        <f t="shared" si="221"/>
        <v xml:space="preserve"> </v>
      </c>
      <c r="V614" t="str">
        <f t="shared" si="222"/>
        <v xml:space="preserve"> </v>
      </c>
      <c r="W614" t="str">
        <f t="shared" si="225"/>
        <v>RCLCLNR</v>
      </c>
      <c r="X614" t="str">
        <f t="shared" si="226"/>
        <v>(CoalDemandRegion,MNUMYR,PlantType_ECP)</v>
      </c>
    </row>
    <row r="615" spans="1:24" x14ac:dyDescent="0.25">
      <c r="A615" t="s">
        <v>3967</v>
      </c>
      <c r="B615" t="s">
        <v>2964</v>
      </c>
      <c r="C615" t="s">
        <v>2865</v>
      </c>
      <c r="E615" t="s">
        <v>2914</v>
      </c>
      <c r="H615" t="s">
        <v>2727</v>
      </c>
      <c r="I615" t="s">
        <v>2561</v>
      </c>
      <c r="M615" t="str">
        <f t="shared" si="223"/>
        <v/>
      </c>
      <c r="N615" t="str">
        <f t="shared" si="224"/>
        <v/>
      </c>
      <c r="O615" t="str">
        <f>IFERROR(VLOOKUP(A615,dispett,2,FALSE),B615)</f>
        <v>uecpout</v>
      </c>
      <c r="P615" t="str">
        <f t="shared" si="216"/>
        <v>SupplyRegion_ALT1</v>
      </c>
      <c r="Q615" t="str">
        <f t="shared" si="217"/>
        <v>MNUMYR</v>
      </c>
      <c r="R615" t="str">
        <f t="shared" si="218"/>
        <v xml:space="preserve"> </v>
      </c>
      <c r="S615" t="str">
        <f t="shared" si="219"/>
        <v xml:space="preserve"> </v>
      </c>
      <c r="T615" t="str">
        <f t="shared" si="220"/>
        <v xml:space="preserve"> </v>
      </c>
      <c r="U615" t="str">
        <f t="shared" si="221"/>
        <v xml:space="preserve"> </v>
      </c>
      <c r="V615" t="str">
        <f t="shared" si="222"/>
        <v xml:space="preserve"> </v>
      </c>
      <c r="W615" t="str">
        <f t="shared" si="225"/>
        <v>Ret_Cst</v>
      </c>
      <c r="X615" t="str">
        <f t="shared" si="226"/>
        <v>(SupplyRegion_ALT1,MNUMYR)</v>
      </c>
    </row>
    <row r="616" spans="1:24" x14ac:dyDescent="0.25">
      <c r="A616" t="s">
        <v>3968</v>
      </c>
      <c r="B616" t="s">
        <v>2875</v>
      </c>
      <c r="C616" t="s">
        <v>2839</v>
      </c>
      <c r="E616" t="s">
        <v>2876</v>
      </c>
      <c r="G616" t="s">
        <v>3969</v>
      </c>
      <c r="H616" t="s">
        <v>5325</v>
      </c>
      <c r="I616" t="s">
        <v>5308</v>
      </c>
      <c r="J616" t="s">
        <v>2727</v>
      </c>
      <c r="M616" t="str">
        <f t="shared" si="223"/>
        <v/>
      </c>
      <c r="N616" t="str">
        <f t="shared" si="224"/>
        <v/>
      </c>
      <c r="O616" t="str">
        <f>IFERROR(VLOOKUP(A616,dispett,2,FALSE),B616)</f>
        <v>ecpcntl</v>
      </c>
      <c r="P616" t="str">
        <f t="shared" si="216"/>
        <v>RetireGroup</v>
      </c>
      <c r="Q616" t="str">
        <f t="shared" si="217"/>
        <v>PlantType</v>
      </c>
      <c r="R616" t="str">
        <f t="shared" si="218"/>
        <v>SupplyRegion_ALT1</v>
      </c>
      <c r="S616" t="str">
        <f t="shared" si="219"/>
        <v xml:space="preserve"> </v>
      </c>
      <c r="T616" t="str">
        <f t="shared" si="220"/>
        <v xml:space="preserve"> </v>
      </c>
      <c r="U616" t="str">
        <f t="shared" si="221"/>
        <v xml:space="preserve"> </v>
      </c>
      <c r="V616" t="str">
        <f t="shared" si="222"/>
        <v xml:space="preserve"> </v>
      </c>
      <c r="W616" t="str">
        <f t="shared" si="225"/>
        <v>RET_FRST</v>
      </c>
      <c r="X616" t="str">
        <f t="shared" si="226"/>
        <v>(RetireGroup,PlantType,SupplyRegion_ALT1)</v>
      </c>
    </row>
    <row r="617" spans="1:24" x14ac:dyDescent="0.25">
      <c r="A617" t="s">
        <v>3970</v>
      </c>
      <c r="B617" t="s">
        <v>2875</v>
      </c>
      <c r="C617" t="s">
        <v>2839</v>
      </c>
      <c r="E617" t="s">
        <v>2876</v>
      </c>
      <c r="G617" t="s">
        <v>3971</v>
      </c>
      <c r="H617" t="s">
        <v>5308</v>
      </c>
      <c r="M617" t="str">
        <f t="shared" si="223"/>
        <v/>
      </c>
      <c r="N617" t="str">
        <f t="shared" si="224"/>
        <v/>
      </c>
      <c r="O617" t="str">
        <f>IFERROR(VLOOKUP(A617,dispett,2,FALSE),B617)</f>
        <v>ecpcntl</v>
      </c>
      <c r="P617" t="str">
        <f t="shared" si="216"/>
        <v>PlantType</v>
      </c>
      <c r="Q617" t="str">
        <f t="shared" si="217"/>
        <v xml:space="preserve"> </v>
      </c>
      <c r="R617" t="str">
        <f t="shared" si="218"/>
        <v xml:space="preserve"> </v>
      </c>
      <c r="S617" t="str">
        <f t="shared" si="219"/>
        <v xml:space="preserve"> </v>
      </c>
      <c r="T617" t="str">
        <f t="shared" si="220"/>
        <v xml:space="preserve"> </v>
      </c>
      <c r="U617" t="str">
        <f t="shared" si="221"/>
        <v xml:space="preserve"> </v>
      </c>
      <c r="V617" t="str">
        <f t="shared" si="222"/>
        <v xml:space="preserve"> </v>
      </c>
      <c r="W617" t="str">
        <f t="shared" si="225"/>
        <v>RET_GRP</v>
      </c>
      <c r="X617" t="str">
        <f t="shared" si="226"/>
        <v>(PlantType)</v>
      </c>
    </row>
    <row r="618" spans="1:24" x14ac:dyDescent="0.25">
      <c r="A618" t="s">
        <v>3972</v>
      </c>
      <c r="B618" t="s">
        <v>2964</v>
      </c>
      <c r="C618" t="s">
        <v>2865</v>
      </c>
      <c r="E618" t="s">
        <v>2914</v>
      </c>
      <c r="G618" t="s">
        <v>3973</v>
      </c>
      <c r="H618" t="s">
        <v>2561</v>
      </c>
      <c r="I618" t="s">
        <v>2727</v>
      </c>
      <c r="M618" t="str">
        <f t="shared" si="223"/>
        <v/>
      </c>
      <c r="N618" t="str">
        <f t="shared" si="224"/>
        <v/>
      </c>
      <c r="O618" t="str">
        <f>IFERROR(VLOOKUP(A618,dispett,2,FALSE),B618)</f>
        <v>uecpout</v>
      </c>
      <c r="P618" t="str">
        <f t="shared" si="216"/>
        <v>MNUMYR</v>
      </c>
      <c r="Q618" t="str">
        <f t="shared" si="217"/>
        <v>SupplyRegion</v>
      </c>
      <c r="R618" t="str">
        <f t="shared" si="218"/>
        <v xml:space="preserve"> </v>
      </c>
      <c r="S618" t="str">
        <f t="shared" si="219"/>
        <v xml:space="preserve"> </v>
      </c>
      <c r="T618" t="str">
        <f t="shared" si="220"/>
        <v xml:space="preserve"> </v>
      </c>
      <c r="U618" t="str">
        <f t="shared" si="221"/>
        <v xml:space="preserve"> </v>
      </c>
      <c r="V618" t="str">
        <f t="shared" si="222"/>
        <v xml:space="preserve"> </v>
      </c>
      <c r="W618" t="str">
        <f t="shared" si="225"/>
        <v>RMAVG</v>
      </c>
      <c r="X618" t="str">
        <f t="shared" si="226"/>
        <v>(MNUMYR,SupplyRegion)</v>
      </c>
    </row>
    <row r="619" spans="1:24" x14ac:dyDescent="0.25">
      <c r="A619" t="s">
        <v>3974</v>
      </c>
      <c r="B619" t="s">
        <v>2964</v>
      </c>
      <c r="C619" t="s">
        <v>2865</v>
      </c>
      <c r="E619" t="s">
        <v>2914</v>
      </c>
      <c r="G619" t="s">
        <v>3975</v>
      </c>
      <c r="H619" t="s">
        <v>2561</v>
      </c>
      <c r="I619" t="s">
        <v>2727</v>
      </c>
      <c r="M619" t="str">
        <f t="shared" si="223"/>
        <v/>
      </c>
      <c r="N619" t="str">
        <f t="shared" si="224"/>
        <v/>
      </c>
      <c r="O619" t="str">
        <f>IFERROR(VLOOKUP(A619,dispett,2,FALSE),B619)</f>
        <v>uecpout</v>
      </c>
      <c r="P619" t="str">
        <f t="shared" si="216"/>
        <v>MNUMYR</v>
      </c>
      <c r="Q619" t="str">
        <f t="shared" si="217"/>
        <v>SupplyRegion</v>
      </c>
      <c r="R619" t="str">
        <f t="shared" si="218"/>
        <v xml:space="preserve"> </v>
      </c>
      <c r="S619" t="str">
        <f t="shared" si="219"/>
        <v xml:space="preserve"> </v>
      </c>
      <c r="T619" t="str">
        <f t="shared" si="220"/>
        <v xml:space="preserve"> </v>
      </c>
      <c r="U619" t="str">
        <f t="shared" si="221"/>
        <v xml:space="preserve"> </v>
      </c>
      <c r="V619" t="str">
        <f t="shared" si="222"/>
        <v xml:space="preserve"> </v>
      </c>
      <c r="W619" t="str">
        <f t="shared" si="225"/>
        <v>RMPOOL</v>
      </c>
      <c r="X619" t="str">
        <f t="shared" si="226"/>
        <v>(MNUMYR,SupplyRegion)</v>
      </c>
    </row>
    <row r="620" spans="1:24" x14ac:dyDescent="0.25">
      <c r="A620" t="s">
        <v>3976</v>
      </c>
      <c r="B620" t="s">
        <v>3488</v>
      </c>
      <c r="C620" t="s">
        <v>2839</v>
      </c>
      <c r="E620" t="s">
        <v>3778</v>
      </c>
      <c r="G620" t="s">
        <v>3977</v>
      </c>
      <c r="H620" t="s">
        <v>2803</v>
      </c>
      <c r="M620" t="str">
        <f t="shared" si="223"/>
        <v/>
      </c>
      <c r="N620" t="str">
        <f t="shared" si="224"/>
        <v/>
      </c>
      <c r="O620" t="str">
        <f>IFERROR(VLOOKUP(A620,dispett,2,FALSE),B620)</f>
        <v>dsmsectr</v>
      </c>
      <c r="P620" t="str">
        <f t="shared" si="216"/>
        <v>SCALARSet</v>
      </c>
      <c r="Q620" t="str">
        <f t="shared" si="217"/>
        <v xml:space="preserve"> </v>
      </c>
      <c r="R620" t="str">
        <f t="shared" si="218"/>
        <v xml:space="preserve"> </v>
      </c>
      <c r="S620" t="str">
        <f t="shared" si="219"/>
        <v xml:space="preserve"> </v>
      </c>
      <c r="T620" t="str">
        <f t="shared" si="220"/>
        <v xml:space="preserve"> </v>
      </c>
      <c r="U620" t="str">
        <f t="shared" si="221"/>
        <v xml:space="preserve"> </v>
      </c>
      <c r="V620" t="str">
        <f t="shared" si="222"/>
        <v xml:space="preserve"> </v>
      </c>
      <c r="W620" t="str">
        <f t="shared" si="225"/>
        <v>RNWFAC</v>
      </c>
      <c r="X620" t="str">
        <f t="shared" si="226"/>
        <v>(SCALARSet)</v>
      </c>
    </row>
    <row r="621" spans="1:24" x14ac:dyDescent="0.25">
      <c r="A621" t="s">
        <v>3978</v>
      </c>
      <c r="B621" t="s">
        <v>2875</v>
      </c>
      <c r="C621" t="s">
        <v>2839</v>
      </c>
      <c r="E621" t="s">
        <v>2914</v>
      </c>
      <c r="G621" t="s">
        <v>3979</v>
      </c>
      <c r="H621" t="s">
        <v>5355</v>
      </c>
      <c r="M621" t="str">
        <f t="shared" si="223"/>
        <v/>
      </c>
      <c r="N621" t="str">
        <f t="shared" si="224"/>
        <v/>
      </c>
      <c r="O621" t="str">
        <f>IFERROR(VLOOKUP(A621,dispett,2,FALSE),B621)</f>
        <v>ecpcntl</v>
      </c>
      <c r="P621" t="str">
        <f t="shared" si="216"/>
        <v>MNUMYRF</v>
      </c>
      <c r="Q621" t="str">
        <f t="shared" si="217"/>
        <v xml:space="preserve"> </v>
      </c>
      <c r="R621" t="str">
        <f t="shared" si="218"/>
        <v xml:space="preserve"> </v>
      </c>
      <c r="S621" t="str">
        <f t="shared" si="219"/>
        <v xml:space="preserve"> </v>
      </c>
      <c r="T621" t="str">
        <f t="shared" si="220"/>
        <v xml:space="preserve"> </v>
      </c>
      <c r="U621" t="str">
        <f t="shared" si="221"/>
        <v xml:space="preserve"> </v>
      </c>
      <c r="V621" t="str">
        <f t="shared" si="222"/>
        <v xml:space="preserve"> </v>
      </c>
      <c r="W621" t="str">
        <f t="shared" si="225"/>
        <v>RPSCAPYR</v>
      </c>
      <c r="X621" t="str">
        <f t="shared" si="226"/>
        <v>(MNUMYRF)</v>
      </c>
    </row>
    <row r="622" spans="1:24" x14ac:dyDescent="0.25">
      <c r="A622" t="s">
        <v>3980</v>
      </c>
      <c r="B622" t="s">
        <v>2864</v>
      </c>
      <c r="C622" t="s">
        <v>2865</v>
      </c>
      <c r="E622" t="s">
        <v>2914</v>
      </c>
      <c r="G622" t="s">
        <v>3981</v>
      </c>
      <c r="H622" t="s">
        <v>2561</v>
      </c>
      <c r="M622" t="str">
        <f t="shared" si="223"/>
        <v/>
      </c>
      <c r="N622" t="str">
        <f t="shared" si="224"/>
        <v/>
      </c>
      <c r="O622" t="str">
        <f>IFERROR(VLOOKUP(A622,dispett,2,FALSE),B622)</f>
        <v>coalemm</v>
      </c>
      <c r="P622" t="str">
        <f t="shared" si="216"/>
        <v>MNUMYR</v>
      </c>
      <c r="Q622" t="str">
        <f t="shared" si="217"/>
        <v xml:space="preserve"> </v>
      </c>
      <c r="R622" t="str">
        <f t="shared" si="218"/>
        <v xml:space="preserve"> </v>
      </c>
      <c r="S622" t="str">
        <f t="shared" si="219"/>
        <v xml:space="preserve"> </v>
      </c>
      <c r="T622" t="str">
        <f t="shared" si="220"/>
        <v xml:space="preserve"> </v>
      </c>
      <c r="U622" t="str">
        <f t="shared" si="221"/>
        <v xml:space="preserve"> </v>
      </c>
      <c r="V622" t="str">
        <f t="shared" si="222"/>
        <v xml:space="preserve"> </v>
      </c>
      <c r="W622" t="str">
        <f t="shared" si="225"/>
        <v>S_DR</v>
      </c>
      <c r="X622" t="str">
        <f t="shared" si="226"/>
        <v>(MNUMYR)</v>
      </c>
    </row>
    <row r="623" spans="1:24" x14ac:dyDescent="0.25">
      <c r="A623" t="s">
        <v>3982</v>
      </c>
      <c r="B623" t="s">
        <v>3074</v>
      </c>
      <c r="C623" t="s">
        <v>2839</v>
      </c>
      <c r="E623" t="s">
        <v>2840</v>
      </c>
      <c r="G623" t="s">
        <v>3983</v>
      </c>
      <c r="H623" t="s">
        <v>2803</v>
      </c>
      <c r="M623" t="str">
        <f t="shared" si="223"/>
        <v/>
      </c>
      <c r="N623" t="str">
        <f t="shared" si="224"/>
        <v/>
      </c>
      <c r="O623" t="str">
        <f>IFERROR(VLOOKUP(A623,dispett,2,FALSE),B623)</f>
        <v>ncntrl</v>
      </c>
      <c r="P623" t="str">
        <f t="shared" si="216"/>
        <v>SCALARSet</v>
      </c>
      <c r="Q623" t="str">
        <f t="shared" si="217"/>
        <v xml:space="preserve"> </v>
      </c>
      <c r="R623" t="str">
        <f t="shared" si="218"/>
        <v xml:space="preserve"> </v>
      </c>
      <c r="S623" t="str">
        <f t="shared" si="219"/>
        <v xml:space="preserve"> </v>
      </c>
      <c r="T623" t="str">
        <f t="shared" si="220"/>
        <v xml:space="preserve"> </v>
      </c>
      <c r="U623" t="str">
        <f t="shared" si="221"/>
        <v xml:space="preserve"> </v>
      </c>
      <c r="V623" t="str">
        <f t="shared" si="222"/>
        <v xml:space="preserve"> </v>
      </c>
      <c r="W623" t="str">
        <f t="shared" si="225"/>
        <v>SCALPR</v>
      </c>
      <c r="X623" t="str">
        <f t="shared" si="226"/>
        <v>(SCALARSet)</v>
      </c>
    </row>
    <row r="624" spans="1:24" x14ac:dyDescent="0.25">
      <c r="A624" t="s">
        <v>3984</v>
      </c>
      <c r="B624" t="s">
        <v>2864</v>
      </c>
      <c r="C624" t="s">
        <v>2839</v>
      </c>
      <c r="E624" t="s">
        <v>2840</v>
      </c>
      <c r="G624" t="s">
        <v>3985</v>
      </c>
      <c r="H624" t="s">
        <v>2785</v>
      </c>
      <c r="I624" t="s">
        <v>2561</v>
      </c>
      <c r="J624" t="s">
        <v>2781</v>
      </c>
      <c r="M624" t="str">
        <f t="shared" si="223"/>
        <v/>
      </c>
      <c r="N624" t="str">
        <f t="shared" si="224"/>
        <v/>
      </c>
      <c r="O624" t="str">
        <f>IFERROR(VLOOKUP(A624,dispett,2,FALSE),B624)</f>
        <v>coalemm</v>
      </c>
      <c r="P624" t="str">
        <f t="shared" si="216"/>
        <v>CoalDemandRegion</v>
      </c>
      <c r="Q624" t="str">
        <f t="shared" si="217"/>
        <v>MNUMYR</v>
      </c>
      <c r="R624" t="str">
        <f t="shared" si="218"/>
        <v>PlantType_ECP</v>
      </c>
      <c r="S624" t="str">
        <f t="shared" si="219"/>
        <v xml:space="preserve"> </v>
      </c>
      <c r="T624" t="str">
        <f t="shared" si="220"/>
        <v xml:space="preserve"> </v>
      </c>
      <c r="U624" t="str">
        <f t="shared" si="221"/>
        <v xml:space="preserve"> </v>
      </c>
      <c r="V624" t="str">
        <f t="shared" si="222"/>
        <v xml:space="preserve"> </v>
      </c>
      <c r="W624" t="str">
        <f t="shared" si="225"/>
        <v>SCLCLNR</v>
      </c>
      <c r="X624" t="str">
        <f t="shared" si="226"/>
        <v>(CoalDemandRegion,MNUMYR,PlantType_ECP)</v>
      </c>
    </row>
    <row r="625" spans="1:24" x14ac:dyDescent="0.25">
      <c r="A625" t="s">
        <v>3986</v>
      </c>
      <c r="B625" t="s">
        <v>2864</v>
      </c>
      <c r="C625" t="s">
        <v>2839</v>
      </c>
      <c r="E625" t="s">
        <v>2840</v>
      </c>
      <c r="G625" t="s">
        <v>3987</v>
      </c>
      <c r="H625" t="s">
        <v>2781</v>
      </c>
      <c r="I625" t="s">
        <v>2791</v>
      </c>
      <c r="M625" t="str">
        <f t="shared" si="223"/>
        <v/>
      </c>
      <c r="N625" t="str">
        <f t="shared" si="224"/>
        <v/>
      </c>
      <c r="O625" t="str">
        <f>IFERROR(VLOOKUP(A625,dispett,2,FALSE),B625)</f>
        <v>coalemm</v>
      </c>
      <c r="P625" t="str">
        <f t="shared" si="216"/>
        <v>PlantType_ECP</v>
      </c>
      <c r="Q625" t="str">
        <f t="shared" si="217"/>
        <v>EmissionRank</v>
      </c>
      <c r="R625" t="str">
        <f t="shared" si="218"/>
        <v xml:space="preserve"> </v>
      </c>
      <c r="S625" t="str">
        <f t="shared" si="219"/>
        <v xml:space="preserve"> </v>
      </c>
      <c r="T625" t="str">
        <f t="shared" si="220"/>
        <v xml:space="preserve"> </v>
      </c>
      <c r="U625" t="str">
        <f t="shared" si="221"/>
        <v xml:space="preserve"> </v>
      </c>
      <c r="V625" t="str">
        <f t="shared" si="222"/>
        <v xml:space="preserve"> </v>
      </c>
      <c r="W625" t="str">
        <f t="shared" si="225"/>
        <v>SCR_FCTR</v>
      </c>
      <c r="X625" t="str">
        <f t="shared" si="226"/>
        <v>(PlantType_ECP,EmissionRank)</v>
      </c>
    </row>
    <row r="626" spans="1:24" x14ac:dyDescent="0.25">
      <c r="A626" t="s">
        <v>3988</v>
      </c>
      <c r="B626" t="s">
        <v>2928</v>
      </c>
      <c r="C626" t="s">
        <v>2839</v>
      </c>
      <c r="E626" t="s">
        <v>2929</v>
      </c>
      <c r="G626" t="s">
        <v>3989</v>
      </c>
      <c r="H626" t="s">
        <v>2727</v>
      </c>
      <c r="M626" t="str">
        <f t="shared" si="223"/>
        <v/>
      </c>
      <c r="N626" t="str">
        <f t="shared" si="224"/>
        <v/>
      </c>
      <c r="O626" t="str">
        <f>IFERROR(VLOOKUP(A626,dispett,2,FALSE),B626)</f>
        <v>dsmtfecp</v>
      </c>
      <c r="P626" t="str">
        <f t="shared" si="216"/>
        <v>SupplyRegion_ALT1</v>
      </c>
      <c r="Q626" t="str">
        <f t="shared" si="217"/>
        <v xml:space="preserve"> </v>
      </c>
      <c r="R626" t="str">
        <f t="shared" si="218"/>
        <v xml:space="preserve"> </v>
      </c>
      <c r="S626" t="str">
        <f t="shared" si="219"/>
        <v xml:space="preserve"> </v>
      </c>
      <c r="T626" t="str">
        <f t="shared" si="220"/>
        <v xml:space="preserve"> </v>
      </c>
      <c r="U626" t="str">
        <f t="shared" si="221"/>
        <v xml:space="preserve"> </v>
      </c>
      <c r="V626" t="str">
        <f t="shared" si="222"/>
        <v xml:space="preserve"> </v>
      </c>
      <c r="W626" t="str">
        <f t="shared" si="225"/>
        <v>SO_CAP_ADJ</v>
      </c>
      <c r="X626" t="str">
        <f t="shared" si="226"/>
        <v>(SupplyRegion_ALT1)</v>
      </c>
    </row>
    <row r="627" spans="1:24" x14ac:dyDescent="0.25">
      <c r="A627" t="s">
        <v>3990</v>
      </c>
      <c r="B627" t="s">
        <v>3231</v>
      </c>
      <c r="C627" t="s">
        <v>2839</v>
      </c>
      <c r="E627" t="s">
        <v>2840</v>
      </c>
      <c r="G627" t="s">
        <v>3991</v>
      </c>
      <c r="H627" t="s">
        <v>2561</v>
      </c>
      <c r="I627" t="s">
        <v>2769</v>
      </c>
      <c r="M627" t="str">
        <f t="shared" si="223"/>
        <v/>
      </c>
      <c r="N627" t="str">
        <f t="shared" si="224"/>
        <v/>
      </c>
      <c r="O627" t="str">
        <f>IFERROR(VLOOKUP(A627,dispett,2,FALSE),B627)</f>
        <v>emission</v>
      </c>
      <c r="P627" t="str">
        <f t="shared" si="216"/>
        <v>MNUMYR</v>
      </c>
      <c r="Q627" t="str">
        <f t="shared" si="217"/>
        <v>SO2ComplyGroup</v>
      </c>
      <c r="R627" t="str">
        <f t="shared" si="218"/>
        <v xml:space="preserve"> </v>
      </c>
      <c r="S627" t="str">
        <f t="shared" si="219"/>
        <v xml:space="preserve"> </v>
      </c>
      <c r="T627" t="str">
        <f t="shared" si="220"/>
        <v xml:space="preserve"> </v>
      </c>
      <c r="U627" t="str">
        <f t="shared" si="221"/>
        <v xml:space="preserve"> </v>
      </c>
      <c r="V627" t="str">
        <f t="shared" si="222"/>
        <v xml:space="preserve"> </v>
      </c>
      <c r="W627" t="str">
        <f t="shared" si="225"/>
        <v>SO2_SHR_ALW_GRP</v>
      </c>
      <c r="X627" t="str">
        <f t="shared" si="226"/>
        <v>(MNUMYR,SO2ComplyGroup)</v>
      </c>
    </row>
    <row r="628" spans="1:24" x14ac:dyDescent="0.25">
      <c r="A628" t="s">
        <v>3992</v>
      </c>
      <c r="B628" t="s">
        <v>3231</v>
      </c>
      <c r="C628" t="s">
        <v>2839</v>
      </c>
      <c r="E628" t="s">
        <v>2840</v>
      </c>
      <c r="G628" t="s">
        <v>3993</v>
      </c>
      <c r="H628" t="s">
        <v>2750</v>
      </c>
      <c r="I628" t="s">
        <v>2769</v>
      </c>
      <c r="M628" t="str">
        <f t="shared" si="223"/>
        <v/>
      </c>
      <c r="N628" t="str">
        <f t="shared" si="224"/>
        <v/>
      </c>
      <c r="O628" t="str">
        <f>IFERROR(VLOOKUP(A628,dispett,2,FALSE),B628)</f>
        <v>emission</v>
      </c>
      <c r="P628" t="str">
        <f t="shared" si="216"/>
        <v>CoalDemandRegion</v>
      </c>
      <c r="Q628" t="str">
        <f t="shared" si="217"/>
        <v>SO2ComplyGroup</v>
      </c>
      <c r="R628" t="str">
        <f t="shared" si="218"/>
        <v xml:space="preserve"> </v>
      </c>
      <c r="S628" t="str">
        <f t="shared" si="219"/>
        <v xml:space="preserve"> </v>
      </c>
      <c r="T628" t="str">
        <f t="shared" si="220"/>
        <v xml:space="preserve"> </v>
      </c>
      <c r="U628" t="str">
        <f t="shared" si="221"/>
        <v xml:space="preserve"> </v>
      </c>
      <c r="V628" t="str">
        <f t="shared" si="222"/>
        <v xml:space="preserve"> </v>
      </c>
      <c r="W628" t="str">
        <f t="shared" si="225"/>
        <v>SO2_SHR_BY_CLRG</v>
      </c>
      <c r="X628" t="str">
        <f t="shared" si="226"/>
        <v>(CoalDemandRegion,SO2ComplyGroup)</v>
      </c>
    </row>
    <row r="629" spans="1:24" x14ac:dyDescent="0.25">
      <c r="A629" t="s">
        <v>3994</v>
      </c>
      <c r="B629" t="s">
        <v>3231</v>
      </c>
      <c r="C629" t="s">
        <v>2839</v>
      </c>
      <c r="E629" t="s">
        <v>2840</v>
      </c>
      <c r="G629" t="s">
        <v>3995</v>
      </c>
      <c r="H629" t="s">
        <v>2722</v>
      </c>
      <c r="I629" t="s">
        <v>2769</v>
      </c>
      <c r="M629" t="str">
        <f t="shared" si="223"/>
        <v/>
      </c>
      <c r="N629" t="str">
        <f t="shared" si="224"/>
        <v/>
      </c>
      <c r="O629" t="str">
        <f>IFERROR(VLOOKUP(A629,dispett,2,FALSE),B629)</f>
        <v>emission</v>
      </c>
      <c r="P629" t="str">
        <f t="shared" si="216"/>
        <v>CensusRegion</v>
      </c>
      <c r="Q629" t="str">
        <f t="shared" si="217"/>
        <v>SO2ComplyGroup</v>
      </c>
      <c r="R629" t="str">
        <f t="shared" si="218"/>
        <v xml:space="preserve"> </v>
      </c>
      <c r="S629" t="str">
        <f t="shared" si="219"/>
        <v xml:space="preserve"> </v>
      </c>
      <c r="T629" t="str">
        <f t="shared" si="220"/>
        <v xml:space="preserve"> </v>
      </c>
      <c r="U629" t="str">
        <f t="shared" si="221"/>
        <v xml:space="preserve"> </v>
      </c>
      <c r="V629" t="str">
        <f t="shared" si="222"/>
        <v xml:space="preserve"> </v>
      </c>
      <c r="W629" t="str">
        <f t="shared" si="225"/>
        <v>SO2_SHR_BY_OLRG</v>
      </c>
      <c r="X629" t="str">
        <f t="shared" si="226"/>
        <v>(CensusRegion,SO2ComplyGroup)</v>
      </c>
    </row>
    <row r="630" spans="1:24" x14ac:dyDescent="0.25">
      <c r="A630" t="s">
        <v>3996</v>
      </c>
      <c r="B630" t="s">
        <v>3997</v>
      </c>
      <c r="C630" t="s">
        <v>2839</v>
      </c>
      <c r="E630" t="s">
        <v>2840</v>
      </c>
      <c r="G630" t="s">
        <v>5200</v>
      </c>
      <c r="H630" t="s">
        <v>2786</v>
      </c>
      <c r="I630" t="s">
        <v>2561</v>
      </c>
      <c r="J630" t="s">
        <v>2565</v>
      </c>
      <c r="M630" t="str">
        <f t="shared" si="223"/>
        <v/>
      </c>
      <c r="N630" t="str">
        <f t="shared" si="224"/>
        <v/>
      </c>
      <c r="O630" t="str">
        <f>IFERROR(VLOOKUP(A630,dispett,2,FALSE),B630)</f>
        <v>ngtdmout</v>
      </c>
      <c r="P630" t="str">
        <f t="shared" si="216"/>
        <v>GasRegion</v>
      </c>
      <c r="Q630" t="str">
        <f t="shared" si="217"/>
        <v>MNUMYR</v>
      </c>
      <c r="R630" t="str">
        <f t="shared" si="218"/>
        <v>Three</v>
      </c>
      <c r="S630" t="str">
        <f t="shared" si="219"/>
        <v xml:space="preserve"> </v>
      </c>
      <c r="T630" t="str">
        <f t="shared" si="220"/>
        <v xml:space="preserve"> </v>
      </c>
      <c r="U630" t="str">
        <f t="shared" si="221"/>
        <v xml:space="preserve"> </v>
      </c>
      <c r="V630" t="str">
        <f t="shared" si="222"/>
        <v xml:space="preserve"> </v>
      </c>
      <c r="W630" t="str">
        <f t="shared" si="225"/>
        <v>SPNGELGR</v>
      </c>
      <c r="X630" t="str">
        <f t="shared" si="226"/>
        <v>(GasRegion,MNUMYR,Three)</v>
      </c>
    </row>
    <row r="631" spans="1:24" x14ac:dyDescent="0.25">
      <c r="A631" t="s">
        <v>3998</v>
      </c>
      <c r="B631" t="s">
        <v>3999</v>
      </c>
      <c r="C631" t="s">
        <v>2839</v>
      </c>
      <c r="E631" t="s">
        <v>2840</v>
      </c>
      <c r="G631" t="s">
        <v>4000</v>
      </c>
      <c r="H631" t="s">
        <v>2786</v>
      </c>
      <c r="I631" t="s">
        <v>2561</v>
      </c>
      <c r="J631" t="s">
        <v>2565</v>
      </c>
      <c r="M631" t="str">
        <f t="shared" si="223"/>
        <v/>
      </c>
      <c r="N631" t="str">
        <f t="shared" si="224"/>
        <v/>
      </c>
      <c r="O631" t="str">
        <f>IFERROR(VLOOKUP(A631,dispett,2,FALSE),B631)</f>
        <v>uefdout</v>
      </c>
      <c r="P631" t="str">
        <f t="shared" si="216"/>
        <v>GasRegion</v>
      </c>
      <c r="Q631" t="str">
        <f t="shared" si="217"/>
        <v>MNUMYR</v>
      </c>
      <c r="R631" t="str">
        <f t="shared" si="218"/>
        <v>Three</v>
      </c>
      <c r="S631" t="str">
        <f t="shared" si="219"/>
        <v xml:space="preserve"> </v>
      </c>
      <c r="T631" t="str">
        <f t="shared" si="220"/>
        <v xml:space="preserve"> </v>
      </c>
      <c r="U631" t="str">
        <f t="shared" si="221"/>
        <v xml:space="preserve"> </v>
      </c>
      <c r="V631" t="str">
        <f t="shared" si="222"/>
        <v xml:space="preserve"> </v>
      </c>
      <c r="W631" t="str">
        <f t="shared" si="225"/>
        <v>SQNGELGR</v>
      </c>
      <c r="X631" t="str">
        <f t="shared" si="226"/>
        <v>(GasRegion,MNUMYR,Three)</v>
      </c>
    </row>
    <row r="632" spans="1:24" x14ac:dyDescent="0.25">
      <c r="A632" t="s">
        <v>4001</v>
      </c>
      <c r="B632" t="s">
        <v>2875</v>
      </c>
      <c r="C632" t="s">
        <v>2839</v>
      </c>
      <c r="E632" t="s">
        <v>2914</v>
      </c>
      <c r="G632" t="s">
        <v>4002</v>
      </c>
      <c r="H632" t="s">
        <v>5308</v>
      </c>
      <c r="M632" t="str">
        <f t="shared" si="223"/>
        <v/>
      </c>
      <c r="N632" t="str">
        <f t="shared" si="224"/>
        <v/>
      </c>
      <c r="O632" t="str">
        <f>IFERROR(VLOOKUP(A632,dispett,2,FALSE),B632)</f>
        <v>ecpcntl</v>
      </c>
      <c r="P632" t="str">
        <f t="shared" si="216"/>
        <v>PlantType</v>
      </c>
      <c r="Q632" t="str">
        <f t="shared" si="217"/>
        <v xml:space="preserve"> </v>
      </c>
      <c r="R632" t="str">
        <f t="shared" si="218"/>
        <v xml:space="preserve"> </v>
      </c>
      <c r="S632" t="str">
        <f t="shared" si="219"/>
        <v xml:space="preserve"> </v>
      </c>
      <c r="T632" t="str">
        <f t="shared" si="220"/>
        <v xml:space="preserve"> </v>
      </c>
      <c r="U632" t="str">
        <f t="shared" si="221"/>
        <v xml:space="preserve"> </v>
      </c>
      <c r="V632" t="str">
        <f t="shared" si="222"/>
        <v xml:space="preserve"> </v>
      </c>
      <c r="W632" t="str">
        <f t="shared" si="225"/>
        <v>SR_CREDIT</v>
      </c>
      <c r="X632" t="str">
        <f t="shared" si="226"/>
        <v>(PlantType)</v>
      </c>
    </row>
    <row r="633" spans="1:24" x14ac:dyDescent="0.25">
      <c r="A633" t="s">
        <v>4003</v>
      </c>
      <c r="B633" t="s">
        <v>2875</v>
      </c>
      <c r="C633" t="s">
        <v>2839</v>
      </c>
      <c r="E633" t="s">
        <v>2914</v>
      </c>
      <c r="G633" t="s">
        <v>4004</v>
      </c>
      <c r="H633" t="s">
        <v>5308</v>
      </c>
      <c r="I633" t="s">
        <v>2727</v>
      </c>
      <c r="M633" t="str">
        <f t="shared" si="223"/>
        <v/>
      </c>
      <c r="N633" t="str">
        <f t="shared" si="224"/>
        <v/>
      </c>
      <c r="O633" t="str">
        <f>IFERROR(VLOOKUP(A633,dispett,2,FALSE),B633)</f>
        <v>ecpcntl</v>
      </c>
      <c r="P633" t="str">
        <f t="shared" si="216"/>
        <v>PlantType</v>
      </c>
      <c r="Q633" t="str">
        <f t="shared" si="217"/>
        <v>SupplyRegion</v>
      </c>
      <c r="R633" t="str">
        <f t="shared" si="218"/>
        <v xml:space="preserve"> </v>
      </c>
      <c r="S633" t="str">
        <f t="shared" si="219"/>
        <v xml:space="preserve"> </v>
      </c>
      <c r="T633" t="str">
        <f t="shared" si="220"/>
        <v xml:space="preserve"> </v>
      </c>
      <c r="U633" t="str">
        <f t="shared" si="221"/>
        <v xml:space="preserve"> </v>
      </c>
      <c r="V633" t="str">
        <f t="shared" si="222"/>
        <v xml:space="preserve"> </v>
      </c>
      <c r="W633" t="str">
        <f t="shared" si="225"/>
        <v>SR_INT</v>
      </c>
      <c r="X633" t="str">
        <f t="shared" si="226"/>
        <v>(PlantType,SupplyRegion)</v>
      </c>
    </row>
    <row r="634" spans="1:24" x14ac:dyDescent="0.25">
      <c r="A634" t="s">
        <v>4005</v>
      </c>
      <c r="B634" t="s">
        <v>2875</v>
      </c>
      <c r="C634" t="s">
        <v>2839</v>
      </c>
      <c r="E634" t="s">
        <v>2914</v>
      </c>
      <c r="H634" t="s">
        <v>5308</v>
      </c>
      <c r="M634" t="str">
        <f t="shared" si="223"/>
        <v/>
      </c>
      <c r="N634" t="str">
        <f t="shared" si="224"/>
        <v/>
      </c>
      <c r="O634" t="str">
        <f>IFERROR(VLOOKUP(A634,dispett,2,FALSE),B634)</f>
        <v>ecpcntl</v>
      </c>
      <c r="P634" t="str">
        <f t="shared" si="216"/>
        <v>PlantType</v>
      </c>
      <c r="Q634" t="str">
        <f t="shared" si="217"/>
        <v xml:space="preserve"> </v>
      </c>
      <c r="R634" t="str">
        <f t="shared" si="218"/>
        <v xml:space="preserve"> </v>
      </c>
      <c r="S634" t="str">
        <f t="shared" si="219"/>
        <v xml:space="preserve"> </v>
      </c>
      <c r="T634" t="str">
        <f t="shared" si="220"/>
        <v xml:space="preserve"> </v>
      </c>
      <c r="U634" t="str">
        <f t="shared" si="221"/>
        <v xml:space="preserve"> </v>
      </c>
      <c r="V634" t="str">
        <f t="shared" si="222"/>
        <v xml:space="preserve"> </v>
      </c>
      <c r="W634" t="str">
        <f t="shared" si="225"/>
        <v>SR_MAX_LF</v>
      </c>
      <c r="X634" t="str">
        <f t="shared" si="226"/>
        <v>(PlantType)</v>
      </c>
    </row>
    <row r="635" spans="1:24" x14ac:dyDescent="0.25">
      <c r="A635" t="s">
        <v>4006</v>
      </c>
      <c r="B635" t="s">
        <v>2875</v>
      </c>
      <c r="C635" t="s">
        <v>2839</v>
      </c>
      <c r="E635" t="s">
        <v>2914</v>
      </c>
      <c r="G635" t="s">
        <v>4007</v>
      </c>
      <c r="H635" t="s">
        <v>5308</v>
      </c>
      <c r="M635" t="str">
        <f t="shared" si="223"/>
        <v/>
      </c>
      <c r="N635" t="str">
        <f t="shared" si="224"/>
        <v/>
      </c>
      <c r="O635" t="str">
        <f>IFERROR(VLOOKUP(A635,dispett,2,FALSE),B635)</f>
        <v>ecpcntl</v>
      </c>
      <c r="P635" t="str">
        <f t="shared" si="216"/>
        <v>PlantType</v>
      </c>
      <c r="Q635" t="str">
        <f t="shared" si="217"/>
        <v xml:space="preserve"> </v>
      </c>
      <c r="R635" t="str">
        <f t="shared" si="218"/>
        <v xml:space="preserve"> </v>
      </c>
      <c r="S635" t="str">
        <f t="shared" si="219"/>
        <v xml:space="preserve"> </v>
      </c>
      <c r="T635" t="str">
        <f t="shared" si="220"/>
        <v xml:space="preserve"> </v>
      </c>
      <c r="U635" t="str">
        <f t="shared" si="221"/>
        <v xml:space="preserve"> </v>
      </c>
      <c r="V635" t="str">
        <f t="shared" si="222"/>
        <v xml:space="preserve"> </v>
      </c>
      <c r="W635" t="str">
        <f t="shared" si="225"/>
        <v>SR_MIN_CF</v>
      </c>
      <c r="X635" t="str">
        <f t="shared" si="226"/>
        <v>(PlantType)</v>
      </c>
    </row>
    <row r="636" spans="1:24" x14ac:dyDescent="0.25">
      <c r="A636" t="s">
        <v>4008</v>
      </c>
      <c r="B636" t="s">
        <v>2875</v>
      </c>
      <c r="C636" t="s">
        <v>2839</v>
      </c>
      <c r="E636" t="s">
        <v>2914</v>
      </c>
      <c r="H636" t="s">
        <v>5308</v>
      </c>
      <c r="M636" t="str">
        <f t="shared" si="223"/>
        <v/>
      </c>
      <c r="N636" t="str">
        <f t="shared" si="224"/>
        <v/>
      </c>
      <c r="O636" t="str">
        <f>IFERROR(VLOOKUP(A636,dispett,2,FALSE),B636)</f>
        <v>ecpcntl</v>
      </c>
      <c r="P636" t="str">
        <f t="shared" si="216"/>
        <v>PlantType</v>
      </c>
      <c r="Q636" t="str">
        <f t="shared" si="217"/>
        <v xml:space="preserve"> </v>
      </c>
      <c r="R636" t="str">
        <f t="shared" si="218"/>
        <v xml:space="preserve"> </v>
      </c>
      <c r="S636" t="str">
        <f t="shared" si="219"/>
        <v xml:space="preserve"> </v>
      </c>
      <c r="T636" t="str">
        <f t="shared" si="220"/>
        <v xml:space="preserve"> </v>
      </c>
      <c r="U636" t="str">
        <f t="shared" si="221"/>
        <v xml:space="preserve"> </v>
      </c>
      <c r="V636" t="str">
        <f t="shared" si="222"/>
        <v xml:space="preserve"> </v>
      </c>
      <c r="W636" t="str">
        <f t="shared" si="225"/>
        <v>SR_MIN_LF</v>
      </c>
      <c r="X636" t="str">
        <f t="shared" si="226"/>
        <v>(PlantType)</v>
      </c>
    </row>
    <row r="637" spans="1:24" x14ac:dyDescent="0.25">
      <c r="A637" t="s">
        <v>4009</v>
      </c>
      <c r="B637" t="s">
        <v>2875</v>
      </c>
      <c r="C637" t="s">
        <v>2839</v>
      </c>
      <c r="E637" t="s">
        <v>2914</v>
      </c>
      <c r="G637" t="s">
        <v>4010</v>
      </c>
      <c r="H637" t="s">
        <v>2727</v>
      </c>
      <c r="M637" t="str">
        <f t="shared" si="223"/>
        <v/>
      </c>
      <c r="N637" t="str">
        <f t="shared" si="224"/>
        <v/>
      </c>
      <c r="O637" t="str">
        <f>IFERROR(VLOOKUP(A637,dispett,2,FALSE),B637)</f>
        <v>ecpcntl</v>
      </c>
      <c r="P637" t="str">
        <f t="shared" si="216"/>
        <v>SupplyRegion_ALT1</v>
      </c>
      <c r="Q637" t="str">
        <f t="shared" si="217"/>
        <v xml:space="preserve"> </v>
      </c>
      <c r="R637" t="str">
        <f t="shared" si="218"/>
        <v xml:space="preserve"> </v>
      </c>
      <c r="S637" t="str">
        <f t="shared" si="219"/>
        <v xml:space="preserve"> </v>
      </c>
      <c r="T637" t="str">
        <f t="shared" si="220"/>
        <v xml:space="preserve"> </v>
      </c>
      <c r="U637" t="str">
        <f t="shared" si="221"/>
        <v xml:space="preserve"> </v>
      </c>
      <c r="V637" t="str">
        <f t="shared" si="222"/>
        <v xml:space="preserve"> </v>
      </c>
      <c r="W637" t="str">
        <f t="shared" si="225"/>
        <v>SR_RQMT_DIFF</v>
      </c>
      <c r="X637" t="str">
        <f t="shared" si="226"/>
        <v>(SupplyRegion_ALT1)</v>
      </c>
    </row>
    <row r="638" spans="1:24" x14ac:dyDescent="0.25">
      <c r="A638" t="s">
        <v>4011</v>
      </c>
      <c r="B638" t="s">
        <v>2875</v>
      </c>
      <c r="C638" t="s">
        <v>2839</v>
      </c>
      <c r="E638" t="s">
        <v>2914</v>
      </c>
      <c r="G638" t="s">
        <v>4012</v>
      </c>
      <c r="H638" t="s">
        <v>2727</v>
      </c>
      <c r="M638" t="str">
        <f t="shared" si="223"/>
        <v/>
      </c>
      <c r="N638" t="str">
        <f t="shared" si="224"/>
        <v/>
      </c>
      <c r="O638" t="str">
        <f>IFERROR(VLOOKUP(A638,dispett,2,FALSE),B638)</f>
        <v>ecpcntl</v>
      </c>
      <c r="P638" t="str">
        <f t="shared" si="216"/>
        <v>SupplyRegion_ALT1</v>
      </c>
      <c r="Q638" t="str">
        <f t="shared" si="217"/>
        <v xml:space="preserve"> </v>
      </c>
      <c r="R638" t="str">
        <f t="shared" si="218"/>
        <v xml:space="preserve"> </v>
      </c>
      <c r="S638" t="str">
        <f t="shared" si="219"/>
        <v xml:space="preserve"> </v>
      </c>
      <c r="T638" t="str">
        <f t="shared" si="220"/>
        <v xml:space="preserve"> </v>
      </c>
      <c r="U638" t="str">
        <f t="shared" si="221"/>
        <v xml:space="preserve"> </v>
      </c>
      <c r="V638" t="str">
        <f t="shared" si="222"/>
        <v xml:space="preserve"> </v>
      </c>
      <c r="W638" t="str">
        <f t="shared" si="225"/>
        <v>SR_RQMT_HGHT</v>
      </c>
      <c r="X638" t="str">
        <f t="shared" si="226"/>
        <v>(SupplyRegion_ALT1)</v>
      </c>
    </row>
    <row r="639" spans="1:24" x14ac:dyDescent="0.25">
      <c r="A639" t="s">
        <v>4013</v>
      </c>
      <c r="B639" t="s">
        <v>2875</v>
      </c>
      <c r="C639" t="s">
        <v>2839</v>
      </c>
      <c r="E639" t="s">
        <v>2914</v>
      </c>
      <c r="G639" t="s">
        <v>4014</v>
      </c>
      <c r="H639" t="s">
        <v>2803</v>
      </c>
      <c r="M639" t="str">
        <f t="shared" si="223"/>
        <v/>
      </c>
      <c r="N639" t="str">
        <f t="shared" si="224"/>
        <v/>
      </c>
      <c r="O639" t="str">
        <f>IFERROR(VLOOKUP(A639,dispett,2,FALSE),B639)</f>
        <v>ecpcntl</v>
      </c>
      <c r="P639" t="str">
        <f t="shared" si="216"/>
        <v>SCALARSet</v>
      </c>
      <c r="Q639" t="str">
        <f t="shared" si="217"/>
        <v xml:space="preserve"> </v>
      </c>
      <c r="R639" t="str">
        <f t="shared" si="218"/>
        <v xml:space="preserve"> </v>
      </c>
      <c r="S639" t="str">
        <f t="shared" si="219"/>
        <v xml:space="preserve"> </v>
      </c>
      <c r="T639" t="str">
        <f t="shared" si="220"/>
        <v xml:space="preserve"> </v>
      </c>
      <c r="U639" t="str">
        <f t="shared" si="221"/>
        <v xml:space="preserve"> </v>
      </c>
      <c r="V639" t="str">
        <f t="shared" si="222"/>
        <v xml:space="preserve"> </v>
      </c>
      <c r="W639" t="str">
        <f t="shared" si="225"/>
        <v>SR_TRAN_CREDIT</v>
      </c>
      <c r="X639" t="str">
        <f t="shared" si="226"/>
        <v>(SCALARSet)</v>
      </c>
    </row>
    <row r="640" spans="1:24" x14ac:dyDescent="0.25">
      <c r="A640" t="s">
        <v>4015</v>
      </c>
      <c r="B640" t="s">
        <v>2875</v>
      </c>
      <c r="C640" t="s">
        <v>2839</v>
      </c>
      <c r="E640" t="s">
        <v>2914</v>
      </c>
      <c r="G640" t="s">
        <v>4016</v>
      </c>
      <c r="H640" t="s">
        <v>5308</v>
      </c>
      <c r="I640" t="s">
        <v>2727</v>
      </c>
      <c r="J640" t="s">
        <v>2561</v>
      </c>
      <c r="M640" t="str">
        <f t="shared" si="223"/>
        <v/>
      </c>
      <c r="N640" t="str">
        <f t="shared" si="224"/>
        <v/>
      </c>
      <c r="O640" t="str">
        <f>IFERROR(VLOOKUP(A640,dispett,2,FALSE),B640)</f>
        <v>ecpcntl</v>
      </c>
      <c r="P640" t="str">
        <f t="shared" si="216"/>
        <v>PlantType</v>
      </c>
      <c r="Q640" t="str">
        <f t="shared" si="217"/>
        <v>SupplyRegion</v>
      </c>
      <c r="R640" t="str">
        <f t="shared" si="218"/>
        <v>MNUMYR</v>
      </c>
      <c r="S640" t="str">
        <f t="shared" si="219"/>
        <v xml:space="preserve"> </v>
      </c>
      <c r="T640" t="str">
        <f t="shared" si="220"/>
        <v xml:space="preserve"> </v>
      </c>
      <c r="U640" t="str">
        <f t="shared" si="221"/>
        <v xml:space="preserve"> </v>
      </c>
      <c r="V640" t="str">
        <f t="shared" si="222"/>
        <v xml:space="preserve"> </v>
      </c>
      <c r="W640" t="str">
        <f t="shared" si="225"/>
        <v>ST_RNW_SHR</v>
      </c>
      <c r="X640" t="str">
        <f t="shared" si="226"/>
        <v>(PlantType,SupplyRegion,MNUMYR)</v>
      </c>
    </row>
    <row r="641" spans="1:24" x14ac:dyDescent="0.25">
      <c r="A641" t="s">
        <v>4017</v>
      </c>
      <c r="B641" t="s">
        <v>2875</v>
      </c>
      <c r="C641" t="s">
        <v>2839</v>
      </c>
      <c r="E641" t="s">
        <v>2929</v>
      </c>
      <c r="G641" t="s">
        <v>5126</v>
      </c>
      <c r="H641" t="s">
        <v>2806</v>
      </c>
      <c r="I641" t="s">
        <v>2773</v>
      </c>
      <c r="M641" t="str">
        <f t="shared" si="223"/>
        <v/>
      </c>
      <c r="N641" t="str">
        <f t="shared" si="224"/>
        <v/>
      </c>
      <c r="O641" t="str">
        <f>IFERROR(VLOOKUP(A641,dispett,2,FALSE),B641)</f>
        <v>ecpcntl</v>
      </c>
      <c r="P641" t="str">
        <f t="shared" si="216"/>
        <v>TradCogenFuelType</v>
      </c>
      <c r="Q641" t="str">
        <f t="shared" si="217"/>
        <v>RPSTranche</v>
      </c>
      <c r="R641" t="str">
        <f t="shared" si="218"/>
        <v xml:space="preserve"> </v>
      </c>
      <c r="S641" t="str">
        <f t="shared" si="219"/>
        <v xml:space="preserve"> </v>
      </c>
      <c r="T641" t="str">
        <f t="shared" si="220"/>
        <v xml:space="preserve"> </v>
      </c>
      <c r="U641" t="str">
        <f t="shared" si="221"/>
        <v xml:space="preserve"> </v>
      </c>
      <c r="V641" t="str">
        <f t="shared" si="222"/>
        <v xml:space="preserve"> </v>
      </c>
      <c r="W641" t="str">
        <f t="shared" si="225"/>
        <v>ST_RPS_CHP</v>
      </c>
      <c r="X641" t="str">
        <f t="shared" si="226"/>
        <v>(TradCogenFuelType,RPSTranche)</v>
      </c>
    </row>
    <row r="642" spans="1:24" x14ac:dyDescent="0.25">
      <c r="A642" t="s">
        <v>4018</v>
      </c>
      <c r="B642" t="s">
        <v>2875</v>
      </c>
      <c r="C642" t="s">
        <v>2839</v>
      </c>
      <c r="E642" t="s">
        <v>2876</v>
      </c>
      <c r="G642" t="s">
        <v>4019</v>
      </c>
      <c r="H642" t="s">
        <v>2773</v>
      </c>
      <c r="M642" t="str">
        <f t="shared" si="223"/>
        <v/>
      </c>
      <c r="N642" t="str">
        <f t="shared" si="224"/>
        <v/>
      </c>
      <c r="O642" t="str">
        <f>IFERROR(VLOOKUP(A642,dispett,2,FALSE),B642)</f>
        <v>ecpcntl</v>
      </c>
      <c r="P642" t="str">
        <f t="shared" si="216"/>
        <v>RPSTranche</v>
      </c>
      <c r="Q642" t="str">
        <f t="shared" si="217"/>
        <v xml:space="preserve"> </v>
      </c>
      <c r="R642" t="str">
        <f t="shared" si="218"/>
        <v xml:space="preserve"> </v>
      </c>
      <c r="S642" t="str">
        <f t="shared" si="219"/>
        <v xml:space="preserve"> </v>
      </c>
      <c r="T642" t="str">
        <f t="shared" si="220"/>
        <v xml:space="preserve"> </v>
      </c>
      <c r="U642" t="str">
        <f t="shared" si="221"/>
        <v xml:space="preserve"> </v>
      </c>
      <c r="V642" t="str">
        <f t="shared" si="222"/>
        <v xml:space="preserve"> </v>
      </c>
      <c r="W642" t="str">
        <f t="shared" si="225"/>
        <v>ST_RPS_CHP_SW</v>
      </c>
      <c r="X642" t="str">
        <f t="shared" si="226"/>
        <v>(RPSTranche)</v>
      </c>
    </row>
    <row r="643" spans="1:24" x14ac:dyDescent="0.25">
      <c r="A643" t="s">
        <v>4020</v>
      </c>
      <c r="B643" t="s">
        <v>2875</v>
      </c>
      <c r="C643" t="s">
        <v>2839</v>
      </c>
      <c r="E643" t="s">
        <v>2929</v>
      </c>
      <c r="G643" t="s">
        <v>4021</v>
      </c>
      <c r="H643" t="s">
        <v>2773</v>
      </c>
      <c r="M643" t="str">
        <f t="shared" si="223"/>
        <v/>
      </c>
      <c r="N643" t="str">
        <f t="shared" si="224"/>
        <v/>
      </c>
      <c r="O643" t="str">
        <f>IFERROR(VLOOKUP(A643,dispett,2,FALSE),B643)</f>
        <v>ecpcntl</v>
      </c>
      <c r="P643" t="str">
        <f t="shared" si="216"/>
        <v>RPSTranche</v>
      </c>
      <c r="Q643" t="str">
        <f t="shared" si="217"/>
        <v xml:space="preserve"> </v>
      </c>
      <c r="R643" t="str">
        <f t="shared" si="218"/>
        <v xml:space="preserve"> </v>
      </c>
      <c r="S643" t="str">
        <f t="shared" si="219"/>
        <v xml:space="preserve"> </v>
      </c>
      <c r="T643" t="str">
        <f t="shared" si="220"/>
        <v xml:space="preserve"> </v>
      </c>
      <c r="U643" t="str">
        <f t="shared" si="221"/>
        <v xml:space="preserve"> </v>
      </c>
      <c r="V643" t="str">
        <f t="shared" si="222"/>
        <v xml:space="preserve"> </v>
      </c>
      <c r="W643" t="str">
        <f t="shared" si="225"/>
        <v>ST_RPS_COFIRE</v>
      </c>
      <c r="X643" t="str">
        <f t="shared" si="226"/>
        <v>(RPSTranche)</v>
      </c>
    </row>
    <row r="644" spans="1:24" x14ac:dyDescent="0.25">
      <c r="A644" t="s">
        <v>4022</v>
      </c>
      <c r="B644" t="s">
        <v>2875</v>
      </c>
      <c r="C644" t="s">
        <v>2839</v>
      </c>
      <c r="E644" t="s">
        <v>2929</v>
      </c>
      <c r="G644" t="s">
        <v>5128</v>
      </c>
      <c r="H644" t="s">
        <v>2806</v>
      </c>
      <c r="I644" t="s">
        <v>2773</v>
      </c>
      <c r="M644" t="str">
        <f t="shared" si="223"/>
        <v/>
      </c>
      <c r="N644" t="str">
        <f t="shared" si="224"/>
        <v/>
      </c>
      <c r="O644" t="str">
        <f>IFERROR(VLOOKUP(A644,dispett,2,FALSE),B644)</f>
        <v>ecpcntl</v>
      </c>
      <c r="P644" t="str">
        <f t="shared" si="216"/>
        <v>TradCogenFuelType</v>
      </c>
      <c r="Q644" t="str">
        <f t="shared" si="217"/>
        <v>RPSTranche</v>
      </c>
      <c r="R644" t="str">
        <f t="shared" si="218"/>
        <v xml:space="preserve"> </v>
      </c>
      <c r="S644" t="str">
        <f t="shared" si="219"/>
        <v xml:space="preserve"> </v>
      </c>
      <c r="T644" t="str">
        <f t="shared" si="220"/>
        <v xml:space="preserve"> </v>
      </c>
      <c r="U644" t="str">
        <f t="shared" si="221"/>
        <v xml:space="preserve"> </v>
      </c>
      <c r="V644" t="str">
        <f t="shared" si="222"/>
        <v xml:space="preserve"> </v>
      </c>
      <c r="W644" t="str">
        <f t="shared" si="225"/>
        <v>ST_RPS_DG</v>
      </c>
      <c r="X644" t="str">
        <f t="shared" si="226"/>
        <v>(TradCogenFuelType,RPSTranche)</v>
      </c>
    </row>
    <row r="645" spans="1:24" x14ac:dyDescent="0.25">
      <c r="A645" t="s">
        <v>4023</v>
      </c>
      <c r="B645" t="s">
        <v>2875</v>
      </c>
      <c r="C645" t="s">
        <v>2839</v>
      </c>
      <c r="E645" t="s">
        <v>2876</v>
      </c>
      <c r="G645" t="s">
        <v>4024</v>
      </c>
      <c r="H645" t="s">
        <v>2773</v>
      </c>
      <c r="M645" t="str">
        <f t="shared" si="223"/>
        <v/>
      </c>
      <c r="N645" t="str">
        <f t="shared" si="224"/>
        <v/>
      </c>
      <c r="O645" t="str">
        <f>IFERROR(VLOOKUP(A645,dispett,2,FALSE),B645)</f>
        <v>ecpcntl</v>
      </c>
      <c r="P645" t="str">
        <f t="shared" si="216"/>
        <v>RPSTranche</v>
      </c>
      <c r="Q645" t="str">
        <f t="shared" si="217"/>
        <v xml:space="preserve"> </v>
      </c>
      <c r="R645" t="str">
        <f t="shared" si="218"/>
        <v xml:space="preserve"> </v>
      </c>
      <c r="S645" t="str">
        <f t="shared" si="219"/>
        <v xml:space="preserve"> </v>
      </c>
      <c r="T645" t="str">
        <f t="shared" si="220"/>
        <v xml:space="preserve"> </v>
      </c>
      <c r="U645" t="str">
        <f t="shared" si="221"/>
        <v xml:space="preserve"> </v>
      </c>
      <c r="V645" t="str">
        <f t="shared" si="222"/>
        <v xml:space="preserve"> </v>
      </c>
      <c r="W645" t="str">
        <f t="shared" si="225"/>
        <v>ST_RPS_DG_SW</v>
      </c>
      <c r="X645" t="str">
        <f t="shared" si="226"/>
        <v>(RPSTranche)</v>
      </c>
    </row>
    <row r="646" spans="1:24" x14ac:dyDescent="0.25">
      <c r="A646" t="s">
        <v>4025</v>
      </c>
      <c r="B646" t="s">
        <v>2964</v>
      </c>
      <c r="C646" t="s">
        <v>2865</v>
      </c>
      <c r="E646" t="s">
        <v>2914</v>
      </c>
      <c r="G646" t="s">
        <v>4026</v>
      </c>
      <c r="H646" t="s">
        <v>2773</v>
      </c>
      <c r="I646" t="s">
        <v>5333</v>
      </c>
      <c r="J646" t="s">
        <v>2561</v>
      </c>
      <c r="M646" t="str">
        <f t="shared" si="223"/>
        <v/>
      </c>
      <c r="N646" t="str">
        <f t="shared" si="224"/>
        <v/>
      </c>
      <c r="O646" t="str">
        <f>IFERROR(VLOOKUP(A646,dispett,2,FALSE),B646)</f>
        <v>uecpout</v>
      </c>
      <c r="P646" t="str">
        <f t="shared" si="216"/>
        <v>RPSTranche</v>
      </c>
      <c r="Q646" t="str">
        <f t="shared" si="217"/>
        <v>ExplicitPlanningHorizon</v>
      </c>
      <c r="R646" t="str">
        <f t="shared" si="218"/>
        <v>MNUMYR</v>
      </c>
      <c r="S646" t="str">
        <f t="shared" si="219"/>
        <v xml:space="preserve"> </v>
      </c>
      <c r="T646" t="str">
        <f t="shared" si="220"/>
        <v xml:space="preserve"> </v>
      </c>
      <c r="U646" t="str">
        <f t="shared" si="221"/>
        <v xml:space="preserve"> </v>
      </c>
      <c r="V646" t="str">
        <f t="shared" si="222"/>
        <v xml:space="preserve"> </v>
      </c>
      <c r="W646" t="str">
        <f t="shared" si="225"/>
        <v>ST_RPS_DUALS</v>
      </c>
      <c r="X646" t="str">
        <f t="shared" si="226"/>
        <v>(RPSTranche,ExplicitPlanningHorizon,MNUMYR)</v>
      </c>
    </row>
    <row r="647" spans="1:24" x14ac:dyDescent="0.25">
      <c r="A647" t="s">
        <v>4027</v>
      </c>
      <c r="B647" t="s">
        <v>2875</v>
      </c>
      <c r="C647" t="s">
        <v>2839</v>
      </c>
      <c r="E647" t="s">
        <v>2929</v>
      </c>
      <c r="G647" t="s">
        <v>4028</v>
      </c>
      <c r="H647" t="s">
        <v>5308</v>
      </c>
      <c r="I647" t="s">
        <v>2773</v>
      </c>
      <c r="M647" t="str">
        <f t="shared" si="223"/>
        <v/>
      </c>
      <c r="N647" t="str">
        <f t="shared" si="224"/>
        <v/>
      </c>
      <c r="O647" t="str">
        <f>IFERROR(VLOOKUP(A647,dispett,2,FALSE),B647)</f>
        <v>ecpcntl</v>
      </c>
      <c r="P647" t="str">
        <f t="shared" si="216"/>
        <v>PlantType</v>
      </c>
      <c r="Q647" t="str">
        <f t="shared" si="217"/>
        <v>RPSTranche</v>
      </c>
      <c r="R647" t="str">
        <f t="shared" si="218"/>
        <v xml:space="preserve"> </v>
      </c>
      <c r="S647" t="str">
        <f t="shared" si="219"/>
        <v xml:space="preserve"> </v>
      </c>
      <c r="T647" t="str">
        <f t="shared" si="220"/>
        <v xml:space="preserve"> </v>
      </c>
      <c r="U647" t="str">
        <f t="shared" si="221"/>
        <v xml:space="preserve"> </v>
      </c>
      <c r="V647" t="str">
        <f t="shared" si="222"/>
        <v xml:space="preserve"> </v>
      </c>
      <c r="W647" t="str">
        <f t="shared" si="225"/>
        <v>ST_RPS_ECP_EX</v>
      </c>
      <c r="X647" t="str">
        <f t="shared" si="226"/>
        <v>(PlantType,RPSTranche)</v>
      </c>
    </row>
    <row r="648" spans="1:24" x14ac:dyDescent="0.25">
      <c r="A648" t="s">
        <v>4029</v>
      </c>
      <c r="B648" t="s">
        <v>2875</v>
      </c>
      <c r="C648" t="s">
        <v>2839</v>
      </c>
      <c r="E648" t="s">
        <v>2929</v>
      </c>
      <c r="G648" t="s">
        <v>4030</v>
      </c>
      <c r="H648" t="s">
        <v>5308</v>
      </c>
      <c r="I648" t="s">
        <v>2773</v>
      </c>
      <c r="M648" t="str">
        <f t="shared" si="223"/>
        <v/>
      </c>
      <c r="N648" t="str">
        <f t="shared" si="224"/>
        <v/>
      </c>
      <c r="O648" t="str">
        <f>IFERROR(VLOOKUP(A648,dispett,2,FALSE),B648)</f>
        <v>ecpcntl</v>
      </c>
      <c r="P648" t="str">
        <f t="shared" si="216"/>
        <v>PlantType</v>
      </c>
      <c r="Q648" t="str">
        <f t="shared" si="217"/>
        <v>RPSTranche</v>
      </c>
      <c r="R648" t="str">
        <f t="shared" si="218"/>
        <v xml:space="preserve"> </v>
      </c>
      <c r="S648" t="str">
        <f t="shared" si="219"/>
        <v xml:space="preserve"> </v>
      </c>
      <c r="T648" t="str">
        <f t="shared" si="220"/>
        <v xml:space="preserve"> </v>
      </c>
      <c r="U648" t="str">
        <f t="shared" si="221"/>
        <v xml:space="preserve"> </v>
      </c>
      <c r="V648" t="str">
        <f t="shared" si="222"/>
        <v xml:space="preserve"> </v>
      </c>
      <c r="W648" t="str">
        <f t="shared" si="225"/>
        <v>ST_RPS_ECP_NW</v>
      </c>
      <c r="X648" t="str">
        <f t="shared" si="226"/>
        <v>(PlantType,RPSTranche)</v>
      </c>
    </row>
    <row r="649" spans="1:24" x14ac:dyDescent="0.25">
      <c r="A649" t="s">
        <v>4031</v>
      </c>
      <c r="B649" t="s">
        <v>2875</v>
      </c>
      <c r="C649" t="s">
        <v>2839</v>
      </c>
      <c r="E649" t="s">
        <v>2876</v>
      </c>
      <c r="G649" t="s">
        <v>5129</v>
      </c>
      <c r="H649" t="s">
        <v>2727</v>
      </c>
      <c r="I649" t="s">
        <v>2773</v>
      </c>
      <c r="M649" t="str">
        <f t="shared" si="223"/>
        <v/>
      </c>
      <c r="N649" t="str">
        <f t="shared" si="224"/>
        <v/>
      </c>
      <c r="O649" t="str">
        <f>IFERROR(VLOOKUP(A649,dispett,2,FALSE),B649)</f>
        <v>ecpcntl</v>
      </c>
      <c r="P649" t="str">
        <f t="shared" si="216"/>
        <v>SupplyRegion_ALT1</v>
      </c>
      <c r="Q649" t="str">
        <f t="shared" si="217"/>
        <v>RPSTranche</v>
      </c>
      <c r="R649" t="str">
        <f t="shared" si="218"/>
        <v xml:space="preserve"> </v>
      </c>
      <c r="S649" t="str">
        <f t="shared" si="219"/>
        <v xml:space="preserve"> </v>
      </c>
      <c r="T649" t="str">
        <f t="shared" si="220"/>
        <v xml:space="preserve"> </v>
      </c>
      <c r="U649" t="str">
        <f t="shared" si="221"/>
        <v xml:space="preserve"> </v>
      </c>
      <c r="V649" t="str">
        <f t="shared" si="222"/>
        <v xml:space="preserve"> </v>
      </c>
      <c r="W649" t="str">
        <f t="shared" si="225"/>
        <v>ST_RPS_EMM_MAP</v>
      </c>
      <c r="X649" t="str">
        <f t="shared" si="226"/>
        <v>(SupplyRegion_ALT1,RPSTranche)</v>
      </c>
    </row>
    <row r="650" spans="1:24" x14ac:dyDescent="0.25">
      <c r="A650" t="s">
        <v>4032</v>
      </c>
      <c r="B650" t="s">
        <v>2964</v>
      </c>
      <c r="C650" t="s">
        <v>2865</v>
      </c>
      <c r="E650" t="s">
        <v>2914</v>
      </c>
      <c r="G650" t="s">
        <v>4033</v>
      </c>
      <c r="H650" t="s">
        <v>2727</v>
      </c>
      <c r="I650" t="s">
        <v>5356</v>
      </c>
      <c r="M650" t="str">
        <f t="shared" si="223"/>
        <v/>
      </c>
      <c r="N650" t="str">
        <f t="shared" si="224"/>
        <v/>
      </c>
      <c r="O650" t="str">
        <f>IFERROR(VLOOKUP(A650,dispett,2,FALSE),B650)</f>
        <v>uecpout</v>
      </c>
      <c r="P650" t="str">
        <f t="shared" si="216"/>
        <v>SupplyRegion_ALT1</v>
      </c>
      <c r="Q650" t="str">
        <f t="shared" si="217"/>
        <v>MNUMYRX</v>
      </c>
      <c r="R650" t="str">
        <f t="shared" si="218"/>
        <v xml:space="preserve"> </v>
      </c>
      <c r="S650" t="str">
        <f t="shared" si="219"/>
        <v xml:space="preserve"> </v>
      </c>
      <c r="T650" t="str">
        <f t="shared" si="220"/>
        <v xml:space="preserve"> </v>
      </c>
      <c r="U650" t="str">
        <f t="shared" si="221"/>
        <v xml:space="preserve"> </v>
      </c>
      <c r="V650" t="str">
        <f t="shared" si="222"/>
        <v xml:space="preserve"> </v>
      </c>
      <c r="W650" t="str">
        <f t="shared" si="225"/>
        <v>ST_RPS_EMM_P</v>
      </c>
      <c r="X650" t="str">
        <f t="shared" si="226"/>
        <v>(SupplyRegion_ALT1,MNUMYRX)</v>
      </c>
    </row>
    <row r="651" spans="1:24" x14ac:dyDescent="0.25">
      <c r="A651" t="s">
        <v>4034</v>
      </c>
      <c r="B651" t="s">
        <v>2964</v>
      </c>
      <c r="C651" t="s">
        <v>2865</v>
      </c>
      <c r="E651" t="s">
        <v>2914</v>
      </c>
      <c r="G651" t="s">
        <v>4035</v>
      </c>
      <c r="H651" t="s">
        <v>2727</v>
      </c>
      <c r="I651" t="s">
        <v>5356</v>
      </c>
      <c r="M651" t="str">
        <f t="shared" si="223"/>
        <v/>
      </c>
      <c r="N651" t="str">
        <f t="shared" si="224"/>
        <v/>
      </c>
      <c r="O651" t="str">
        <f>IFERROR(VLOOKUP(A651,dispett,2,FALSE),B651)</f>
        <v>uecpout</v>
      </c>
      <c r="P651" t="str">
        <f t="shared" si="216"/>
        <v>SupplyRegion_ALT1</v>
      </c>
      <c r="Q651" t="str">
        <f t="shared" si="217"/>
        <v>MNUMYRX</v>
      </c>
      <c r="R651" t="str">
        <f t="shared" si="218"/>
        <v xml:space="preserve"> </v>
      </c>
      <c r="S651" t="str">
        <f t="shared" si="219"/>
        <v xml:space="preserve"> </v>
      </c>
      <c r="T651" t="str">
        <f t="shared" si="220"/>
        <v xml:space="preserve"> </v>
      </c>
      <c r="U651" t="str">
        <f t="shared" si="221"/>
        <v xml:space="preserve"> </v>
      </c>
      <c r="V651" t="str">
        <f t="shared" si="222"/>
        <v xml:space="preserve"> </v>
      </c>
      <c r="W651" t="str">
        <f t="shared" si="225"/>
        <v>ST_RPS_EMM_Q</v>
      </c>
      <c r="X651" t="str">
        <f t="shared" si="226"/>
        <v>(SupplyRegion_ALT1,MNUMYRX)</v>
      </c>
    </row>
    <row r="652" spans="1:24" x14ac:dyDescent="0.25">
      <c r="A652" t="s">
        <v>4036</v>
      </c>
      <c r="B652" t="s">
        <v>2964</v>
      </c>
      <c r="C652" t="s">
        <v>2839</v>
      </c>
      <c r="E652" t="s">
        <v>2914</v>
      </c>
      <c r="G652" t="s">
        <v>4037</v>
      </c>
      <c r="H652" t="s">
        <v>2727</v>
      </c>
      <c r="I652" t="s">
        <v>5308</v>
      </c>
      <c r="J652" t="s">
        <v>5356</v>
      </c>
      <c r="M652" t="str">
        <f t="shared" si="223"/>
        <v/>
      </c>
      <c r="N652" t="str">
        <f t="shared" si="224"/>
        <v/>
      </c>
      <c r="O652" t="str">
        <f>IFERROR(VLOOKUP(A652,dispett,2,FALSE),B652)</f>
        <v>uecpout</v>
      </c>
      <c r="P652" t="str">
        <f t="shared" si="216"/>
        <v>SupplyRegion_ALT1</v>
      </c>
      <c r="Q652" t="str">
        <f t="shared" si="217"/>
        <v>PlantType</v>
      </c>
      <c r="R652" t="str">
        <f t="shared" si="218"/>
        <v>MNUMYRX</v>
      </c>
      <c r="S652" t="str">
        <f t="shared" si="219"/>
        <v xml:space="preserve"> </v>
      </c>
      <c r="T652" t="str">
        <f t="shared" si="220"/>
        <v xml:space="preserve"> </v>
      </c>
      <c r="U652" t="str">
        <f t="shared" si="221"/>
        <v xml:space="preserve"> </v>
      </c>
      <c r="V652" t="str">
        <f t="shared" si="222"/>
        <v xml:space="preserve"> </v>
      </c>
      <c r="W652" t="str">
        <f t="shared" si="225"/>
        <v>ST_RPS_EX_GEN</v>
      </c>
      <c r="X652" t="str">
        <f t="shared" si="226"/>
        <v>(SupplyRegion_ALT1,PlantType,MNUMYRX)</v>
      </c>
    </row>
    <row r="653" spans="1:24" x14ac:dyDescent="0.25">
      <c r="A653" t="s">
        <v>4038</v>
      </c>
      <c r="B653" t="s">
        <v>2875</v>
      </c>
      <c r="C653" t="s">
        <v>2839</v>
      </c>
      <c r="E653" t="s">
        <v>2876</v>
      </c>
      <c r="G653" t="s">
        <v>4039</v>
      </c>
      <c r="H653" t="s">
        <v>2773</v>
      </c>
      <c r="M653" t="str">
        <f t="shared" si="223"/>
        <v/>
      </c>
      <c r="N653" t="str">
        <f t="shared" si="224"/>
        <v/>
      </c>
      <c r="O653" t="str">
        <f>IFERROR(VLOOKUP(A653,dispett,2,FALSE),B653)</f>
        <v>ecpcntl</v>
      </c>
      <c r="P653" t="str">
        <f t="shared" si="216"/>
        <v>RPSTranche</v>
      </c>
      <c r="Q653" t="str">
        <f t="shared" si="217"/>
        <v xml:space="preserve"> </v>
      </c>
      <c r="R653" t="str">
        <f t="shared" si="218"/>
        <v xml:space="preserve"> </v>
      </c>
      <c r="S653" t="str">
        <f t="shared" si="219"/>
        <v xml:space="preserve"> </v>
      </c>
      <c r="T653" t="str">
        <f t="shared" si="220"/>
        <v xml:space="preserve"> </v>
      </c>
      <c r="U653" t="str">
        <f t="shared" si="221"/>
        <v xml:space="preserve"> </v>
      </c>
      <c r="V653" t="str">
        <f t="shared" si="222"/>
        <v xml:space="preserve"> </v>
      </c>
      <c r="W653" t="str">
        <f t="shared" si="225"/>
        <v>ST_RPS_IMPORTS</v>
      </c>
      <c r="X653" t="str">
        <f t="shared" si="226"/>
        <v>(RPSTranche)</v>
      </c>
    </row>
    <row r="654" spans="1:24" x14ac:dyDescent="0.25">
      <c r="A654" t="s">
        <v>4040</v>
      </c>
      <c r="B654" t="s">
        <v>2964</v>
      </c>
      <c r="C654" t="s">
        <v>2839</v>
      </c>
      <c r="E654" t="s">
        <v>2914</v>
      </c>
      <c r="G654" t="s">
        <v>4041</v>
      </c>
      <c r="H654" t="s">
        <v>2727</v>
      </c>
      <c r="I654" t="s">
        <v>5308</v>
      </c>
      <c r="J654" t="s">
        <v>5356</v>
      </c>
      <c r="M654" t="str">
        <f t="shared" si="223"/>
        <v/>
      </c>
      <c r="N654" t="str">
        <f t="shared" si="224"/>
        <v/>
      </c>
      <c r="O654" t="str">
        <f>IFERROR(VLOOKUP(A654,dispett,2,FALSE),B654)</f>
        <v>uecpout</v>
      </c>
      <c r="P654" t="str">
        <f t="shared" si="216"/>
        <v>SupplyRegion_ALT1</v>
      </c>
      <c r="Q654" t="str">
        <f t="shared" si="217"/>
        <v>PlantType</v>
      </c>
      <c r="R654" t="str">
        <f t="shared" si="218"/>
        <v>MNUMYRX</v>
      </c>
      <c r="S654" t="str">
        <f t="shared" si="219"/>
        <v xml:space="preserve"> </v>
      </c>
      <c r="T654" t="str">
        <f t="shared" si="220"/>
        <v xml:space="preserve"> </v>
      </c>
      <c r="U654" t="str">
        <f t="shared" si="221"/>
        <v xml:space="preserve"> </v>
      </c>
      <c r="V654" t="str">
        <f t="shared" si="222"/>
        <v xml:space="preserve"> </v>
      </c>
      <c r="W654" t="str">
        <f t="shared" si="225"/>
        <v>ST_RPS_NW_GEN</v>
      </c>
      <c r="X654" t="str">
        <f t="shared" si="226"/>
        <v>(SupplyRegion_ALT1,PlantType,MNUMYRX)</v>
      </c>
    </row>
    <row r="655" spans="1:24" x14ac:dyDescent="0.25">
      <c r="A655" t="s">
        <v>4042</v>
      </c>
      <c r="B655" t="s">
        <v>2875</v>
      </c>
      <c r="C655" t="s">
        <v>2839</v>
      </c>
      <c r="E655" t="s">
        <v>2929</v>
      </c>
      <c r="G655" t="s">
        <v>4043</v>
      </c>
      <c r="H655" t="s">
        <v>2773</v>
      </c>
      <c r="I655" t="s">
        <v>5355</v>
      </c>
      <c r="M655" t="str">
        <f t="shared" si="223"/>
        <v/>
      </c>
      <c r="N655" t="str">
        <f t="shared" si="224"/>
        <v/>
      </c>
      <c r="O655" t="str">
        <f>IFERROR(VLOOKUP(A655,dispett,2,FALSE),B655)</f>
        <v>ecpcntl</v>
      </c>
      <c r="P655" t="str">
        <f t="shared" si="216"/>
        <v>RPSTranche</v>
      </c>
      <c r="Q655" t="str">
        <f t="shared" si="217"/>
        <v>MNUMYRF</v>
      </c>
      <c r="R655" t="str">
        <f t="shared" si="218"/>
        <v xml:space="preserve"> </v>
      </c>
      <c r="S655" t="str">
        <f t="shared" si="219"/>
        <v xml:space="preserve"> </v>
      </c>
      <c r="T655" t="str">
        <f t="shared" si="220"/>
        <v xml:space="preserve"> </v>
      </c>
      <c r="U655" t="str">
        <f t="shared" si="221"/>
        <v xml:space="preserve"> </v>
      </c>
      <c r="V655" t="str">
        <f t="shared" si="222"/>
        <v xml:space="preserve"> </v>
      </c>
      <c r="W655" t="str">
        <f t="shared" si="225"/>
        <v>ST_RPS_PCAP_87</v>
      </c>
      <c r="X655" t="str">
        <f t="shared" si="226"/>
        <v>(RPSTranche,MNUMYRF)</v>
      </c>
    </row>
    <row r="656" spans="1:24" x14ac:dyDescent="0.25">
      <c r="A656" t="s">
        <v>4044</v>
      </c>
      <c r="B656" t="s">
        <v>2875</v>
      </c>
      <c r="C656" t="s">
        <v>2839</v>
      </c>
      <c r="E656" t="s">
        <v>2876</v>
      </c>
      <c r="G656" t="s">
        <v>4045</v>
      </c>
      <c r="H656" t="s">
        <v>2773</v>
      </c>
      <c r="M656" t="str">
        <f t="shared" si="223"/>
        <v/>
      </c>
      <c r="N656" t="str">
        <f t="shared" si="224"/>
        <v/>
      </c>
      <c r="O656" t="str">
        <f>IFERROR(VLOOKUP(A656,dispett,2,FALSE),B656)</f>
        <v>ecpcntl</v>
      </c>
      <c r="P656" t="str">
        <f t="shared" si="216"/>
        <v>RPSTranche</v>
      </c>
      <c r="Q656" t="str">
        <f t="shared" si="217"/>
        <v xml:space="preserve"> </v>
      </c>
      <c r="R656" t="str">
        <f t="shared" si="218"/>
        <v xml:space="preserve"> </v>
      </c>
      <c r="S656" t="str">
        <f t="shared" si="219"/>
        <v xml:space="preserve"> </v>
      </c>
      <c r="T656" t="str">
        <f t="shared" si="220"/>
        <v xml:space="preserve"> </v>
      </c>
      <c r="U656" t="str">
        <f t="shared" si="221"/>
        <v xml:space="preserve"> </v>
      </c>
      <c r="V656" t="str">
        <f t="shared" si="222"/>
        <v xml:space="preserve"> </v>
      </c>
      <c r="W656" t="str">
        <f t="shared" si="225"/>
        <v>ST_RPS_PCAP_TYP</v>
      </c>
      <c r="X656" t="str">
        <f t="shared" si="226"/>
        <v>(RPSTranche)</v>
      </c>
    </row>
    <row r="657" spans="1:24" x14ac:dyDescent="0.25">
      <c r="A657" t="s">
        <v>4046</v>
      </c>
      <c r="B657" t="s">
        <v>2964</v>
      </c>
      <c r="C657" t="s">
        <v>2865</v>
      </c>
      <c r="E657" t="s">
        <v>2914</v>
      </c>
      <c r="G657" t="s">
        <v>4047</v>
      </c>
      <c r="H657" t="s">
        <v>2773</v>
      </c>
      <c r="I657" t="s">
        <v>5356</v>
      </c>
      <c r="M657" t="str">
        <f t="shared" si="223"/>
        <v/>
      </c>
      <c r="N657" t="str">
        <f t="shared" si="224"/>
        <v/>
      </c>
      <c r="O657" t="str">
        <f>IFERROR(VLOOKUP(A657,dispett,2,FALSE),B657)</f>
        <v>uecpout</v>
      </c>
      <c r="P657" t="str">
        <f t="shared" si="216"/>
        <v>RPSTranche</v>
      </c>
      <c r="Q657" t="str">
        <f t="shared" si="217"/>
        <v>MNUMYRX</v>
      </c>
      <c r="R657" t="str">
        <f t="shared" si="218"/>
        <v xml:space="preserve"> </v>
      </c>
      <c r="S657" t="str">
        <f t="shared" si="219"/>
        <v xml:space="preserve"> </v>
      </c>
      <c r="T657" t="str">
        <f t="shared" si="220"/>
        <v xml:space="preserve"> </v>
      </c>
      <c r="U657" t="str">
        <f t="shared" si="221"/>
        <v xml:space="preserve"> </v>
      </c>
      <c r="V657" t="str">
        <f t="shared" si="222"/>
        <v xml:space="preserve"> </v>
      </c>
      <c r="W657" t="str">
        <f t="shared" si="225"/>
        <v>ST_RPS_PRC_87</v>
      </c>
      <c r="X657" t="str">
        <f t="shared" si="226"/>
        <v>(RPSTranche,MNUMYRX)</v>
      </c>
    </row>
    <row r="658" spans="1:24" x14ac:dyDescent="0.25">
      <c r="A658" t="s">
        <v>4048</v>
      </c>
      <c r="B658" t="s">
        <v>2875</v>
      </c>
      <c r="C658" t="s">
        <v>2839</v>
      </c>
      <c r="E658" t="s">
        <v>2929</v>
      </c>
      <c r="G658" t="s">
        <v>4049</v>
      </c>
      <c r="H658" t="s">
        <v>2727</v>
      </c>
      <c r="I658" t="s">
        <v>2773</v>
      </c>
      <c r="J658" t="s">
        <v>5355</v>
      </c>
      <c r="M658" t="str">
        <f t="shared" si="223"/>
        <v/>
      </c>
      <c r="N658" t="str">
        <f t="shared" si="224"/>
        <v/>
      </c>
      <c r="O658" t="str">
        <f>IFERROR(VLOOKUP(A658,dispett,2,FALSE),B658)</f>
        <v>ecpcntl</v>
      </c>
      <c r="P658" t="str">
        <f t="shared" si="216"/>
        <v>SupplyRegion_ALT1</v>
      </c>
      <c r="Q658" t="str">
        <f t="shared" si="217"/>
        <v>RPSTranche</v>
      </c>
      <c r="R658" t="str">
        <f t="shared" si="218"/>
        <v>MNUMYRF</v>
      </c>
      <c r="S658" t="str">
        <f t="shared" si="219"/>
        <v xml:space="preserve"> </v>
      </c>
      <c r="T658" t="str">
        <f t="shared" si="220"/>
        <v xml:space="preserve"> </v>
      </c>
      <c r="U658" t="str">
        <f t="shared" si="221"/>
        <v xml:space="preserve"> </v>
      </c>
      <c r="V658" t="str">
        <f t="shared" si="222"/>
        <v xml:space="preserve"> </v>
      </c>
      <c r="W658" t="str">
        <f t="shared" si="225"/>
        <v>ST_RPS_REQ</v>
      </c>
      <c r="X658" t="str">
        <f t="shared" si="226"/>
        <v>(SupplyRegion_ALT1,RPSTranche,MNUMYRF)</v>
      </c>
    </row>
    <row r="659" spans="1:24" x14ac:dyDescent="0.25">
      <c r="A659" t="s">
        <v>4050</v>
      </c>
      <c r="B659" t="s">
        <v>2875</v>
      </c>
      <c r="C659" t="s">
        <v>2839</v>
      </c>
      <c r="E659" t="s">
        <v>2876</v>
      </c>
      <c r="G659" t="s">
        <v>4051</v>
      </c>
      <c r="H659" t="s">
        <v>2773</v>
      </c>
      <c r="M659" t="str">
        <f t="shared" si="223"/>
        <v/>
      </c>
      <c r="N659" t="str">
        <f t="shared" si="224"/>
        <v/>
      </c>
      <c r="O659" t="str">
        <f>IFERROR(VLOOKUP(A659,dispett,2,FALSE),B659)</f>
        <v>ecpcntl</v>
      </c>
      <c r="P659" t="str">
        <f t="shared" si="216"/>
        <v>RPSTranche</v>
      </c>
      <c r="Q659" t="str">
        <f t="shared" si="217"/>
        <v xml:space="preserve"> </v>
      </c>
      <c r="R659" t="str">
        <f t="shared" si="218"/>
        <v xml:space="preserve"> </v>
      </c>
      <c r="S659" t="str">
        <f t="shared" si="219"/>
        <v xml:space="preserve"> </v>
      </c>
      <c r="T659" t="str">
        <f t="shared" si="220"/>
        <v xml:space="preserve"> </v>
      </c>
      <c r="U659" t="str">
        <f t="shared" si="221"/>
        <v xml:space="preserve"> </v>
      </c>
      <c r="V659" t="str">
        <f t="shared" si="222"/>
        <v xml:space="preserve"> </v>
      </c>
      <c r="W659" t="str">
        <f t="shared" si="225"/>
        <v>ST_RPS_STnm</v>
      </c>
      <c r="X659" t="str">
        <f t="shared" si="226"/>
        <v>(RPSTranche)</v>
      </c>
    </row>
    <row r="660" spans="1:24" x14ac:dyDescent="0.25">
      <c r="A660" t="s">
        <v>4052</v>
      </c>
      <c r="B660" t="s">
        <v>2875</v>
      </c>
      <c r="C660" t="s">
        <v>2839</v>
      </c>
      <c r="E660" t="s">
        <v>2876</v>
      </c>
      <c r="G660" t="s">
        <v>4053</v>
      </c>
      <c r="H660" t="s">
        <v>2773</v>
      </c>
      <c r="M660" t="str">
        <f t="shared" si="223"/>
        <v/>
      </c>
      <c r="N660" t="str">
        <f t="shared" si="224"/>
        <v/>
      </c>
      <c r="O660" t="str">
        <f>IFERROR(VLOOKUP(A660,dispett,2,FALSE),B660)</f>
        <v>ecpcntl</v>
      </c>
      <c r="P660" t="str">
        <f t="shared" si="216"/>
        <v>RPSTranche</v>
      </c>
      <c r="Q660" t="str">
        <f t="shared" si="217"/>
        <v xml:space="preserve"> </v>
      </c>
      <c r="R660" t="str">
        <f t="shared" si="218"/>
        <v xml:space="preserve"> </v>
      </c>
      <c r="S660" t="str">
        <f t="shared" si="219"/>
        <v xml:space="preserve"> </v>
      </c>
      <c r="T660" t="str">
        <f t="shared" si="220"/>
        <v xml:space="preserve"> </v>
      </c>
      <c r="U660" t="str">
        <f t="shared" si="221"/>
        <v xml:space="preserve"> </v>
      </c>
      <c r="V660" t="str">
        <f t="shared" si="222"/>
        <v xml:space="preserve"> </v>
      </c>
      <c r="W660" t="str">
        <f t="shared" si="225"/>
        <v>ST_RPS_SYR</v>
      </c>
      <c r="X660" t="str">
        <f t="shared" si="226"/>
        <v>(RPSTranche)</v>
      </c>
    </row>
    <row r="661" spans="1:24" x14ac:dyDescent="0.25">
      <c r="A661" t="s">
        <v>4054</v>
      </c>
      <c r="B661" t="s">
        <v>2875</v>
      </c>
      <c r="C661" t="s">
        <v>2839</v>
      </c>
      <c r="E661" t="s">
        <v>2876</v>
      </c>
      <c r="G661" t="s">
        <v>4055</v>
      </c>
      <c r="H661" t="s">
        <v>2727</v>
      </c>
      <c r="I661" t="s">
        <v>2727</v>
      </c>
      <c r="J661" t="s">
        <v>5332</v>
      </c>
      <c r="M661" t="str">
        <f t="shared" si="223"/>
        <v/>
      </c>
      <c r="N661" t="str">
        <f t="shared" si="224"/>
        <v/>
      </c>
      <c r="O661" t="str">
        <f>IFERROR(VLOOKUP(A661,dispett,2,FALSE),B661)</f>
        <v>ecpcntl</v>
      </c>
      <c r="P661" t="str">
        <f t="shared" si="216"/>
        <v>SupplyRegion_ALT1</v>
      </c>
      <c r="Q661" t="str">
        <f t="shared" si="217"/>
        <v>SupplyRegion</v>
      </c>
      <c r="R661" t="str">
        <f t="shared" si="218"/>
        <v>ExplicitPlanningHorizon</v>
      </c>
      <c r="S661" t="str">
        <f t="shared" si="219"/>
        <v xml:space="preserve"> </v>
      </c>
      <c r="T661" t="str">
        <f t="shared" si="220"/>
        <v xml:space="preserve"> </v>
      </c>
      <c r="U661" t="str">
        <f t="shared" si="221"/>
        <v xml:space="preserve"> </v>
      </c>
      <c r="V661" t="str">
        <f t="shared" si="222"/>
        <v xml:space="preserve"> </v>
      </c>
      <c r="W661" t="str">
        <f t="shared" si="225"/>
        <v>ST_RPS_TRD</v>
      </c>
      <c r="X661" t="str">
        <f t="shared" si="226"/>
        <v>(SupplyRegion_ALT1,SupplyRegion,ExplicitPlanningHorizon)</v>
      </c>
    </row>
    <row r="662" spans="1:24" x14ac:dyDescent="0.25">
      <c r="A662" t="s">
        <v>4056</v>
      </c>
      <c r="B662" t="s">
        <v>2964</v>
      </c>
      <c r="C662" t="s">
        <v>2839</v>
      </c>
      <c r="E662" t="s">
        <v>2914</v>
      </c>
      <c r="G662" t="s">
        <v>4057</v>
      </c>
      <c r="H662" t="s">
        <v>2727</v>
      </c>
      <c r="I662" t="s">
        <v>5308</v>
      </c>
      <c r="J662" t="s">
        <v>5356</v>
      </c>
      <c r="M662" t="str">
        <f t="shared" si="223"/>
        <v/>
      </c>
      <c r="N662" t="str">
        <f t="shared" si="224"/>
        <v/>
      </c>
      <c r="O662" t="str">
        <f>IFERROR(VLOOKUP(A662,dispett,2,FALSE),B662)</f>
        <v>uecpout</v>
      </c>
      <c r="P662" t="str">
        <f t="shared" si="216"/>
        <v>SupplyRegion_ALT1</v>
      </c>
      <c r="Q662" t="str">
        <f t="shared" si="217"/>
        <v>PlantType</v>
      </c>
      <c r="R662" t="str">
        <f t="shared" si="218"/>
        <v>MNUMYRX</v>
      </c>
      <c r="S662" t="str">
        <f t="shared" si="219"/>
        <v xml:space="preserve"> </v>
      </c>
      <c r="T662" t="str">
        <f t="shared" si="220"/>
        <v xml:space="preserve"> </v>
      </c>
      <c r="U662" t="str">
        <f t="shared" si="221"/>
        <v xml:space="preserve"> </v>
      </c>
      <c r="V662" t="str">
        <f t="shared" si="222"/>
        <v xml:space="preserve"> </v>
      </c>
      <c r="W662" t="str">
        <f t="shared" si="225"/>
        <v>ST_RPS_XP_GEN</v>
      </c>
      <c r="X662" t="str">
        <f t="shared" si="226"/>
        <v>(SupplyRegion_ALT1,PlantType,MNUMYRX)</v>
      </c>
    </row>
    <row r="663" spans="1:24" x14ac:dyDescent="0.25">
      <c r="A663" t="s">
        <v>4058</v>
      </c>
      <c r="B663" t="s">
        <v>2928</v>
      </c>
      <c r="C663" t="s">
        <v>2839</v>
      </c>
      <c r="E663" t="s">
        <v>2929</v>
      </c>
      <c r="G663" t="s">
        <v>4059</v>
      </c>
      <c r="H663" t="s">
        <v>5351</v>
      </c>
      <c r="I663" t="s">
        <v>5342</v>
      </c>
      <c r="M663" t="str">
        <f t="shared" si="223"/>
        <v/>
      </c>
      <c r="N663" t="str">
        <f t="shared" si="224"/>
        <v/>
      </c>
      <c r="O663" t="str">
        <f>IFERROR(VLOOKUP(A663,dispett,2,FALSE),B663)</f>
        <v>dsmtfecp</v>
      </c>
      <c r="P663" t="str">
        <f t="shared" si="216"/>
        <v>PlantGroup</v>
      </c>
      <c r="Q663" t="str">
        <f t="shared" si="217"/>
        <v>Season</v>
      </c>
      <c r="R663" t="str">
        <f t="shared" si="218"/>
        <v xml:space="preserve"> </v>
      </c>
      <c r="S663" t="str">
        <f t="shared" si="219"/>
        <v xml:space="preserve"> </v>
      </c>
      <c r="T663" t="str">
        <f t="shared" si="220"/>
        <v xml:space="preserve"> </v>
      </c>
      <c r="U663" t="str">
        <f t="shared" si="221"/>
        <v xml:space="preserve"> </v>
      </c>
      <c r="V663" t="str">
        <f t="shared" si="222"/>
        <v xml:space="preserve"> </v>
      </c>
      <c r="W663" t="str">
        <f t="shared" si="225"/>
        <v>STORAGE_CAP</v>
      </c>
      <c r="X663" t="str">
        <f t="shared" si="226"/>
        <v>(PlantGroup,Season)</v>
      </c>
    </row>
    <row r="664" spans="1:24" x14ac:dyDescent="0.25">
      <c r="A664" t="s">
        <v>4060</v>
      </c>
      <c r="B664" t="s">
        <v>2928</v>
      </c>
      <c r="C664" t="s">
        <v>2839</v>
      </c>
      <c r="E664" t="s">
        <v>2929</v>
      </c>
      <c r="G664" t="s">
        <v>4061</v>
      </c>
      <c r="H664" t="s">
        <v>5351</v>
      </c>
      <c r="I664" t="s">
        <v>5342</v>
      </c>
      <c r="M664" t="str">
        <f t="shared" si="223"/>
        <v/>
      </c>
      <c r="N664" t="str">
        <f t="shared" si="224"/>
        <v/>
      </c>
      <c r="O664" t="str">
        <f>IFERROR(VLOOKUP(A664,dispett,2,FALSE),B664)</f>
        <v>dsmtfecp</v>
      </c>
      <c r="P664" t="str">
        <f t="shared" si="216"/>
        <v>PlantGroup</v>
      </c>
      <c r="Q664" t="str">
        <f t="shared" si="217"/>
        <v>Season</v>
      </c>
      <c r="R664" t="str">
        <f t="shared" si="218"/>
        <v xml:space="preserve"> </v>
      </c>
      <c r="S664" t="str">
        <f t="shared" si="219"/>
        <v xml:space="preserve"> </v>
      </c>
      <c r="T664" t="str">
        <f t="shared" si="220"/>
        <v xml:space="preserve"> </v>
      </c>
      <c r="U664" t="str">
        <f t="shared" si="221"/>
        <v xml:space="preserve"> </v>
      </c>
      <c r="V664" t="str">
        <f t="shared" si="222"/>
        <v xml:space="preserve"> </v>
      </c>
      <c r="W664" t="str">
        <f t="shared" si="225"/>
        <v>STORAGE_CST</v>
      </c>
      <c r="X664" t="str">
        <f t="shared" si="226"/>
        <v>(PlantGroup,Season)</v>
      </c>
    </row>
    <row r="665" spans="1:24" x14ac:dyDescent="0.25">
      <c r="A665" t="s">
        <v>4062</v>
      </c>
      <c r="B665" t="s">
        <v>2928</v>
      </c>
      <c r="C665" t="s">
        <v>2839</v>
      </c>
      <c r="E665" t="s">
        <v>2876</v>
      </c>
      <c r="H665" t="s">
        <v>5351</v>
      </c>
      <c r="M665" t="str">
        <f t="shared" si="223"/>
        <v/>
      </c>
      <c r="N665" t="str">
        <f t="shared" si="224"/>
        <v/>
      </c>
      <c r="O665" t="str">
        <f>IFERROR(VLOOKUP(A665,dispett,2,FALSE),B665)</f>
        <v>dsmtfecp</v>
      </c>
      <c r="P665" t="str">
        <f t="shared" si="216"/>
        <v>PlantGroup</v>
      </c>
      <c r="Q665" t="str">
        <f t="shared" si="217"/>
        <v xml:space="preserve"> </v>
      </c>
      <c r="R665" t="str">
        <f t="shared" si="218"/>
        <v xml:space="preserve"> </v>
      </c>
      <c r="S665" t="str">
        <f t="shared" si="219"/>
        <v xml:space="preserve"> </v>
      </c>
      <c r="T665" t="str">
        <f t="shared" si="220"/>
        <v xml:space="preserve"> </v>
      </c>
      <c r="U665" t="str">
        <f t="shared" si="221"/>
        <v xml:space="preserve"> </v>
      </c>
      <c r="V665" t="str">
        <f t="shared" si="222"/>
        <v xml:space="preserve"> </v>
      </c>
      <c r="W665" t="str">
        <f t="shared" si="225"/>
        <v>STORAGE_ECPn</v>
      </c>
      <c r="X665" t="str">
        <f t="shared" si="226"/>
        <v>(PlantGroup)</v>
      </c>
    </row>
    <row r="666" spans="1:24" x14ac:dyDescent="0.25">
      <c r="A666" t="s">
        <v>4063</v>
      </c>
      <c r="B666" t="s">
        <v>2928</v>
      </c>
      <c r="C666" t="s">
        <v>2839</v>
      </c>
      <c r="E666" t="s">
        <v>2929</v>
      </c>
      <c r="H666" t="s">
        <v>5351</v>
      </c>
      <c r="I666" t="s">
        <v>5342</v>
      </c>
      <c r="M666" t="str">
        <f t="shared" si="223"/>
        <v/>
      </c>
      <c r="N666" t="str">
        <f t="shared" si="224"/>
        <v/>
      </c>
      <c r="O666" t="str">
        <f>IFERROR(VLOOKUP(A666,dispett,2,FALSE),B666)</f>
        <v>dsmtfecp</v>
      </c>
      <c r="P666" t="str">
        <f t="shared" si="216"/>
        <v>PlantGroup</v>
      </c>
      <c r="Q666" t="str">
        <f t="shared" si="217"/>
        <v>Season</v>
      </c>
      <c r="R666" t="str">
        <f t="shared" si="218"/>
        <v xml:space="preserve"> </v>
      </c>
      <c r="S666" t="str">
        <f t="shared" si="219"/>
        <v xml:space="preserve"> </v>
      </c>
      <c r="T666" t="str">
        <f t="shared" si="220"/>
        <v xml:space="preserve"> </v>
      </c>
      <c r="U666" t="str">
        <f t="shared" si="221"/>
        <v xml:space="preserve"> </v>
      </c>
      <c r="V666" t="str">
        <f t="shared" si="222"/>
        <v xml:space="preserve"> </v>
      </c>
      <c r="W666" t="str">
        <f t="shared" si="225"/>
        <v>STORAGE_GEN</v>
      </c>
      <c r="X666" t="str">
        <f t="shared" si="226"/>
        <v>(PlantGroup,Season)</v>
      </c>
    </row>
    <row r="667" spans="1:24" x14ac:dyDescent="0.25">
      <c r="A667" t="s">
        <v>4064</v>
      </c>
      <c r="B667" t="s">
        <v>2928</v>
      </c>
      <c r="C667" t="s">
        <v>2865</v>
      </c>
      <c r="E667" t="s">
        <v>2929</v>
      </c>
      <c r="G667" t="s">
        <v>4065</v>
      </c>
      <c r="H667" t="s">
        <v>2727</v>
      </c>
      <c r="I667" t="s">
        <v>2561</v>
      </c>
      <c r="M667" t="str">
        <f t="shared" si="223"/>
        <v/>
      </c>
      <c r="N667" t="str">
        <f t="shared" si="224"/>
        <v/>
      </c>
      <c r="O667" t="str">
        <f>IFERROR(VLOOKUP(A667,dispett,2,FALSE),B667)</f>
        <v>dsmtfecp</v>
      </c>
      <c r="P667" t="str">
        <f t="shared" si="216"/>
        <v>SupplyRegion_ALT1</v>
      </c>
      <c r="Q667" t="str">
        <f t="shared" si="217"/>
        <v>MNUMYR</v>
      </c>
      <c r="R667" t="str">
        <f t="shared" si="218"/>
        <v xml:space="preserve"> </v>
      </c>
      <c r="S667" t="str">
        <f t="shared" si="219"/>
        <v xml:space="preserve"> </v>
      </c>
      <c r="T667" t="str">
        <f t="shared" si="220"/>
        <v xml:space="preserve"> </v>
      </c>
      <c r="U667" t="str">
        <f t="shared" si="221"/>
        <v xml:space="preserve"> </v>
      </c>
      <c r="V667" t="str">
        <f t="shared" si="222"/>
        <v xml:space="preserve"> </v>
      </c>
      <c r="W667" t="str">
        <f t="shared" si="225"/>
        <v>STORAGE_PROFIT</v>
      </c>
      <c r="X667" t="str">
        <f t="shared" si="226"/>
        <v>(SupplyRegion_ALT1,MNUMYR)</v>
      </c>
    </row>
    <row r="668" spans="1:24" x14ac:dyDescent="0.25">
      <c r="A668" t="s">
        <v>4066</v>
      </c>
      <c r="B668" t="s">
        <v>2928</v>
      </c>
      <c r="C668" t="s">
        <v>2839</v>
      </c>
      <c r="E668" t="s">
        <v>2876</v>
      </c>
      <c r="H668" t="s">
        <v>5351</v>
      </c>
      <c r="M668" t="str">
        <f t="shared" ref="M668:M727" si="227">IF(OR($O668="dispout",$O668="bildin",$O668="bildout",$O668="dispin"),"mnumnr","")</f>
        <v/>
      </c>
      <c r="N668" t="str">
        <f t="shared" ref="N668:N727" si="228">IF(OR($O668="dispout",$O668="bildin",$O668="bildout",$O668="dispett3"),"mnumyr","")</f>
        <v/>
      </c>
      <c r="O668" t="str">
        <f>IFERROR(VLOOKUP(A668,dispett,2,FALSE),B668)</f>
        <v>dsmtfecp</v>
      </c>
      <c r="P668" t="str">
        <f t="shared" ref="P668:P726" si="229">IFERROR(VLOOKUP(H668,ECPLOOK,3,FALSE),"missing")</f>
        <v>PlantGroup</v>
      </c>
      <c r="Q668" t="str">
        <f t="shared" ref="Q668:Q726" si="230">IFERROR(VLOOKUP(I668,ECPLOOK,2,FALSE),IF(I668&lt;&gt;"","missing"," "))</f>
        <v xml:space="preserve"> </v>
      </c>
      <c r="R668" t="str">
        <f t="shared" ref="R668:R726" si="231">IFERROR(VLOOKUP(J668,ECPLOOK,3,FALSE),IF(J668&lt;&gt;"","missing"," "))</f>
        <v xml:space="preserve"> </v>
      </c>
      <c r="S668" t="str">
        <f t="shared" ref="S668:S726" si="232">IFERROR(VLOOKUP(K668,ECPLOOK,2,FALSE),IF(K668&lt;&gt;"","missing"," "))</f>
        <v xml:space="preserve"> </v>
      </c>
      <c r="T668" t="str">
        <f t="shared" ref="T668:T726" si="233">IFERROR(VLOOKUP(L668,ECPLOOK,3,FALSE),IF(L668&lt;&gt;"","missing"," "))</f>
        <v xml:space="preserve"> </v>
      </c>
      <c r="U668" t="str">
        <f t="shared" ref="U668:U726" si="234">IFERROR(VLOOKUP(M668,ECPLOOK,2)," ")</f>
        <v xml:space="preserve"> </v>
      </c>
      <c r="V668" t="str">
        <f t="shared" ref="V668:V726" si="235">IFERROR(VLOOKUP(N668,ECPLOOK,2)," ")</f>
        <v xml:space="preserve"> </v>
      </c>
      <c r="W668" t="str">
        <f t="shared" ref="W668:W727" si="236">IF(A668&lt;&gt;"CF",SUBSTITUTE(A668,"$","_"),"WWIND_CF")</f>
        <v>STORAGE_RGN</v>
      </c>
      <c r="X668" t="str">
        <f t="shared" ref="X668:X727" si="237">IF(P668&lt;&gt;" ","("&amp;P668,"")    &amp;    IF(Q668&lt;&gt;" ",   ","&amp;Q668,"")   &amp; IF(R668&lt;&gt;" ",   ","&amp;R668,"")   &amp; IF(S668&lt;&gt;" ",   ","&amp;S668,"")  &amp; IF(T668&lt;&gt;" ",   ","&amp;T668,"")  &amp; IF(U668&lt;&gt;" ",  ","&amp;U668,"") &amp; IF(V668&lt;&gt;" ",  "," &amp; V668,"" )&amp; IF(P668&lt;&gt;" ",")","")</f>
        <v>(PlantGroup)</v>
      </c>
    </row>
    <row r="669" spans="1:24" x14ac:dyDescent="0.25">
      <c r="A669" t="s">
        <v>4067</v>
      </c>
      <c r="B669" t="s">
        <v>2964</v>
      </c>
      <c r="C669" t="s">
        <v>2865</v>
      </c>
      <c r="E669" t="s">
        <v>2914</v>
      </c>
      <c r="H669" t="s">
        <v>2727</v>
      </c>
      <c r="I669" t="s">
        <v>2561</v>
      </c>
      <c r="M669" t="str">
        <f t="shared" si="227"/>
        <v/>
      </c>
      <c r="N669" t="str">
        <f t="shared" si="228"/>
        <v/>
      </c>
      <c r="O669" t="str">
        <f>IFERROR(VLOOKUP(A669,dispett,2,FALSE),B669)</f>
        <v>uecpout</v>
      </c>
      <c r="P669" t="str">
        <f t="shared" si="229"/>
        <v>SupplyRegion_ALT1</v>
      </c>
      <c r="Q669" t="str">
        <f t="shared" si="230"/>
        <v>MNUMYR</v>
      </c>
      <c r="R669" t="str">
        <f t="shared" si="231"/>
        <v xml:space="preserve"> </v>
      </c>
      <c r="S669" t="str">
        <f t="shared" si="232"/>
        <v xml:space="preserve"> </v>
      </c>
      <c r="T669" t="str">
        <f t="shared" si="233"/>
        <v xml:space="preserve"> </v>
      </c>
      <c r="U669" t="str">
        <f t="shared" si="234"/>
        <v xml:space="preserve"> </v>
      </c>
      <c r="V669" t="str">
        <f t="shared" si="235"/>
        <v xml:space="preserve"> </v>
      </c>
      <c r="W669" t="str">
        <f t="shared" si="236"/>
        <v>T_ANN</v>
      </c>
      <c r="X669" t="str">
        <f t="shared" si="237"/>
        <v>(SupplyRegion_ALT1,MNUMYR)</v>
      </c>
    </row>
    <row r="670" spans="1:24" x14ac:dyDescent="0.25">
      <c r="A670" t="s">
        <v>4068</v>
      </c>
      <c r="B670" t="s">
        <v>2864</v>
      </c>
      <c r="C670" t="s">
        <v>2865</v>
      </c>
      <c r="E670" t="s">
        <v>2914</v>
      </c>
      <c r="G670" t="s">
        <v>4069</v>
      </c>
      <c r="H670" t="s">
        <v>2561</v>
      </c>
      <c r="M670" t="str">
        <f t="shared" si="227"/>
        <v/>
      </c>
      <c r="N670" t="str">
        <f t="shared" si="228"/>
        <v/>
      </c>
      <c r="O670" t="str">
        <f>IFERROR(VLOOKUP(A670,dispett,2,FALSE),B670)</f>
        <v>coalemm</v>
      </c>
      <c r="P670" t="str">
        <f t="shared" si="229"/>
        <v>MNUMYR</v>
      </c>
      <c r="Q670" t="str">
        <f t="shared" si="230"/>
        <v xml:space="preserve"> </v>
      </c>
      <c r="R670" t="str">
        <f t="shared" si="231"/>
        <v xml:space="preserve"> </v>
      </c>
      <c r="S670" t="str">
        <f t="shared" si="232"/>
        <v xml:space="preserve"> </v>
      </c>
      <c r="T670" t="str">
        <f t="shared" si="233"/>
        <v xml:space="preserve"> </v>
      </c>
      <c r="U670" t="str">
        <f t="shared" si="234"/>
        <v xml:space="preserve"> </v>
      </c>
      <c r="V670" t="str">
        <f t="shared" si="235"/>
        <v xml:space="preserve"> </v>
      </c>
      <c r="W670" t="str">
        <f t="shared" si="236"/>
        <v>T_DR</v>
      </c>
      <c r="X670" t="str">
        <f t="shared" si="237"/>
        <v>(MNUMYR)</v>
      </c>
    </row>
    <row r="671" spans="1:24" x14ac:dyDescent="0.25">
      <c r="A671" t="s">
        <v>4070</v>
      </c>
      <c r="B671" t="s">
        <v>2964</v>
      </c>
      <c r="C671" t="s">
        <v>2865</v>
      </c>
      <c r="E671" t="s">
        <v>2914</v>
      </c>
      <c r="H671" t="s">
        <v>2727</v>
      </c>
      <c r="I671" t="s">
        <v>2561</v>
      </c>
      <c r="M671" t="str">
        <f t="shared" si="227"/>
        <v/>
      </c>
      <c r="N671" t="str">
        <f t="shared" si="228"/>
        <v/>
      </c>
      <c r="O671" t="str">
        <f>IFERROR(VLOOKUP(A671,dispett,2,FALSE),B671)</f>
        <v>uecpout</v>
      </c>
      <c r="P671" t="str">
        <f t="shared" si="229"/>
        <v>SupplyRegion_ALT1</v>
      </c>
      <c r="Q671" t="str">
        <f t="shared" si="230"/>
        <v>MNUMYR</v>
      </c>
      <c r="R671" t="str">
        <f t="shared" si="231"/>
        <v xml:space="preserve"> </v>
      </c>
      <c r="S671" t="str">
        <f t="shared" si="232"/>
        <v xml:space="preserve"> </v>
      </c>
      <c r="T671" t="str">
        <f t="shared" si="233"/>
        <v xml:space="preserve"> </v>
      </c>
      <c r="U671" t="str">
        <f t="shared" si="234"/>
        <v xml:space="preserve"> </v>
      </c>
      <c r="V671" t="str">
        <f t="shared" si="235"/>
        <v xml:space="preserve"> </v>
      </c>
      <c r="W671" t="str">
        <f t="shared" si="236"/>
        <v>T_OVR</v>
      </c>
      <c r="X671" t="str">
        <f t="shared" si="237"/>
        <v>(SupplyRegion_ALT1,MNUMYR)</v>
      </c>
    </row>
    <row r="672" spans="1:24" x14ac:dyDescent="0.25">
      <c r="A672" t="s">
        <v>5176</v>
      </c>
      <c r="B672" t="s">
        <v>5177</v>
      </c>
      <c r="C672" t="s">
        <v>2839</v>
      </c>
      <c r="E672" t="s">
        <v>2929</v>
      </c>
      <c r="G672" t="s">
        <v>5178</v>
      </c>
      <c r="H672" s="8" t="s">
        <v>5183</v>
      </c>
      <c r="I672" s="8" t="s">
        <v>5184</v>
      </c>
      <c r="O672" t="str">
        <f>IFERROR(VLOOKUP(A672,dispett,2,FALSE),B672)</f>
        <v>taxdat</v>
      </c>
      <c r="P672" t="str">
        <f t="shared" ref="P672" si="238">IFERROR(VLOOKUP(H672,ECPLOOK,3,FALSE),"missing")</f>
        <v>DepreciationYears</v>
      </c>
      <c r="Q672" t="str">
        <f t="shared" ref="Q672" si="239">IFERROR(VLOOKUP(I672,ECPLOOK,2,FALSE),IF(I672&lt;&gt;"","missing"," "))</f>
        <v>DepreciationOptions</v>
      </c>
      <c r="R672" t="str">
        <f t="shared" ref="R672" si="240">IFERROR(VLOOKUP(J672,ECPLOOK,3,FALSE),IF(J672&lt;&gt;"","missing"," "))</f>
        <v xml:space="preserve"> </v>
      </c>
      <c r="S672" t="str">
        <f t="shared" ref="S672" si="241">IFERROR(VLOOKUP(K672,ECPLOOK,2,FALSE),IF(K672&lt;&gt;"","missing"," "))</f>
        <v xml:space="preserve"> </v>
      </c>
      <c r="T672" t="str">
        <f t="shared" ref="T672" si="242">IFERROR(VLOOKUP(L672,ECPLOOK,3,FALSE),IF(L672&lt;&gt;"","missing"," "))</f>
        <v xml:space="preserve"> </v>
      </c>
      <c r="U672" t="str">
        <f t="shared" ref="U672" si="243">IFERROR(VLOOKUP(M672,ECPLOOK,2)," ")</f>
        <v xml:space="preserve"> </v>
      </c>
      <c r="V672" t="str">
        <f t="shared" ref="V672" si="244">IFERROR(VLOOKUP(N672,ECPLOOK,2)," ")</f>
        <v xml:space="preserve"> </v>
      </c>
      <c r="W672" t="str">
        <f t="shared" ref="W672" si="245">IF(A672&lt;&gt;"CF",SUBSTITUTE(A672,"$","_"),"WWIND_CF")</f>
        <v>TAXDEPR</v>
      </c>
      <c r="X672" t="str">
        <f t="shared" ref="X672" si="246">IF(P672&lt;&gt;" ","("&amp;P672,"")    &amp;    IF(Q672&lt;&gt;" ",   ","&amp;Q672,"")   &amp; IF(R672&lt;&gt;" ",   ","&amp;R672,"")   &amp; IF(S672&lt;&gt;" ",   ","&amp;S672,"")  &amp; IF(T672&lt;&gt;" ",   ","&amp;T672,"")  &amp; IF(U672&lt;&gt;" ",  ","&amp;U672,"") &amp; IF(V672&lt;&gt;" ",  "," &amp; V672,"" )&amp; IF(P672&lt;&gt;" ",")","")</f>
        <v>(DepreciationYears,DepreciationOptions)</v>
      </c>
    </row>
    <row r="673" spans="1:24" x14ac:dyDescent="0.25">
      <c r="A673" t="s">
        <v>5181</v>
      </c>
      <c r="B673" t="s">
        <v>5177</v>
      </c>
      <c r="C673" t="s">
        <v>2839</v>
      </c>
      <c r="E673" t="s">
        <v>2929</v>
      </c>
      <c r="G673" t="s">
        <v>5182</v>
      </c>
      <c r="H673" s="8" t="s">
        <v>5183</v>
      </c>
      <c r="I673" s="8" t="s">
        <v>5184</v>
      </c>
      <c r="J673" t="s">
        <v>2561</v>
      </c>
      <c r="O673" t="str">
        <f>IFERROR(VLOOKUP(A673,dispett,2,FALSE),B673)</f>
        <v>taxdat</v>
      </c>
      <c r="P673" t="str">
        <f t="shared" ref="P673" si="247">IFERROR(VLOOKUP(H673,ECPLOOK,3,FALSE),"missing")</f>
        <v>DepreciationYears</v>
      </c>
      <c r="Q673" t="str">
        <f t="shared" ref="Q673" si="248">IFERROR(VLOOKUP(I673,ECPLOOK,2,FALSE),IF(I673&lt;&gt;"","missing"," "))</f>
        <v>DepreciationOptions</v>
      </c>
      <c r="R673" t="str">
        <f t="shared" ref="R673" si="249">IFERROR(VLOOKUP(J673,ECPLOOK,3,FALSE),IF(J673&lt;&gt;"","missing"," "))</f>
        <v>MNUMYR</v>
      </c>
      <c r="S673" t="str">
        <f t="shared" ref="S673" si="250">IFERROR(VLOOKUP(K673,ECPLOOK,2,FALSE),IF(K673&lt;&gt;"","missing"," "))</f>
        <v xml:space="preserve"> </v>
      </c>
      <c r="T673" t="str">
        <f t="shared" ref="T673" si="251">IFERROR(VLOOKUP(L673,ECPLOOK,3,FALSE),IF(L673&lt;&gt;"","missing"," "))</f>
        <v xml:space="preserve"> </v>
      </c>
      <c r="U673" t="str">
        <f t="shared" ref="U673" si="252">IFERROR(VLOOKUP(M673,ECPLOOK,2)," ")</f>
        <v xml:space="preserve"> </v>
      </c>
      <c r="V673" t="str">
        <f t="shared" ref="V673" si="253">IFERROR(VLOOKUP(N673,ECPLOOK,2)," ")</f>
        <v xml:space="preserve"> </v>
      </c>
      <c r="W673" t="str">
        <f t="shared" ref="W673" si="254">IF(A673&lt;&gt;"CF",SUBSTITUTE(A673,"$","_"),"WWIND_CF")</f>
        <v>TAXDEPRN</v>
      </c>
      <c r="X673" t="str">
        <f t="shared" ref="X673" si="255">IF(P673&lt;&gt;" ","("&amp;P673,"")    &amp;    IF(Q673&lt;&gt;" ",   ","&amp;Q673,"")   &amp; IF(R673&lt;&gt;" ",   ","&amp;R673,"")   &amp; IF(S673&lt;&gt;" ",   ","&amp;S673,"")  &amp; IF(T673&lt;&gt;" ",   ","&amp;T673,"")  &amp; IF(U673&lt;&gt;" ",  ","&amp;U673,"") &amp; IF(V673&lt;&gt;" ",  "," &amp; V673,"" )&amp; IF(P673&lt;&gt;" ",")","")</f>
        <v>(DepreciationYears,DepreciationOptions,MNUMYR)</v>
      </c>
    </row>
    <row r="674" spans="1:24" x14ac:dyDescent="0.25">
      <c r="A674" t="s">
        <v>4071</v>
      </c>
      <c r="B674" t="s">
        <v>3298</v>
      </c>
      <c r="C674" t="s">
        <v>2839</v>
      </c>
      <c r="E674" t="s">
        <v>3083</v>
      </c>
      <c r="G674" t="s">
        <v>4072</v>
      </c>
      <c r="H674" t="s">
        <v>2803</v>
      </c>
      <c r="M674" t="str">
        <f t="shared" si="227"/>
        <v/>
      </c>
      <c r="N674" t="str">
        <f t="shared" si="228"/>
        <v/>
      </c>
      <c r="O674" t="str">
        <f>IFERROR(VLOOKUP(A674,dispett,2,FALSE),B674)</f>
        <v>emoblk</v>
      </c>
      <c r="P674" t="str">
        <f t="shared" si="229"/>
        <v>SCALARSet</v>
      </c>
      <c r="Q674" t="str">
        <f t="shared" si="230"/>
        <v xml:space="preserve"> </v>
      </c>
      <c r="R674" t="str">
        <f t="shared" si="231"/>
        <v xml:space="preserve"> </v>
      </c>
      <c r="S674" t="str">
        <f t="shared" si="232"/>
        <v xml:space="preserve"> </v>
      </c>
      <c r="T674" t="str">
        <f t="shared" si="233"/>
        <v xml:space="preserve"> </v>
      </c>
      <c r="U674" t="str">
        <f t="shared" si="234"/>
        <v xml:space="preserve"> </v>
      </c>
      <c r="V674" t="str">
        <f t="shared" si="235"/>
        <v xml:space="preserve"> </v>
      </c>
      <c r="W674" t="str">
        <f t="shared" si="236"/>
        <v>TAX_FLAG</v>
      </c>
      <c r="X674" t="str">
        <f t="shared" si="237"/>
        <v>(SCALARSet)</v>
      </c>
    </row>
    <row r="675" spans="1:24" x14ac:dyDescent="0.25">
      <c r="A675" t="s">
        <v>4073</v>
      </c>
      <c r="B675" t="s">
        <v>3268</v>
      </c>
      <c r="C675" t="s">
        <v>2839</v>
      </c>
      <c r="E675" t="s">
        <v>2914</v>
      </c>
      <c r="H675" t="s">
        <v>5358</v>
      </c>
      <c r="I675" t="s">
        <v>5314</v>
      </c>
      <c r="M675" t="str">
        <f t="shared" si="227"/>
        <v/>
      </c>
      <c r="N675" t="str">
        <f t="shared" si="228"/>
        <v/>
      </c>
      <c r="O675" t="str">
        <f>IFERROR(VLOOKUP(A675,dispett,2,FALSE),B675)</f>
        <v>emmemis</v>
      </c>
      <c r="P675" t="str">
        <f t="shared" si="229"/>
        <v>NOXStates</v>
      </c>
      <c r="Q675" t="str">
        <f t="shared" si="230"/>
        <v>DispatchableECPplus1</v>
      </c>
      <c r="R675" t="str">
        <f t="shared" si="231"/>
        <v xml:space="preserve"> </v>
      </c>
      <c r="S675" t="str">
        <f t="shared" si="232"/>
        <v xml:space="preserve"> </v>
      </c>
      <c r="T675" t="str">
        <f t="shared" si="233"/>
        <v xml:space="preserve"> </v>
      </c>
      <c r="U675" t="str">
        <f t="shared" si="234"/>
        <v xml:space="preserve"> </v>
      </c>
      <c r="V675" t="str">
        <f t="shared" si="235"/>
        <v xml:space="preserve"> </v>
      </c>
      <c r="W675" t="str">
        <f t="shared" si="236"/>
        <v>TBTU_SHR_BY_ST</v>
      </c>
      <c r="X675" t="str">
        <f t="shared" si="237"/>
        <v>(NOXStates,DispatchableECPplus1)</v>
      </c>
    </row>
    <row r="676" spans="1:24" x14ac:dyDescent="0.25">
      <c r="A676" t="s">
        <v>2806</v>
      </c>
      <c r="B676" t="s">
        <v>3803</v>
      </c>
      <c r="C676" t="s">
        <v>2839</v>
      </c>
      <c r="E676" t="s">
        <v>2876</v>
      </c>
      <c r="G676" t="s">
        <v>5123</v>
      </c>
      <c r="H676" t="s">
        <v>2803</v>
      </c>
      <c r="M676" t="str">
        <f t="shared" si="227"/>
        <v/>
      </c>
      <c r="N676" t="str">
        <f t="shared" si="228"/>
        <v/>
      </c>
      <c r="O676" t="str">
        <f>IFERROR(VLOOKUP(A676,dispett,2,FALSE),B676)</f>
        <v>emmparm</v>
      </c>
      <c r="P676" t="str">
        <f t="shared" si="229"/>
        <v>SCALARSet</v>
      </c>
      <c r="Q676" t="str">
        <f t="shared" si="230"/>
        <v xml:space="preserve"> </v>
      </c>
      <c r="R676" t="str">
        <f t="shared" si="231"/>
        <v xml:space="preserve"> </v>
      </c>
      <c r="S676" t="str">
        <f t="shared" si="232"/>
        <v xml:space="preserve"> </v>
      </c>
      <c r="T676" t="str">
        <f t="shared" si="233"/>
        <v xml:space="preserve"> </v>
      </c>
      <c r="U676" t="str">
        <f t="shared" si="234"/>
        <v xml:space="preserve"> </v>
      </c>
      <c r="V676" t="str">
        <f t="shared" si="235"/>
        <v xml:space="preserve"> </v>
      </c>
      <c r="W676" t="str">
        <f t="shared" si="236"/>
        <v>TC_FUELS</v>
      </c>
      <c r="X676" t="str">
        <f t="shared" si="237"/>
        <v>(SCALARSet)</v>
      </c>
    </row>
    <row r="677" spans="1:24" x14ac:dyDescent="0.25">
      <c r="A677" t="s">
        <v>4074</v>
      </c>
      <c r="B677" t="s">
        <v>2875</v>
      </c>
      <c r="C677" t="s">
        <v>2839</v>
      </c>
      <c r="E677" t="s">
        <v>2914</v>
      </c>
      <c r="G677" t="s">
        <v>4075</v>
      </c>
      <c r="H677" t="s">
        <v>2561</v>
      </c>
      <c r="I677" t="s">
        <v>2567</v>
      </c>
      <c r="M677" t="str">
        <f t="shared" si="227"/>
        <v/>
      </c>
      <c r="N677" t="str">
        <f t="shared" si="228"/>
        <v/>
      </c>
      <c r="O677" t="str">
        <f>IFERROR(VLOOKUP(A677,dispett,2,FALSE),B677)</f>
        <v>ecpcntl</v>
      </c>
      <c r="P677" t="str">
        <f t="shared" si="229"/>
        <v>MNUMYR</v>
      </c>
      <c r="Q677" t="str">
        <f t="shared" si="230"/>
        <v>Four</v>
      </c>
      <c r="R677" t="str">
        <f t="shared" si="231"/>
        <v xml:space="preserve"> </v>
      </c>
      <c r="S677" t="str">
        <f t="shared" si="232"/>
        <v xml:space="preserve"> </v>
      </c>
      <c r="T677" t="str">
        <f t="shared" si="233"/>
        <v xml:space="preserve"> </v>
      </c>
      <c r="U677" t="str">
        <f t="shared" si="234"/>
        <v xml:space="preserve"> </v>
      </c>
      <c r="V677" t="str">
        <f t="shared" si="235"/>
        <v xml:space="preserve"> </v>
      </c>
      <c r="W677" t="str">
        <f t="shared" si="236"/>
        <v>TCCF_GL</v>
      </c>
      <c r="X677" t="str">
        <f t="shared" si="237"/>
        <v>(MNUMYR,Four)</v>
      </c>
    </row>
    <row r="678" spans="1:24" x14ac:dyDescent="0.25">
      <c r="A678" t="s">
        <v>4076</v>
      </c>
      <c r="B678" t="s">
        <v>2875</v>
      </c>
      <c r="C678" t="s">
        <v>2839</v>
      </c>
      <c r="E678" t="s">
        <v>2914</v>
      </c>
      <c r="G678" t="s">
        <v>4077</v>
      </c>
      <c r="H678" t="s">
        <v>2561</v>
      </c>
      <c r="I678" t="s">
        <v>2567</v>
      </c>
      <c r="M678" t="str">
        <f t="shared" si="227"/>
        <v/>
      </c>
      <c r="N678" t="str">
        <f t="shared" si="228"/>
        <v/>
      </c>
      <c r="O678" t="str">
        <f>IFERROR(VLOOKUP(A678,dispett,2,FALSE),B678)</f>
        <v>ecpcntl</v>
      </c>
      <c r="P678" t="str">
        <f t="shared" si="229"/>
        <v>MNUMYR</v>
      </c>
      <c r="Q678" t="str">
        <f t="shared" si="230"/>
        <v>Four</v>
      </c>
      <c r="R678" t="str">
        <f t="shared" si="231"/>
        <v xml:space="preserve"> </v>
      </c>
      <c r="S678" t="str">
        <f t="shared" si="232"/>
        <v xml:space="preserve"> </v>
      </c>
      <c r="T678" t="str">
        <f t="shared" si="233"/>
        <v xml:space="preserve"> </v>
      </c>
      <c r="U678" t="str">
        <f t="shared" si="234"/>
        <v xml:space="preserve"> </v>
      </c>
      <c r="V678" t="str">
        <f t="shared" si="235"/>
        <v xml:space="preserve"> </v>
      </c>
      <c r="W678" t="str">
        <f t="shared" si="236"/>
        <v>TCCV_GL</v>
      </c>
      <c r="X678" t="str">
        <f t="shared" si="237"/>
        <v>(MNUMYR,Four)</v>
      </c>
    </row>
    <row r="679" spans="1:24" x14ac:dyDescent="0.25">
      <c r="A679" t="s">
        <v>4078</v>
      </c>
      <c r="B679" t="s">
        <v>4079</v>
      </c>
      <c r="C679" t="s">
        <v>2839</v>
      </c>
      <c r="E679" t="s">
        <v>2840</v>
      </c>
      <c r="G679" t="s">
        <v>4080</v>
      </c>
      <c r="H679" t="s">
        <v>2561</v>
      </c>
      <c r="M679" t="str">
        <f t="shared" si="227"/>
        <v/>
      </c>
      <c r="N679" t="str">
        <f t="shared" si="228"/>
        <v/>
      </c>
      <c r="O679" t="str">
        <f>IFERROR(VLOOKUP(A679,dispett,2,FALSE),B679)</f>
        <v>coalrep</v>
      </c>
      <c r="P679" t="str">
        <f t="shared" si="229"/>
        <v>MNUMYR</v>
      </c>
      <c r="Q679" t="str">
        <f t="shared" si="230"/>
        <v xml:space="preserve"> </v>
      </c>
      <c r="R679" t="str">
        <f t="shared" si="231"/>
        <v xml:space="preserve"> </v>
      </c>
      <c r="S679" t="str">
        <f t="shared" si="232"/>
        <v xml:space="preserve"> </v>
      </c>
      <c r="T679" t="str">
        <f t="shared" si="233"/>
        <v xml:space="preserve"> </v>
      </c>
      <c r="U679" t="str">
        <f t="shared" si="234"/>
        <v xml:space="preserve"> </v>
      </c>
      <c r="V679" t="str">
        <f t="shared" si="235"/>
        <v xml:space="preserve"> </v>
      </c>
      <c r="W679" t="str">
        <f t="shared" si="236"/>
        <v>TMPMBTU</v>
      </c>
      <c r="X679" t="str">
        <f t="shared" si="237"/>
        <v>(MNUMYR)</v>
      </c>
    </row>
    <row r="680" spans="1:24" x14ac:dyDescent="0.25">
      <c r="A680" t="s">
        <v>4081</v>
      </c>
      <c r="B680" t="s">
        <v>2964</v>
      </c>
      <c r="C680" t="s">
        <v>2839</v>
      </c>
      <c r="E680" t="s">
        <v>2914</v>
      </c>
      <c r="G680" t="s">
        <v>4082</v>
      </c>
      <c r="H680" t="s">
        <v>2537</v>
      </c>
      <c r="I680" t="s">
        <v>2561</v>
      </c>
      <c r="M680" t="str">
        <f t="shared" si="227"/>
        <v/>
      </c>
      <c r="N680" t="str">
        <f t="shared" si="228"/>
        <v/>
      </c>
      <c r="O680" t="str">
        <f>IFERROR(VLOOKUP(A680,dispett,2,FALSE),B680)</f>
        <v>uecpout</v>
      </c>
      <c r="P680" t="str">
        <f t="shared" si="229"/>
        <v>FuelRegion_SUP</v>
      </c>
      <c r="Q680" t="str">
        <f t="shared" si="230"/>
        <v>MNUMYR</v>
      </c>
      <c r="R680" t="str">
        <f t="shared" si="231"/>
        <v xml:space="preserve"> </v>
      </c>
      <c r="S680" t="str">
        <f t="shared" si="232"/>
        <v xml:space="preserve"> </v>
      </c>
      <c r="T680" t="str">
        <f t="shared" si="233"/>
        <v xml:space="preserve"> </v>
      </c>
      <c r="U680" t="str">
        <f t="shared" si="234"/>
        <v xml:space="preserve"> </v>
      </c>
      <c r="V680" t="str">
        <f t="shared" si="235"/>
        <v xml:space="preserve"> </v>
      </c>
      <c r="W680" t="str">
        <f t="shared" si="236"/>
        <v>TnS_Costs</v>
      </c>
      <c r="X680" t="str">
        <f t="shared" si="237"/>
        <v>(FuelRegion_SUP,MNUMYR)</v>
      </c>
    </row>
    <row r="681" spans="1:24" x14ac:dyDescent="0.25">
      <c r="A681" t="s">
        <v>4083</v>
      </c>
      <c r="B681" t="s">
        <v>4084</v>
      </c>
      <c r="C681" t="s">
        <v>2839</v>
      </c>
      <c r="E681" t="s">
        <v>2876</v>
      </c>
      <c r="G681" t="s">
        <v>4085</v>
      </c>
      <c r="H681" t="s">
        <v>2803</v>
      </c>
      <c r="M681" t="str">
        <f t="shared" si="227"/>
        <v/>
      </c>
      <c r="N681" t="str">
        <f t="shared" si="228"/>
        <v/>
      </c>
      <c r="O681" t="str">
        <f>IFERROR(VLOOKUP(A681,dispett,2,FALSE),B681)</f>
        <v>csapr</v>
      </c>
      <c r="P681" t="str">
        <f t="shared" si="229"/>
        <v>SCALARSet</v>
      </c>
      <c r="Q681" t="str">
        <f t="shared" si="230"/>
        <v xml:space="preserve"> </v>
      </c>
      <c r="R681" t="str">
        <f t="shared" si="231"/>
        <v xml:space="preserve"> </v>
      </c>
      <c r="S681" t="str">
        <f t="shared" si="232"/>
        <v xml:space="preserve"> </v>
      </c>
      <c r="T681" t="str">
        <f t="shared" si="233"/>
        <v xml:space="preserve"> </v>
      </c>
      <c r="U681" t="str">
        <f t="shared" si="234"/>
        <v xml:space="preserve"> </v>
      </c>
      <c r="V681" t="str">
        <f t="shared" si="235"/>
        <v xml:space="preserve"> </v>
      </c>
      <c r="W681" t="str">
        <f t="shared" si="236"/>
        <v>TRANRULE1</v>
      </c>
      <c r="X681" t="str">
        <f t="shared" si="237"/>
        <v>(SCALARSet)</v>
      </c>
    </row>
    <row r="682" spans="1:24" x14ac:dyDescent="0.25">
      <c r="A682" t="s">
        <v>4086</v>
      </c>
      <c r="B682" t="s">
        <v>4084</v>
      </c>
      <c r="C682" t="s">
        <v>2839</v>
      </c>
      <c r="E682" t="s">
        <v>2876</v>
      </c>
      <c r="G682" t="s">
        <v>4087</v>
      </c>
      <c r="H682" t="s">
        <v>2803</v>
      </c>
      <c r="M682" t="str">
        <f t="shared" si="227"/>
        <v/>
      </c>
      <c r="N682" t="str">
        <f t="shared" si="228"/>
        <v/>
      </c>
      <c r="O682" t="str">
        <f>IFERROR(VLOOKUP(A682,dispett,2,FALSE),B682)</f>
        <v>csapr</v>
      </c>
      <c r="P682" t="str">
        <f t="shared" si="229"/>
        <v>SCALARSet</v>
      </c>
      <c r="Q682" t="str">
        <f t="shared" si="230"/>
        <v xml:space="preserve"> </v>
      </c>
      <c r="R682" t="str">
        <f t="shared" si="231"/>
        <v xml:space="preserve"> </v>
      </c>
      <c r="S682" t="str">
        <f t="shared" si="232"/>
        <v xml:space="preserve"> </v>
      </c>
      <c r="T682" t="str">
        <f t="shared" si="233"/>
        <v xml:space="preserve"> </v>
      </c>
      <c r="U682" t="str">
        <f t="shared" si="234"/>
        <v xml:space="preserve"> </v>
      </c>
      <c r="V682" t="str">
        <f t="shared" si="235"/>
        <v xml:space="preserve"> </v>
      </c>
      <c r="W682" t="str">
        <f t="shared" si="236"/>
        <v>TRANRULE2</v>
      </c>
      <c r="X682" t="str">
        <f t="shared" si="237"/>
        <v>(SCALARSet)</v>
      </c>
    </row>
    <row r="683" spans="1:24" x14ac:dyDescent="0.25">
      <c r="A683" t="s">
        <v>4088</v>
      </c>
      <c r="B683" t="s">
        <v>2875</v>
      </c>
      <c r="C683" t="s">
        <v>2839</v>
      </c>
      <c r="E683" t="s">
        <v>2876</v>
      </c>
      <c r="G683" t="s">
        <v>4089</v>
      </c>
      <c r="H683" t="s">
        <v>5358</v>
      </c>
      <c r="M683" t="str">
        <f t="shared" si="227"/>
        <v/>
      </c>
      <c r="N683" t="str">
        <f t="shared" si="228"/>
        <v/>
      </c>
      <c r="O683" t="str">
        <f>IFERROR(VLOOKUP(A683,dispett,2,FALSE),B683)</f>
        <v>ecpcntl</v>
      </c>
      <c r="P683" t="str">
        <f t="shared" si="229"/>
        <v>NOXStates</v>
      </c>
      <c r="Q683" t="str">
        <f t="shared" si="230"/>
        <v xml:space="preserve"> </v>
      </c>
      <c r="R683" t="str">
        <f t="shared" si="231"/>
        <v xml:space="preserve"> </v>
      </c>
      <c r="S683" t="str">
        <f t="shared" si="232"/>
        <v xml:space="preserve"> </v>
      </c>
      <c r="T683" t="str">
        <f t="shared" si="233"/>
        <v xml:space="preserve"> </v>
      </c>
      <c r="U683" t="str">
        <f t="shared" si="234"/>
        <v xml:space="preserve"> </v>
      </c>
      <c r="V683" t="str">
        <f t="shared" si="235"/>
        <v xml:space="preserve"> </v>
      </c>
      <c r="W683" t="str">
        <f t="shared" si="236"/>
        <v>TSO2_CL_BY_ST</v>
      </c>
      <c r="X683" t="str">
        <f t="shared" si="237"/>
        <v>(NOXStates)</v>
      </c>
    </row>
    <row r="684" spans="1:24" x14ac:dyDescent="0.25">
      <c r="A684" t="s">
        <v>4090</v>
      </c>
      <c r="B684" t="s">
        <v>4084</v>
      </c>
      <c r="C684" t="s">
        <v>2839</v>
      </c>
      <c r="E684" t="s">
        <v>2914</v>
      </c>
      <c r="G684" t="s">
        <v>4091</v>
      </c>
      <c r="H684" t="s">
        <v>2783</v>
      </c>
      <c r="M684" t="str">
        <f t="shared" si="227"/>
        <v/>
      </c>
      <c r="N684" t="str">
        <f t="shared" si="228"/>
        <v/>
      </c>
      <c r="O684" t="str">
        <f>IFERROR(VLOOKUP(A684,dispett,2,FALSE),B684)</f>
        <v>csapr</v>
      </c>
      <c r="P684" t="str">
        <f t="shared" si="229"/>
        <v>CoalDemandRegion</v>
      </c>
      <c r="Q684" t="str">
        <f t="shared" si="230"/>
        <v xml:space="preserve"> </v>
      </c>
      <c r="R684" t="str">
        <f t="shared" si="231"/>
        <v xml:space="preserve"> </v>
      </c>
      <c r="S684" t="str">
        <f t="shared" si="232"/>
        <v xml:space="preserve"> </v>
      </c>
      <c r="T684" t="str">
        <f t="shared" si="233"/>
        <v xml:space="preserve"> </v>
      </c>
      <c r="U684" t="str">
        <f t="shared" si="234"/>
        <v xml:space="preserve"> </v>
      </c>
      <c r="V684" t="str">
        <f t="shared" si="235"/>
        <v xml:space="preserve"> </v>
      </c>
      <c r="W684" t="str">
        <f t="shared" si="236"/>
        <v>TSO2_LIM_BY_CLRG</v>
      </c>
      <c r="X684" t="str">
        <f t="shared" si="237"/>
        <v>(CoalDemandRegion)</v>
      </c>
    </row>
    <row r="685" spans="1:24" x14ac:dyDescent="0.25">
      <c r="A685" t="s">
        <v>4092</v>
      </c>
      <c r="B685" t="s">
        <v>3268</v>
      </c>
      <c r="C685" t="s">
        <v>2839</v>
      </c>
      <c r="E685" t="s">
        <v>2914</v>
      </c>
      <c r="G685" t="s">
        <v>4093</v>
      </c>
      <c r="H685" t="s">
        <v>5358</v>
      </c>
      <c r="M685" t="str">
        <f t="shared" si="227"/>
        <v/>
      </c>
      <c r="N685" t="str">
        <f t="shared" si="228"/>
        <v/>
      </c>
      <c r="O685" t="str">
        <f>IFERROR(VLOOKUP(A685,dispett,2,FALSE),B685)</f>
        <v>emmemis</v>
      </c>
      <c r="P685" t="str">
        <f t="shared" si="229"/>
        <v>NOXStates</v>
      </c>
      <c r="Q685" t="str">
        <f t="shared" si="230"/>
        <v xml:space="preserve"> </v>
      </c>
      <c r="R685" t="str">
        <f t="shared" si="231"/>
        <v xml:space="preserve"> </v>
      </c>
      <c r="S685" t="str">
        <f t="shared" si="232"/>
        <v xml:space="preserve"> </v>
      </c>
      <c r="T685" t="str">
        <f t="shared" si="233"/>
        <v xml:space="preserve"> </v>
      </c>
      <c r="U685" t="str">
        <f t="shared" si="234"/>
        <v xml:space="preserve"> </v>
      </c>
      <c r="V685" t="str">
        <f t="shared" si="235"/>
        <v xml:space="preserve"> </v>
      </c>
      <c r="W685" t="str">
        <f t="shared" si="236"/>
        <v>TSO2_LIM_BY_ST</v>
      </c>
      <c r="X685" t="str">
        <f t="shared" si="237"/>
        <v>(NOXStates)</v>
      </c>
    </row>
    <row r="686" spans="1:24" x14ac:dyDescent="0.25">
      <c r="A686" t="s">
        <v>4094</v>
      </c>
      <c r="B686" t="s">
        <v>4084</v>
      </c>
      <c r="C686" t="s">
        <v>2839</v>
      </c>
      <c r="E686" t="s">
        <v>2914</v>
      </c>
      <c r="G686" t="s">
        <v>4095</v>
      </c>
      <c r="H686" t="s">
        <v>2783</v>
      </c>
      <c r="M686" t="str">
        <f t="shared" si="227"/>
        <v/>
      </c>
      <c r="N686" t="str">
        <f t="shared" si="228"/>
        <v/>
      </c>
      <c r="O686" t="str">
        <f>IFERROR(VLOOKUP(A686,dispett,2,FALSE),B686)</f>
        <v>csapr</v>
      </c>
      <c r="P686" t="str">
        <f t="shared" si="229"/>
        <v>CoalDemandRegion</v>
      </c>
      <c r="Q686" t="str">
        <f t="shared" si="230"/>
        <v xml:space="preserve"> </v>
      </c>
      <c r="R686" t="str">
        <f t="shared" si="231"/>
        <v xml:space="preserve"> </v>
      </c>
      <c r="S686" t="str">
        <f t="shared" si="232"/>
        <v xml:space="preserve"> </v>
      </c>
      <c r="T686" t="str">
        <f t="shared" si="233"/>
        <v xml:space="preserve"> </v>
      </c>
      <c r="U686" t="str">
        <f t="shared" si="234"/>
        <v xml:space="preserve"> </v>
      </c>
      <c r="V686" t="str">
        <f t="shared" si="235"/>
        <v xml:space="preserve"> </v>
      </c>
      <c r="W686" t="str">
        <f t="shared" si="236"/>
        <v>TSO2_LM1_BY_CLRG</v>
      </c>
      <c r="X686" t="str">
        <f t="shared" si="237"/>
        <v>(CoalDemandRegion)</v>
      </c>
    </row>
    <row r="687" spans="1:24" x14ac:dyDescent="0.25">
      <c r="A687" t="s">
        <v>4096</v>
      </c>
      <c r="B687" t="s">
        <v>2875</v>
      </c>
      <c r="C687" t="s">
        <v>2839</v>
      </c>
      <c r="E687" t="s">
        <v>2876</v>
      </c>
      <c r="G687" t="s">
        <v>4097</v>
      </c>
      <c r="H687" t="s">
        <v>2803</v>
      </c>
      <c r="M687" t="str">
        <f t="shared" si="227"/>
        <v/>
      </c>
      <c r="N687" t="str">
        <f t="shared" si="228"/>
        <v/>
      </c>
      <c r="O687" t="str">
        <f>IFERROR(VLOOKUP(A687,dispett,2,FALSE),B687)</f>
        <v>ecpcntl</v>
      </c>
      <c r="P687" t="str">
        <f t="shared" si="229"/>
        <v>SCALARSet</v>
      </c>
      <c r="Q687" t="str">
        <f t="shared" si="230"/>
        <v xml:space="preserve"> </v>
      </c>
      <c r="R687" t="str">
        <f t="shared" si="231"/>
        <v xml:space="preserve"> </v>
      </c>
      <c r="S687" t="str">
        <f t="shared" si="232"/>
        <v xml:space="preserve"> </v>
      </c>
      <c r="T687" t="str">
        <f t="shared" si="233"/>
        <v xml:space="preserve"> </v>
      </c>
      <c r="U687" t="str">
        <f t="shared" si="234"/>
        <v xml:space="preserve"> </v>
      </c>
      <c r="V687" t="str">
        <f t="shared" si="235"/>
        <v xml:space="preserve"> </v>
      </c>
      <c r="W687" t="str">
        <f t="shared" si="236"/>
        <v>TSO2_NST</v>
      </c>
      <c r="X687" t="str">
        <f t="shared" si="237"/>
        <v>(SCALARSet)</v>
      </c>
    </row>
    <row r="688" spans="1:24" x14ac:dyDescent="0.25">
      <c r="A688" t="s">
        <v>4098</v>
      </c>
      <c r="B688" t="s">
        <v>2875</v>
      </c>
      <c r="C688" t="s">
        <v>2839</v>
      </c>
      <c r="E688" t="s">
        <v>2876</v>
      </c>
      <c r="G688" t="s">
        <v>4099</v>
      </c>
      <c r="H688" t="s">
        <v>5358</v>
      </c>
      <c r="M688" t="str">
        <f t="shared" si="227"/>
        <v/>
      </c>
      <c r="N688" t="str">
        <f t="shared" si="228"/>
        <v/>
      </c>
      <c r="O688" t="str">
        <f>IFERROR(VLOOKUP(A688,dispett,2,FALSE),B688)</f>
        <v>ecpcntl</v>
      </c>
      <c r="P688" t="str">
        <f t="shared" si="229"/>
        <v>NOXStates</v>
      </c>
      <c r="Q688" t="str">
        <f t="shared" si="230"/>
        <v xml:space="preserve"> </v>
      </c>
      <c r="R688" t="str">
        <f t="shared" si="231"/>
        <v xml:space="preserve"> </v>
      </c>
      <c r="S688" t="str">
        <f t="shared" si="232"/>
        <v xml:space="preserve"> </v>
      </c>
      <c r="T688" t="str">
        <f t="shared" si="233"/>
        <v xml:space="preserve"> </v>
      </c>
      <c r="U688" t="str">
        <f t="shared" si="234"/>
        <v xml:space="preserve"> </v>
      </c>
      <c r="V688" t="str">
        <f t="shared" si="235"/>
        <v xml:space="preserve"> </v>
      </c>
      <c r="W688" t="str">
        <f t="shared" si="236"/>
        <v>TSO2_OL_BY_ST</v>
      </c>
      <c r="X688" t="str">
        <f t="shared" si="237"/>
        <v>(NOXStates)</v>
      </c>
    </row>
    <row r="689" spans="1:24" x14ac:dyDescent="0.25">
      <c r="A689" t="s">
        <v>4100</v>
      </c>
      <c r="B689" t="s">
        <v>4084</v>
      </c>
      <c r="C689" t="s">
        <v>2839</v>
      </c>
      <c r="E689" t="s">
        <v>2914</v>
      </c>
      <c r="G689" t="s">
        <v>4101</v>
      </c>
      <c r="H689" t="s">
        <v>2722</v>
      </c>
      <c r="I689" t="s">
        <v>2783</v>
      </c>
      <c r="J689" t="s">
        <v>2770</v>
      </c>
      <c r="M689" t="str">
        <f t="shared" si="227"/>
        <v/>
      </c>
      <c r="N689" t="str">
        <f t="shared" si="228"/>
        <v/>
      </c>
      <c r="O689" t="str">
        <f>IFERROR(VLOOKUP(A689,dispett,2,FALSE),B689)</f>
        <v>csapr</v>
      </c>
      <c r="P689" t="str">
        <f t="shared" si="229"/>
        <v>CensusRegion</v>
      </c>
      <c r="Q689" t="str">
        <f t="shared" si="230"/>
        <v>CoalDemandRegion</v>
      </c>
      <c r="R689" t="str">
        <f t="shared" si="231"/>
        <v>SO2_Transport</v>
      </c>
      <c r="S689" t="str">
        <f t="shared" si="232"/>
        <v xml:space="preserve"> </v>
      </c>
      <c r="T689" t="str">
        <f t="shared" si="233"/>
        <v xml:space="preserve"> </v>
      </c>
      <c r="U689" t="str">
        <f t="shared" si="234"/>
        <v xml:space="preserve"> </v>
      </c>
      <c r="V689" t="str">
        <f t="shared" si="235"/>
        <v xml:space="preserve"> </v>
      </c>
      <c r="W689" t="str">
        <f t="shared" si="236"/>
        <v>TSO2_OSH_BY_OLCL</v>
      </c>
      <c r="X689" t="str">
        <f t="shared" si="237"/>
        <v>(CensusRegion,CoalDemandRegion,SO2_Transport)</v>
      </c>
    </row>
    <row r="690" spans="1:24" x14ac:dyDescent="0.25">
      <c r="A690" t="s">
        <v>4102</v>
      </c>
      <c r="B690" t="s">
        <v>3268</v>
      </c>
      <c r="C690" t="s">
        <v>2839</v>
      </c>
      <c r="E690" t="s">
        <v>2914</v>
      </c>
      <c r="G690" t="s">
        <v>4103</v>
      </c>
      <c r="H690" t="s">
        <v>5358</v>
      </c>
      <c r="M690" t="str">
        <f t="shared" si="227"/>
        <v/>
      </c>
      <c r="N690" t="str">
        <f t="shared" si="228"/>
        <v/>
      </c>
      <c r="O690" t="str">
        <f>IFERROR(VLOOKUP(A690,dispett,2,FALSE),B690)</f>
        <v>emmemis</v>
      </c>
      <c r="P690" t="str">
        <f t="shared" si="229"/>
        <v>NOXStates</v>
      </c>
      <c r="Q690" t="str">
        <f t="shared" si="230"/>
        <v xml:space="preserve"> </v>
      </c>
      <c r="R690" t="str">
        <f t="shared" si="231"/>
        <v xml:space="preserve"> </v>
      </c>
      <c r="S690" t="str">
        <f t="shared" si="232"/>
        <v xml:space="preserve"> </v>
      </c>
      <c r="T690" t="str">
        <f t="shared" si="233"/>
        <v xml:space="preserve"> </v>
      </c>
      <c r="U690" t="str">
        <f t="shared" si="234"/>
        <v xml:space="preserve"> </v>
      </c>
      <c r="V690" t="str">
        <f t="shared" si="235"/>
        <v xml:space="preserve"> </v>
      </c>
      <c r="W690" t="str">
        <f t="shared" si="236"/>
        <v>TSO2_OSH_BY_ST</v>
      </c>
      <c r="X690" t="str">
        <f t="shared" si="237"/>
        <v>(NOXStates)</v>
      </c>
    </row>
    <row r="691" spans="1:24" x14ac:dyDescent="0.25">
      <c r="A691" t="s">
        <v>4104</v>
      </c>
      <c r="B691" t="s">
        <v>4084</v>
      </c>
      <c r="C691" t="s">
        <v>2839</v>
      </c>
      <c r="E691" t="s">
        <v>2914</v>
      </c>
      <c r="G691" t="s">
        <v>4105</v>
      </c>
      <c r="H691" t="s">
        <v>2783</v>
      </c>
      <c r="I691" t="s">
        <v>2770</v>
      </c>
      <c r="M691" t="str">
        <f t="shared" si="227"/>
        <v/>
      </c>
      <c r="N691" t="str">
        <f t="shared" si="228"/>
        <v/>
      </c>
      <c r="O691" t="str">
        <f>IFERROR(VLOOKUP(A691,dispett,2,FALSE),B691)</f>
        <v>csapr</v>
      </c>
      <c r="P691" t="str">
        <f t="shared" si="229"/>
        <v>CoalDemandRegion</v>
      </c>
      <c r="Q691" t="str">
        <f t="shared" si="230"/>
        <v>SO2_Transport</v>
      </c>
      <c r="R691" t="str">
        <f t="shared" si="231"/>
        <v xml:space="preserve"> </v>
      </c>
      <c r="S691" t="str">
        <f t="shared" si="232"/>
        <v xml:space="preserve"> </v>
      </c>
      <c r="T691" t="str">
        <f t="shared" si="233"/>
        <v xml:space="preserve"> </v>
      </c>
      <c r="U691" t="str">
        <f t="shared" si="234"/>
        <v xml:space="preserve"> </v>
      </c>
      <c r="V691" t="str">
        <f t="shared" si="235"/>
        <v xml:space="preserve"> </v>
      </c>
      <c r="W691" t="str">
        <f t="shared" si="236"/>
        <v>TSO2_SHR_BY_CLRG</v>
      </c>
      <c r="X691" t="str">
        <f t="shared" si="237"/>
        <v>(CoalDemandRegion,SO2_Transport)</v>
      </c>
    </row>
    <row r="692" spans="1:24" x14ac:dyDescent="0.25">
      <c r="A692" t="s">
        <v>4106</v>
      </c>
      <c r="B692" t="s">
        <v>4084</v>
      </c>
      <c r="C692" t="s">
        <v>2839</v>
      </c>
      <c r="E692" t="s">
        <v>2914</v>
      </c>
      <c r="G692" t="s">
        <v>4107</v>
      </c>
      <c r="H692" t="s">
        <v>2722</v>
      </c>
      <c r="I692" t="s">
        <v>2770</v>
      </c>
      <c r="M692" t="str">
        <f t="shared" si="227"/>
        <v/>
      </c>
      <c r="N692" t="str">
        <f t="shared" si="228"/>
        <v/>
      </c>
      <c r="O692" t="str">
        <f>IFERROR(VLOOKUP(A692,dispett,2,FALSE),B692)</f>
        <v>csapr</v>
      </c>
      <c r="P692" t="str">
        <f t="shared" si="229"/>
        <v>CensusRegion</v>
      </c>
      <c r="Q692" t="str">
        <f t="shared" si="230"/>
        <v>SO2_Transport</v>
      </c>
      <c r="R692" t="str">
        <f t="shared" si="231"/>
        <v xml:space="preserve"> </v>
      </c>
      <c r="S692" t="str">
        <f t="shared" si="232"/>
        <v xml:space="preserve"> </v>
      </c>
      <c r="T692" t="str">
        <f t="shared" si="233"/>
        <v xml:space="preserve"> </v>
      </c>
      <c r="U692" t="str">
        <f t="shared" si="234"/>
        <v xml:space="preserve"> </v>
      </c>
      <c r="V692" t="str">
        <f t="shared" si="235"/>
        <v xml:space="preserve"> </v>
      </c>
      <c r="W692" t="str">
        <f t="shared" si="236"/>
        <v>TSO2_SHR_BY_OLRG</v>
      </c>
      <c r="X692" t="str">
        <f t="shared" si="237"/>
        <v>(CensusRegion,SO2_Transport)</v>
      </c>
    </row>
    <row r="693" spans="1:24" x14ac:dyDescent="0.25">
      <c r="A693" t="s">
        <v>4108</v>
      </c>
      <c r="B693" t="s">
        <v>2875</v>
      </c>
      <c r="C693" t="s">
        <v>2839</v>
      </c>
      <c r="E693" t="s">
        <v>2876</v>
      </c>
      <c r="G693" t="s">
        <v>4109</v>
      </c>
      <c r="H693" t="s">
        <v>5358</v>
      </c>
      <c r="M693" t="str">
        <f t="shared" si="227"/>
        <v/>
      </c>
      <c r="N693" t="str">
        <f t="shared" si="228"/>
        <v/>
      </c>
      <c r="O693" t="str">
        <f>IFERROR(VLOOKUP(A693,dispett,2,FALSE),B693)</f>
        <v>ecpcntl</v>
      </c>
      <c r="P693" t="str">
        <f t="shared" si="229"/>
        <v>NOXStates</v>
      </c>
      <c r="Q693" t="str">
        <f t="shared" si="230"/>
        <v xml:space="preserve"> </v>
      </c>
      <c r="R693" t="str">
        <f t="shared" si="231"/>
        <v xml:space="preserve"> </v>
      </c>
      <c r="S693" t="str">
        <f t="shared" si="232"/>
        <v xml:space="preserve"> </v>
      </c>
      <c r="T693" t="str">
        <f t="shared" si="233"/>
        <v xml:space="preserve"> </v>
      </c>
      <c r="U693" t="str">
        <f t="shared" si="234"/>
        <v xml:space="preserve"> </v>
      </c>
      <c r="V693" t="str">
        <f t="shared" si="235"/>
        <v xml:space="preserve"> </v>
      </c>
      <c r="W693" t="str">
        <f t="shared" si="236"/>
        <v>TSO2_TR_BY_ST</v>
      </c>
      <c r="X693" t="str">
        <f t="shared" si="237"/>
        <v>(NOXStates)</v>
      </c>
    </row>
    <row r="694" spans="1:24" x14ac:dyDescent="0.25">
      <c r="A694" t="s">
        <v>4110</v>
      </c>
      <c r="B694" t="s">
        <v>4084</v>
      </c>
      <c r="C694" t="s">
        <v>2839</v>
      </c>
      <c r="E694" t="s">
        <v>2876</v>
      </c>
      <c r="G694" t="s">
        <v>4111</v>
      </c>
      <c r="H694" t="s">
        <v>2803</v>
      </c>
      <c r="M694" t="str">
        <f t="shared" si="227"/>
        <v/>
      </c>
      <c r="N694" t="str">
        <f t="shared" si="228"/>
        <v/>
      </c>
      <c r="O694" t="str">
        <f>IFERROR(VLOOKUP(A694,dispett,2,FALSE),B694)</f>
        <v>csapr</v>
      </c>
      <c r="P694" t="str">
        <f t="shared" si="229"/>
        <v>SCALARSet</v>
      </c>
      <c r="Q694" t="str">
        <f t="shared" si="230"/>
        <v xml:space="preserve"> </v>
      </c>
      <c r="R694" t="str">
        <f t="shared" si="231"/>
        <v xml:space="preserve"> </v>
      </c>
      <c r="S694" t="str">
        <f t="shared" si="232"/>
        <v xml:space="preserve"> </v>
      </c>
      <c r="T694" t="str">
        <f t="shared" si="233"/>
        <v xml:space="preserve"> </v>
      </c>
      <c r="U694" t="str">
        <f t="shared" si="234"/>
        <v xml:space="preserve"> </v>
      </c>
      <c r="V694" t="str">
        <f t="shared" si="235"/>
        <v xml:space="preserve"> </v>
      </c>
      <c r="W694" t="str">
        <f t="shared" si="236"/>
        <v>TSO2_VR_BY_CLRG</v>
      </c>
      <c r="X694" t="str">
        <f t="shared" si="237"/>
        <v>(SCALARSet)</v>
      </c>
    </row>
    <row r="695" spans="1:24" x14ac:dyDescent="0.25">
      <c r="A695" t="s">
        <v>4112</v>
      </c>
      <c r="B695" t="s">
        <v>2875</v>
      </c>
      <c r="C695" t="s">
        <v>2839</v>
      </c>
      <c r="E695" t="s">
        <v>2876</v>
      </c>
      <c r="G695" t="s">
        <v>4113</v>
      </c>
      <c r="H695" t="s">
        <v>2803</v>
      </c>
      <c r="M695" t="str">
        <f t="shared" si="227"/>
        <v/>
      </c>
      <c r="N695" t="str">
        <f t="shared" si="228"/>
        <v/>
      </c>
      <c r="O695" t="str">
        <f>IFERROR(VLOOKUP(A695,dispett,2,FALSE),B695)</f>
        <v>ecpcntl</v>
      </c>
      <c r="P695" t="str">
        <f t="shared" si="229"/>
        <v>SCALARSet</v>
      </c>
      <c r="Q695" t="str">
        <f t="shared" si="230"/>
        <v xml:space="preserve"> </v>
      </c>
      <c r="R695" t="str">
        <f t="shared" si="231"/>
        <v xml:space="preserve"> </v>
      </c>
      <c r="S695" t="str">
        <f t="shared" si="232"/>
        <v xml:space="preserve"> </v>
      </c>
      <c r="T695" t="str">
        <f t="shared" si="233"/>
        <v xml:space="preserve"> </v>
      </c>
      <c r="U695" t="str">
        <f t="shared" si="234"/>
        <v xml:space="preserve"> </v>
      </c>
      <c r="V695" t="str">
        <f t="shared" si="235"/>
        <v xml:space="preserve"> </v>
      </c>
      <c r="W695" t="str">
        <f t="shared" si="236"/>
        <v>TSO2_VR_BY_ST</v>
      </c>
      <c r="X695" t="str">
        <f t="shared" si="237"/>
        <v>(SCALARSet)</v>
      </c>
    </row>
    <row r="696" spans="1:24" x14ac:dyDescent="0.25">
      <c r="A696" t="s">
        <v>4114</v>
      </c>
      <c r="B696" t="s">
        <v>4084</v>
      </c>
      <c r="C696" t="s">
        <v>2839</v>
      </c>
      <c r="E696" t="s">
        <v>2914</v>
      </c>
      <c r="G696" t="s">
        <v>4115</v>
      </c>
      <c r="H696" t="s">
        <v>2783</v>
      </c>
      <c r="M696" t="str">
        <f t="shared" si="227"/>
        <v/>
      </c>
      <c r="N696" t="str">
        <f t="shared" si="228"/>
        <v/>
      </c>
      <c r="O696" t="str">
        <f>IFERROR(VLOOKUP(A696,dispett,2,FALSE),B696)</f>
        <v>csapr</v>
      </c>
      <c r="P696" t="str">
        <f t="shared" si="229"/>
        <v>CoalDemandRegion</v>
      </c>
      <c r="Q696" t="str">
        <f t="shared" si="230"/>
        <v xml:space="preserve"> </v>
      </c>
      <c r="R696" t="str">
        <f t="shared" si="231"/>
        <v xml:space="preserve"> </v>
      </c>
      <c r="S696" t="str">
        <f t="shared" si="232"/>
        <v xml:space="preserve"> </v>
      </c>
      <c r="T696" t="str">
        <f t="shared" si="233"/>
        <v xml:space="preserve"> </v>
      </c>
      <c r="U696" t="str">
        <f t="shared" si="234"/>
        <v xml:space="preserve"> </v>
      </c>
      <c r="V696" t="str">
        <f t="shared" si="235"/>
        <v xml:space="preserve"> </v>
      </c>
      <c r="W696" t="str">
        <f t="shared" si="236"/>
        <v>TSO2_VR1_BY_CLRG</v>
      </c>
      <c r="X696" t="str">
        <f t="shared" si="237"/>
        <v>(CoalDemandRegion)</v>
      </c>
    </row>
    <row r="697" spans="1:24" x14ac:dyDescent="0.25">
      <c r="A697" t="s">
        <v>4116</v>
      </c>
      <c r="B697" t="s">
        <v>3268</v>
      </c>
      <c r="C697" t="s">
        <v>2839</v>
      </c>
      <c r="E697" t="s">
        <v>2914</v>
      </c>
      <c r="G697" t="s">
        <v>4117</v>
      </c>
      <c r="H697" t="s">
        <v>5358</v>
      </c>
      <c r="M697" t="str">
        <f t="shared" si="227"/>
        <v/>
      </c>
      <c r="N697" t="str">
        <f t="shared" si="228"/>
        <v/>
      </c>
      <c r="O697" t="str">
        <f>IFERROR(VLOOKUP(A697,dispett,2,FALSE),B697)</f>
        <v>emmemis</v>
      </c>
      <c r="P697" t="str">
        <f t="shared" si="229"/>
        <v>NOXStates</v>
      </c>
      <c r="Q697" t="str">
        <f t="shared" si="230"/>
        <v xml:space="preserve"> </v>
      </c>
      <c r="R697" t="str">
        <f t="shared" si="231"/>
        <v xml:space="preserve"> </v>
      </c>
      <c r="S697" t="str">
        <f t="shared" si="232"/>
        <v xml:space="preserve"> </v>
      </c>
      <c r="T697" t="str">
        <f t="shared" si="233"/>
        <v xml:space="preserve"> </v>
      </c>
      <c r="U697" t="str">
        <f t="shared" si="234"/>
        <v xml:space="preserve"> </v>
      </c>
      <c r="V697" t="str">
        <f t="shared" si="235"/>
        <v xml:space="preserve"> </v>
      </c>
      <c r="W697" t="str">
        <f t="shared" si="236"/>
        <v>TSO2_VR1_BY_ST</v>
      </c>
      <c r="X697" t="str">
        <f t="shared" si="237"/>
        <v>(NOXStates)</v>
      </c>
    </row>
    <row r="698" spans="1:24" x14ac:dyDescent="0.25">
      <c r="A698" t="s">
        <v>4118</v>
      </c>
      <c r="B698" t="s">
        <v>3268</v>
      </c>
      <c r="C698" t="s">
        <v>2839</v>
      </c>
      <c r="E698" t="s">
        <v>2914</v>
      </c>
      <c r="G698" t="s">
        <v>4119</v>
      </c>
      <c r="H698" t="s">
        <v>5358</v>
      </c>
      <c r="M698" t="str">
        <f t="shared" si="227"/>
        <v/>
      </c>
      <c r="N698" t="str">
        <f t="shared" si="228"/>
        <v/>
      </c>
      <c r="O698" t="str">
        <f>IFERROR(VLOOKUP(A698,dispett,2,FALSE),B698)</f>
        <v>emmemis</v>
      </c>
      <c r="P698" t="str">
        <f t="shared" si="229"/>
        <v>NOXStates</v>
      </c>
      <c r="Q698" t="str">
        <f t="shared" si="230"/>
        <v xml:space="preserve"> </v>
      </c>
      <c r="R698" t="str">
        <f t="shared" si="231"/>
        <v xml:space="preserve"> </v>
      </c>
      <c r="S698" t="str">
        <f t="shared" si="232"/>
        <v xml:space="preserve"> </v>
      </c>
      <c r="T698" t="str">
        <f t="shared" si="233"/>
        <v xml:space="preserve"> </v>
      </c>
      <c r="U698" t="str">
        <f t="shared" si="234"/>
        <v xml:space="preserve"> </v>
      </c>
      <c r="V698" t="str">
        <f t="shared" si="235"/>
        <v xml:space="preserve"> </v>
      </c>
      <c r="W698" t="str">
        <f t="shared" si="236"/>
        <v>TSO2_VR3_BY_ST</v>
      </c>
      <c r="X698" t="str">
        <f t="shared" si="237"/>
        <v>(NOXStates)</v>
      </c>
    </row>
    <row r="699" spans="1:24" x14ac:dyDescent="0.25">
      <c r="A699" t="s">
        <v>4120</v>
      </c>
      <c r="B699" t="s">
        <v>4084</v>
      </c>
      <c r="C699" t="s">
        <v>2839</v>
      </c>
      <c r="E699" t="s">
        <v>2876</v>
      </c>
      <c r="G699" t="s">
        <v>4121</v>
      </c>
      <c r="H699" t="s">
        <v>2803</v>
      </c>
      <c r="M699" t="str">
        <f t="shared" si="227"/>
        <v/>
      </c>
      <c r="N699" t="str">
        <f t="shared" si="228"/>
        <v/>
      </c>
      <c r="O699" t="str">
        <f>IFERROR(VLOOKUP(A699,dispett,2,FALSE),B699)</f>
        <v>csapr</v>
      </c>
      <c r="P699" t="str">
        <f t="shared" si="229"/>
        <v>SCALARSet</v>
      </c>
      <c r="Q699" t="str">
        <f t="shared" si="230"/>
        <v xml:space="preserve"> </v>
      </c>
      <c r="R699" t="str">
        <f t="shared" si="231"/>
        <v xml:space="preserve"> </v>
      </c>
      <c r="S699" t="str">
        <f t="shared" si="232"/>
        <v xml:space="preserve"> </v>
      </c>
      <c r="T699" t="str">
        <f t="shared" si="233"/>
        <v xml:space="preserve"> </v>
      </c>
      <c r="U699" t="str">
        <f t="shared" si="234"/>
        <v xml:space="preserve"> </v>
      </c>
      <c r="V699" t="str">
        <f t="shared" si="235"/>
        <v xml:space="preserve"> </v>
      </c>
      <c r="W699" t="str">
        <f t="shared" si="236"/>
        <v>TSO2_YR_BY_CLRG</v>
      </c>
      <c r="X699" t="str">
        <f t="shared" si="237"/>
        <v>(SCALARSet)</v>
      </c>
    </row>
    <row r="700" spans="1:24" x14ac:dyDescent="0.25">
      <c r="A700" t="s">
        <v>4122</v>
      </c>
      <c r="B700" t="s">
        <v>2875</v>
      </c>
      <c r="C700" t="s">
        <v>2839</v>
      </c>
      <c r="E700" t="s">
        <v>2876</v>
      </c>
      <c r="G700" t="s">
        <v>4123</v>
      </c>
      <c r="H700" t="s">
        <v>2803</v>
      </c>
      <c r="M700" t="str">
        <f t="shared" si="227"/>
        <v/>
      </c>
      <c r="N700" t="str">
        <f t="shared" si="228"/>
        <v/>
      </c>
      <c r="O700" t="str">
        <f>IFERROR(VLOOKUP(A700,dispett,2,FALSE),B700)</f>
        <v>ecpcntl</v>
      </c>
      <c r="P700" t="str">
        <f t="shared" si="229"/>
        <v>SCALARSet</v>
      </c>
      <c r="Q700" t="str">
        <f t="shared" si="230"/>
        <v xml:space="preserve"> </v>
      </c>
      <c r="R700" t="str">
        <f t="shared" si="231"/>
        <v xml:space="preserve"> </v>
      </c>
      <c r="S700" t="str">
        <f t="shared" si="232"/>
        <v xml:space="preserve"> </v>
      </c>
      <c r="T700" t="str">
        <f t="shared" si="233"/>
        <v xml:space="preserve"> </v>
      </c>
      <c r="U700" t="str">
        <f t="shared" si="234"/>
        <v xml:space="preserve"> </v>
      </c>
      <c r="V700" t="str">
        <f t="shared" si="235"/>
        <v xml:space="preserve"> </v>
      </c>
      <c r="W700" t="str">
        <f t="shared" si="236"/>
        <v>TSO2_YR_BY_ST</v>
      </c>
      <c r="X700" t="str">
        <f t="shared" si="237"/>
        <v>(SCALARSet)</v>
      </c>
    </row>
    <row r="701" spans="1:24" x14ac:dyDescent="0.25">
      <c r="A701" t="s">
        <v>4124</v>
      </c>
      <c r="B701" t="s">
        <v>4079</v>
      </c>
      <c r="C701" t="s">
        <v>2839</v>
      </c>
      <c r="E701" t="s">
        <v>2840</v>
      </c>
      <c r="G701" t="s">
        <v>4125</v>
      </c>
      <c r="H701" t="s">
        <v>2561</v>
      </c>
      <c r="M701" t="str">
        <f t="shared" si="227"/>
        <v/>
      </c>
      <c r="N701" t="str">
        <f t="shared" si="228"/>
        <v/>
      </c>
      <c r="O701" t="str">
        <f>IFERROR(VLOOKUP(A701,dispett,2,FALSE),B701)</f>
        <v>coalrep</v>
      </c>
      <c r="P701" t="str">
        <f t="shared" si="229"/>
        <v>MNUMYR</v>
      </c>
      <c r="Q701" t="str">
        <f t="shared" si="230"/>
        <v xml:space="preserve"> </v>
      </c>
      <c r="R701" t="str">
        <f t="shared" si="231"/>
        <v xml:space="preserve"> </v>
      </c>
      <c r="S701" t="str">
        <f t="shared" si="232"/>
        <v xml:space="preserve"> </v>
      </c>
      <c r="T701" t="str">
        <f t="shared" si="233"/>
        <v xml:space="preserve"> </v>
      </c>
      <c r="U701" t="str">
        <f t="shared" si="234"/>
        <v xml:space="preserve"> </v>
      </c>
      <c r="V701" t="str">
        <f t="shared" si="235"/>
        <v xml:space="preserve"> </v>
      </c>
      <c r="W701" t="str">
        <f t="shared" si="236"/>
        <v>TSPMBTU</v>
      </c>
      <c r="X701" t="str">
        <f t="shared" si="237"/>
        <v>(MNUMYR)</v>
      </c>
    </row>
    <row r="702" spans="1:24" x14ac:dyDescent="0.25">
      <c r="A702" t="s">
        <v>4126</v>
      </c>
      <c r="B702" t="s">
        <v>3102</v>
      </c>
      <c r="C702" t="s">
        <v>2839</v>
      </c>
      <c r="E702" t="s">
        <v>2914</v>
      </c>
      <c r="G702" t="s">
        <v>4127</v>
      </c>
      <c r="H702" t="s">
        <v>5308</v>
      </c>
      <c r="I702" t="s">
        <v>2783</v>
      </c>
      <c r="J702" t="s">
        <v>5332</v>
      </c>
      <c r="M702" t="str">
        <f t="shared" si="227"/>
        <v/>
      </c>
      <c r="N702" t="str">
        <f t="shared" si="228"/>
        <v/>
      </c>
      <c r="O702" t="str">
        <f>IFERROR(VLOOKUP(A702,dispett,2,FALSE),B702)</f>
        <v>ecp_coal</v>
      </c>
      <c r="P702" t="str">
        <f t="shared" si="229"/>
        <v>PlantType</v>
      </c>
      <c r="Q702" t="str">
        <f t="shared" si="230"/>
        <v>CoalDemandRegion</v>
      </c>
      <c r="R702" t="str">
        <f t="shared" si="231"/>
        <v>ExplicitPlanningHorizon</v>
      </c>
      <c r="S702" t="str">
        <f t="shared" si="232"/>
        <v xml:space="preserve"> </v>
      </c>
      <c r="T702" t="str">
        <f t="shared" si="233"/>
        <v xml:space="preserve"> </v>
      </c>
      <c r="U702" t="str">
        <f t="shared" si="234"/>
        <v xml:space="preserve"> </v>
      </c>
      <c r="V702" t="str">
        <f t="shared" si="235"/>
        <v xml:space="preserve"> </v>
      </c>
      <c r="W702" t="str">
        <f t="shared" si="236"/>
        <v>TST_CAP_BY_CRG</v>
      </c>
      <c r="X702" t="str">
        <f t="shared" si="237"/>
        <v>(PlantType,CoalDemandRegion,ExplicitPlanningHorizon)</v>
      </c>
    </row>
    <row r="703" spans="1:24" x14ac:dyDescent="0.25">
      <c r="A703" t="s">
        <v>4128</v>
      </c>
      <c r="B703" t="s">
        <v>2875</v>
      </c>
      <c r="C703" t="s">
        <v>2839</v>
      </c>
      <c r="E703" t="s">
        <v>2876</v>
      </c>
      <c r="G703" t="s">
        <v>4129</v>
      </c>
      <c r="H703" t="s">
        <v>2803</v>
      </c>
      <c r="M703" t="str">
        <f t="shared" si="227"/>
        <v/>
      </c>
      <c r="N703" t="str">
        <f t="shared" si="228"/>
        <v/>
      </c>
      <c r="O703" t="str">
        <f>IFERROR(VLOOKUP(A703,dispett,2,FALSE),B703)</f>
        <v>ecpcntl</v>
      </c>
      <c r="P703" t="str">
        <f t="shared" si="229"/>
        <v>SCALARSet</v>
      </c>
      <c r="Q703" t="str">
        <f t="shared" si="230"/>
        <v xml:space="preserve"> </v>
      </c>
      <c r="R703" t="str">
        <f t="shared" si="231"/>
        <v xml:space="preserve"> </v>
      </c>
      <c r="S703" t="str">
        <f t="shared" si="232"/>
        <v xml:space="preserve"> </v>
      </c>
      <c r="T703" t="str">
        <f t="shared" si="233"/>
        <v xml:space="preserve"> </v>
      </c>
      <c r="U703" t="str">
        <f t="shared" si="234"/>
        <v xml:space="preserve"> </v>
      </c>
      <c r="V703" t="str">
        <f t="shared" si="235"/>
        <v xml:space="preserve"> </v>
      </c>
      <c r="W703" t="str">
        <f t="shared" si="236"/>
        <v>UBACT_YR</v>
      </c>
      <c r="X703" t="str">
        <f t="shared" si="237"/>
        <v>(SCALARSet)</v>
      </c>
    </row>
    <row r="704" spans="1:24" x14ac:dyDescent="0.25">
      <c r="A704" t="s">
        <v>4130</v>
      </c>
      <c r="B704" t="s">
        <v>3231</v>
      </c>
      <c r="C704" t="s">
        <v>2839</v>
      </c>
      <c r="E704" t="s">
        <v>2840</v>
      </c>
      <c r="G704" t="s">
        <v>4131</v>
      </c>
      <c r="H704" t="s">
        <v>2803</v>
      </c>
      <c r="M704" t="str">
        <f t="shared" si="227"/>
        <v/>
      </c>
      <c r="N704" t="str">
        <f t="shared" si="228"/>
        <v/>
      </c>
      <c r="O704" t="str">
        <f>IFERROR(VLOOKUP(A704,dispett,2,FALSE),B704)</f>
        <v>emission</v>
      </c>
      <c r="P704" t="str">
        <f t="shared" si="229"/>
        <v>SCALARSet</v>
      </c>
      <c r="Q704" t="str">
        <f t="shared" si="230"/>
        <v xml:space="preserve"> </v>
      </c>
      <c r="R704" t="str">
        <f t="shared" si="231"/>
        <v xml:space="preserve"> </v>
      </c>
      <c r="S704" t="str">
        <f t="shared" si="232"/>
        <v xml:space="preserve"> </v>
      </c>
      <c r="T704" t="str">
        <f t="shared" si="233"/>
        <v xml:space="preserve"> </v>
      </c>
      <c r="U704" t="str">
        <f t="shared" si="234"/>
        <v xml:space="preserve"> </v>
      </c>
      <c r="V704" t="str">
        <f t="shared" si="235"/>
        <v xml:space="preserve"> </v>
      </c>
      <c r="W704" t="str">
        <f t="shared" si="236"/>
        <v>UCAP_HG</v>
      </c>
      <c r="X704" t="str">
        <f t="shared" si="237"/>
        <v>(SCALARSet)</v>
      </c>
    </row>
    <row r="705" spans="1:24" x14ac:dyDescent="0.25">
      <c r="A705" t="s">
        <v>4132</v>
      </c>
      <c r="B705" t="s">
        <v>2964</v>
      </c>
      <c r="C705" t="s">
        <v>2839</v>
      </c>
      <c r="E705" t="s">
        <v>2914</v>
      </c>
      <c r="G705" t="s">
        <v>4133</v>
      </c>
      <c r="H705" t="s">
        <v>2727</v>
      </c>
      <c r="I705" t="s">
        <v>2561</v>
      </c>
      <c r="M705" t="str">
        <f t="shared" si="227"/>
        <v/>
      </c>
      <c r="N705" t="str">
        <f t="shared" si="228"/>
        <v/>
      </c>
      <c r="O705" t="str">
        <f>IFERROR(VLOOKUP(A705,dispett,2,FALSE),B705)</f>
        <v>uecpout</v>
      </c>
      <c r="P705" t="str">
        <f t="shared" si="229"/>
        <v>SupplyRegion_ALT1</v>
      </c>
      <c r="Q705" t="str">
        <f t="shared" si="230"/>
        <v>MNUMYR</v>
      </c>
      <c r="R705" t="str">
        <f t="shared" si="231"/>
        <v xml:space="preserve"> </v>
      </c>
      <c r="S705" t="str">
        <f t="shared" si="232"/>
        <v xml:space="preserve"> </v>
      </c>
      <c r="T705" t="str">
        <f t="shared" si="233"/>
        <v xml:space="preserve"> </v>
      </c>
      <c r="U705" t="str">
        <f t="shared" si="234"/>
        <v xml:space="preserve"> </v>
      </c>
      <c r="V705" t="str">
        <f t="shared" si="235"/>
        <v xml:space="preserve"> </v>
      </c>
      <c r="W705" t="str">
        <f t="shared" si="236"/>
        <v>UCAPADJ</v>
      </c>
      <c r="X705" t="str">
        <f t="shared" si="237"/>
        <v>(SupplyRegion_ALT1,MNUMYR)</v>
      </c>
    </row>
    <row r="706" spans="1:24" x14ac:dyDescent="0.25">
      <c r="A706" t="s">
        <v>4134</v>
      </c>
      <c r="B706" t="s">
        <v>3757</v>
      </c>
      <c r="C706" t="s">
        <v>2839</v>
      </c>
      <c r="E706" t="s">
        <v>2914</v>
      </c>
      <c r="G706" t="s">
        <v>4135</v>
      </c>
      <c r="H706" t="s">
        <v>2585</v>
      </c>
      <c r="M706" t="str">
        <f t="shared" si="227"/>
        <v/>
      </c>
      <c r="N706" t="str">
        <f t="shared" si="228"/>
        <v>mnumyr</v>
      </c>
      <c r="O706" t="str">
        <f>IFERROR(VLOOKUP(A706,dispett,2,FALSE),B706)</f>
        <v>dispett3</v>
      </c>
      <c r="P706" t="str">
        <f>IFERROR(VLOOKUP(H706,ECPLOOK,3,FALSE),"missing")</f>
        <v>CanadianSupplyImport</v>
      </c>
      <c r="Q706" t="str">
        <f t="shared" si="230"/>
        <v xml:space="preserve"> </v>
      </c>
      <c r="R706" t="str">
        <f t="shared" si="231"/>
        <v xml:space="preserve"> </v>
      </c>
      <c r="S706" t="str">
        <f t="shared" si="232"/>
        <v xml:space="preserve"> </v>
      </c>
      <c r="T706" t="str">
        <f t="shared" si="233"/>
        <v xml:space="preserve"> </v>
      </c>
      <c r="U706" t="str">
        <f t="shared" si="234"/>
        <v xml:space="preserve"> </v>
      </c>
      <c r="V706" t="str">
        <f t="shared" si="235"/>
        <v>MNUMYR</v>
      </c>
      <c r="W706" t="str">
        <f t="shared" si="236"/>
        <v>UCI_CAP</v>
      </c>
      <c r="X706" t="str">
        <f t="shared" si="237"/>
        <v>(CanadianSupplyImport,MNUMYR)</v>
      </c>
    </row>
    <row r="707" spans="1:24" x14ac:dyDescent="0.25">
      <c r="A707" t="s">
        <v>4136</v>
      </c>
      <c r="B707" t="s">
        <v>3757</v>
      </c>
      <c r="C707" t="s">
        <v>2839</v>
      </c>
      <c r="E707" t="s">
        <v>2914</v>
      </c>
      <c r="G707" t="s">
        <v>4137</v>
      </c>
      <c r="H707" t="s">
        <v>2585</v>
      </c>
      <c r="M707" t="str">
        <f t="shared" si="227"/>
        <v/>
      </c>
      <c r="N707" t="str">
        <f t="shared" si="228"/>
        <v>mnumyr</v>
      </c>
      <c r="O707" t="str">
        <f>IFERROR(VLOOKUP(A707,dispett,2,FALSE),B707)</f>
        <v>dispett3</v>
      </c>
      <c r="P707" t="str">
        <f t="shared" si="229"/>
        <v>CanadianSupplyImport</v>
      </c>
      <c r="Q707" t="str">
        <f t="shared" si="230"/>
        <v xml:space="preserve"> </v>
      </c>
      <c r="R707" t="str">
        <f t="shared" si="231"/>
        <v xml:space="preserve"> </v>
      </c>
      <c r="S707" t="str">
        <f t="shared" si="232"/>
        <v xml:space="preserve"> </v>
      </c>
      <c r="T707" t="str">
        <f t="shared" si="233"/>
        <v xml:space="preserve"> </v>
      </c>
      <c r="U707" t="str">
        <f t="shared" si="234"/>
        <v xml:space="preserve"> </v>
      </c>
      <c r="V707" t="str">
        <f t="shared" si="235"/>
        <v>MNUMYR</v>
      </c>
      <c r="W707" t="str">
        <f t="shared" si="236"/>
        <v>UCI_CFC</v>
      </c>
      <c r="X707" t="str">
        <f t="shared" si="237"/>
        <v>(CanadianSupplyImport,MNUMYR)</v>
      </c>
    </row>
    <row r="708" spans="1:24" x14ac:dyDescent="0.25">
      <c r="A708" t="s">
        <v>4138</v>
      </c>
      <c r="B708" t="s">
        <v>3757</v>
      </c>
      <c r="C708" t="s">
        <v>2839</v>
      </c>
      <c r="E708" t="s">
        <v>2914</v>
      </c>
      <c r="G708" t="s">
        <v>4139</v>
      </c>
      <c r="H708" t="s">
        <v>2585</v>
      </c>
      <c r="M708" t="str">
        <f t="shared" si="227"/>
        <v/>
      </c>
      <c r="N708" t="str">
        <f t="shared" si="228"/>
        <v>mnumyr</v>
      </c>
      <c r="O708" t="str">
        <f>IFERROR(VLOOKUP(A708,dispett,2,FALSE),B708)</f>
        <v>dispett3</v>
      </c>
      <c r="P708" t="str">
        <f t="shared" si="229"/>
        <v>CanadianSupplyImport</v>
      </c>
      <c r="Q708" t="str">
        <f t="shared" si="230"/>
        <v xml:space="preserve"> </v>
      </c>
      <c r="R708" t="str">
        <f t="shared" si="231"/>
        <v xml:space="preserve"> </v>
      </c>
      <c r="S708" t="str">
        <f t="shared" si="232"/>
        <v xml:space="preserve"> </v>
      </c>
      <c r="T708" t="str">
        <f t="shared" si="233"/>
        <v xml:space="preserve"> </v>
      </c>
      <c r="U708" t="str">
        <f t="shared" si="234"/>
        <v xml:space="preserve"> </v>
      </c>
      <c r="V708" t="str">
        <f t="shared" si="235"/>
        <v>MNUMYR</v>
      </c>
      <c r="W708" t="str">
        <f t="shared" si="236"/>
        <v>UCI_MWH</v>
      </c>
      <c r="X708" t="str">
        <f t="shared" si="237"/>
        <v>(CanadianSupplyImport,MNUMYR)</v>
      </c>
    </row>
    <row r="709" spans="1:24" x14ac:dyDescent="0.25">
      <c r="A709" t="s">
        <v>4140</v>
      </c>
      <c r="B709" t="s">
        <v>3757</v>
      </c>
      <c r="C709" t="s">
        <v>2839</v>
      </c>
      <c r="E709" t="s">
        <v>2914</v>
      </c>
      <c r="G709" t="s">
        <v>4141</v>
      </c>
      <c r="H709" t="s">
        <v>2585</v>
      </c>
      <c r="M709" t="str">
        <f t="shared" si="227"/>
        <v/>
      </c>
      <c r="N709" t="str">
        <f t="shared" si="228"/>
        <v>mnumyr</v>
      </c>
      <c r="O709" t="str">
        <f>IFERROR(VLOOKUP(A709,dispett,2,FALSE),B709)</f>
        <v>dispett3</v>
      </c>
      <c r="P709" t="str">
        <f t="shared" si="229"/>
        <v>CanadianSupplyImport</v>
      </c>
      <c r="Q709" t="str">
        <f t="shared" si="230"/>
        <v xml:space="preserve"> </v>
      </c>
      <c r="R709" t="str">
        <f t="shared" si="231"/>
        <v xml:space="preserve"> </v>
      </c>
      <c r="S709" t="str">
        <f t="shared" si="232"/>
        <v xml:space="preserve"> </v>
      </c>
      <c r="T709" t="str">
        <f t="shared" si="233"/>
        <v xml:space="preserve"> </v>
      </c>
      <c r="U709" t="str">
        <f t="shared" si="234"/>
        <v xml:space="preserve"> </v>
      </c>
      <c r="V709" t="str">
        <f t="shared" si="235"/>
        <v>MNUMYR</v>
      </c>
      <c r="W709" t="str">
        <f t="shared" si="236"/>
        <v>UCI_RGN</v>
      </c>
      <c r="X709" t="str">
        <f t="shared" si="237"/>
        <v>(CanadianSupplyImport,MNUMYR)</v>
      </c>
    </row>
    <row r="710" spans="1:24" x14ac:dyDescent="0.25">
      <c r="A710" t="s">
        <v>4142</v>
      </c>
      <c r="B710" t="s">
        <v>3757</v>
      </c>
      <c r="C710" t="s">
        <v>2839</v>
      </c>
      <c r="E710" t="s">
        <v>2914</v>
      </c>
      <c r="G710" t="s">
        <v>4141</v>
      </c>
      <c r="H710" t="s">
        <v>2585</v>
      </c>
      <c r="I710" t="s">
        <v>2588</v>
      </c>
      <c r="M710" t="str">
        <f t="shared" si="227"/>
        <v/>
      </c>
      <c r="N710" t="str">
        <f t="shared" si="228"/>
        <v>mnumyr</v>
      </c>
      <c r="O710" t="str">
        <f>IFERROR(VLOOKUP(A710,dispett,2,FALSE),B710)</f>
        <v>dispett3</v>
      </c>
      <c r="P710" t="str">
        <f t="shared" si="229"/>
        <v>CanadianSupplyImport</v>
      </c>
      <c r="Q710" t="str">
        <f t="shared" si="230"/>
        <v>CanadianSupplyImportRegion</v>
      </c>
      <c r="R710" t="str">
        <f t="shared" si="231"/>
        <v xml:space="preserve"> </v>
      </c>
      <c r="S710" t="str">
        <f t="shared" si="232"/>
        <v xml:space="preserve"> </v>
      </c>
      <c r="T710" t="str">
        <f t="shared" si="233"/>
        <v xml:space="preserve"> </v>
      </c>
      <c r="U710" t="str">
        <f t="shared" si="234"/>
        <v xml:space="preserve"> </v>
      </c>
      <c r="V710" t="str">
        <f t="shared" si="235"/>
        <v>MNUMYR</v>
      </c>
      <c r="W710" t="str">
        <f t="shared" si="236"/>
        <v>UCI_RGS</v>
      </c>
      <c r="X710" t="str">
        <f t="shared" si="237"/>
        <v>(CanadianSupplyImport,CanadianSupplyImportRegion,MNUMYR)</v>
      </c>
    </row>
    <row r="711" spans="1:24" x14ac:dyDescent="0.25">
      <c r="A711" t="s">
        <v>4143</v>
      </c>
      <c r="B711" t="s">
        <v>3229</v>
      </c>
      <c r="C711" t="s">
        <v>2865</v>
      </c>
      <c r="E711" t="s">
        <v>2876</v>
      </c>
      <c r="H711" t="s">
        <v>5351</v>
      </c>
      <c r="M711" t="str">
        <f t="shared" si="227"/>
        <v/>
      </c>
      <c r="N711" t="str">
        <f t="shared" si="228"/>
        <v/>
      </c>
      <c r="O711" t="str">
        <f>IFERROR(VLOOKUP(A711,dispett,2,FALSE),B711)</f>
        <v>dispett</v>
      </c>
      <c r="P711" t="str">
        <f t="shared" si="229"/>
        <v>PlantGroup</v>
      </c>
      <c r="Q711" t="str">
        <f t="shared" si="230"/>
        <v xml:space="preserve"> </v>
      </c>
      <c r="R711" t="str">
        <f t="shared" si="231"/>
        <v xml:space="preserve"> </v>
      </c>
      <c r="S711" t="str">
        <f t="shared" si="232"/>
        <v xml:space="preserve"> </v>
      </c>
      <c r="T711" t="str">
        <f t="shared" si="233"/>
        <v xml:space="preserve"> </v>
      </c>
      <c r="U711" t="str">
        <f t="shared" si="234"/>
        <v xml:space="preserve"> </v>
      </c>
      <c r="V711" t="str">
        <f t="shared" si="235"/>
        <v xml:space="preserve"> </v>
      </c>
      <c r="W711" t="str">
        <f t="shared" si="236"/>
        <v>UCL_CGRP2</v>
      </c>
      <c r="X711" t="str">
        <f t="shared" si="237"/>
        <v>(PlantGroup)</v>
      </c>
    </row>
    <row r="712" spans="1:24" x14ac:dyDescent="0.25">
      <c r="A712" t="s">
        <v>4144</v>
      </c>
      <c r="B712" t="s">
        <v>3102</v>
      </c>
      <c r="C712" t="s">
        <v>2839</v>
      </c>
      <c r="E712" t="s">
        <v>2914</v>
      </c>
      <c r="G712" t="s">
        <v>4145</v>
      </c>
      <c r="H712" t="s">
        <v>2803</v>
      </c>
      <c r="M712" t="str">
        <f t="shared" si="227"/>
        <v/>
      </c>
      <c r="N712" t="str">
        <f t="shared" si="228"/>
        <v/>
      </c>
      <c r="O712" t="str">
        <f>IFERROR(VLOOKUP(A712,dispett,2,FALSE),B712)</f>
        <v>ecp_coal</v>
      </c>
      <c r="P712" t="str">
        <f t="shared" si="229"/>
        <v>SCALARSet</v>
      </c>
      <c r="Q712" t="str">
        <f t="shared" si="230"/>
        <v xml:space="preserve"> </v>
      </c>
      <c r="R712" t="str">
        <f t="shared" si="231"/>
        <v xml:space="preserve"> </v>
      </c>
      <c r="S712" t="str">
        <f t="shared" si="232"/>
        <v xml:space="preserve"> </v>
      </c>
      <c r="T712" t="str">
        <f t="shared" si="233"/>
        <v xml:space="preserve"> </v>
      </c>
      <c r="U712" t="str">
        <f t="shared" si="234"/>
        <v xml:space="preserve"> </v>
      </c>
      <c r="V712" t="str">
        <f t="shared" si="235"/>
        <v xml:space="preserve"> </v>
      </c>
      <c r="W712" t="str">
        <f t="shared" si="236"/>
        <v>UCL_CL_NG_FOM_ADJ</v>
      </c>
      <c r="X712" t="str">
        <f t="shared" si="237"/>
        <v>(SCALARSet)</v>
      </c>
    </row>
    <row r="713" spans="1:24" x14ac:dyDescent="0.25">
      <c r="A713" t="s">
        <v>4146</v>
      </c>
      <c r="B713" t="s">
        <v>3102</v>
      </c>
      <c r="C713" t="s">
        <v>2839</v>
      </c>
      <c r="E713" t="s">
        <v>2914</v>
      </c>
      <c r="G713" t="s">
        <v>4147</v>
      </c>
      <c r="H713" t="s">
        <v>2803</v>
      </c>
      <c r="M713" t="str">
        <f t="shared" si="227"/>
        <v/>
      </c>
      <c r="N713" t="str">
        <f t="shared" si="228"/>
        <v/>
      </c>
      <c r="O713" t="str">
        <f>IFERROR(VLOOKUP(A713,dispett,2,FALSE),B713)</f>
        <v>ecp_coal</v>
      </c>
      <c r="P713" t="str">
        <f t="shared" si="229"/>
        <v>SCALARSet</v>
      </c>
      <c r="Q713" t="str">
        <f t="shared" si="230"/>
        <v xml:space="preserve"> </v>
      </c>
      <c r="R713" t="str">
        <f t="shared" si="231"/>
        <v xml:space="preserve"> </v>
      </c>
      <c r="S713" t="str">
        <f t="shared" si="232"/>
        <v xml:space="preserve"> </v>
      </c>
      <c r="T713" t="str">
        <f t="shared" si="233"/>
        <v xml:space="preserve"> </v>
      </c>
      <c r="U713" t="str">
        <f t="shared" si="234"/>
        <v xml:space="preserve"> </v>
      </c>
      <c r="V713" t="str">
        <f t="shared" si="235"/>
        <v xml:space="preserve"> </v>
      </c>
      <c r="W713" t="str">
        <f t="shared" si="236"/>
        <v>UCL_CL_NG_HR_PEN</v>
      </c>
      <c r="X713" t="str">
        <f t="shared" si="237"/>
        <v>(SCALARSet)</v>
      </c>
    </row>
    <row r="714" spans="1:24" x14ac:dyDescent="0.25">
      <c r="A714" t="s">
        <v>4148</v>
      </c>
      <c r="B714" t="s">
        <v>3102</v>
      </c>
      <c r="C714" t="s">
        <v>2839</v>
      </c>
      <c r="E714" t="s">
        <v>2876</v>
      </c>
      <c r="G714" t="s">
        <v>4149</v>
      </c>
      <c r="H714" t="s">
        <v>2803</v>
      </c>
      <c r="M714" t="str">
        <f t="shared" si="227"/>
        <v/>
      </c>
      <c r="N714" t="str">
        <f t="shared" si="228"/>
        <v/>
      </c>
      <c r="O714" t="str">
        <f>IFERROR(VLOOKUP(A714,dispett,2,FALSE),B714)</f>
        <v>ecp_coal</v>
      </c>
      <c r="P714" t="str">
        <f t="shared" si="229"/>
        <v>SCALARSet</v>
      </c>
      <c r="Q714" t="str">
        <f t="shared" si="230"/>
        <v xml:space="preserve"> </v>
      </c>
      <c r="R714" t="str">
        <f t="shared" si="231"/>
        <v xml:space="preserve"> </v>
      </c>
      <c r="S714" t="str">
        <f t="shared" si="232"/>
        <v xml:space="preserve"> </v>
      </c>
      <c r="T714" t="str">
        <f t="shared" si="233"/>
        <v xml:space="preserve"> </v>
      </c>
      <c r="U714" t="str">
        <f t="shared" si="234"/>
        <v xml:space="preserve"> </v>
      </c>
      <c r="V714" t="str">
        <f t="shared" si="235"/>
        <v xml:space="preserve"> </v>
      </c>
      <c r="W714" t="str">
        <f t="shared" si="236"/>
        <v>UCL_CL_NG_SYR</v>
      </c>
      <c r="X714" t="str">
        <f t="shared" si="237"/>
        <v>(SCALARSet)</v>
      </c>
    </row>
    <row r="715" spans="1:24" x14ac:dyDescent="0.25">
      <c r="A715" t="s">
        <v>4150</v>
      </c>
      <c r="B715" t="s">
        <v>3102</v>
      </c>
      <c r="C715" t="s">
        <v>2839</v>
      </c>
      <c r="E715" t="s">
        <v>2914</v>
      </c>
      <c r="G715" t="s">
        <v>4151</v>
      </c>
      <c r="H715" t="s">
        <v>2803</v>
      </c>
      <c r="M715" t="str">
        <f t="shared" si="227"/>
        <v/>
      </c>
      <c r="N715" t="str">
        <f t="shared" si="228"/>
        <v/>
      </c>
      <c r="O715" t="str">
        <f>IFERROR(VLOOKUP(A715,dispett,2,FALSE),B715)</f>
        <v>ecp_coal</v>
      </c>
      <c r="P715" t="str">
        <f t="shared" si="229"/>
        <v>SCALARSet</v>
      </c>
      <c r="Q715" t="str">
        <f t="shared" si="230"/>
        <v xml:space="preserve"> </v>
      </c>
      <c r="R715" t="str">
        <f t="shared" si="231"/>
        <v xml:space="preserve"> </v>
      </c>
      <c r="S715" t="str">
        <f t="shared" si="232"/>
        <v xml:space="preserve"> </v>
      </c>
      <c r="T715" t="str">
        <f t="shared" si="233"/>
        <v xml:space="preserve"> </v>
      </c>
      <c r="U715" t="str">
        <f t="shared" si="234"/>
        <v xml:space="preserve"> </v>
      </c>
      <c r="V715" t="str">
        <f t="shared" si="235"/>
        <v xml:space="preserve"> </v>
      </c>
      <c r="W715" t="str">
        <f t="shared" si="236"/>
        <v>UCL_CL_NG_VOM_ADJ</v>
      </c>
      <c r="X715" t="str">
        <f t="shared" si="237"/>
        <v>(SCALARSet)</v>
      </c>
    </row>
    <row r="716" spans="1:24" x14ac:dyDescent="0.25">
      <c r="A716" t="s">
        <v>4152</v>
      </c>
      <c r="B716" t="s">
        <v>3102</v>
      </c>
      <c r="C716" t="s">
        <v>2839</v>
      </c>
      <c r="E716" t="s">
        <v>2876</v>
      </c>
      <c r="G716" t="s">
        <v>4153</v>
      </c>
      <c r="H716" t="s">
        <v>2765</v>
      </c>
      <c r="I716" t="s">
        <v>2747</v>
      </c>
      <c r="M716" t="str">
        <f t="shared" si="227"/>
        <v/>
      </c>
      <c r="N716" t="str">
        <f t="shared" si="228"/>
        <v/>
      </c>
      <c r="O716" t="str">
        <f>IFERROR(VLOOKUP(A716,dispett,2,FALSE),B716)</f>
        <v>ecp_coal</v>
      </c>
      <c r="P716" t="str">
        <f t="shared" si="229"/>
        <v>RetrofitComponent</v>
      </c>
      <c r="Q716" t="str">
        <f t="shared" si="230"/>
        <v>CoalConfiguration</v>
      </c>
      <c r="R716" t="str">
        <f t="shared" si="231"/>
        <v xml:space="preserve"> </v>
      </c>
      <c r="S716" t="str">
        <f t="shared" si="232"/>
        <v xml:space="preserve"> </v>
      </c>
      <c r="T716" t="str">
        <f t="shared" si="233"/>
        <v xml:space="preserve"> </v>
      </c>
      <c r="U716" t="str">
        <f t="shared" si="234"/>
        <v xml:space="preserve"> </v>
      </c>
      <c r="V716" t="str">
        <f t="shared" si="235"/>
        <v xml:space="preserve"> </v>
      </c>
      <c r="W716" t="str">
        <f t="shared" si="236"/>
        <v>UCL_CNFG</v>
      </c>
      <c r="X716" t="str">
        <f t="shared" si="237"/>
        <v>(RetrofitComponent,CoalConfiguration)</v>
      </c>
    </row>
    <row r="717" spans="1:24" x14ac:dyDescent="0.25">
      <c r="A717" t="s">
        <v>4154</v>
      </c>
      <c r="B717" t="s">
        <v>3102</v>
      </c>
      <c r="C717" t="s">
        <v>2839</v>
      </c>
      <c r="E717" t="s">
        <v>2876</v>
      </c>
      <c r="G717" t="s">
        <v>4155</v>
      </c>
      <c r="H717" t="s">
        <v>2747</v>
      </c>
      <c r="M717" t="str">
        <f t="shared" si="227"/>
        <v/>
      </c>
      <c r="N717" t="str">
        <f t="shared" si="228"/>
        <v/>
      </c>
      <c r="O717" t="str">
        <f>IFERROR(VLOOKUP(A717,dispett,2,FALSE),B717)</f>
        <v>ecp_coal</v>
      </c>
      <c r="P717" t="str">
        <f t="shared" si="229"/>
        <v>CoalConfiguration</v>
      </c>
      <c r="Q717" t="str">
        <f t="shared" si="230"/>
        <v xml:space="preserve"> </v>
      </c>
      <c r="R717" t="str">
        <f t="shared" si="231"/>
        <v xml:space="preserve"> </v>
      </c>
      <c r="S717" t="str">
        <f t="shared" si="232"/>
        <v xml:space="preserve"> </v>
      </c>
      <c r="T717" t="str">
        <f t="shared" si="233"/>
        <v xml:space="preserve"> </v>
      </c>
      <c r="U717" t="str">
        <f t="shared" si="234"/>
        <v xml:space="preserve"> </v>
      </c>
      <c r="V717" t="str">
        <f t="shared" si="235"/>
        <v xml:space="preserve"> </v>
      </c>
      <c r="W717" t="str">
        <f t="shared" si="236"/>
        <v>UCL_ECP</v>
      </c>
      <c r="X717" t="str">
        <f t="shared" si="237"/>
        <v>(CoalConfiguration)</v>
      </c>
    </row>
    <row r="718" spans="1:24" x14ac:dyDescent="0.25">
      <c r="A718" t="s">
        <v>4156</v>
      </c>
      <c r="B718" t="s">
        <v>3102</v>
      </c>
      <c r="C718" t="s">
        <v>2839</v>
      </c>
      <c r="E718" t="s">
        <v>2914</v>
      </c>
      <c r="G718" t="s">
        <v>4157</v>
      </c>
      <c r="H718" t="s">
        <v>2803</v>
      </c>
      <c r="M718" t="str">
        <f t="shared" si="227"/>
        <v/>
      </c>
      <c r="N718" t="str">
        <f t="shared" si="228"/>
        <v/>
      </c>
      <c r="O718" t="str">
        <f>IFERROR(VLOOKUP(A718,dispett,2,FALSE),B718)</f>
        <v>ecp_coal</v>
      </c>
      <c r="P718" t="str">
        <f t="shared" si="229"/>
        <v>SCALARSet</v>
      </c>
      <c r="Q718" t="str">
        <f t="shared" si="230"/>
        <v xml:space="preserve"> </v>
      </c>
      <c r="R718" t="str">
        <f t="shared" si="231"/>
        <v xml:space="preserve"> </v>
      </c>
      <c r="S718" t="str">
        <f t="shared" si="232"/>
        <v xml:space="preserve"> </v>
      </c>
      <c r="T718" t="str">
        <f t="shared" si="233"/>
        <v xml:space="preserve"> </v>
      </c>
      <c r="U718" t="str">
        <f t="shared" si="234"/>
        <v xml:space="preserve"> </v>
      </c>
      <c r="V718" t="str">
        <f t="shared" si="235"/>
        <v xml:space="preserve"> </v>
      </c>
      <c r="W718" t="str">
        <f t="shared" si="236"/>
        <v>UCL_FF_F</v>
      </c>
      <c r="X718" t="str">
        <f t="shared" si="237"/>
        <v>(SCALARSet)</v>
      </c>
    </row>
    <row r="719" spans="1:24" x14ac:dyDescent="0.25">
      <c r="A719" t="s">
        <v>4158</v>
      </c>
      <c r="B719" t="s">
        <v>3102</v>
      </c>
      <c r="C719" t="s">
        <v>2839</v>
      </c>
      <c r="E719" t="s">
        <v>2914</v>
      </c>
      <c r="G719" t="s">
        <v>4159</v>
      </c>
      <c r="H719" t="s">
        <v>2803</v>
      </c>
      <c r="M719" t="str">
        <f t="shared" si="227"/>
        <v/>
      </c>
      <c r="N719" t="str">
        <f t="shared" si="228"/>
        <v/>
      </c>
      <c r="O719" t="str">
        <f>IFERROR(VLOOKUP(A719,dispett,2,FALSE),B719)</f>
        <v>ecp_coal</v>
      </c>
      <c r="P719" t="str">
        <f t="shared" si="229"/>
        <v>SCALARSet</v>
      </c>
      <c r="Q719" t="str">
        <f t="shared" si="230"/>
        <v xml:space="preserve"> </v>
      </c>
      <c r="R719" t="str">
        <f t="shared" si="231"/>
        <v xml:space="preserve"> </v>
      </c>
      <c r="S719" t="str">
        <f t="shared" si="232"/>
        <v xml:space="preserve"> </v>
      </c>
      <c r="T719" t="str">
        <f t="shared" si="233"/>
        <v xml:space="preserve"> </v>
      </c>
      <c r="U719" t="str">
        <f t="shared" si="234"/>
        <v xml:space="preserve"> </v>
      </c>
      <c r="V719" t="str">
        <f t="shared" si="235"/>
        <v xml:space="preserve"> </v>
      </c>
      <c r="W719" t="str">
        <f t="shared" si="236"/>
        <v>UCL_FF_O</v>
      </c>
      <c r="X719" t="str">
        <f t="shared" si="237"/>
        <v>(SCALARSet)</v>
      </c>
    </row>
    <row r="720" spans="1:24" x14ac:dyDescent="0.25">
      <c r="A720" t="s">
        <v>4160</v>
      </c>
      <c r="B720" t="s">
        <v>3102</v>
      </c>
      <c r="C720" t="s">
        <v>2839</v>
      </c>
      <c r="E720" t="s">
        <v>2876</v>
      </c>
      <c r="G720" t="s">
        <v>4161</v>
      </c>
      <c r="H720" t="s">
        <v>5308</v>
      </c>
      <c r="M720" t="str">
        <f t="shared" si="227"/>
        <v/>
      </c>
      <c r="N720" t="str">
        <f t="shared" si="228"/>
        <v/>
      </c>
      <c r="O720" t="str">
        <f>IFERROR(VLOOKUP(A720,dispett,2,FALSE),B720)</f>
        <v>ecp_coal</v>
      </c>
      <c r="P720" t="str">
        <f t="shared" si="229"/>
        <v>PlantType</v>
      </c>
      <c r="Q720" t="str">
        <f t="shared" si="230"/>
        <v xml:space="preserve"> </v>
      </c>
      <c r="R720" t="str">
        <f t="shared" si="231"/>
        <v xml:space="preserve"> </v>
      </c>
      <c r="S720" t="str">
        <f t="shared" si="232"/>
        <v xml:space="preserve"> </v>
      </c>
      <c r="T720" t="str">
        <f t="shared" si="233"/>
        <v xml:space="preserve"> </v>
      </c>
      <c r="U720" t="str">
        <f t="shared" si="234"/>
        <v xml:space="preserve"> </v>
      </c>
      <c r="V720" t="str">
        <f t="shared" si="235"/>
        <v xml:space="preserve"> </v>
      </c>
      <c r="W720" t="str">
        <f t="shared" si="236"/>
        <v>UCL_MACT_CFG</v>
      </c>
      <c r="X720" t="str">
        <f t="shared" si="237"/>
        <v>(PlantType)</v>
      </c>
    </row>
    <row r="721" spans="1:24" x14ac:dyDescent="0.25">
      <c r="A721" t="s">
        <v>4162</v>
      </c>
      <c r="B721" t="s">
        <v>3102</v>
      </c>
      <c r="C721" t="s">
        <v>2839</v>
      </c>
      <c r="E721" t="s">
        <v>2876</v>
      </c>
      <c r="G721" t="s">
        <v>4163</v>
      </c>
      <c r="H721" t="s">
        <v>2747</v>
      </c>
      <c r="M721" t="str">
        <f t="shared" si="227"/>
        <v/>
      </c>
      <c r="N721" t="str">
        <f t="shared" si="228"/>
        <v/>
      </c>
      <c r="O721" t="str">
        <f>IFERROR(VLOOKUP(A721,dispett,2,FALSE),B721)</f>
        <v>ecp_coal</v>
      </c>
      <c r="P721" t="str">
        <f t="shared" si="229"/>
        <v>CoalConfiguration</v>
      </c>
      <c r="Q721" t="str">
        <f t="shared" si="230"/>
        <v xml:space="preserve"> </v>
      </c>
      <c r="R721" t="str">
        <f t="shared" si="231"/>
        <v xml:space="preserve"> </v>
      </c>
      <c r="S721" t="str">
        <f t="shared" si="232"/>
        <v xml:space="preserve"> </v>
      </c>
      <c r="T721" t="str">
        <f t="shared" si="233"/>
        <v xml:space="preserve"> </v>
      </c>
      <c r="U721" t="str">
        <f t="shared" si="234"/>
        <v xml:space="preserve"> </v>
      </c>
      <c r="V721" t="str">
        <f t="shared" si="235"/>
        <v xml:space="preserve"> </v>
      </c>
      <c r="W721" t="str">
        <f t="shared" si="236"/>
        <v>UCL_NSR_CFG</v>
      </c>
      <c r="X721" t="str">
        <f t="shared" si="237"/>
        <v>(CoalConfiguration)</v>
      </c>
    </row>
    <row r="722" spans="1:24" x14ac:dyDescent="0.25">
      <c r="A722" t="s">
        <v>4164</v>
      </c>
      <c r="B722" t="s">
        <v>3102</v>
      </c>
      <c r="C722" t="s">
        <v>2839</v>
      </c>
      <c r="E722" t="s">
        <v>2914</v>
      </c>
      <c r="G722" t="s">
        <v>4165</v>
      </c>
      <c r="H722" t="s">
        <v>2745</v>
      </c>
      <c r="M722" t="str">
        <f t="shared" si="227"/>
        <v/>
      </c>
      <c r="N722" t="str">
        <f t="shared" si="228"/>
        <v/>
      </c>
      <c r="O722" t="str">
        <f>IFERROR(VLOOKUP(A722,dispett,2,FALSE),B722)</f>
        <v>ecp_coal</v>
      </c>
      <c r="P722" t="str">
        <f t="shared" si="229"/>
        <v>numACI</v>
      </c>
      <c r="Q722" t="str">
        <f t="shared" si="230"/>
        <v xml:space="preserve"> </v>
      </c>
      <c r="R722" t="str">
        <f t="shared" si="231"/>
        <v xml:space="preserve"> </v>
      </c>
      <c r="S722" t="str">
        <f t="shared" si="232"/>
        <v xml:space="preserve"> </v>
      </c>
      <c r="T722" t="str">
        <f t="shared" si="233"/>
        <v xml:space="preserve"> </v>
      </c>
      <c r="U722" t="str">
        <f t="shared" si="234"/>
        <v xml:space="preserve"> </v>
      </c>
      <c r="V722" t="str">
        <f t="shared" si="235"/>
        <v xml:space="preserve"> </v>
      </c>
      <c r="W722" t="str">
        <f t="shared" si="236"/>
        <v>UCL_PAC</v>
      </c>
      <c r="X722" t="str">
        <f t="shared" si="237"/>
        <v>(numACI)</v>
      </c>
    </row>
    <row r="723" spans="1:24" x14ac:dyDescent="0.25">
      <c r="A723" t="s">
        <v>4166</v>
      </c>
      <c r="B723" t="s">
        <v>3102</v>
      </c>
      <c r="C723" t="s">
        <v>2839</v>
      </c>
      <c r="E723" t="s">
        <v>2914</v>
      </c>
      <c r="G723" t="s">
        <v>4167</v>
      </c>
      <c r="H723" t="s">
        <v>2745</v>
      </c>
      <c r="M723" t="str">
        <f t="shared" si="227"/>
        <v/>
      </c>
      <c r="N723" t="str">
        <f t="shared" si="228"/>
        <v/>
      </c>
      <c r="O723" t="str">
        <f>IFERROR(VLOOKUP(A723,dispett,2,FALSE),B723)</f>
        <v>ecp_coal</v>
      </c>
      <c r="P723" t="str">
        <f t="shared" si="229"/>
        <v>numACI</v>
      </c>
      <c r="Q723" t="str">
        <f t="shared" si="230"/>
        <v xml:space="preserve"> </v>
      </c>
      <c r="R723" t="str">
        <f t="shared" si="231"/>
        <v xml:space="preserve"> </v>
      </c>
      <c r="S723" t="str">
        <f t="shared" si="232"/>
        <v xml:space="preserve"> </v>
      </c>
      <c r="T723" t="str">
        <f t="shared" si="233"/>
        <v xml:space="preserve"> </v>
      </c>
      <c r="U723" t="str">
        <f t="shared" si="234"/>
        <v xml:space="preserve"> </v>
      </c>
      <c r="V723" t="str">
        <f t="shared" si="235"/>
        <v xml:space="preserve"> </v>
      </c>
      <c r="W723" t="str">
        <f t="shared" si="236"/>
        <v>UCL_QAC</v>
      </c>
      <c r="X723" t="str">
        <f t="shared" si="237"/>
        <v>(numACI)</v>
      </c>
    </row>
    <row r="724" spans="1:24" x14ac:dyDescent="0.25">
      <c r="A724" t="s">
        <v>4168</v>
      </c>
      <c r="B724" t="s">
        <v>3102</v>
      </c>
      <c r="C724" t="s">
        <v>2839</v>
      </c>
      <c r="E724" t="s">
        <v>2876</v>
      </c>
      <c r="G724" t="s">
        <v>4169</v>
      </c>
      <c r="H724" t="s">
        <v>2766</v>
      </c>
      <c r="I724" t="s">
        <v>2747</v>
      </c>
      <c r="M724" t="str">
        <f t="shared" si="227"/>
        <v/>
      </c>
      <c r="N724" t="str">
        <f t="shared" si="228"/>
        <v/>
      </c>
      <c r="O724" t="str">
        <f>IFERROR(VLOOKUP(A724,dispett,2,FALSE),B724)</f>
        <v>ecp_coal</v>
      </c>
      <c r="P724" t="str">
        <f t="shared" si="229"/>
        <v>RetrofitCombinations</v>
      </c>
      <c r="Q724" t="str">
        <f t="shared" si="230"/>
        <v>CoalConfiguration</v>
      </c>
      <c r="R724" t="str">
        <f t="shared" si="231"/>
        <v xml:space="preserve"> </v>
      </c>
      <c r="S724" t="str">
        <f t="shared" si="232"/>
        <v xml:space="preserve"> </v>
      </c>
      <c r="T724" t="str">
        <f t="shared" si="233"/>
        <v xml:space="preserve"> </v>
      </c>
      <c r="U724" t="str">
        <f t="shared" si="234"/>
        <v xml:space="preserve"> </v>
      </c>
      <c r="V724" t="str">
        <f t="shared" si="235"/>
        <v xml:space="preserve"> </v>
      </c>
      <c r="W724" t="str">
        <f t="shared" si="236"/>
        <v>UCL_RCMB</v>
      </c>
      <c r="X724" t="str">
        <f t="shared" si="237"/>
        <v>(RetrofitCombinations,CoalConfiguration)</v>
      </c>
    </row>
    <row r="725" spans="1:24" x14ac:dyDescent="0.25">
      <c r="A725" t="s">
        <v>4170</v>
      </c>
      <c r="B725" t="s">
        <v>3102</v>
      </c>
      <c r="C725" t="s">
        <v>2839</v>
      </c>
      <c r="E725" t="s">
        <v>2876</v>
      </c>
      <c r="G725" t="s">
        <v>4171</v>
      </c>
      <c r="H725" t="s">
        <v>2762</v>
      </c>
      <c r="I725" t="s">
        <v>2766</v>
      </c>
      <c r="M725" t="str">
        <f t="shared" si="227"/>
        <v/>
      </c>
      <c r="N725" t="str">
        <f t="shared" si="228"/>
        <v/>
      </c>
      <c r="O725" t="str">
        <f>IFERROR(VLOOKUP(A725,dispett,2,FALSE),B725)</f>
        <v>ecp_coal</v>
      </c>
      <c r="P725" t="str">
        <f t="shared" si="229"/>
        <v>RetrofitComponent</v>
      </c>
      <c r="Q725" t="str">
        <f t="shared" si="230"/>
        <v>RetrofitCombinations</v>
      </c>
      <c r="R725" t="str">
        <f t="shared" si="231"/>
        <v xml:space="preserve"> </v>
      </c>
      <c r="S725" t="str">
        <f t="shared" si="232"/>
        <v xml:space="preserve"> </v>
      </c>
      <c r="T725" t="str">
        <f t="shared" si="233"/>
        <v xml:space="preserve"> </v>
      </c>
      <c r="U725" t="str">
        <f t="shared" si="234"/>
        <v xml:space="preserve"> </v>
      </c>
      <c r="V725" t="str">
        <f t="shared" si="235"/>
        <v xml:space="preserve"> </v>
      </c>
      <c r="W725" t="str">
        <f t="shared" si="236"/>
        <v>UCL_ROPT</v>
      </c>
      <c r="X725" t="str">
        <f t="shared" si="237"/>
        <v>(RetrofitComponent,RetrofitCombinations)</v>
      </c>
    </row>
    <row r="726" spans="1:24" x14ac:dyDescent="0.25">
      <c r="A726" t="s">
        <v>4172</v>
      </c>
      <c r="B726" t="s">
        <v>3102</v>
      </c>
      <c r="C726" t="s">
        <v>2839</v>
      </c>
      <c r="E726" t="s">
        <v>2876</v>
      </c>
      <c r="G726" t="s">
        <v>4173</v>
      </c>
      <c r="H726" t="s">
        <v>5332</v>
      </c>
      <c r="M726" t="str">
        <f t="shared" si="227"/>
        <v/>
      </c>
      <c r="N726" t="str">
        <f t="shared" si="228"/>
        <v/>
      </c>
      <c r="O726" t="str">
        <f>IFERROR(VLOOKUP(A726,dispett,2,FALSE),B726)</f>
        <v>ecp_coal</v>
      </c>
      <c r="P726" t="str">
        <f t="shared" si="229"/>
        <v>ExplicitPlanningHorizon</v>
      </c>
      <c r="Q726" t="str">
        <f t="shared" si="230"/>
        <v xml:space="preserve"> </v>
      </c>
      <c r="R726" t="str">
        <f t="shared" si="231"/>
        <v xml:space="preserve"> </v>
      </c>
      <c r="S726" t="str">
        <f t="shared" si="232"/>
        <v xml:space="preserve"> </v>
      </c>
      <c r="T726" t="str">
        <f t="shared" si="233"/>
        <v xml:space="preserve"> </v>
      </c>
      <c r="U726" t="str">
        <f t="shared" si="234"/>
        <v xml:space="preserve"> </v>
      </c>
      <c r="V726" t="str">
        <f t="shared" si="235"/>
        <v xml:space="preserve"> </v>
      </c>
      <c r="W726" t="str">
        <f t="shared" si="236"/>
        <v>UCL_VIN</v>
      </c>
      <c r="X726" t="str">
        <f t="shared" si="237"/>
        <v>(ExplicitPlanningHorizon)</v>
      </c>
    </row>
    <row r="727" spans="1:24" x14ac:dyDescent="0.25">
      <c r="A727" t="s">
        <v>4174</v>
      </c>
      <c r="B727" t="s">
        <v>2875</v>
      </c>
      <c r="C727" t="s">
        <v>2839</v>
      </c>
      <c r="E727" t="s">
        <v>2876</v>
      </c>
      <c r="G727" t="s">
        <v>4175</v>
      </c>
      <c r="H727" t="s">
        <v>5311</v>
      </c>
      <c r="M727" t="str">
        <f t="shared" si="227"/>
        <v/>
      </c>
      <c r="N727" t="str">
        <f t="shared" si="228"/>
        <v/>
      </c>
      <c r="O727" t="str">
        <f>IFERROR(VLOOKUP(A727,dispett,2,FALSE),B727)</f>
        <v>ecpcntl</v>
      </c>
      <c r="P727" t="str">
        <f t="shared" ref="P727:P797" si="256">IFERROR(VLOOKUP(H727,ECPLOOK,3,FALSE),"missing")</f>
        <v>DistributedGenType</v>
      </c>
      <c r="Q727" t="str">
        <f t="shared" ref="Q727:Q797" si="257">IFERROR(VLOOKUP(I727,ECPLOOK,2,FALSE),IF(I727&lt;&gt;"","missing"," "))</f>
        <v xml:space="preserve"> </v>
      </c>
      <c r="R727" t="str">
        <f t="shared" ref="R727:R797" si="258">IFERROR(VLOOKUP(J727,ECPLOOK,3,FALSE),IF(J727&lt;&gt;"","missing"," "))</f>
        <v xml:space="preserve"> </v>
      </c>
      <c r="S727" t="str">
        <f t="shared" ref="S727:S797" si="259">IFERROR(VLOOKUP(K727,ECPLOOK,2,FALSE),IF(K727&lt;&gt;"","missing"," "))</f>
        <v xml:space="preserve"> </v>
      </c>
      <c r="T727" t="str">
        <f t="shared" ref="T727:T797" si="260">IFERROR(VLOOKUP(L727,ECPLOOK,3,FALSE),IF(L727&lt;&gt;"","missing"," "))</f>
        <v xml:space="preserve"> </v>
      </c>
      <c r="U727" t="str">
        <f t="shared" ref="U727:U797" si="261">IFERROR(VLOOKUP(M727,ECPLOOK,2)," ")</f>
        <v xml:space="preserve"> </v>
      </c>
      <c r="V727" t="str">
        <f t="shared" ref="V727:V797" si="262">IFERROR(VLOOKUP(N727,ECPLOOK,2)," ")</f>
        <v xml:space="preserve"> </v>
      </c>
      <c r="W727" t="str">
        <f t="shared" si="236"/>
        <v>UCPDGNI</v>
      </c>
      <c r="X727" t="str">
        <f t="shared" si="237"/>
        <v>(DistributedGenType)</v>
      </c>
    </row>
    <row r="728" spans="1:24" x14ac:dyDescent="0.25">
      <c r="A728" t="s">
        <v>4176</v>
      </c>
      <c r="B728" t="s">
        <v>2875</v>
      </c>
      <c r="C728" t="s">
        <v>2839</v>
      </c>
      <c r="E728" t="s">
        <v>2876</v>
      </c>
      <c r="G728" t="s">
        <v>4177</v>
      </c>
      <c r="H728" t="s">
        <v>5308</v>
      </c>
      <c r="M728" t="str">
        <f t="shared" ref="M728:M798" si="263">IF(OR($O728="dispout",$O728="bildin",$O728="bildout",$O728="dispin"),"mnumnr","")</f>
        <v/>
      </c>
      <c r="N728" t="str">
        <f t="shared" ref="N728:N798" si="264">IF(OR($O728="dispout",$O728="bildin",$O728="bildout",$O728="dispett3"),"mnumyr","")</f>
        <v/>
      </c>
      <c r="O728" t="str">
        <f>IFERROR(VLOOKUP(A728,dispett,2,FALSE),B728)</f>
        <v>ecpcntl</v>
      </c>
      <c r="P728" t="str">
        <f t="shared" si="256"/>
        <v>PlantType</v>
      </c>
      <c r="Q728" t="str">
        <f t="shared" si="257"/>
        <v xml:space="preserve"> </v>
      </c>
      <c r="R728" t="str">
        <f t="shared" si="258"/>
        <v xml:space="preserve"> </v>
      </c>
      <c r="S728" t="str">
        <f t="shared" si="259"/>
        <v xml:space="preserve"> </v>
      </c>
      <c r="T728" t="str">
        <f t="shared" si="260"/>
        <v xml:space="preserve"> </v>
      </c>
      <c r="U728" t="str">
        <f t="shared" si="261"/>
        <v xml:space="preserve"> </v>
      </c>
      <c r="V728" t="str">
        <f t="shared" si="262"/>
        <v xml:space="preserve"> </v>
      </c>
      <c r="W728" t="str">
        <f t="shared" ref="W728:W798" si="265">IF(A728&lt;&gt;"CF",SUBSTITUTE(A728,"$","_"),"WWIND_CF")</f>
        <v>UCPDGNIS</v>
      </c>
      <c r="X728" t="str">
        <f t="shared" ref="X728:X798" si="266">IF(P728&lt;&gt;" ","("&amp;P728,"")    &amp;    IF(Q728&lt;&gt;" ",   ","&amp;Q728,"")   &amp; IF(R728&lt;&gt;" ",   ","&amp;R728,"")   &amp; IF(S728&lt;&gt;" ",   ","&amp;S728,"")  &amp; IF(T728&lt;&gt;" ",   ","&amp;T728,"")  &amp; IF(U728&lt;&gt;" ",  ","&amp;U728,"") &amp; IF(V728&lt;&gt;" ",  "," &amp; V728,"" )&amp; IF(P728&lt;&gt;" ",")","")</f>
        <v>(PlantType)</v>
      </c>
    </row>
    <row r="729" spans="1:24" x14ac:dyDescent="0.25">
      <c r="A729" t="s">
        <v>4178</v>
      </c>
      <c r="B729" t="s">
        <v>2875</v>
      </c>
      <c r="C729" t="s">
        <v>2839</v>
      </c>
      <c r="E729" t="s">
        <v>2876</v>
      </c>
      <c r="G729" t="s">
        <v>4179</v>
      </c>
      <c r="H729" t="s">
        <v>5313</v>
      </c>
      <c r="M729" t="str">
        <f t="shared" si="263"/>
        <v/>
      </c>
      <c r="N729" t="str">
        <f t="shared" si="264"/>
        <v/>
      </c>
      <c r="O729" t="str">
        <f>IFERROR(VLOOKUP(A729,dispett,2,FALSE),B729)</f>
        <v>ecpcntl</v>
      </c>
      <c r="P729" t="str">
        <f t="shared" si="256"/>
        <v>DispatchableECP</v>
      </c>
      <c r="Q729" t="str">
        <f t="shared" si="257"/>
        <v xml:space="preserve"> </v>
      </c>
      <c r="R729" t="str">
        <f t="shared" si="258"/>
        <v xml:space="preserve"> </v>
      </c>
      <c r="S729" t="str">
        <f t="shared" si="259"/>
        <v xml:space="preserve"> </v>
      </c>
      <c r="T729" t="str">
        <f t="shared" si="260"/>
        <v xml:space="preserve"> </v>
      </c>
      <c r="U729" t="str">
        <f t="shared" si="261"/>
        <v xml:space="preserve"> </v>
      </c>
      <c r="V729" t="str">
        <f t="shared" si="262"/>
        <v xml:space="preserve"> </v>
      </c>
      <c r="W729" t="str">
        <f t="shared" si="265"/>
        <v>UCPDSPI</v>
      </c>
      <c r="X729" t="str">
        <f t="shared" si="266"/>
        <v>(DispatchableECP)</v>
      </c>
    </row>
    <row r="730" spans="1:24" x14ac:dyDescent="0.25">
      <c r="A730" t="s">
        <v>4180</v>
      </c>
      <c r="B730" t="s">
        <v>2875</v>
      </c>
      <c r="C730" t="s">
        <v>2839</v>
      </c>
      <c r="E730" t="s">
        <v>2876</v>
      </c>
      <c r="G730" t="s">
        <v>4181</v>
      </c>
      <c r="H730" t="s">
        <v>5308</v>
      </c>
      <c r="M730" t="str">
        <f t="shared" si="263"/>
        <v/>
      </c>
      <c r="N730" t="str">
        <f t="shared" si="264"/>
        <v/>
      </c>
      <c r="O730" t="str">
        <f>IFERROR(VLOOKUP(A730,dispett,2,FALSE),B730)</f>
        <v>ecpcntl</v>
      </c>
      <c r="P730" t="str">
        <f t="shared" si="256"/>
        <v>PlantType</v>
      </c>
      <c r="Q730" t="str">
        <f t="shared" si="257"/>
        <v xml:space="preserve"> </v>
      </c>
      <c r="R730" t="str">
        <f t="shared" si="258"/>
        <v xml:space="preserve"> </v>
      </c>
      <c r="S730" t="str">
        <f t="shared" si="259"/>
        <v xml:space="preserve"> </v>
      </c>
      <c r="T730" t="str">
        <f t="shared" si="260"/>
        <v xml:space="preserve"> </v>
      </c>
      <c r="U730" t="str">
        <f t="shared" si="261"/>
        <v xml:space="preserve"> </v>
      </c>
      <c r="V730" t="str">
        <f t="shared" si="262"/>
        <v xml:space="preserve"> </v>
      </c>
      <c r="W730" t="str">
        <f t="shared" si="265"/>
        <v>UCPDSPIS</v>
      </c>
      <c r="X730" t="str">
        <f t="shared" si="266"/>
        <v>(PlantType)</v>
      </c>
    </row>
    <row r="731" spans="1:24" x14ac:dyDescent="0.25">
      <c r="A731" t="s">
        <v>4182</v>
      </c>
      <c r="B731" t="s">
        <v>2875</v>
      </c>
      <c r="C731" t="s">
        <v>2839</v>
      </c>
      <c r="E731" t="s">
        <v>2876</v>
      </c>
      <c r="G731" t="s">
        <v>4183</v>
      </c>
      <c r="H731" t="s">
        <v>5318</v>
      </c>
      <c r="M731" t="str">
        <f t="shared" si="263"/>
        <v/>
      </c>
      <c r="N731" t="str">
        <f t="shared" si="264"/>
        <v/>
      </c>
      <c r="O731" t="str">
        <f>IFERROR(VLOOKUP(A731,dispett,2,FALSE),B731)</f>
        <v>ecpcntl</v>
      </c>
      <c r="P731" t="str">
        <f t="shared" si="256"/>
        <v>Intermittent</v>
      </c>
      <c r="Q731" t="str">
        <f t="shared" si="257"/>
        <v xml:space="preserve"> </v>
      </c>
      <c r="R731" t="str">
        <f t="shared" si="258"/>
        <v xml:space="preserve"> </v>
      </c>
      <c r="S731" t="str">
        <f t="shared" si="259"/>
        <v xml:space="preserve"> </v>
      </c>
      <c r="T731" t="str">
        <f t="shared" si="260"/>
        <v xml:space="preserve"> </v>
      </c>
      <c r="U731" t="str">
        <f t="shared" si="261"/>
        <v xml:space="preserve"> </v>
      </c>
      <c r="V731" t="str">
        <f t="shared" si="262"/>
        <v xml:space="preserve"> </v>
      </c>
      <c r="W731" t="str">
        <f t="shared" si="265"/>
        <v>UCPINTI</v>
      </c>
      <c r="X731" t="str">
        <f t="shared" si="266"/>
        <v>(Intermittent)</v>
      </c>
    </row>
    <row r="732" spans="1:24" x14ac:dyDescent="0.25">
      <c r="A732" t="s">
        <v>4184</v>
      </c>
      <c r="B732" t="s">
        <v>2875</v>
      </c>
      <c r="C732" t="s">
        <v>2839</v>
      </c>
      <c r="E732" t="s">
        <v>2876</v>
      </c>
      <c r="G732" t="s">
        <v>4185</v>
      </c>
      <c r="H732" t="s">
        <v>5308</v>
      </c>
      <c r="M732" t="str">
        <f t="shared" si="263"/>
        <v/>
      </c>
      <c r="N732" t="str">
        <f t="shared" si="264"/>
        <v/>
      </c>
      <c r="O732" t="str">
        <f>IFERROR(VLOOKUP(A732,dispett,2,FALSE),B732)</f>
        <v>ecpcntl</v>
      </c>
      <c r="P732" t="str">
        <f t="shared" si="256"/>
        <v>PlantType</v>
      </c>
      <c r="Q732" t="str">
        <f t="shared" si="257"/>
        <v xml:space="preserve"> </v>
      </c>
      <c r="R732" t="str">
        <f t="shared" si="258"/>
        <v xml:space="preserve"> </v>
      </c>
      <c r="S732" t="str">
        <f t="shared" si="259"/>
        <v xml:space="preserve"> </v>
      </c>
      <c r="T732" t="str">
        <f t="shared" si="260"/>
        <v xml:space="preserve"> </v>
      </c>
      <c r="U732" t="str">
        <f t="shared" si="261"/>
        <v xml:space="preserve"> </v>
      </c>
      <c r="V732" t="str">
        <f t="shared" si="262"/>
        <v xml:space="preserve"> </v>
      </c>
      <c r="W732" t="str">
        <f t="shared" si="265"/>
        <v>UCPINTIS</v>
      </c>
      <c r="X732" t="str">
        <f t="shared" si="266"/>
        <v>(PlantType)</v>
      </c>
    </row>
    <row r="733" spans="1:24" x14ac:dyDescent="0.25">
      <c r="A733" t="s">
        <v>4186</v>
      </c>
      <c r="B733" t="s">
        <v>2875</v>
      </c>
      <c r="C733" t="s">
        <v>2839</v>
      </c>
      <c r="E733" t="s">
        <v>2876</v>
      </c>
      <c r="G733" t="s">
        <v>4187</v>
      </c>
      <c r="H733" t="s">
        <v>5326</v>
      </c>
      <c r="M733" t="str">
        <f t="shared" si="263"/>
        <v/>
      </c>
      <c r="N733" t="str">
        <f t="shared" si="264"/>
        <v/>
      </c>
      <c r="O733" t="str">
        <f>IFERROR(VLOOKUP(A733,dispett,2,FALSE),B733)</f>
        <v>ecpcntl</v>
      </c>
      <c r="P733" t="str">
        <f t="shared" si="256"/>
        <v>OtherRenewable</v>
      </c>
      <c r="Q733" t="str">
        <f t="shared" si="257"/>
        <v xml:space="preserve"> </v>
      </c>
      <c r="R733" t="str">
        <f t="shared" si="258"/>
        <v xml:space="preserve"> </v>
      </c>
      <c r="S733" t="str">
        <f t="shared" si="259"/>
        <v xml:space="preserve"> </v>
      </c>
      <c r="T733" t="str">
        <f t="shared" si="260"/>
        <v xml:space="preserve"> </v>
      </c>
      <c r="U733" t="str">
        <f t="shared" si="261"/>
        <v xml:space="preserve"> </v>
      </c>
      <c r="V733" t="str">
        <f t="shared" si="262"/>
        <v xml:space="preserve"> </v>
      </c>
      <c r="W733" t="str">
        <f t="shared" si="265"/>
        <v>UCPRNWI</v>
      </c>
      <c r="X733" t="str">
        <f t="shared" si="266"/>
        <v>(OtherRenewable)</v>
      </c>
    </row>
    <row r="734" spans="1:24" x14ac:dyDescent="0.25">
      <c r="A734" t="s">
        <v>4188</v>
      </c>
      <c r="B734" t="s">
        <v>2875</v>
      </c>
      <c r="C734" t="s">
        <v>2839</v>
      </c>
      <c r="E734" t="s">
        <v>2876</v>
      </c>
      <c r="G734" t="s">
        <v>4189</v>
      </c>
      <c r="H734" t="s">
        <v>5308</v>
      </c>
      <c r="M734" t="str">
        <f t="shared" si="263"/>
        <v/>
      </c>
      <c r="N734" t="str">
        <f t="shared" si="264"/>
        <v/>
      </c>
      <c r="O734" t="str">
        <f>IFERROR(VLOOKUP(A734,dispett,2,FALSE),B734)</f>
        <v>ecpcntl</v>
      </c>
      <c r="P734" t="str">
        <f t="shared" si="256"/>
        <v>PlantType</v>
      </c>
      <c r="Q734" t="str">
        <f t="shared" si="257"/>
        <v xml:space="preserve"> </v>
      </c>
      <c r="R734" t="str">
        <f t="shared" si="258"/>
        <v xml:space="preserve"> </v>
      </c>
      <c r="S734" t="str">
        <f t="shared" si="259"/>
        <v xml:space="preserve"> </v>
      </c>
      <c r="T734" t="str">
        <f t="shared" si="260"/>
        <v xml:space="preserve"> </v>
      </c>
      <c r="U734" t="str">
        <f t="shared" si="261"/>
        <v xml:space="preserve"> </v>
      </c>
      <c r="V734" t="str">
        <f t="shared" si="262"/>
        <v xml:space="preserve"> </v>
      </c>
      <c r="W734" t="str">
        <f t="shared" si="265"/>
        <v>UCPRNWIS</v>
      </c>
      <c r="X734" t="str">
        <f t="shared" si="266"/>
        <v>(PlantType)</v>
      </c>
    </row>
    <row r="735" spans="1:24" x14ac:dyDescent="0.25">
      <c r="A735" t="s">
        <v>4190</v>
      </c>
      <c r="B735" t="s">
        <v>2875</v>
      </c>
      <c r="C735" t="s">
        <v>2839</v>
      </c>
      <c r="E735" t="s">
        <v>2876</v>
      </c>
      <c r="G735" t="s">
        <v>4191</v>
      </c>
      <c r="H735" t="s">
        <v>5329</v>
      </c>
      <c r="M735" t="str">
        <f t="shared" si="263"/>
        <v/>
      </c>
      <c r="N735" t="str">
        <f t="shared" si="264"/>
        <v/>
      </c>
      <c r="O735" t="str">
        <f>IFERROR(VLOOKUP(A735,dispett,2,FALSE),B735)</f>
        <v>ecpcntl</v>
      </c>
      <c r="P735" t="str">
        <f t="shared" si="256"/>
        <v>ECPStorageType</v>
      </c>
      <c r="Q735" t="str">
        <f t="shared" si="257"/>
        <v xml:space="preserve"> </v>
      </c>
      <c r="R735" t="str">
        <f t="shared" si="258"/>
        <v xml:space="preserve"> </v>
      </c>
      <c r="S735" t="str">
        <f t="shared" si="259"/>
        <v xml:space="preserve"> </v>
      </c>
      <c r="T735" t="str">
        <f t="shared" si="260"/>
        <v xml:space="preserve"> </v>
      </c>
      <c r="U735" t="str">
        <f t="shared" si="261"/>
        <v xml:space="preserve"> </v>
      </c>
      <c r="V735" t="str">
        <f t="shared" si="262"/>
        <v xml:space="preserve"> </v>
      </c>
      <c r="W735" t="str">
        <f t="shared" si="265"/>
        <v>UCPSTOI</v>
      </c>
      <c r="X735" t="str">
        <f t="shared" si="266"/>
        <v>(ECPStorageType)</v>
      </c>
    </row>
    <row r="736" spans="1:24" x14ac:dyDescent="0.25">
      <c r="A736" t="s">
        <v>4192</v>
      </c>
      <c r="B736" t="s">
        <v>2875</v>
      </c>
      <c r="C736" t="s">
        <v>2839</v>
      </c>
      <c r="E736" t="s">
        <v>2876</v>
      </c>
      <c r="G736" t="s">
        <v>4193</v>
      </c>
      <c r="H736" t="s">
        <v>5308</v>
      </c>
      <c r="M736" t="str">
        <f t="shared" si="263"/>
        <v/>
      </c>
      <c r="N736" t="str">
        <f t="shared" si="264"/>
        <v/>
      </c>
      <c r="O736" t="str">
        <f>IFERROR(VLOOKUP(A736,dispett,2,FALSE),B736)</f>
        <v>ecpcntl</v>
      </c>
      <c r="P736" t="str">
        <f t="shared" si="256"/>
        <v>PlantType</v>
      </c>
      <c r="Q736" t="str">
        <f t="shared" si="257"/>
        <v xml:space="preserve"> </v>
      </c>
      <c r="R736" t="str">
        <f t="shared" si="258"/>
        <v xml:space="preserve"> </v>
      </c>
      <c r="S736" t="str">
        <f t="shared" si="259"/>
        <v xml:space="preserve"> </v>
      </c>
      <c r="T736" t="str">
        <f t="shared" si="260"/>
        <v xml:space="preserve"> </v>
      </c>
      <c r="U736" t="str">
        <f t="shared" si="261"/>
        <v xml:space="preserve"> </v>
      </c>
      <c r="V736" t="str">
        <f t="shared" si="262"/>
        <v xml:space="preserve"> </v>
      </c>
      <c r="W736" t="str">
        <f t="shared" si="265"/>
        <v>UCPSTOIS</v>
      </c>
      <c r="X736" t="str">
        <f t="shared" si="266"/>
        <v>(PlantType)</v>
      </c>
    </row>
    <row r="737" spans="1:24" x14ac:dyDescent="0.25">
      <c r="A737" t="s">
        <v>4194</v>
      </c>
      <c r="B737" t="s">
        <v>3999</v>
      </c>
      <c r="C737" t="s">
        <v>2839</v>
      </c>
      <c r="E737" t="s">
        <v>2840</v>
      </c>
      <c r="G737" t="s">
        <v>4195</v>
      </c>
      <c r="H737" t="s">
        <v>2727</v>
      </c>
      <c r="I737" t="s">
        <v>2561</v>
      </c>
      <c r="M737" t="str">
        <f t="shared" si="263"/>
        <v/>
      </c>
      <c r="N737" t="str">
        <f t="shared" si="264"/>
        <v/>
      </c>
      <c r="O737" t="str">
        <f>IFERROR(VLOOKUP(A737,dispett,2,FALSE),B737)</f>
        <v>uefdout</v>
      </c>
      <c r="P737" t="str">
        <f t="shared" si="256"/>
        <v>SupplyRegion_ALT1</v>
      </c>
      <c r="Q737" t="str">
        <f t="shared" si="257"/>
        <v>MNUMYR</v>
      </c>
      <c r="R737" t="str">
        <f t="shared" si="258"/>
        <v xml:space="preserve"> </v>
      </c>
      <c r="S737" t="str">
        <f t="shared" si="259"/>
        <v xml:space="preserve"> </v>
      </c>
      <c r="T737" t="str">
        <f t="shared" si="260"/>
        <v xml:space="preserve"> </v>
      </c>
      <c r="U737" t="str">
        <f t="shared" si="261"/>
        <v xml:space="preserve"> </v>
      </c>
      <c r="V737" t="str">
        <f t="shared" si="262"/>
        <v xml:space="preserve"> </v>
      </c>
      <c r="W737" t="str">
        <f t="shared" si="265"/>
        <v>UCRBKNR</v>
      </c>
      <c r="X737" t="str">
        <f t="shared" si="266"/>
        <v>(SupplyRegion_ALT1,MNUMYR)</v>
      </c>
    </row>
    <row r="738" spans="1:24" x14ac:dyDescent="0.25">
      <c r="A738" t="s">
        <v>4196</v>
      </c>
      <c r="B738" t="s">
        <v>2875</v>
      </c>
      <c r="C738" t="s">
        <v>2839</v>
      </c>
      <c r="E738" t="s">
        <v>2876</v>
      </c>
      <c r="G738" t="s">
        <v>4197</v>
      </c>
      <c r="H738" t="s">
        <v>5313</v>
      </c>
      <c r="I738" t="s">
        <v>5316</v>
      </c>
      <c r="M738" t="str">
        <f t="shared" si="263"/>
        <v/>
      </c>
      <c r="N738" t="str">
        <f t="shared" si="264"/>
        <v/>
      </c>
      <c r="O738" t="str">
        <f>IFERROR(VLOOKUP(A738,dispett,2,FALSE),B738)</f>
        <v>ecpcntl</v>
      </c>
      <c r="P738" t="str">
        <f t="shared" si="256"/>
        <v>DispatchableECP</v>
      </c>
      <c r="Q738" t="str">
        <f t="shared" si="257"/>
        <v>FuelsPerPlant</v>
      </c>
      <c r="R738" t="str">
        <f t="shared" si="258"/>
        <v xml:space="preserve"> </v>
      </c>
      <c r="S738" t="str">
        <f t="shared" si="259"/>
        <v xml:space="preserve"> </v>
      </c>
      <c r="T738" t="str">
        <f t="shared" si="260"/>
        <v xml:space="preserve"> </v>
      </c>
      <c r="U738" t="str">
        <f t="shared" si="261"/>
        <v xml:space="preserve"> </v>
      </c>
      <c r="V738" t="str">
        <f t="shared" si="262"/>
        <v xml:space="preserve"> </v>
      </c>
      <c r="W738" t="str">
        <f t="shared" si="265"/>
        <v>UDFLTP</v>
      </c>
      <c r="X738" t="str">
        <f t="shared" si="266"/>
        <v>(DispatchableECP,FuelsPerPlant)</v>
      </c>
    </row>
    <row r="739" spans="1:24" x14ac:dyDescent="0.25">
      <c r="A739" t="s">
        <v>4198</v>
      </c>
      <c r="B739" t="s">
        <v>2875</v>
      </c>
      <c r="C739" t="s">
        <v>2839</v>
      </c>
      <c r="E739" t="s">
        <v>2876</v>
      </c>
      <c r="G739" t="s">
        <v>4199</v>
      </c>
      <c r="H739" t="s">
        <v>2803</v>
      </c>
      <c r="M739" t="str">
        <f t="shared" si="263"/>
        <v/>
      </c>
      <c r="N739" t="str">
        <f t="shared" si="264"/>
        <v/>
      </c>
      <c r="O739" t="str">
        <f>IFERROR(VLOOKUP(A739,dispett,2,FALSE),B739)</f>
        <v>ecpcntl</v>
      </c>
      <c r="P739" t="str">
        <f t="shared" si="256"/>
        <v>SCALARSet</v>
      </c>
      <c r="Q739" t="str">
        <f t="shared" si="257"/>
        <v xml:space="preserve"> </v>
      </c>
      <c r="R739" t="str">
        <f t="shared" si="258"/>
        <v xml:space="preserve"> </v>
      </c>
      <c r="S739" t="str">
        <f t="shared" si="259"/>
        <v xml:space="preserve"> </v>
      </c>
      <c r="T739" t="str">
        <f t="shared" si="260"/>
        <v xml:space="preserve"> </v>
      </c>
      <c r="U739" t="str">
        <f t="shared" si="261"/>
        <v xml:space="preserve"> </v>
      </c>
      <c r="V739" t="str">
        <f t="shared" si="262"/>
        <v xml:space="preserve"> </v>
      </c>
      <c r="W739" t="str">
        <f t="shared" si="265"/>
        <v>UDSI_YR</v>
      </c>
      <c r="X739" t="str">
        <f t="shared" si="266"/>
        <v>(SCALARSet)</v>
      </c>
    </row>
    <row r="740" spans="1:24" x14ac:dyDescent="0.25">
      <c r="A740" t="s">
        <v>4200</v>
      </c>
      <c r="B740" t="s">
        <v>3229</v>
      </c>
      <c r="C740" t="s">
        <v>2865</v>
      </c>
      <c r="E740" t="s">
        <v>2929</v>
      </c>
      <c r="H740" t="s">
        <v>5332</v>
      </c>
      <c r="I740" t="s">
        <v>5313</v>
      </c>
      <c r="J740" t="s">
        <v>2783</v>
      </c>
      <c r="M740" t="str">
        <f t="shared" si="263"/>
        <v/>
      </c>
      <c r="N740" t="str">
        <f t="shared" si="264"/>
        <v/>
      </c>
      <c r="O740" t="str">
        <f>IFERROR(VLOOKUP(A740,dispett,2,FALSE),B740)</f>
        <v>dispett</v>
      </c>
      <c r="P740" t="str">
        <f t="shared" si="256"/>
        <v>ExplicitPlanningHorizon</v>
      </c>
      <c r="Q740" t="str">
        <f t="shared" si="257"/>
        <v>DispatchableECP</v>
      </c>
      <c r="R740" t="str">
        <f t="shared" si="258"/>
        <v>CoalDemandRegion</v>
      </c>
      <c r="S740" t="str">
        <f t="shared" si="259"/>
        <v xml:space="preserve"> </v>
      </c>
      <c r="T740" t="str">
        <f t="shared" si="260"/>
        <v xml:space="preserve"> </v>
      </c>
      <c r="U740" t="str">
        <f t="shared" si="261"/>
        <v xml:space="preserve"> </v>
      </c>
      <c r="V740" t="str">
        <f t="shared" si="262"/>
        <v xml:space="preserve"> </v>
      </c>
      <c r="W740" t="str">
        <f t="shared" si="265"/>
        <v>UECP_CAP</v>
      </c>
      <c r="X740" t="str">
        <f t="shared" si="266"/>
        <v>(ExplicitPlanningHorizon,DispatchableECP,CoalDemandRegion)</v>
      </c>
    </row>
    <row r="741" spans="1:24" x14ac:dyDescent="0.25">
      <c r="A741" t="s">
        <v>4201</v>
      </c>
      <c r="B741" t="s">
        <v>3229</v>
      </c>
      <c r="C741" t="s">
        <v>2865</v>
      </c>
      <c r="E741" t="s">
        <v>2929</v>
      </c>
      <c r="H741" t="s">
        <v>5332</v>
      </c>
      <c r="I741" t="s">
        <v>5313</v>
      </c>
      <c r="J741" t="s">
        <v>2783</v>
      </c>
      <c r="M741" t="str">
        <f t="shared" si="263"/>
        <v/>
      </c>
      <c r="N741" t="str">
        <f t="shared" si="264"/>
        <v/>
      </c>
      <c r="O741" t="str">
        <f>IFERROR(VLOOKUP(A741,dispett,2,FALSE),B741)</f>
        <v>dispett</v>
      </c>
      <c r="P741" t="str">
        <f t="shared" si="256"/>
        <v>ExplicitPlanningHorizon</v>
      </c>
      <c r="Q741" t="str">
        <f t="shared" si="257"/>
        <v>DispatchableECP</v>
      </c>
      <c r="R741" t="str">
        <f t="shared" si="258"/>
        <v>CoalDemandRegion</v>
      </c>
      <c r="S741" t="str">
        <f t="shared" si="259"/>
        <v xml:space="preserve"> </v>
      </c>
      <c r="T741" t="str">
        <f t="shared" si="260"/>
        <v xml:space="preserve"> </v>
      </c>
      <c r="U741" t="str">
        <f t="shared" si="261"/>
        <v xml:space="preserve"> </v>
      </c>
      <c r="V741" t="str">
        <f t="shared" si="262"/>
        <v xml:space="preserve"> </v>
      </c>
      <c r="W741" t="str">
        <f t="shared" si="265"/>
        <v>UECP_GEN</v>
      </c>
      <c r="X741" t="str">
        <f t="shared" si="266"/>
        <v>(ExplicitPlanningHorizon,DispatchableECP,CoalDemandRegion)</v>
      </c>
    </row>
    <row r="742" spans="1:24" x14ac:dyDescent="0.25">
      <c r="A742" t="s">
        <v>4202</v>
      </c>
      <c r="B742" t="s">
        <v>2875</v>
      </c>
      <c r="C742" t="s">
        <v>2839</v>
      </c>
      <c r="E742" t="s">
        <v>2914</v>
      </c>
      <c r="G742" t="s">
        <v>4203</v>
      </c>
      <c r="H742" t="s">
        <v>5308</v>
      </c>
      <c r="M742" t="str">
        <f t="shared" si="263"/>
        <v/>
      </c>
      <c r="N742" t="str">
        <f t="shared" si="264"/>
        <v/>
      </c>
      <c r="O742" t="str">
        <f>IFERROR(VLOOKUP(A742,dispett,2,FALSE),B742)</f>
        <v>ecpcntl</v>
      </c>
      <c r="P742" t="str">
        <f t="shared" si="256"/>
        <v>PlantType</v>
      </c>
      <c r="Q742" t="str">
        <f t="shared" si="257"/>
        <v xml:space="preserve"> </v>
      </c>
      <c r="R742" t="str">
        <f t="shared" si="258"/>
        <v xml:space="preserve"> </v>
      </c>
      <c r="S742" t="str">
        <f t="shared" si="259"/>
        <v xml:space="preserve"> </v>
      </c>
      <c r="T742" t="str">
        <f t="shared" si="260"/>
        <v xml:space="preserve"> </v>
      </c>
      <c r="U742" t="str">
        <f t="shared" si="261"/>
        <v xml:space="preserve"> </v>
      </c>
      <c r="V742" t="str">
        <f t="shared" si="262"/>
        <v xml:space="preserve"> </v>
      </c>
      <c r="W742" t="str">
        <f t="shared" si="265"/>
        <v>UECP_CPEN_ADJ</v>
      </c>
      <c r="X742" t="str">
        <f t="shared" si="266"/>
        <v>(PlantType)</v>
      </c>
    </row>
    <row r="743" spans="1:24" x14ac:dyDescent="0.25">
      <c r="A743" t="s">
        <v>4204</v>
      </c>
      <c r="B743" t="s">
        <v>2875</v>
      </c>
      <c r="C743" t="s">
        <v>2839</v>
      </c>
      <c r="E743" t="s">
        <v>2914</v>
      </c>
      <c r="G743" t="s">
        <v>4205</v>
      </c>
      <c r="H743" t="s">
        <v>5308</v>
      </c>
      <c r="M743" t="str">
        <f t="shared" si="263"/>
        <v/>
      </c>
      <c r="N743" t="str">
        <f t="shared" si="264"/>
        <v/>
      </c>
      <c r="O743" t="str">
        <f>IFERROR(VLOOKUP(A743,dispett,2,FALSE),B743)</f>
        <v>ecpcntl</v>
      </c>
      <c r="P743" t="str">
        <f t="shared" si="256"/>
        <v>PlantType</v>
      </c>
      <c r="Q743" t="str">
        <f t="shared" si="257"/>
        <v xml:space="preserve"> </v>
      </c>
      <c r="R743" t="str">
        <f t="shared" si="258"/>
        <v xml:space="preserve"> </v>
      </c>
      <c r="S743" t="str">
        <f t="shared" si="259"/>
        <v xml:space="preserve"> </v>
      </c>
      <c r="T743" t="str">
        <f t="shared" si="260"/>
        <v xml:space="preserve"> </v>
      </c>
      <c r="U743" t="str">
        <f t="shared" si="261"/>
        <v xml:space="preserve"> </v>
      </c>
      <c r="V743" t="str">
        <f t="shared" si="262"/>
        <v xml:space="preserve"> </v>
      </c>
      <c r="W743" t="str">
        <f t="shared" si="265"/>
        <v>UECP_HTRT_ADJ</v>
      </c>
      <c r="X743" t="str">
        <f t="shared" si="266"/>
        <v>(PlantType)</v>
      </c>
    </row>
    <row r="744" spans="1:24" x14ac:dyDescent="0.25">
      <c r="A744" t="s">
        <v>4206</v>
      </c>
      <c r="B744" t="s">
        <v>3757</v>
      </c>
      <c r="C744" t="s">
        <v>2839</v>
      </c>
      <c r="E744" t="s">
        <v>2914</v>
      </c>
      <c r="H744" t="s">
        <v>5320</v>
      </c>
      <c r="I744" t="s">
        <v>2727</v>
      </c>
      <c r="M744" t="str">
        <f t="shared" si="263"/>
        <v/>
      </c>
      <c r="N744" t="str">
        <f t="shared" si="264"/>
        <v>mnumyr</v>
      </c>
      <c r="O744" t="str">
        <f>IFERROR(VLOOKUP(A744,dispett,2,FALSE),B744)</f>
        <v>dispett3</v>
      </c>
      <c r="P744" t="str">
        <f t="shared" si="256"/>
        <v>Season</v>
      </c>
      <c r="Q744" t="str">
        <f t="shared" si="257"/>
        <v>SupplyRegion</v>
      </c>
      <c r="R744" t="str">
        <f t="shared" si="258"/>
        <v xml:space="preserve"> </v>
      </c>
      <c r="S744" t="str">
        <f t="shared" si="259"/>
        <v xml:space="preserve"> </v>
      </c>
      <c r="T744" t="str">
        <f t="shared" si="260"/>
        <v xml:space="preserve"> </v>
      </c>
      <c r="U744" t="str">
        <f t="shared" si="261"/>
        <v xml:space="preserve"> </v>
      </c>
      <c r="V744" t="str">
        <f t="shared" si="262"/>
        <v>MNUMYR</v>
      </c>
      <c r="W744" t="str">
        <f t="shared" si="265"/>
        <v>UEITAJ_ECP</v>
      </c>
      <c r="X744" t="str">
        <f t="shared" si="266"/>
        <v>(Season,SupplyRegion,MNUMYR)</v>
      </c>
    </row>
    <row r="745" spans="1:24" x14ac:dyDescent="0.25">
      <c r="A745" t="s">
        <v>4207</v>
      </c>
      <c r="B745" t="s">
        <v>3757</v>
      </c>
      <c r="C745" t="s">
        <v>2839</v>
      </c>
      <c r="E745" t="s">
        <v>2914</v>
      </c>
      <c r="H745" t="s">
        <v>5342</v>
      </c>
      <c r="I745" t="s">
        <v>2727</v>
      </c>
      <c r="M745" t="str">
        <f t="shared" si="263"/>
        <v/>
      </c>
      <c r="N745" t="str">
        <f t="shared" si="264"/>
        <v>mnumyr</v>
      </c>
      <c r="O745" t="str">
        <f>IFERROR(VLOOKUP(A745,dispett,2,FALSE),B745)</f>
        <v>dispett3</v>
      </c>
      <c r="P745" t="str">
        <f t="shared" si="256"/>
        <v>Season</v>
      </c>
      <c r="Q745" t="str">
        <f t="shared" si="257"/>
        <v>SupplyRegion</v>
      </c>
      <c r="R745" t="str">
        <f t="shared" si="258"/>
        <v xml:space="preserve"> </v>
      </c>
      <c r="S745" t="str">
        <f t="shared" si="259"/>
        <v xml:space="preserve"> </v>
      </c>
      <c r="T745" t="str">
        <f t="shared" si="260"/>
        <v xml:space="preserve"> </v>
      </c>
      <c r="U745" t="str">
        <f t="shared" si="261"/>
        <v xml:space="preserve"> </v>
      </c>
      <c r="V745" t="str">
        <f t="shared" si="262"/>
        <v>MNUMYR</v>
      </c>
      <c r="W745" t="str">
        <f t="shared" si="265"/>
        <v>UEITAJ_EFD</v>
      </c>
      <c r="X745" t="str">
        <f t="shared" si="266"/>
        <v>(Season,SupplyRegion,MNUMYR)</v>
      </c>
    </row>
    <row r="746" spans="1:24" x14ac:dyDescent="0.25">
      <c r="A746" t="s">
        <v>4208</v>
      </c>
      <c r="B746" t="s">
        <v>3757</v>
      </c>
      <c r="C746" t="s">
        <v>2865</v>
      </c>
      <c r="E746" t="s">
        <v>2914</v>
      </c>
      <c r="H746" t="s">
        <v>2727</v>
      </c>
      <c r="M746" t="str">
        <f t="shared" si="263"/>
        <v/>
      </c>
      <c r="N746" t="str">
        <f t="shared" si="264"/>
        <v>mnumyr</v>
      </c>
      <c r="O746" t="str">
        <f>IFERROR(VLOOKUP(A746,dispett,2,FALSE),B746)</f>
        <v>dispett3</v>
      </c>
      <c r="P746" t="str">
        <f t="shared" si="256"/>
        <v>SupplyRegion_ALT1</v>
      </c>
      <c r="Q746" t="str">
        <f t="shared" si="257"/>
        <v xml:space="preserve"> </v>
      </c>
      <c r="R746" t="str">
        <f t="shared" si="258"/>
        <v xml:space="preserve"> </v>
      </c>
      <c r="S746" t="str">
        <f t="shared" si="259"/>
        <v xml:space="preserve"> </v>
      </c>
      <c r="T746" t="str">
        <f t="shared" si="260"/>
        <v xml:space="preserve"> </v>
      </c>
      <c r="U746" t="str">
        <f t="shared" si="261"/>
        <v xml:space="preserve"> </v>
      </c>
      <c r="V746" t="str">
        <f t="shared" si="262"/>
        <v>MNUMYR</v>
      </c>
      <c r="W746" t="str">
        <f t="shared" si="265"/>
        <v>UCANBLD</v>
      </c>
      <c r="X746" t="str">
        <f t="shared" si="266"/>
        <v>(SupplyRegion_ALT1,MNUMYR)</v>
      </c>
    </row>
    <row r="747" spans="1:24" x14ac:dyDescent="0.25">
      <c r="A747" t="s">
        <v>4209</v>
      </c>
      <c r="B747" t="s">
        <v>2917</v>
      </c>
      <c r="C747" t="s">
        <v>2839</v>
      </c>
      <c r="E747" t="s">
        <v>2876</v>
      </c>
      <c r="G747" t="s">
        <v>4210</v>
      </c>
      <c r="H747" t="s">
        <v>2803</v>
      </c>
      <c r="M747" t="str">
        <f t="shared" si="263"/>
        <v/>
      </c>
      <c r="N747" t="str">
        <f t="shared" si="264"/>
        <v/>
      </c>
      <c r="O747" t="str">
        <f>IFERROR(VLOOKUP(A747,dispett,2,FALSE),B747)</f>
        <v>control</v>
      </c>
      <c r="P747" t="str">
        <f t="shared" si="256"/>
        <v>SCALARSet</v>
      </c>
      <c r="Q747" t="str">
        <f t="shared" si="257"/>
        <v xml:space="preserve"> </v>
      </c>
      <c r="R747" t="str">
        <f t="shared" si="258"/>
        <v xml:space="preserve"> </v>
      </c>
      <c r="S747" t="str">
        <f t="shared" si="259"/>
        <v xml:space="preserve"> </v>
      </c>
      <c r="T747" t="str">
        <f t="shared" si="260"/>
        <v xml:space="preserve"> </v>
      </c>
      <c r="U747" t="str">
        <f t="shared" si="261"/>
        <v xml:space="preserve"> </v>
      </c>
      <c r="V747" t="str">
        <f t="shared" si="262"/>
        <v xml:space="preserve"> </v>
      </c>
      <c r="W747" t="str">
        <f t="shared" si="265"/>
        <v>UESTYR</v>
      </c>
      <c r="X747" t="str">
        <f t="shared" si="266"/>
        <v>(SCALARSet)</v>
      </c>
    </row>
    <row r="748" spans="1:24" x14ac:dyDescent="0.25">
      <c r="A748" t="s">
        <v>4211</v>
      </c>
      <c r="B748" t="s">
        <v>2917</v>
      </c>
      <c r="C748" t="s">
        <v>2839</v>
      </c>
      <c r="E748" t="s">
        <v>2914</v>
      </c>
      <c r="H748" t="s">
        <v>2803</v>
      </c>
      <c r="M748" t="str">
        <f t="shared" si="263"/>
        <v/>
      </c>
      <c r="N748" t="str">
        <f t="shared" si="264"/>
        <v/>
      </c>
      <c r="O748" t="str">
        <f>IFERROR(VLOOKUP(A748,dispett,2,FALSE),B748)</f>
        <v>control</v>
      </c>
      <c r="P748" t="str">
        <f t="shared" si="256"/>
        <v>SCALARSet</v>
      </c>
      <c r="Q748" t="str">
        <f t="shared" si="257"/>
        <v xml:space="preserve"> </v>
      </c>
      <c r="R748" t="str">
        <f t="shared" si="258"/>
        <v xml:space="preserve"> </v>
      </c>
      <c r="S748" t="str">
        <f t="shared" si="259"/>
        <v xml:space="preserve"> </v>
      </c>
      <c r="T748" t="str">
        <f t="shared" si="260"/>
        <v xml:space="preserve"> </v>
      </c>
      <c r="U748" t="str">
        <f t="shared" si="261"/>
        <v xml:space="preserve"> </v>
      </c>
      <c r="V748" t="str">
        <f t="shared" si="262"/>
        <v xml:space="preserve"> </v>
      </c>
      <c r="W748" t="str">
        <f t="shared" si="265"/>
        <v>UFACP2</v>
      </c>
      <c r="X748" t="str">
        <f t="shared" si="266"/>
        <v>(SCALARSet)</v>
      </c>
    </row>
    <row r="749" spans="1:24" x14ac:dyDescent="0.25">
      <c r="A749" t="s">
        <v>4212</v>
      </c>
      <c r="B749" t="s">
        <v>2917</v>
      </c>
      <c r="C749" t="s">
        <v>2839</v>
      </c>
      <c r="E749" t="s">
        <v>2914</v>
      </c>
      <c r="H749" t="s">
        <v>2803</v>
      </c>
      <c r="M749" t="str">
        <f t="shared" si="263"/>
        <v/>
      </c>
      <c r="N749" t="str">
        <f t="shared" si="264"/>
        <v/>
      </c>
      <c r="O749" t="str">
        <f>IFERROR(VLOOKUP(A749,dispett,2,FALSE),B749)</f>
        <v>control</v>
      </c>
      <c r="P749" t="str">
        <f t="shared" si="256"/>
        <v>SCALARSet</v>
      </c>
      <c r="Q749" t="str">
        <f t="shared" si="257"/>
        <v xml:space="preserve"> </v>
      </c>
      <c r="R749" t="str">
        <f t="shared" si="258"/>
        <v xml:space="preserve"> </v>
      </c>
      <c r="S749" t="str">
        <f t="shared" si="259"/>
        <v xml:space="preserve"> </v>
      </c>
      <c r="T749" t="str">
        <f t="shared" si="260"/>
        <v xml:space="preserve"> </v>
      </c>
      <c r="U749" t="str">
        <f t="shared" si="261"/>
        <v xml:space="preserve"> </v>
      </c>
      <c r="V749" t="str">
        <f t="shared" si="262"/>
        <v xml:space="preserve"> </v>
      </c>
      <c r="W749" t="str">
        <f t="shared" si="265"/>
        <v>UFACPS</v>
      </c>
      <c r="X749" t="str">
        <f t="shared" si="266"/>
        <v>(SCALARSet)</v>
      </c>
    </row>
    <row r="750" spans="1:24" x14ac:dyDescent="0.25">
      <c r="A750" t="s">
        <v>4213</v>
      </c>
      <c r="B750" t="s">
        <v>4214</v>
      </c>
      <c r="C750" t="s">
        <v>2839</v>
      </c>
      <c r="E750" t="s">
        <v>2914</v>
      </c>
      <c r="G750" t="s">
        <v>4215</v>
      </c>
      <c r="H750" t="s">
        <v>5344</v>
      </c>
      <c r="I750" t="s">
        <v>5338</v>
      </c>
      <c r="M750" t="str">
        <f t="shared" si="263"/>
        <v/>
      </c>
      <c r="N750" t="str">
        <f t="shared" si="264"/>
        <v/>
      </c>
      <c r="O750" t="str">
        <f>IFERROR(VLOOKUP(A750,dispett,2,FALSE),B750)</f>
        <v>fuelin</v>
      </c>
      <c r="P750" t="str">
        <f t="shared" si="256"/>
        <v>EFDFuelType</v>
      </c>
      <c r="Q750" t="str">
        <f t="shared" si="257"/>
        <v>FuelRegion</v>
      </c>
      <c r="R750" t="str">
        <f t="shared" si="258"/>
        <v xml:space="preserve"> </v>
      </c>
      <c r="S750" t="str">
        <f t="shared" si="259"/>
        <v xml:space="preserve"> </v>
      </c>
      <c r="T750" t="str">
        <f t="shared" si="260"/>
        <v xml:space="preserve"> </v>
      </c>
      <c r="U750" t="str">
        <f t="shared" si="261"/>
        <v xml:space="preserve"> </v>
      </c>
      <c r="V750" t="str">
        <f t="shared" si="262"/>
        <v xml:space="preserve"> </v>
      </c>
      <c r="W750" t="str">
        <f t="shared" si="265"/>
        <v>UFRHG</v>
      </c>
      <c r="X750" t="str">
        <f t="shared" si="266"/>
        <v>(EFDFuelType,FuelRegion)</v>
      </c>
    </row>
    <row r="751" spans="1:24" x14ac:dyDescent="0.25">
      <c r="A751" t="s">
        <v>4216</v>
      </c>
      <c r="B751" t="s">
        <v>4214</v>
      </c>
      <c r="C751" t="s">
        <v>2839</v>
      </c>
      <c r="E751" t="s">
        <v>2914</v>
      </c>
      <c r="G751" t="s">
        <v>4217</v>
      </c>
      <c r="H751" t="s">
        <v>5344</v>
      </c>
      <c r="I751" t="s">
        <v>5338</v>
      </c>
      <c r="M751" t="str">
        <f t="shared" si="263"/>
        <v/>
      </c>
      <c r="N751" t="str">
        <f t="shared" si="264"/>
        <v/>
      </c>
      <c r="O751" t="str">
        <f>IFERROR(VLOOKUP(A751,dispett,2,FALSE),B751)</f>
        <v>fuelin</v>
      </c>
      <c r="P751" t="str">
        <f t="shared" si="256"/>
        <v>EFDFuelType</v>
      </c>
      <c r="Q751" t="str">
        <f t="shared" si="257"/>
        <v>FuelRegion</v>
      </c>
      <c r="R751" t="str">
        <f t="shared" si="258"/>
        <v xml:space="preserve"> </v>
      </c>
      <c r="S751" t="str">
        <f t="shared" si="259"/>
        <v xml:space="preserve"> </v>
      </c>
      <c r="T751" t="str">
        <f t="shared" si="260"/>
        <v xml:space="preserve"> </v>
      </c>
      <c r="U751" t="str">
        <f t="shared" si="261"/>
        <v xml:space="preserve"> </v>
      </c>
      <c r="V751" t="str">
        <f t="shared" si="262"/>
        <v xml:space="preserve"> </v>
      </c>
      <c r="W751" t="str">
        <f t="shared" si="265"/>
        <v>UFRSO2</v>
      </c>
      <c r="X751" t="str">
        <f t="shared" si="266"/>
        <v>(EFDFuelType,FuelRegion)</v>
      </c>
    </row>
    <row r="752" spans="1:24" x14ac:dyDescent="0.25">
      <c r="A752" t="s">
        <v>4218</v>
      </c>
      <c r="B752" t="s">
        <v>3999</v>
      </c>
      <c r="C752" t="s">
        <v>2839</v>
      </c>
      <c r="E752" t="s">
        <v>2840</v>
      </c>
      <c r="G752" t="s">
        <v>4219</v>
      </c>
      <c r="H752" t="s">
        <v>2559</v>
      </c>
      <c r="I752" t="s">
        <v>2727</v>
      </c>
      <c r="J752" t="s">
        <v>2561</v>
      </c>
      <c r="M752" t="str">
        <f t="shared" si="263"/>
        <v/>
      </c>
      <c r="N752" t="str">
        <f t="shared" si="264"/>
        <v/>
      </c>
      <c r="O752" t="str">
        <f>IFERROR(VLOOKUP(A752,dispett,2,FALSE),B752)</f>
        <v>uefdout</v>
      </c>
      <c r="P752" t="str">
        <f t="shared" si="256"/>
        <v>OwnerType</v>
      </c>
      <c r="Q752" t="str">
        <f t="shared" si="257"/>
        <v>SupplyRegion</v>
      </c>
      <c r="R752" t="str">
        <f t="shared" si="258"/>
        <v>MNUMYR</v>
      </c>
      <c r="S752" t="str">
        <f t="shared" si="259"/>
        <v xml:space="preserve"> </v>
      </c>
      <c r="T752" t="str">
        <f t="shared" si="260"/>
        <v xml:space="preserve"> </v>
      </c>
      <c r="U752" t="str">
        <f t="shared" si="261"/>
        <v xml:space="preserve"> </v>
      </c>
      <c r="V752" t="str">
        <f t="shared" si="262"/>
        <v xml:space="preserve"> </v>
      </c>
      <c r="W752" t="str">
        <f t="shared" si="265"/>
        <v>UGNCFNR</v>
      </c>
      <c r="X752" t="str">
        <f t="shared" si="266"/>
        <v>(OwnerType,SupplyRegion,MNUMYR)</v>
      </c>
    </row>
    <row r="753" spans="1:24" x14ac:dyDescent="0.25">
      <c r="A753" t="s">
        <v>4220</v>
      </c>
      <c r="B753" t="s">
        <v>3999</v>
      </c>
      <c r="C753" t="s">
        <v>2839</v>
      </c>
      <c r="E753" t="s">
        <v>2840</v>
      </c>
      <c r="G753" t="s">
        <v>4221</v>
      </c>
      <c r="H753" t="s">
        <v>2559</v>
      </c>
      <c r="I753" t="s">
        <v>2727</v>
      </c>
      <c r="J753" t="s">
        <v>2561</v>
      </c>
      <c r="M753" t="str">
        <f t="shared" si="263"/>
        <v/>
      </c>
      <c r="N753" t="str">
        <f t="shared" si="264"/>
        <v/>
      </c>
      <c r="O753" t="str">
        <f>IFERROR(VLOOKUP(A753,dispett,2,FALSE),B753)</f>
        <v>uefdout</v>
      </c>
      <c r="P753" t="str">
        <f t="shared" si="256"/>
        <v>OwnerType</v>
      </c>
      <c r="Q753" t="str">
        <f t="shared" si="257"/>
        <v>SupplyRegion</v>
      </c>
      <c r="R753" t="str">
        <f t="shared" si="258"/>
        <v>MNUMYR</v>
      </c>
      <c r="S753" t="str">
        <f t="shared" si="259"/>
        <v xml:space="preserve"> </v>
      </c>
      <c r="T753" t="str">
        <f t="shared" si="260"/>
        <v xml:space="preserve"> </v>
      </c>
      <c r="U753" t="str">
        <f t="shared" si="261"/>
        <v xml:space="preserve"> </v>
      </c>
      <c r="V753" t="str">
        <f t="shared" si="262"/>
        <v xml:space="preserve"> </v>
      </c>
      <c r="W753" t="str">
        <f t="shared" si="265"/>
        <v>UGNPTNR</v>
      </c>
      <c r="X753" t="str">
        <f t="shared" si="266"/>
        <v>(OwnerType,SupplyRegion,MNUMYR)</v>
      </c>
    </row>
    <row r="754" spans="1:24" x14ac:dyDescent="0.25">
      <c r="A754" t="s">
        <v>4222</v>
      </c>
      <c r="B754" t="s">
        <v>3999</v>
      </c>
      <c r="C754" t="s">
        <v>2839</v>
      </c>
      <c r="E754" t="s">
        <v>2840</v>
      </c>
      <c r="G754" t="s">
        <v>4223</v>
      </c>
      <c r="H754" t="s">
        <v>2559</v>
      </c>
      <c r="I754" t="s">
        <v>2727</v>
      </c>
      <c r="J754" t="s">
        <v>2561</v>
      </c>
      <c r="M754" t="str">
        <f t="shared" si="263"/>
        <v/>
      </c>
      <c r="N754" t="str">
        <f t="shared" si="264"/>
        <v/>
      </c>
      <c r="O754" t="str">
        <f>IFERROR(VLOOKUP(A754,dispett,2,FALSE),B754)</f>
        <v>uefdout</v>
      </c>
      <c r="P754" t="str">
        <f t="shared" si="256"/>
        <v>OwnerType</v>
      </c>
      <c r="Q754" t="str">
        <f t="shared" si="257"/>
        <v>SupplyRegion</v>
      </c>
      <c r="R754" t="str">
        <f t="shared" si="258"/>
        <v>MNUMYR</v>
      </c>
      <c r="S754" t="str">
        <f t="shared" si="259"/>
        <v xml:space="preserve"> </v>
      </c>
      <c r="T754" t="str">
        <f t="shared" si="260"/>
        <v xml:space="preserve"> </v>
      </c>
      <c r="U754" t="str">
        <f t="shared" si="261"/>
        <v xml:space="preserve"> </v>
      </c>
      <c r="V754" t="str">
        <f t="shared" si="262"/>
        <v xml:space="preserve"> </v>
      </c>
      <c r="W754" t="str">
        <f t="shared" si="265"/>
        <v>UGNPVNR</v>
      </c>
      <c r="X754" t="str">
        <f t="shared" si="266"/>
        <v>(OwnerType,SupplyRegion,MNUMYR)</v>
      </c>
    </row>
    <row r="755" spans="1:24" x14ac:dyDescent="0.25">
      <c r="A755" t="s">
        <v>4224</v>
      </c>
      <c r="B755" t="s">
        <v>3999</v>
      </c>
      <c r="C755" t="s">
        <v>2839</v>
      </c>
      <c r="E755" t="s">
        <v>2840</v>
      </c>
      <c r="G755" t="s">
        <v>4225</v>
      </c>
      <c r="H755" t="s">
        <v>2559</v>
      </c>
      <c r="I755" t="s">
        <v>2727</v>
      </c>
      <c r="J755" t="s">
        <v>2561</v>
      </c>
      <c r="M755" t="str">
        <f t="shared" si="263"/>
        <v/>
      </c>
      <c r="N755" t="str">
        <f t="shared" si="264"/>
        <v/>
      </c>
      <c r="O755" t="str">
        <f>IFERROR(VLOOKUP(A755,dispett,2,FALSE),B755)</f>
        <v>uefdout</v>
      </c>
      <c r="P755" t="str">
        <f t="shared" si="256"/>
        <v>OwnerType</v>
      </c>
      <c r="Q755" t="str">
        <f t="shared" si="257"/>
        <v>SupplyRegion</v>
      </c>
      <c r="R755" t="str">
        <f t="shared" si="258"/>
        <v>MNUMYR</v>
      </c>
      <c r="S755" t="str">
        <f t="shared" si="259"/>
        <v xml:space="preserve"> </v>
      </c>
      <c r="T755" t="str">
        <f t="shared" si="260"/>
        <v xml:space="preserve"> </v>
      </c>
      <c r="U755" t="str">
        <f t="shared" si="261"/>
        <v xml:space="preserve"> </v>
      </c>
      <c r="V755" t="str">
        <f t="shared" si="262"/>
        <v xml:space="preserve"> </v>
      </c>
      <c r="W755" t="str">
        <f t="shared" si="265"/>
        <v>UGNSONR</v>
      </c>
      <c r="X755" t="str">
        <f t="shared" si="266"/>
        <v>(OwnerType,SupplyRegion,MNUMYR)</v>
      </c>
    </row>
    <row r="756" spans="1:24" x14ac:dyDescent="0.25">
      <c r="A756" t="s">
        <v>4226</v>
      </c>
      <c r="B756" t="s">
        <v>3999</v>
      </c>
      <c r="C756" t="s">
        <v>2839</v>
      </c>
      <c r="E756" t="s">
        <v>2840</v>
      </c>
      <c r="G756" t="s">
        <v>4227</v>
      </c>
      <c r="H756" t="s">
        <v>2559</v>
      </c>
      <c r="I756" t="s">
        <v>2727</v>
      </c>
      <c r="J756" t="s">
        <v>2561</v>
      </c>
      <c r="M756" t="str">
        <f t="shared" si="263"/>
        <v/>
      </c>
      <c r="N756" t="str">
        <f t="shared" si="264"/>
        <v/>
      </c>
      <c r="O756" t="str">
        <f>IFERROR(VLOOKUP(A756,dispett,2,FALSE),B756)</f>
        <v>uefdout</v>
      </c>
      <c r="P756" t="str">
        <f t="shared" si="256"/>
        <v>OwnerType</v>
      </c>
      <c r="Q756" t="str">
        <f t="shared" si="257"/>
        <v>SupplyRegion</v>
      </c>
      <c r="R756" t="str">
        <f t="shared" si="258"/>
        <v>MNUMYR</v>
      </c>
      <c r="S756" t="str">
        <f t="shared" si="259"/>
        <v xml:space="preserve"> </v>
      </c>
      <c r="T756" t="str">
        <f t="shared" si="260"/>
        <v xml:space="preserve"> </v>
      </c>
      <c r="U756" t="str">
        <f t="shared" si="261"/>
        <v xml:space="preserve"> </v>
      </c>
      <c r="V756" t="str">
        <f t="shared" si="262"/>
        <v xml:space="preserve"> </v>
      </c>
      <c r="W756" t="str">
        <f t="shared" si="265"/>
        <v>UGNTLNR</v>
      </c>
      <c r="X756" t="str">
        <f t="shared" si="266"/>
        <v>(OwnerType,SupplyRegion,MNUMYR)</v>
      </c>
    </row>
    <row r="757" spans="1:24" x14ac:dyDescent="0.25">
      <c r="A757" t="s">
        <v>4228</v>
      </c>
      <c r="B757" t="s">
        <v>3999</v>
      </c>
      <c r="C757" t="s">
        <v>2839</v>
      </c>
      <c r="E757" t="s">
        <v>2840</v>
      </c>
      <c r="G757" t="s">
        <v>4229</v>
      </c>
      <c r="H757" t="s">
        <v>2559</v>
      </c>
      <c r="I757" t="s">
        <v>2727</v>
      </c>
      <c r="J757" t="s">
        <v>2561</v>
      </c>
      <c r="M757" t="str">
        <f t="shared" si="263"/>
        <v/>
      </c>
      <c r="N757" t="str">
        <f t="shared" si="264"/>
        <v/>
      </c>
      <c r="O757" t="str">
        <f>IFERROR(VLOOKUP(A757,dispett,2,FALSE),B757)</f>
        <v>uefdout</v>
      </c>
      <c r="P757" t="str">
        <f t="shared" si="256"/>
        <v>OwnerType</v>
      </c>
      <c r="Q757" t="str">
        <f t="shared" si="257"/>
        <v>SupplyRegion</v>
      </c>
      <c r="R757" t="str">
        <f t="shared" si="258"/>
        <v>MNUMYR</v>
      </c>
      <c r="S757" t="str">
        <f t="shared" si="259"/>
        <v xml:space="preserve"> </v>
      </c>
      <c r="T757" t="str">
        <f t="shared" si="260"/>
        <v xml:space="preserve"> </v>
      </c>
      <c r="U757" t="str">
        <f t="shared" si="261"/>
        <v xml:space="preserve"> </v>
      </c>
      <c r="V757" t="str">
        <f t="shared" si="262"/>
        <v xml:space="preserve"> </v>
      </c>
      <c r="W757" t="str">
        <f t="shared" si="265"/>
        <v>UGNWFNR</v>
      </c>
      <c r="X757" t="str">
        <f t="shared" si="266"/>
        <v>(OwnerType,SupplyRegion,MNUMYR)</v>
      </c>
    </row>
    <row r="758" spans="1:24" x14ac:dyDescent="0.25">
      <c r="A758" t="s">
        <v>4230</v>
      </c>
      <c r="B758" t="s">
        <v>3999</v>
      </c>
      <c r="C758" t="s">
        <v>2839</v>
      </c>
      <c r="E758" t="s">
        <v>2840</v>
      </c>
      <c r="G758" t="s">
        <v>4231</v>
      </c>
      <c r="H758" t="s">
        <v>2559</v>
      </c>
      <c r="I758" t="s">
        <v>2727</v>
      </c>
      <c r="J758" t="s">
        <v>2561</v>
      </c>
      <c r="M758" t="str">
        <f t="shared" si="263"/>
        <v/>
      </c>
      <c r="N758" t="str">
        <f t="shared" si="264"/>
        <v/>
      </c>
      <c r="O758" t="str">
        <f>IFERROR(VLOOKUP(A758,dispett,2,FALSE),B758)</f>
        <v>uefdout</v>
      </c>
      <c r="P758" t="str">
        <f t="shared" si="256"/>
        <v>OwnerType</v>
      </c>
      <c r="Q758" t="str">
        <f t="shared" si="257"/>
        <v>SupplyRegion</v>
      </c>
      <c r="R758" t="str">
        <f t="shared" si="258"/>
        <v>MNUMYR</v>
      </c>
      <c r="S758" t="str">
        <f t="shared" si="259"/>
        <v xml:space="preserve"> </v>
      </c>
      <c r="T758" t="str">
        <f t="shared" si="260"/>
        <v xml:space="preserve"> </v>
      </c>
      <c r="U758" t="str">
        <f t="shared" si="261"/>
        <v xml:space="preserve"> </v>
      </c>
      <c r="V758" t="str">
        <f t="shared" si="262"/>
        <v xml:space="preserve"> </v>
      </c>
      <c r="W758" t="str">
        <f t="shared" si="265"/>
        <v>UGNWLNR</v>
      </c>
      <c r="X758" t="str">
        <f t="shared" si="266"/>
        <v>(OwnerType,SupplyRegion,MNUMYR)</v>
      </c>
    </row>
    <row r="759" spans="1:24" x14ac:dyDescent="0.25">
      <c r="A759" t="s">
        <v>4232</v>
      </c>
      <c r="B759" t="s">
        <v>3999</v>
      </c>
      <c r="C759" t="s">
        <v>2839</v>
      </c>
      <c r="E759" t="s">
        <v>2840</v>
      </c>
      <c r="G759" t="s">
        <v>4233</v>
      </c>
      <c r="H759" t="s">
        <v>2559</v>
      </c>
      <c r="I759" t="s">
        <v>2727</v>
      </c>
      <c r="J759" t="s">
        <v>2561</v>
      </c>
      <c r="M759" t="str">
        <f t="shared" si="263"/>
        <v/>
      </c>
      <c r="N759" t="str">
        <f t="shared" si="264"/>
        <v/>
      </c>
      <c r="O759" t="str">
        <f>IFERROR(VLOOKUP(A759,dispett,2,FALSE),B759)</f>
        <v>uefdout</v>
      </c>
      <c r="P759" t="str">
        <f t="shared" si="256"/>
        <v>OwnerType</v>
      </c>
      <c r="Q759" t="str">
        <f t="shared" si="257"/>
        <v>SupplyRegion</v>
      </c>
      <c r="R759" t="str">
        <f t="shared" si="258"/>
        <v>MNUMYR</v>
      </c>
      <c r="S759" t="str">
        <f t="shared" si="259"/>
        <v xml:space="preserve"> </v>
      </c>
      <c r="T759" t="str">
        <f t="shared" si="260"/>
        <v xml:space="preserve"> </v>
      </c>
      <c r="U759" t="str">
        <f t="shared" si="261"/>
        <v xml:space="preserve"> </v>
      </c>
      <c r="V759" t="str">
        <f t="shared" si="262"/>
        <v xml:space="preserve"> </v>
      </c>
      <c r="W759" t="str">
        <f t="shared" si="265"/>
        <v>UGNWNNR</v>
      </c>
      <c r="X759" t="str">
        <f t="shared" si="266"/>
        <v>(OwnerType,SupplyRegion,MNUMYR)</v>
      </c>
    </row>
    <row r="760" spans="1:24" x14ac:dyDescent="0.25">
      <c r="A760" t="s">
        <v>4234</v>
      </c>
      <c r="B760" t="s">
        <v>2917</v>
      </c>
      <c r="C760" t="s">
        <v>2839</v>
      </c>
      <c r="E760" t="s">
        <v>2876</v>
      </c>
      <c r="G760" t="s">
        <v>4235</v>
      </c>
      <c r="H760" t="s">
        <v>2803</v>
      </c>
      <c r="M760" t="str">
        <f t="shared" si="263"/>
        <v/>
      </c>
      <c r="N760" t="str">
        <f t="shared" si="264"/>
        <v/>
      </c>
      <c r="O760" t="str">
        <f>IFERROR(VLOOKUP(A760,dispett,2,FALSE),B760)</f>
        <v>control</v>
      </c>
      <c r="P760" t="str">
        <f t="shared" si="256"/>
        <v>SCALARSet</v>
      </c>
      <c r="Q760" t="str">
        <f t="shared" si="257"/>
        <v xml:space="preserve"> </v>
      </c>
      <c r="R760" t="str">
        <f t="shared" si="258"/>
        <v xml:space="preserve"> </v>
      </c>
      <c r="S760" t="str">
        <f t="shared" si="259"/>
        <v xml:space="preserve"> </v>
      </c>
      <c r="T760" t="str">
        <f t="shared" si="260"/>
        <v xml:space="preserve"> </v>
      </c>
      <c r="U760" t="str">
        <f t="shared" si="261"/>
        <v xml:space="preserve"> </v>
      </c>
      <c r="V760" t="str">
        <f t="shared" si="262"/>
        <v xml:space="preserve"> </v>
      </c>
      <c r="W760" t="str">
        <f t="shared" si="265"/>
        <v>UHBSYR</v>
      </c>
      <c r="X760" t="str">
        <f t="shared" si="266"/>
        <v>(SCALARSet)</v>
      </c>
    </row>
    <row r="761" spans="1:24" x14ac:dyDescent="0.25">
      <c r="A761" t="s">
        <v>4236</v>
      </c>
      <c r="B761" t="s">
        <v>2917</v>
      </c>
      <c r="C761" t="s">
        <v>2839</v>
      </c>
      <c r="E761" t="s">
        <v>2876</v>
      </c>
      <c r="G761" t="s">
        <v>4237</v>
      </c>
      <c r="H761" t="s">
        <v>2803</v>
      </c>
      <c r="M761" t="str">
        <f t="shared" si="263"/>
        <v/>
      </c>
      <c r="N761" t="str">
        <f t="shared" si="264"/>
        <v/>
      </c>
      <c r="O761" t="str">
        <f>IFERROR(VLOOKUP(A761,dispett,2,FALSE),B761)</f>
        <v>control</v>
      </c>
      <c r="P761" t="str">
        <f t="shared" si="256"/>
        <v>SCALARSet</v>
      </c>
      <c r="Q761" t="str">
        <f t="shared" si="257"/>
        <v xml:space="preserve"> </v>
      </c>
      <c r="R761" t="str">
        <f t="shared" si="258"/>
        <v xml:space="preserve"> </v>
      </c>
      <c r="S761" t="str">
        <f t="shared" si="259"/>
        <v xml:space="preserve"> </v>
      </c>
      <c r="T761" t="str">
        <f t="shared" si="260"/>
        <v xml:space="preserve"> </v>
      </c>
      <c r="U761" t="str">
        <f t="shared" si="261"/>
        <v xml:space="preserve"> </v>
      </c>
      <c r="V761" t="str">
        <f t="shared" si="262"/>
        <v xml:space="preserve"> </v>
      </c>
      <c r="W761" t="str">
        <f t="shared" si="265"/>
        <v>UIAC2</v>
      </c>
      <c r="X761" t="str">
        <f t="shared" si="266"/>
        <v>(SCALARSet)</v>
      </c>
    </row>
    <row r="762" spans="1:24" x14ac:dyDescent="0.25">
      <c r="A762" t="s">
        <v>4238</v>
      </c>
      <c r="B762" t="s">
        <v>2917</v>
      </c>
      <c r="C762" t="s">
        <v>2839</v>
      </c>
      <c r="E762" t="s">
        <v>2876</v>
      </c>
      <c r="G762" t="s">
        <v>4239</v>
      </c>
      <c r="H762" t="s">
        <v>2803</v>
      </c>
      <c r="M762" t="str">
        <f t="shared" si="263"/>
        <v/>
      </c>
      <c r="N762" t="str">
        <f t="shared" si="264"/>
        <v/>
      </c>
      <c r="O762" t="str">
        <f>IFERROR(VLOOKUP(A762,dispett,2,FALSE),B762)</f>
        <v>control</v>
      </c>
      <c r="P762" t="str">
        <f t="shared" si="256"/>
        <v>SCALARSet</v>
      </c>
      <c r="Q762" t="str">
        <f t="shared" si="257"/>
        <v xml:space="preserve"> </v>
      </c>
      <c r="R762" t="str">
        <f t="shared" si="258"/>
        <v xml:space="preserve"> </v>
      </c>
      <c r="S762" t="str">
        <f t="shared" si="259"/>
        <v xml:space="preserve"> </v>
      </c>
      <c r="T762" t="str">
        <f t="shared" si="260"/>
        <v xml:space="preserve"> </v>
      </c>
      <c r="U762" t="str">
        <f t="shared" si="261"/>
        <v xml:space="preserve"> </v>
      </c>
      <c r="V762" t="str">
        <f t="shared" si="262"/>
        <v xml:space="preserve"> </v>
      </c>
      <c r="W762" t="str">
        <f t="shared" si="265"/>
        <v>UIDS</v>
      </c>
      <c r="X762" t="str">
        <f t="shared" si="266"/>
        <v>(SCALARSet)</v>
      </c>
    </row>
    <row r="763" spans="1:24" x14ac:dyDescent="0.25">
      <c r="A763" t="s">
        <v>4240</v>
      </c>
      <c r="B763" t="s">
        <v>2917</v>
      </c>
      <c r="C763" t="s">
        <v>2839</v>
      </c>
      <c r="E763" t="s">
        <v>2876</v>
      </c>
      <c r="G763" t="s">
        <v>4241</v>
      </c>
      <c r="H763" t="s">
        <v>2803</v>
      </c>
      <c r="M763" t="str">
        <f t="shared" si="263"/>
        <v/>
      </c>
      <c r="N763" t="str">
        <f t="shared" si="264"/>
        <v/>
      </c>
      <c r="O763" t="str">
        <f>IFERROR(VLOOKUP(A763,dispett,2,FALSE),B763)</f>
        <v>control</v>
      </c>
      <c r="P763" t="str">
        <f t="shared" si="256"/>
        <v>SCALARSet</v>
      </c>
      <c r="Q763" t="str">
        <f t="shared" si="257"/>
        <v xml:space="preserve"> </v>
      </c>
      <c r="R763" t="str">
        <f t="shared" si="258"/>
        <v xml:space="preserve"> </v>
      </c>
      <c r="S763" t="str">
        <f t="shared" si="259"/>
        <v xml:space="preserve"> </v>
      </c>
      <c r="T763" t="str">
        <f t="shared" si="260"/>
        <v xml:space="preserve"> </v>
      </c>
      <c r="U763" t="str">
        <f t="shared" si="261"/>
        <v xml:space="preserve"> </v>
      </c>
      <c r="V763" t="str">
        <f t="shared" si="262"/>
        <v xml:space="preserve"> </v>
      </c>
      <c r="W763" t="str">
        <f t="shared" si="265"/>
        <v>UIFPLT</v>
      </c>
      <c r="X763" t="str">
        <f t="shared" si="266"/>
        <v>(SCALARSet)</v>
      </c>
    </row>
    <row r="764" spans="1:24" x14ac:dyDescent="0.25">
      <c r="A764" t="s">
        <v>4242</v>
      </c>
      <c r="B764" t="s">
        <v>2917</v>
      </c>
      <c r="C764" t="s">
        <v>2839</v>
      </c>
      <c r="E764" t="s">
        <v>2876</v>
      </c>
      <c r="G764" t="s">
        <v>4243</v>
      </c>
      <c r="H764" t="s">
        <v>2803</v>
      </c>
      <c r="M764" t="str">
        <f t="shared" si="263"/>
        <v/>
      </c>
      <c r="N764" t="str">
        <f t="shared" si="264"/>
        <v/>
      </c>
      <c r="O764" t="str">
        <f>IFERROR(VLOOKUP(A764,dispett,2,FALSE),B764)</f>
        <v>control</v>
      </c>
      <c r="P764" t="str">
        <f t="shared" si="256"/>
        <v>SCALARSet</v>
      </c>
      <c r="Q764" t="str">
        <f t="shared" si="257"/>
        <v xml:space="preserve"> </v>
      </c>
      <c r="R764" t="str">
        <f t="shared" si="258"/>
        <v xml:space="preserve"> </v>
      </c>
      <c r="S764" t="str">
        <f t="shared" si="259"/>
        <v xml:space="preserve"> </v>
      </c>
      <c r="T764" t="str">
        <f t="shared" si="260"/>
        <v xml:space="preserve"> </v>
      </c>
      <c r="U764" t="str">
        <f t="shared" si="261"/>
        <v xml:space="preserve"> </v>
      </c>
      <c r="V764" t="str">
        <f t="shared" si="262"/>
        <v xml:space="preserve"> </v>
      </c>
      <c r="W764" t="str">
        <f t="shared" si="265"/>
        <v>UIGF</v>
      </c>
      <c r="X764" t="str">
        <f t="shared" si="266"/>
        <v>(SCALARSet)</v>
      </c>
    </row>
    <row r="765" spans="1:24" x14ac:dyDescent="0.25">
      <c r="A765" t="s">
        <v>4244</v>
      </c>
      <c r="B765" t="s">
        <v>2875</v>
      </c>
      <c r="C765" t="s">
        <v>2839</v>
      </c>
      <c r="E765" t="s">
        <v>2876</v>
      </c>
      <c r="G765" t="s">
        <v>4245</v>
      </c>
      <c r="H765" t="s">
        <v>5318</v>
      </c>
      <c r="M765" t="str">
        <f t="shared" si="263"/>
        <v/>
      </c>
      <c r="N765" t="str">
        <f t="shared" si="264"/>
        <v/>
      </c>
      <c r="O765" t="str">
        <f>IFERROR(VLOOKUP(A765,dispett,2,FALSE),B765)</f>
        <v>ecpcntl</v>
      </c>
      <c r="P765" t="str">
        <f t="shared" si="256"/>
        <v>Intermittent</v>
      </c>
      <c r="Q765" t="str">
        <f t="shared" si="257"/>
        <v xml:space="preserve"> </v>
      </c>
      <c r="R765" t="str">
        <f t="shared" si="258"/>
        <v xml:space="preserve"> </v>
      </c>
      <c r="S765" t="str">
        <f t="shared" si="259"/>
        <v xml:space="preserve"> </v>
      </c>
      <c r="T765" t="str">
        <f t="shared" si="260"/>
        <v xml:space="preserve"> </v>
      </c>
      <c r="U765" t="str">
        <f t="shared" si="261"/>
        <v xml:space="preserve"> </v>
      </c>
      <c r="V765" t="str">
        <f t="shared" si="262"/>
        <v xml:space="preserve"> </v>
      </c>
      <c r="W765" t="str">
        <f t="shared" si="265"/>
        <v>UIRINTI</v>
      </c>
      <c r="X765" t="str">
        <f t="shared" si="266"/>
        <v>(Intermittent)</v>
      </c>
    </row>
    <row r="766" spans="1:24" x14ac:dyDescent="0.25">
      <c r="A766" t="s">
        <v>4246</v>
      </c>
      <c r="B766" t="s">
        <v>2917</v>
      </c>
      <c r="C766" t="s">
        <v>2839</v>
      </c>
      <c r="E766" t="s">
        <v>2876</v>
      </c>
      <c r="G766" t="s">
        <v>4247</v>
      </c>
      <c r="H766" t="s">
        <v>2803</v>
      </c>
      <c r="M766" t="str">
        <f t="shared" si="263"/>
        <v/>
      </c>
      <c r="N766" t="str">
        <f t="shared" si="264"/>
        <v/>
      </c>
      <c r="O766" t="str">
        <f>IFERROR(VLOOKUP(A766,dispett,2,FALSE),B766)</f>
        <v>control</v>
      </c>
      <c r="P766" t="str">
        <f t="shared" si="256"/>
        <v>SCALARSet</v>
      </c>
      <c r="Q766" t="str">
        <f t="shared" si="257"/>
        <v xml:space="preserve"> </v>
      </c>
      <c r="R766" t="str">
        <f t="shared" si="258"/>
        <v xml:space="preserve"> </v>
      </c>
      <c r="S766" t="str">
        <f t="shared" si="259"/>
        <v xml:space="preserve"> </v>
      </c>
      <c r="T766" t="str">
        <f t="shared" si="260"/>
        <v xml:space="preserve"> </v>
      </c>
      <c r="U766" t="str">
        <f t="shared" si="261"/>
        <v xml:space="preserve"> </v>
      </c>
      <c r="V766" t="str">
        <f t="shared" si="262"/>
        <v xml:space="preserve"> </v>
      </c>
      <c r="W766" t="str">
        <f t="shared" si="265"/>
        <v>UIRL</v>
      </c>
      <c r="X766" t="str">
        <f t="shared" si="266"/>
        <v>(SCALARSet)</v>
      </c>
    </row>
    <row r="767" spans="1:24" x14ac:dyDescent="0.25">
      <c r="A767" t="s">
        <v>4248</v>
      </c>
      <c r="B767" t="s">
        <v>2875</v>
      </c>
      <c r="C767" t="s">
        <v>2839</v>
      </c>
      <c r="E767" t="s">
        <v>2876</v>
      </c>
      <c r="G767" t="s">
        <v>4249</v>
      </c>
      <c r="H767" t="s">
        <v>5326</v>
      </c>
      <c r="M767" t="str">
        <f t="shared" si="263"/>
        <v/>
      </c>
      <c r="N767" t="str">
        <f t="shared" si="264"/>
        <v/>
      </c>
      <c r="O767" t="str">
        <f>IFERROR(VLOOKUP(A767,dispett,2,FALSE),B767)</f>
        <v>ecpcntl</v>
      </c>
      <c r="P767" t="str">
        <f t="shared" si="256"/>
        <v>OtherRenewable</v>
      </c>
      <c r="Q767" t="str">
        <f t="shared" si="257"/>
        <v xml:space="preserve"> </v>
      </c>
      <c r="R767" t="str">
        <f t="shared" si="258"/>
        <v xml:space="preserve"> </v>
      </c>
      <c r="S767" t="str">
        <f t="shared" si="259"/>
        <v xml:space="preserve"> </v>
      </c>
      <c r="T767" t="str">
        <f t="shared" si="260"/>
        <v xml:space="preserve"> </v>
      </c>
      <c r="U767" t="str">
        <f t="shared" si="261"/>
        <v xml:space="preserve"> </v>
      </c>
      <c r="V767" t="str">
        <f t="shared" si="262"/>
        <v xml:space="preserve"> </v>
      </c>
      <c r="W767" t="str">
        <f t="shared" si="265"/>
        <v>UIRRNWI</v>
      </c>
      <c r="X767" t="str">
        <f t="shared" si="266"/>
        <v>(OtherRenewable)</v>
      </c>
    </row>
    <row r="768" spans="1:24" x14ac:dyDescent="0.25">
      <c r="A768" t="s">
        <v>4250</v>
      </c>
      <c r="B768" t="s">
        <v>2917</v>
      </c>
      <c r="C768" t="s">
        <v>2839</v>
      </c>
      <c r="E768" t="s">
        <v>2876</v>
      </c>
      <c r="G768" t="s">
        <v>4251</v>
      </c>
      <c r="H768" t="s">
        <v>2803</v>
      </c>
      <c r="M768" t="str">
        <f t="shared" si="263"/>
        <v/>
      </c>
      <c r="N768" t="str">
        <f t="shared" si="264"/>
        <v/>
      </c>
      <c r="O768" t="str">
        <f>IFERROR(VLOOKUP(A768,dispett,2,FALSE),B768)</f>
        <v>control</v>
      </c>
      <c r="P768" t="str">
        <f t="shared" si="256"/>
        <v>SCALARSet</v>
      </c>
      <c r="Q768" t="str">
        <f t="shared" si="257"/>
        <v xml:space="preserve"> </v>
      </c>
      <c r="R768" t="str">
        <f t="shared" si="258"/>
        <v xml:space="preserve"> </v>
      </c>
      <c r="S768" t="str">
        <f t="shared" si="259"/>
        <v xml:space="preserve"> </v>
      </c>
      <c r="T768" t="str">
        <f t="shared" si="260"/>
        <v xml:space="preserve"> </v>
      </c>
      <c r="U768" t="str">
        <f t="shared" si="261"/>
        <v xml:space="preserve"> </v>
      </c>
      <c r="V768" t="str">
        <f t="shared" si="262"/>
        <v xml:space="preserve"> </v>
      </c>
      <c r="W768" t="str">
        <f t="shared" si="265"/>
        <v>UISTG</v>
      </c>
      <c r="X768" t="str">
        <f t="shared" si="266"/>
        <v>(SCALARSet)</v>
      </c>
    </row>
    <row r="769" spans="1:24" x14ac:dyDescent="0.25">
      <c r="A769" t="s">
        <v>4252</v>
      </c>
      <c r="B769" t="s">
        <v>4253</v>
      </c>
      <c r="C769" t="s">
        <v>2839</v>
      </c>
      <c r="E769" t="s">
        <v>2876</v>
      </c>
      <c r="G769" t="s">
        <v>4254</v>
      </c>
      <c r="H769" t="s">
        <v>5351</v>
      </c>
      <c r="M769" t="str">
        <f t="shared" si="263"/>
        <v/>
      </c>
      <c r="N769" t="str">
        <f t="shared" si="264"/>
        <v/>
      </c>
      <c r="O769" t="str">
        <f>IFERROR(VLOOKUP(A769,dispett,2,FALSE),B769)</f>
        <v>elcntl</v>
      </c>
      <c r="P769" t="str">
        <f t="shared" si="256"/>
        <v>PlantGroup</v>
      </c>
      <c r="Q769" t="str">
        <f t="shared" si="257"/>
        <v xml:space="preserve"> </v>
      </c>
      <c r="R769" t="str">
        <f t="shared" si="258"/>
        <v xml:space="preserve"> </v>
      </c>
      <c r="S769" t="str">
        <f t="shared" si="259"/>
        <v xml:space="preserve"> </v>
      </c>
      <c r="T769" t="str">
        <f t="shared" si="260"/>
        <v xml:space="preserve"> </v>
      </c>
      <c r="U769" t="str">
        <f t="shared" si="261"/>
        <v xml:space="preserve"> </v>
      </c>
      <c r="V769" t="str">
        <f t="shared" si="262"/>
        <v xml:space="preserve"> </v>
      </c>
      <c r="W769" t="str">
        <f t="shared" si="265"/>
        <v>ULAGE</v>
      </c>
      <c r="X769" t="str">
        <f t="shared" si="266"/>
        <v>(PlantGroup)</v>
      </c>
    </row>
    <row r="770" spans="1:24" x14ac:dyDescent="0.25">
      <c r="A770" t="s">
        <v>4255</v>
      </c>
      <c r="B770" t="s">
        <v>4256</v>
      </c>
      <c r="C770" t="s">
        <v>2839</v>
      </c>
      <c r="E770" t="s">
        <v>2914</v>
      </c>
      <c r="G770" t="s">
        <v>4257</v>
      </c>
      <c r="H770" t="s">
        <v>5351</v>
      </c>
      <c r="M770" t="str">
        <f t="shared" si="263"/>
        <v/>
      </c>
      <c r="N770" t="str">
        <f t="shared" si="264"/>
        <v/>
      </c>
      <c r="O770" t="str">
        <f>IFERROR(VLOOKUP(A770,dispett,2,FALSE),B770)</f>
        <v>elout</v>
      </c>
      <c r="P770" t="str">
        <f t="shared" si="256"/>
        <v>PlantGroup</v>
      </c>
      <c r="Q770" t="str">
        <f t="shared" si="257"/>
        <v xml:space="preserve"> </v>
      </c>
      <c r="R770" t="str">
        <f t="shared" si="258"/>
        <v xml:space="preserve"> </v>
      </c>
      <c r="S770" t="str">
        <f t="shared" si="259"/>
        <v xml:space="preserve"> </v>
      </c>
      <c r="T770" t="str">
        <f t="shared" si="260"/>
        <v xml:space="preserve"> </v>
      </c>
      <c r="U770" t="str">
        <f t="shared" si="261"/>
        <v xml:space="preserve"> </v>
      </c>
      <c r="V770" t="str">
        <f t="shared" si="262"/>
        <v xml:space="preserve"> </v>
      </c>
      <c r="W770" t="str">
        <f t="shared" si="265"/>
        <v>ULCAPC</v>
      </c>
      <c r="X770" t="str">
        <f t="shared" si="266"/>
        <v>(PlantGroup)</v>
      </c>
    </row>
    <row r="771" spans="1:24" x14ac:dyDescent="0.25">
      <c r="A771" t="s">
        <v>4258</v>
      </c>
      <c r="B771" t="s">
        <v>4253</v>
      </c>
      <c r="C771" t="s">
        <v>2839</v>
      </c>
      <c r="E771" t="s">
        <v>2876</v>
      </c>
      <c r="G771" t="s">
        <v>3381</v>
      </c>
      <c r="H771" t="s">
        <v>5351</v>
      </c>
      <c r="M771" t="str">
        <f t="shared" si="263"/>
        <v/>
      </c>
      <c r="N771" t="str">
        <f t="shared" si="264"/>
        <v/>
      </c>
      <c r="O771" t="str">
        <f>IFERROR(VLOOKUP(A771,dispett,2,FALSE),B771)</f>
        <v>elcntl</v>
      </c>
      <c r="P771" t="str">
        <f t="shared" si="256"/>
        <v>PlantGroup</v>
      </c>
      <c r="Q771" t="str">
        <f t="shared" si="257"/>
        <v xml:space="preserve"> </v>
      </c>
      <c r="R771" t="str">
        <f t="shared" si="258"/>
        <v xml:space="preserve"> </v>
      </c>
      <c r="S771" t="str">
        <f t="shared" si="259"/>
        <v xml:space="preserve"> </v>
      </c>
      <c r="T771" t="str">
        <f t="shared" si="260"/>
        <v xml:space="preserve"> </v>
      </c>
      <c r="U771" t="str">
        <f t="shared" si="261"/>
        <v xml:space="preserve"> </v>
      </c>
      <c r="V771" t="str">
        <f t="shared" si="262"/>
        <v xml:space="preserve"> </v>
      </c>
      <c r="W771" t="str">
        <f t="shared" si="265"/>
        <v>ULECPT</v>
      </c>
      <c r="X771" t="str">
        <f t="shared" si="266"/>
        <v>(PlantGroup)</v>
      </c>
    </row>
    <row r="772" spans="1:24" x14ac:dyDescent="0.25">
      <c r="A772" t="s">
        <v>5162</v>
      </c>
      <c r="B772" t="s">
        <v>5161</v>
      </c>
      <c r="C772" s="7" t="s">
        <v>5365</v>
      </c>
      <c r="D772" s="7"/>
      <c r="E772" t="s">
        <v>2868</v>
      </c>
      <c r="G772" t="s">
        <v>5163</v>
      </c>
      <c r="H772" t="s">
        <v>2561</v>
      </c>
      <c r="I772" t="s">
        <v>5308</v>
      </c>
      <c r="M772" t="str">
        <f t="shared" si="263"/>
        <v/>
      </c>
      <c r="N772" t="str">
        <f t="shared" si="264"/>
        <v/>
      </c>
      <c r="O772" t="str">
        <f>IFERROR(VLOOKUP(A772,dispett,2,FALSE),B772)</f>
        <v>emm_aimms</v>
      </c>
      <c r="P772" t="str">
        <f t="shared" ref="P772" si="267">IFERROR(VLOOKUP(H772,ECPLOOK,3,FALSE),"missing")</f>
        <v>MNUMYR</v>
      </c>
      <c r="Q772" t="str">
        <f t="shared" ref="Q772" si="268">IFERROR(VLOOKUP(I772,ECPLOOK,2,FALSE),IF(I772&lt;&gt;"","missing"," "))</f>
        <v>PlantType</v>
      </c>
      <c r="R772" t="str">
        <f t="shared" ref="R772" si="269">IFERROR(VLOOKUP(J772,ECPLOOK,3,FALSE),IF(J772&lt;&gt;"","missing"," "))</f>
        <v xml:space="preserve"> </v>
      </c>
      <c r="S772" t="str">
        <f t="shared" ref="S772" si="270">IFERROR(VLOOKUP(K772,ECPLOOK,2,FALSE),IF(K772&lt;&gt;"","missing"," "))</f>
        <v xml:space="preserve"> </v>
      </c>
      <c r="T772" t="str">
        <f t="shared" ref="T772" si="271">IFERROR(VLOOKUP(L772,ECPLOOK,3,FALSE),IF(L772&lt;&gt;"","missing"," "))</f>
        <v xml:space="preserve"> </v>
      </c>
      <c r="U772" t="str">
        <f t="shared" ref="U772" si="272">IFERROR(VLOOKUP(M772,ECPLOOK,2)," ")</f>
        <v xml:space="preserve"> </v>
      </c>
      <c r="V772" t="str">
        <f t="shared" ref="V772" si="273">IFERROR(VLOOKUP(N772,ECPLOOK,2)," ")</f>
        <v xml:space="preserve"> </v>
      </c>
      <c r="W772" t="str">
        <f t="shared" ref="W772" si="274">IF(A772&lt;&gt;"CF",SUBSTITUTE(A772,"$","_"),"WWIND_CF")</f>
        <v>ULEL</v>
      </c>
      <c r="X772" t="str">
        <f t="shared" ref="X772" si="275">IF(P772&lt;&gt;" ","("&amp;P772,"")    &amp;    IF(Q772&lt;&gt;" ",   ","&amp;Q772,"")   &amp; IF(R772&lt;&gt;" ",   ","&amp;R772,"")   &amp; IF(S772&lt;&gt;" ",   ","&amp;S772,"")  &amp; IF(T772&lt;&gt;" ",   ","&amp;T772,"")  &amp; IF(U772&lt;&gt;" ",  ","&amp;U772,"") &amp; IF(V772&lt;&gt;" ",  "," &amp; V772,"" )&amp; IF(P772&lt;&gt;" ",")","")</f>
        <v>(MNUMYR,PlantType)</v>
      </c>
    </row>
    <row r="773" spans="1:24" x14ac:dyDescent="0.25">
      <c r="A773" t="s">
        <v>4259</v>
      </c>
      <c r="B773" t="s">
        <v>4256</v>
      </c>
      <c r="C773" t="s">
        <v>2839</v>
      </c>
      <c r="E773" t="s">
        <v>2914</v>
      </c>
      <c r="G773" t="s">
        <v>4260</v>
      </c>
      <c r="H773" t="s">
        <v>5351</v>
      </c>
      <c r="M773" t="str">
        <f t="shared" si="263"/>
        <v/>
      </c>
      <c r="N773" t="str">
        <f t="shared" si="264"/>
        <v/>
      </c>
      <c r="O773" t="str">
        <f>IFERROR(VLOOKUP(A773,dispett,2,FALSE),B773)</f>
        <v>elout</v>
      </c>
      <c r="P773" t="str">
        <f t="shared" si="256"/>
        <v>PlantGroup</v>
      </c>
      <c r="Q773" t="str">
        <f t="shared" si="257"/>
        <v xml:space="preserve"> </v>
      </c>
      <c r="R773" t="str">
        <f t="shared" si="258"/>
        <v xml:space="preserve"> </v>
      </c>
      <c r="S773" t="str">
        <f t="shared" si="259"/>
        <v xml:space="preserve"> </v>
      </c>
      <c r="T773" t="str">
        <f t="shared" si="260"/>
        <v xml:space="preserve"> </v>
      </c>
      <c r="U773" t="str">
        <f t="shared" si="261"/>
        <v xml:space="preserve"> </v>
      </c>
      <c r="V773" t="str">
        <f t="shared" si="262"/>
        <v xml:space="preserve"> </v>
      </c>
      <c r="W773" t="str">
        <f t="shared" si="265"/>
        <v>ULFCST</v>
      </c>
      <c r="X773" t="str">
        <f t="shared" si="266"/>
        <v>(PlantGroup)</v>
      </c>
    </row>
    <row r="774" spans="1:24" s="2" customFormat="1" x14ac:dyDescent="0.25">
      <c r="A774" s="2" t="s">
        <v>5138</v>
      </c>
      <c r="B774" s="2" t="s">
        <v>4253</v>
      </c>
      <c r="C774" s="2" t="s">
        <v>2839</v>
      </c>
      <c r="E774" s="2" t="s">
        <v>2876</v>
      </c>
      <c r="G774" s="2" t="s">
        <v>5139</v>
      </c>
      <c r="H774" s="2" t="s">
        <v>5351</v>
      </c>
      <c r="M774" t="str">
        <f t="shared" si="263"/>
        <v/>
      </c>
      <c r="N774" t="str">
        <f t="shared" si="264"/>
        <v/>
      </c>
      <c r="O774" t="str">
        <f>IFERROR(VLOOKUP(A774,dispett,2,FALSE),B774)</f>
        <v>elcntl</v>
      </c>
      <c r="P774" t="str">
        <f t="shared" ref="P774" si="276">IFERROR(VLOOKUP(H774,ECPLOOK,3,FALSE),"missing")</f>
        <v>PlantGroup</v>
      </c>
      <c r="Q774" t="str">
        <f t="shared" ref="Q774" si="277">IFERROR(VLOOKUP(I774,ECPLOOK,2,FALSE),IF(I774&lt;&gt;"","missing"," "))</f>
        <v xml:space="preserve"> </v>
      </c>
      <c r="R774" t="str">
        <f t="shared" ref="R774" si="278">IFERROR(VLOOKUP(J774,ECPLOOK,3,FALSE),IF(J774&lt;&gt;"","missing"," "))</f>
        <v xml:space="preserve"> </v>
      </c>
      <c r="S774" t="str">
        <f t="shared" ref="S774" si="279">IFERROR(VLOOKUP(K774,ECPLOOK,2,FALSE),IF(K774&lt;&gt;"","missing"," "))</f>
        <v xml:space="preserve"> </v>
      </c>
      <c r="T774" t="str">
        <f t="shared" ref="T774" si="280">IFERROR(VLOOKUP(L774,ECPLOOK,3,FALSE),IF(L774&lt;&gt;"","missing"," "))</f>
        <v xml:space="preserve"> </v>
      </c>
      <c r="U774" t="str">
        <f t="shared" ref="U774" si="281">IFERROR(VLOOKUP(M774,ECPLOOK,2)," ")</f>
        <v xml:space="preserve"> </v>
      </c>
      <c r="V774" t="str">
        <f t="shared" ref="V774" si="282">IFERROR(VLOOKUP(N774,ECPLOOK,2)," ")</f>
        <v xml:space="preserve"> </v>
      </c>
      <c r="W774" t="str">
        <f t="shared" ref="W774" si="283">IF(A774&lt;&gt;"CF",SUBSTITUTE(A774,"$","_"),"WWIND_CF")</f>
        <v>ULFRGN</v>
      </c>
      <c r="X774" t="str">
        <f t="shared" ref="X774" si="284">IF(P774&lt;&gt;" ","("&amp;P774,"")    &amp;    IF(Q774&lt;&gt;" ",   ","&amp;Q774,"")   &amp; IF(R774&lt;&gt;" ",   ","&amp;R774,"")   &amp; IF(S774&lt;&gt;" ",   ","&amp;S774,"")  &amp; IF(T774&lt;&gt;" ",   ","&amp;T774,"")  &amp; IF(U774&lt;&gt;" ",  ","&amp;U774,"") &amp; IF(V774&lt;&gt;" ",  "," &amp; V774,"" )&amp; IF(P774&lt;&gt;" ",")","")</f>
        <v>(PlantGroup)</v>
      </c>
    </row>
    <row r="775" spans="1:24" x14ac:dyDescent="0.25">
      <c r="A775" t="s">
        <v>4261</v>
      </c>
      <c r="B775" t="s">
        <v>4256</v>
      </c>
      <c r="C775" t="s">
        <v>2839</v>
      </c>
      <c r="E775" t="s">
        <v>2914</v>
      </c>
      <c r="G775" t="s">
        <v>4262</v>
      </c>
      <c r="H775" t="s">
        <v>5351</v>
      </c>
      <c r="M775" t="str">
        <f t="shared" si="263"/>
        <v/>
      </c>
      <c r="N775" t="str">
        <f t="shared" si="264"/>
        <v/>
      </c>
      <c r="O775" t="str">
        <f>IFERROR(VLOOKUP(A775,dispett,2,FALSE),B775)</f>
        <v>elout</v>
      </c>
      <c r="P775" t="str">
        <f t="shared" si="256"/>
        <v>PlantGroup</v>
      </c>
      <c r="Q775" t="str">
        <f t="shared" si="257"/>
        <v xml:space="preserve"> </v>
      </c>
      <c r="R775" t="str">
        <f t="shared" si="258"/>
        <v xml:space="preserve"> </v>
      </c>
      <c r="S775" t="str">
        <f t="shared" si="259"/>
        <v xml:space="preserve"> </v>
      </c>
      <c r="T775" t="str">
        <f t="shared" si="260"/>
        <v xml:space="preserve"> </v>
      </c>
      <c r="U775" t="str">
        <f t="shared" si="261"/>
        <v xml:space="preserve"> </v>
      </c>
      <c r="V775" t="str">
        <f t="shared" si="262"/>
        <v xml:space="preserve"> </v>
      </c>
      <c r="W775" t="str">
        <f t="shared" si="265"/>
        <v>ULHGP</v>
      </c>
      <c r="X775" t="str">
        <f t="shared" si="266"/>
        <v>(PlantGroup)</v>
      </c>
    </row>
    <row r="776" spans="1:24" s="2" customFormat="1" x14ac:dyDescent="0.25">
      <c r="A776" s="2" t="s">
        <v>5130</v>
      </c>
      <c r="B776" s="2" t="s">
        <v>4253</v>
      </c>
      <c r="C776" s="2" t="s">
        <v>2839</v>
      </c>
      <c r="E776" s="2" t="s">
        <v>2876</v>
      </c>
      <c r="G776" s="2" t="s">
        <v>5131</v>
      </c>
      <c r="H776" s="2" t="s">
        <v>5351</v>
      </c>
      <c r="M776" t="str">
        <f t="shared" si="263"/>
        <v/>
      </c>
      <c r="N776" t="str">
        <f t="shared" si="264"/>
        <v/>
      </c>
      <c r="O776" t="str">
        <f>IFERROR(VLOOKUP(A776,dispett,2,FALSE),B776)</f>
        <v>elcntl</v>
      </c>
      <c r="P776" t="str">
        <f t="shared" ref="P776" si="285">IFERROR(VLOOKUP(H776,ECPLOOK,3,FALSE),"missing")</f>
        <v>PlantGroup</v>
      </c>
      <c r="Q776" t="str">
        <f t="shared" ref="Q776" si="286">IFERROR(VLOOKUP(I776,ECPLOOK,2,FALSE),IF(I776&lt;&gt;"","missing"," "))</f>
        <v xml:space="preserve"> </v>
      </c>
      <c r="R776" t="str">
        <f t="shared" ref="R776" si="287">IFERROR(VLOOKUP(J776,ECPLOOK,3,FALSE),IF(J776&lt;&gt;"","missing"," "))</f>
        <v xml:space="preserve"> </v>
      </c>
      <c r="S776" t="str">
        <f t="shared" ref="S776" si="288">IFERROR(VLOOKUP(K776,ECPLOOK,2,FALSE),IF(K776&lt;&gt;"","missing"," "))</f>
        <v xml:space="preserve"> </v>
      </c>
      <c r="T776" t="str">
        <f t="shared" ref="T776" si="289">IFERROR(VLOOKUP(L776,ECPLOOK,3,FALSE),IF(L776&lt;&gt;"","missing"," "))</f>
        <v xml:space="preserve"> </v>
      </c>
      <c r="U776" t="str">
        <f t="shared" ref="U776" si="290">IFERROR(VLOOKUP(M776,ECPLOOK,2)," ")</f>
        <v xml:space="preserve"> </v>
      </c>
      <c r="V776" t="str">
        <f t="shared" ref="V776" si="291">IFERROR(VLOOKUP(N776,ECPLOOK,2)," ")</f>
        <v xml:space="preserve"> </v>
      </c>
      <c r="W776" t="str">
        <f t="shared" ref="W776" si="292">IF(A776&lt;&gt;"CF",SUBSTITUTE(A776,"$","_"),"WWIND_CF")</f>
        <v>ULHRQ</v>
      </c>
      <c r="X776" t="str">
        <f t="shared" ref="X776" si="293">IF(P776&lt;&gt;" ","("&amp;P776,"")    &amp;    IF(Q776&lt;&gt;" ",   ","&amp;Q776,"")   &amp; IF(R776&lt;&gt;" ",   ","&amp;R776,"")   &amp; IF(S776&lt;&gt;" ",   ","&amp;S776,"")  &amp; IF(T776&lt;&gt;" ",   ","&amp;T776,"")  &amp; IF(U776&lt;&gt;" ",  ","&amp;U776,"") &amp; IF(V776&lt;&gt;" ",  "," &amp; V776,"" )&amp; IF(P776&lt;&gt;" ",")","")</f>
        <v>(PlantGroup)</v>
      </c>
    </row>
    <row r="777" spans="1:24" x14ac:dyDescent="0.25">
      <c r="A777" t="s">
        <v>4263</v>
      </c>
      <c r="B777" t="s">
        <v>4256</v>
      </c>
      <c r="C777" t="s">
        <v>2839</v>
      </c>
      <c r="E777" t="s">
        <v>2914</v>
      </c>
      <c r="G777" t="s">
        <v>4264</v>
      </c>
      <c r="H777" t="s">
        <v>5351</v>
      </c>
      <c r="I777" t="s">
        <v>5332</v>
      </c>
      <c r="M777" t="str">
        <f t="shared" si="263"/>
        <v/>
      </c>
      <c r="N777" t="str">
        <f t="shared" si="264"/>
        <v/>
      </c>
      <c r="O777" t="str">
        <f>IFERROR(VLOOKUP(A777,dispett,2,FALSE),B777)</f>
        <v>elout</v>
      </c>
      <c r="P777" t="str">
        <f t="shared" si="256"/>
        <v>PlantGroup</v>
      </c>
      <c r="Q777" t="str">
        <f t="shared" si="257"/>
        <v>ExplicitPlanningHorizon</v>
      </c>
      <c r="R777" t="str">
        <f t="shared" si="258"/>
        <v xml:space="preserve"> </v>
      </c>
      <c r="S777" t="str">
        <f t="shared" si="259"/>
        <v xml:space="preserve"> </v>
      </c>
      <c r="T777" t="str">
        <f t="shared" si="260"/>
        <v xml:space="preserve"> </v>
      </c>
      <c r="U777" t="str">
        <f t="shared" si="261"/>
        <v xml:space="preserve"> </v>
      </c>
      <c r="V777" t="str">
        <f t="shared" si="262"/>
        <v xml:space="preserve"> </v>
      </c>
      <c r="W777" t="str">
        <f t="shared" si="265"/>
        <v>ULHTRT_ECP</v>
      </c>
      <c r="X777" t="str">
        <f t="shared" si="266"/>
        <v>(PlantGroup,ExplicitPlanningHorizon)</v>
      </c>
    </row>
    <row r="778" spans="1:24" s="2" customFormat="1" x14ac:dyDescent="0.25">
      <c r="A778" s="2" t="s">
        <v>5132</v>
      </c>
      <c r="B778" s="2" t="s">
        <v>4253</v>
      </c>
      <c r="C778" s="2" t="s">
        <v>2839</v>
      </c>
      <c r="E778" s="2" t="s">
        <v>2876</v>
      </c>
      <c r="G778" s="2" t="s">
        <v>4732</v>
      </c>
      <c r="H778" s="2" t="s">
        <v>5351</v>
      </c>
      <c r="M778" t="str">
        <f t="shared" si="263"/>
        <v/>
      </c>
      <c r="N778" t="str">
        <f t="shared" si="264"/>
        <v/>
      </c>
      <c r="O778" t="str">
        <f>IFERROR(VLOOKUP(A778,dispett,2,FALSE),B778)</f>
        <v>elcntl</v>
      </c>
      <c r="P778" t="str">
        <f t="shared" ref="P778" si="294">IFERROR(VLOOKUP(H778,ECPLOOK,3,FALSE),"missing")</f>
        <v>PlantGroup</v>
      </c>
      <c r="Q778" t="str">
        <f t="shared" ref="Q778" si="295">IFERROR(VLOOKUP(I778,ECPLOOK,2,FALSE),IF(I778&lt;&gt;"","missing"," "))</f>
        <v xml:space="preserve"> </v>
      </c>
      <c r="R778" t="str">
        <f t="shared" ref="R778" si="296">IFERROR(VLOOKUP(J778,ECPLOOK,3,FALSE),IF(J778&lt;&gt;"","missing"," "))</f>
        <v xml:space="preserve"> </v>
      </c>
      <c r="S778" t="str">
        <f t="shared" ref="S778" si="297">IFERROR(VLOOKUP(K778,ECPLOOK,2,FALSE),IF(K778&lt;&gt;"","missing"," "))</f>
        <v xml:space="preserve"> </v>
      </c>
      <c r="T778" t="str">
        <f t="shared" ref="T778" si="298">IFERROR(VLOOKUP(L778,ECPLOOK,3,FALSE),IF(L778&lt;&gt;"","missing"," "))</f>
        <v xml:space="preserve"> </v>
      </c>
      <c r="U778" t="str">
        <f t="shared" ref="U778" si="299">IFERROR(VLOOKUP(M778,ECPLOOK,2)," ")</f>
        <v xml:space="preserve"> </v>
      </c>
      <c r="V778" t="str">
        <f t="shared" ref="V778" si="300">IFERROR(VLOOKUP(N778,ECPLOOK,2)," ")</f>
        <v xml:space="preserve"> </v>
      </c>
      <c r="W778" t="str">
        <f t="shared" ref="W778" si="301">IF(A778&lt;&gt;"CF",SUBSTITUTE(A778,"$","_"),"WWIND_CF")</f>
        <v>ULIGRP</v>
      </c>
      <c r="X778" t="str">
        <f t="shared" ref="X778" si="302">IF(P778&lt;&gt;" ","("&amp;P778,"")    &amp;    IF(Q778&lt;&gt;" ",   ","&amp;Q778,"")   &amp; IF(R778&lt;&gt;" ",   ","&amp;R778,"")   &amp; IF(S778&lt;&gt;" ",   ","&amp;S778,"")  &amp; IF(T778&lt;&gt;" ",   ","&amp;T778,"")  &amp; IF(U778&lt;&gt;" ",  ","&amp;U778,"") &amp; IF(V778&lt;&gt;" ",  "," &amp; V778,"" )&amp; IF(P778&lt;&gt;" ",")","")</f>
        <v>(PlantGroup)</v>
      </c>
    </row>
    <row r="779" spans="1:24" x14ac:dyDescent="0.25">
      <c r="A779" t="s">
        <v>4265</v>
      </c>
      <c r="B779" t="s">
        <v>4253</v>
      </c>
      <c r="C779" t="s">
        <v>2839</v>
      </c>
      <c r="E779" t="s">
        <v>2876</v>
      </c>
      <c r="G779" t="s">
        <v>4266</v>
      </c>
      <c r="H779" t="s">
        <v>5351</v>
      </c>
      <c r="M779" t="str">
        <f t="shared" si="263"/>
        <v/>
      </c>
      <c r="N779" t="str">
        <f t="shared" si="264"/>
        <v/>
      </c>
      <c r="O779" t="str">
        <f>IFERROR(VLOOKUP(A779,dispett,2,FALSE),B779)</f>
        <v>elcntl</v>
      </c>
      <c r="P779" t="str">
        <f t="shared" si="256"/>
        <v>PlantGroup</v>
      </c>
      <c r="Q779" t="str">
        <f t="shared" si="257"/>
        <v xml:space="preserve"> </v>
      </c>
      <c r="R779" t="str">
        <f t="shared" si="258"/>
        <v xml:space="preserve"> </v>
      </c>
      <c r="S779" t="str">
        <f t="shared" si="259"/>
        <v xml:space="preserve"> </v>
      </c>
      <c r="T779" t="str">
        <f t="shared" si="260"/>
        <v xml:space="preserve"> </v>
      </c>
      <c r="U779" t="str">
        <f t="shared" si="261"/>
        <v xml:space="preserve"> </v>
      </c>
      <c r="V779" t="str">
        <f t="shared" si="262"/>
        <v xml:space="preserve"> </v>
      </c>
      <c r="W779" t="str">
        <f t="shared" si="265"/>
        <v>ULMRUN</v>
      </c>
      <c r="X779" t="str">
        <f t="shared" si="266"/>
        <v>(PlantGroup)</v>
      </c>
    </row>
    <row r="780" spans="1:24" x14ac:dyDescent="0.25">
      <c r="A780" t="s">
        <v>4267</v>
      </c>
      <c r="B780" t="s">
        <v>4256</v>
      </c>
      <c r="C780" t="s">
        <v>2839</v>
      </c>
      <c r="E780" t="s">
        <v>2914</v>
      </c>
      <c r="G780" t="s">
        <v>4268</v>
      </c>
      <c r="H780" t="s">
        <v>5351</v>
      </c>
      <c r="M780" t="str">
        <f t="shared" si="263"/>
        <v/>
      </c>
      <c r="N780" t="str">
        <f t="shared" si="264"/>
        <v/>
      </c>
      <c r="O780" t="str">
        <f>IFERROR(VLOOKUP(A780,dispett,2,FALSE),B780)</f>
        <v>elout</v>
      </c>
      <c r="P780" t="str">
        <f t="shared" si="256"/>
        <v>PlantGroup</v>
      </c>
      <c r="Q780" t="str">
        <f t="shared" si="257"/>
        <v xml:space="preserve"> </v>
      </c>
      <c r="R780" t="str">
        <f t="shared" si="258"/>
        <v xml:space="preserve"> </v>
      </c>
      <c r="S780" t="str">
        <f t="shared" si="259"/>
        <v xml:space="preserve"> </v>
      </c>
      <c r="T780" t="str">
        <f t="shared" si="260"/>
        <v xml:space="preserve"> </v>
      </c>
      <c r="U780" t="str">
        <f t="shared" si="261"/>
        <v xml:space="preserve"> </v>
      </c>
      <c r="V780" t="str">
        <f t="shared" si="262"/>
        <v xml:space="preserve"> </v>
      </c>
      <c r="W780" t="str">
        <f t="shared" si="265"/>
        <v>ULNOXP</v>
      </c>
      <c r="X780" t="str">
        <f t="shared" si="266"/>
        <v>(PlantGroup)</v>
      </c>
    </row>
    <row r="781" spans="1:24" x14ac:dyDescent="0.25">
      <c r="A781" t="s">
        <v>4269</v>
      </c>
      <c r="B781" t="s">
        <v>4253</v>
      </c>
      <c r="C781" t="s">
        <v>2839</v>
      </c>
      <c r="E781" t="s">
        <v>2876</v>
      </c>
      <c r="G781" t="s">
        <v>4270</v>
      </c>
      <c r="H781" t="s">
        <v>5351</v>
      </c>
      <c r="M781" t="str">
        <f t="shared" si="263"/>
        <v/>
      </c>
      <c r="N781" t="str">
        <f t="shared" si="264"/>
        <v/>
      </c>
      <c r="O781" t="str">
        <f>IFERROR(VLOOKUP(A781,dispett,2,FALSE),B781)</f>
        <v>elcntl</v>
      </c>
      <c r="P781" t="str">
        <f t="shared" si="256"/>
        <v>PlantGroup</v>
      </c>
      <c r="Q781" t="str">
        <f t="shared" si="257"/>
        <v xml:space="preserve"> </v>
      </c>
      <c r="R781" t="str">
        <f t="shared" si="258"/>
        <v xml:space="preserve"> </v>
      </c>
      <c r="S781" t="str">
        <f t="shared" si="259"/>
        <v xml:space="preserve"> </v>
      </c>
      <c r="T781" t="str">
        <f t="shared" si="260"/>
        <v xml:space="preserve"> </v>
      </c>
      <c r="U781" t="str">
        <f t="shared" si="261"/>
        <v xml:space="preserve"> </v>
      </c>
      <c r="V781" t="str">
        <f t="shared" si="262"/>
        <v xml:space="preserve"> </v>
      </c>
      <c r="W781" t="str">
        <f t="shared" si="265"/>
        <v>ULORGN</v>
      </c>
      <c r="X781" t="str">
        <f t="shared" si="266"/>
        <v>(PlantGroup)</v>
      </c>
    </row>
    <row r="782" spans="1:24" x14ac:dyDescent="0.25">
      <c r="A782" s="6" t="s">
        <v>5164</v>
      </c>
      <c r="B782" t="s">
        <v>5161</v>
      </c>
      <c r="C782" s="7" t="s">
        <v>5365</v>
      </c>
      <c r="D782" s="7"/>
      <c r="E782" t="s">
        <v>2868</v>
      </c>
      <c r="G782" t="s">
        <v>5165</v>
      </c>
      <c r="H782" t="s">
        <v>2561</v>
      </c>
      <c r="M782" t="str">
        <f t="shared" si="263"/>
        <v/>
      </c>
      <c r="N782" t="str">
        <f t="shared" si="264"/>
        <v/>
      </c>
      <c r="O782" t="str">
        <f>IFERROR(VLOOKUP(A782,dispett,2,FALSE),B782)</f>
        <v>emm_aimms</v>
      </c>
      <c r="P782" t="str">
        <f t="shared" ref="P782" si="303">IFERROR(VLOOKUP(H782,ECPLOOK,3,FALSE),"missing")</f>
        <v>MNUMYR</v>
      </c>
      <c r="Q782" t="str">
        <f t="shared" ref="Q782" si="304">IFERROR(VLOOKUP(I782,ECPLOOK,2,FALSE),IF(I782&lt;&gt;"","missing"," "))</f>
        <v xml:space="preserve"> </v>
      </c>
      <c r="R782" t="str">
        <f t="shared" ref="R782" si="305">IFERROR(VLOOKUP(J782,ECPLOOK,3,FALSE),IF(J782&lt;&gt;"","missing"," "))</f>
        <v xml:space="preserve"> </v>
      </c>
      <c r="S782" t="str">
        <f t="shared" ref="S782" si="306">IFERROR(VLOOKUP(K782,ECPLOOK,2,FALSE),IF(K782&lt;&gt;"","missing"," "))</f>
        <v xml:space="preserve"> </v>
      </c>
      <c r="T782" t="str">
        <f t="shared" ref="T782" si="307">IFERROR(VLOOKUP(L782,ECPLOOK,3,FALSE),IF(L782&lt;&gt;"","missing"," "))</f>
        <v xml:space="preserve"> </v>
      </c>
      <c r="U782" t="str">
        <f t="shared" ref="U782" si="308">IFERROR(VLOOKUP(M782,ECPLOOK,2)," ")</f>
        <v xml:space="preserve"> </v>
      </c>
      <c r="V782" t="str">
        <f t="shared" ref="V782" si="309">IFERROR(VLOOKUP(N782,ECPLOOK,2)," ")</f>
        <v xml:space="preserve"> </v>
      </c>
      <c r="W782" t="str">
        <f t="shared" ref="W782" si="310">IF(A782&lt;&gt;"CF",SUBSTITUTE(A782,"$","_"),"WWIND_CF")</f>
        <v>ULOV</v>
      </c>
      <c r="X782" t="str">
        <f t="shared" ref="X782" si="311">IF(P782&lt;&gt;" ","("&amp;P782,"")    &amp;    IF(Q782&lt;&gt;" ",   ","&amp;Q782,"")   &amp; IF(R782&lt;&gt;" ",   ","&amp;R782,"")   &amp; IF(S782&lt;&gt;" ",   ","&amp;S782,"")  &amp; IF(T782&lt;&gt;" ",   ","&amp;T782,"")  &amp; IF(U782&lt;&gt;" ",  ","&amp;U782,"") &amp; IF(V782&lt;&gt;" ",  "," &amp; V782,"" )&amp; IF(P782&lt;&gt;" ",")","")</f>
        <v>(MNUMYR)</v>
      </c>
    </row>
    <row r="783" spans="1:24" x14ac:dyDescent="0.25">
      <c r="A783" t="s">
        <v>4271</v>
      </c>
      <c r="B783" t="s">
        <v>4256</v>
      </c>
      <c r="C783" t="s">
        <v>2839</v>
      </c>
      <c r="E783" t="s">
        <v>2914</v>
      </c>
      <c r="G783" t="s">
        <v>4272</v>
      </c>
      <c r="H783" t="s">
        <v>5351</v>
      </c>
      <c r="M783" t="str">
        <f t="shared" si="263"/>
        <v/>
      </c>
      <c r="N783" t="str">
        <f t="shared" si="264"/>
        <v/>
      </c>
      <c r="O783" t="str">
        <f>IFERROR(VLOOKUP(A783,dispett,2,FALSE),B783)</f>
        <v>elout</v>
      </c>
      <c r="P783" t="str">
        <f t="shared" si="256"/>
        <v>PlantGroup</v>
      </c>
      <c r="Q783" t="str">
        <f t="shared" si="257"/>
        <v xml:space="preserve"> </v>
      </c>
      <c r="R783" t="str">
        <f t="shared" si="258"/>
        <v xml:space="preserve"> </v>
      </c>
      <c r="S783" t="str">
        <f t="shared" si="259"/>
        <v xml:space="preserve"> </v>
      </c>
      <c r="T783" t="str">
        <f t="shared" si="260"/>
        <v xml:space="preserve"> </v>
      </c>
      <c r="U783" t="str">
        <f t="shared" si="261"/>
        <v xml:space="preserve"> </v>
      </c>
      <c r="V783" t="str">
        <f t="shared" si="262"/>
        <v xml:space="preserve"> </v>
      </c>
      <c r="W783" t="str">
        <f t="shared" si="265"/>
        <v>ULREVS</v>
      </c>
      <c r="X783" t="str">
        <f t="shared" si="266"/>
        <v>(PlantGroup)</v>
      </c>
    </row>
    <row r="784" spans="1:24" x14ac:dyDescent="0.25">
      <c r="A784" t="s">
        <v>4273</v>
      </c>
      <c r="B784" t="s">
        <v>4256</v>
      </c>
      <c r="C784" t="s">
        <v>2839</v>
      </c>
      <c r="E784" t="s">
        <v>2914</v>
      </c>
      <c r="G784" t="s">
        <v>4274</v>
      </c>
      <c r="H784" t="s">
        <v>5351</v>
      </c>
      <c r="M784" t="str">
        <f t="shared" si="263"/>
        <v/>
      </c>
      <c r="N784" t="str">
        <f t="shared" si="264"/>
        <v/>
      </c>
      <c r="O784" t="str">
        <f>IFERROR(VLOOKUP(A784,dispett,2,FALSE),B784)</f>
        <v>elout</v>
      </c>
      <c r="P784" t="str">
        <f t="shared" si="256"/>
        <v>PlantGroup</v>
      </c>
      <c r="Q784" t="str">
        <f t="shared" si="257"/>
        <v xml:space="preserve"> </v>
      </c>
      <c r="R784" t="str">
        <f t="shared" si="258"/>
        <v xml:space="preserve"> </v>
      </c>
      <c r="S784" t="str">
        <f t="shared" si="259"/>
        <v xml:space="preserve"> </v>
      </c>
      <c r="T784" t="str">
        <f t="shared" si="260"/>
        <v xml:space="preserve"> </v>
      </c>
      <c r="U784" t="str">
        <f t="shared" si="261"/>
        <v xml:space="preserve"> </v>
      </c>
      <c r="V784" t="str">
        <f t="shared" si="262"/>
        <v xml:space="preserve"> </v>
      </c>
      <c r="W784" t="str">
        <f t="shared" si="265"/>
        <v>ULRPSP</v>
      </c>
      <c r="X784" t="str">
        <f t="shared" si="266"/>
        <v>(PlantGroup)</v>
      </c>
    </row>
    <row r="785" spans="1:24" s="2" customFormat="1" x14ac:dyDescent="0.25">
      <c r="A785" s="2" t="s">
        <v>5159</v>
      </c>
      <c r="B785" s="2" t="s">
        <v>4253</v>
      </c>
      <c r="C785" s="2" t="s">
        <v>2839</v>
      </c>
      <c r="E785" s="2" t="s">
        <v>2876</v>
      </c>
      <c r="G785" s="2" t="s">
        <v>5160</v>
      </c>
      <c r="H785" s="2" t="s">
        <v>5351</v>
      </c>
      <c r="M785" s="2" t="str">
        <f t="shared" si="263"/>
        <v/>
      </c>
      <c r="N785" s="2" t="str">
        <f t="shared" si="264"/>
        <v/>
      </c>
      <c r="O785" s="2" t="str">
        <f>IFERROR(VLOOKUP(A785,dispett,2,FALSE),B785)</f>
        <v>elcntl</v>
      </c>
      <c r="P785" s="2" t="str">
        <f t="shared" ref="P785" si="312">IFERROR(VLOOKUP(H785,ECPLOOK,3,FALSE),"missing")</f>
        <v>PlantGroup</v>
      </c>
      <c r="Q785" s="2" t="str">
        <f t="shared" ref="Q785" si="313">IFERROR(VLOOKUP(I785,ECPLOOK,2,FALSE),IF(I785&lt;&gt;"","missing"," "))</f>
        <v xml:space="preserve"> </v>
      </c>
      <c r="R785" s="2" t="str">
        <f t="shared" ref="R785" si="314">IFERROR(VLOOKUP(J785,ECPLOOK,3,FALSE),IF(J785&lt;&gt;"","missing"," "))</f>
        <v xml:space="preserve"> </v>
      </c>
      <c r="S785" s="2" t="str">
        <f t="shared" ref="S785" si="315">IFERROR(VLOOKUP(K785,ECPLOOK,2,FALSE),IF(K785&lt;&gt;"","missing"," "))</f>
        <v xml:space="preserve"> </v>
      </c>
      <c r="T785" s="2" t="str">
        <f t="shared" ref="T785" si="316">IFERROR(VLOOKUP(L785,ECPLOOK,3,FALSE),IF(L785&lt;&gt;"","missing"," "))</f>
        <v xml:space="preserve"> </v>
      </c>
      <c r="U785" s="2" t="str">
        <f t="shared" ref="U785" si="317">IFERROR(VLOOKUP(M785,ECPLOOK,2)," ")</f>
        <v xml:space="preserve"> </v>
      </c>
      <c r="V785" s="2" t="str">
        <f t="shared" ref="V785" si="318">IFERROR(VLOOKUP(N785,ECPLOOK,2)," ")</f>
        <v xml:space="preserve"> </v>
      </c>
      <c r="W785" s="2" t="str">
        <f t="shared" ref="W785" si="319">IF(A785&lt;&gt;"CF",SUBSTITUTE(A785,"$","_"),"WWIND_CF")</f>
        <v>ULRINDX</v>
      </c>
      <c r="X785" s="2" t="str">
        <f t="shared" ref="X785" si="320">IF(P785&lt;&gt;" ","("&amp;P785,"")    &amp;    IF(Q785&lt;&gt;" ",   ","&amp;Q785,"")   &amp; IF(R785&lt;&gt;" ",   ","&amp;R785,"")   &amp; IF(S785&lt;&gt;" ",   ","&amp;S785,"")  &amp; IF(T785&lt;&gt;" ",   ","&amp;T785,"")  &amp; IF(U785&lt;&gt;" ",  ","&amp;U785,"") &amp; IF(V785&lt;&gt;" ",  "," &amp; V785,"" )&amp; IF(P785&lt;&gt;" ",")","")</f>
        <v>(PlantGroup)</v>
      </c>
    </row>
    <row r="786" spans="1:24" s="2" customFormat="1" x14ac:dyDescent="0.25">
      <c r="A786" s="2" t="s">
        <v>5140</v>
      </c>
      <c r="B786" s="2" t="s">
        <v>4256</v>
      </c>
      <c r="C786" s="2" t="s">
        <v>2839</v>
      </c>
      <c r="E786" s="2" t="s">
        <v>2914</v>
      </c>
      <c r="G786" s="2" t="s">
        <v>5141</v>
      </c>
      <c r="H786" s="2" t="s">
        <v>5351</v>
      </c>
      <c r="I786" s="2" t="s">
        <v>5332</v>
      </c>
      <c r="M786" t="str">
        <f t="shared" si="263"/>
        <v/>
      </c>
      <c r="N786" t="str">
        <f t="shared" si="264"/>
        <v/>
      </c>
      <c r="O786" t="str">
        <f>IFERROR(VLOOKUP(A786,dispett,2,FALSE),B786)</f>
        <v>elout</v>
      </c>
      <c r="P786" t="str">
        <f t="shared" ref="P786" si="321">IFERROR(VLOOKUP(H786,ECPLOOK,3,FALSE),"missing")</f>
        <v>PlantGroup</v>
      </c>
      <c r="Q786" t="str">
        <f t="shared" ref="Q786" si="322">IFERROR(VLOOKUP(I786,ECPLOOK,2,FALSE),IF(I786&lt;&gt;"","missing"," "))</f>
        <v>ExplicitPlanningHorizon</v>
      </c>
      <c r="R786" t="str">
        <f t="shared" ref="R786" si="323">IFERROR(VLOOKUP(J786,ECPLOOK,3,FALSE),IF(J786&lt;&gt;"","missing"," "))</f>
        <v xml:space="preserve"> </v>
      </c>
      <c r="S786" t="str">
        <f t="shared" ref="S786" si="324">IFERROR(VLOOKUP(K786,ECPLOOK,2,FALSE),IF(K786&lt;&gt;"","missing"," "))</f>
        <v xml:space="preserve"> </v>
      </c>
      <c r="T786" t="str">
        <f t="shared" ref="T786" si="325">IFERROR(VLOOKUP(L786,ECPLOOK,3,FALSE),IF(L786&lt;&gt;"","missing"," "))</f>
        <v xml:space="preserve"> </v>
      </c>
      <c r="U786" t="str">
        <f t="shared" ref="U786" si="326">IFERROR(VLOOKUP(M786,ECPLOOK,2)," ")</f>
        <v xml:space="preserve"> </v>
      </c>
      <c r="V786" t="str">
        <f t="shared" ref="V786" si="327">IFERROR(VLOOKUP(N786,ECPLOOK,2)," ")</f>
        <v xml:space="preserve"> </v>
      </c>
      <c r="W786" t="str">
        <f t="shared" ref="W786" si="328">IF(A786&lt;&gt;"CF",SUBSTITUTE(A786,"$","_"),"WWIND_CF")</f>
        <v>ULSCAP_ECP</v>
      </c>
      <c r="X786" t="str">
        <f t="shared" ref="X786" si="329">IF(P786&lt;&gt;" ","("&amp;P786,"")    &amp;    IF(Q786&lt;&gt;" ",   ","&amp;Q786,"")   &amp; IF(R786&lt;&gt;" ",   ","&amp;R786,"")   &amp; IF(S786&lt;&gt;" ",   ","&amp;S786,"")  &amp; IF(T786&lt;&gt;" ",   ","&amp;T786,"")  &amp; IF(U786&lt;&gt;" ",  ","&amp;U786,"") &amp; IF(V786&lt;&gt;" ",  "," &amp; V786,"" )&amp; IF(P786&lt;&gt;" ",")","")</f>
        <v>(PlantGroup,ExplicitPlanningHorizon)</v>
      </c>
    </row>
    <row r="787" spans="1:24" s="2" customFormat="1" x14ac:dyDescent="0.25">
      <c r="A787" s="2" t="s">
        <v>5133</v>
      </c>
      <c r="B787" s="2" t="s">
        <v>4253</v>
      </c>
      <c r="C787" s="2" t="s">
        <v>2839</v>
      </c>
      <c r="E787" s="2" t="s">
        <v>2876</v>
      </c>
      <c r="G787" s="2" t="s">
        <v>5134</v>
      </c>
      <c r="H787" s="2" t="s">
        <v>5351</v>
      </c>
      <c r="M787" t="str">
        <f t="shared" si="263"/>
        <v/>
      </c>
      <c r="N787" t="str">
        <f t="shared" si="264"/>
        <v/>
      </c>
      <c r="O787" t="str">
        <f>IFERROR(VLOOKUP(A787,dispett,2,FALSE),B787)</f>
        <v>elcntl</v>
      </c>
      <c r="P787" t="str">
        <f t="shared" ref="P787" si="330">IFERROR(VLOOKUP(H787,ECPLOOK,3,FALSE),"missing")</f>
        <v>PlantGroup</v>
      </c>
      <c r="Q787" t="str">
        <f t="shared" ref="Q787" si="331">IFERROR(VLOOKUP(I787,ECPLOOK,2,FALSE),IF(I787&lt;&gt;"","missing"," "))</f>
        <v xml:space="preserve"> </v>
      </c>
      <c r="R787" t="str">
        <f t="shared" ref="R787" si="332">IFERROR(VLOOKUP(J787,ECPLOOK,3,FALSE),IF(J787&lt;&gt;"","missing"," "))</f>
        <v xml:space="preserve"> </v>
      </c>
      <c r="S787" t="str">
        <f t="shared" ref="S787" si="333">IFERROR(VLOOKUP(K787,ECPLOOK,2,FALSE),IF(K787&lt;&gt;"","missing"," "))</f>
        <v xml:space="preserve"> </v>
      </c>
      <c r="T787" t="str">
        <f t="shared" ref="T787" si="334">IFERROR(VLOOKUP(L787,ECPLOOK,3,FALSE),IF(L787&lt;&gt;"","missing"," "))</f>
        <v xml:space="preserve"> </v>
      </c>
      <c r="U787" t="str">
        <f t="shared" ref="U787" si="335">IFERROR(VLOOKUP(M787,ECPLOOK,2)," ")</f>
        <v xml:space="preserve"> </v>
      </c>
      <c r="V787" t="str">
        <f t="shared" ref="V787" si="336">IFERROR(VLOOKUP(N787,ECPLOOK,2)," ")</f>
        <v xml:space="preserve"> </v>
      </c>
      <c r="W787" t="str">
        <f t="shared" ref="W787" si="337">IF(A787&lt;&gt;"CF",SUBSTITUTE(A787,"$","_"),"WWIND_CF")</f>
        <v>ULSINDX</v>
      </c>
      <c r="X787" t="str">
        <f t="shared" ref="X787" si="338">IF(P787&lt;&gt;" ","("&amp;P787,"")    &amp;    IF(Q787&lt;&gt;" ",   ","&amp;Q787,"")   &amp; IF(R787&lt;&gt;" ",   ","&amp;R787,"")   &amp; IF(S787&lt;&gt;" ",   ","&amp;S787,"")  &amp; IF(T787&lt;&gt;" ",   ","&amp;T787,"")  &amp; IF(U787&lt;&gt;" ",  ","&amp;U787,"") &amp; IF(V787&lt;&gt;" ",  "," &amp; V787,"" )&amp; IF(P787&lt;&gt;" ",")","")</f>
        <v>(PlantGroup)</v>
      </c>
    </row>
    <row r="788" spans="1:24" ht="14.25" customHeight="1" x14ac:dyDescent="0.25">
      <c r="A788" t="s">
        <v>4275</v>
      </c>
      <c r="B788" t="s">
        <v>4256</v>
      </c>
      <c r="C788" t="s">
        <v>2839</v>
      </c>
      <c r="E788" t="s">
        <v>2914</v>
      </c>
      <c r="G788" t="s">
        <v>4276</v>
      </c>
      <c r="H788" t="s">
        <v>5351</v>
      </c>
      <c r="M788" t="str">
        <f t="shared" si="263"/>
        <v/>
      </c>
      <c r="N788" t="str">
        <f t="shared" si="264"/>
        <v/>
      </c>
      <c r="O788" t="str">
        <f>IFERROR(VLOOKUP(A788,dispett,2,FALSE),B788)</f>
        <v>elout</v>
      </c>
      <c r="P788" t="str">
        <f t="shared" si="256"/>
        <v>PlantGroup</v>
      </c>
      <c r="Q788" t="str">
        <f t="shared" si="257"/>
        <v xml:space="preserve"> </v>
      </c>
      <c r="R788" t="str">
        <f t="shared" si="258"/>
        <v xml:space="preserve"> </v>
      </c>
      <c r="S788" t="str">
        <f t="shared" si="259"/>
        <v xml:space="preserve"> </v>
      </c>
      <c r="T788" t="str">
        <f t="shared" si="260"/>
        <v xml:space="preserve"> </v>
      </c>
      <c r="U788" t="str">
        <f t="shared" si="261"/>
        <v xml:space="preserve"> </v>
      </c>
      <c r="V788" t="str">
        <f t="shared" si="262"/>
        <v xml:space="preserve"> </v>
      </c>
      <c r="W788" t="str">
        <f t="shared" si="265"/>
        <v>ULSO2P</v>
      </c>
      <c r="X788" t="str">
        <f t="shared" si="266"/>
        <v>(PlantGroup)</v>
      </c>
    </row>
    <row r="789" spans="1:24" x14ac:dyDescent="0.25">
      <c r="A789" t="s">
        <v>4277</v>
      </c>
      <c r="B789" t="s">
        <v>4253</v>
      </c>
      <c r="C789" t="s">
        <v>2839</v>
      </c>
      <c r="E789" t="s">
        <v>2876</v>
      </c>
      <c r="G789" t="s">
        <v>4278</v>
      </c>
      <c r="H789" t="s">
        <v>5351</v>
      </c>
      <c r="M789" t="str">
        <f t="shared" si="263"/>
        <v/>
      </c>
      <c r="N789" t="str">
        <f t="shared" si="264"/>
        <v/>
      </c>
      <c r="O789" t="str">
        <f>IFERROR(VLOOKUP(A789,dispett,2,FALSE),B789)</f>
        <v>elcntl</v>
      </c>
      <c r="P789" t="str">
        <f t="shared" si="256"/>
        <v>PlantGroup</v>
      </c>
      <c r="Q789" t="str">
        <f t="shared" si="257"/>
        <v xml:space="preserve"> </v>
      </c>
      <c r="R789" t="str">
        <f t="shared" si="258"/>
        <v xml:space="preserve"> </v>
      </c>
      <c r="S789" t="str">
        <f t="shared" si="259"/>
        <v xml:space="preserve"> </v>
      </c>
      <c r="T789" t="str">
        <f t="shared" si="260"/>
        <v xml:space="preserve"> </v>
      </c>
      <c r="U789" t="str">
        <f t="shared" si="261"/>
        <v xml:space="preserve"> </v>
      </c>
      <c r="V789" t="str">
        <f t="shared" si="262"/>
        <v xml:space="preserve"> </v>
      </c>
      <c r="W789" t="str">
        <f t="shared" si="265"/>
        <v>ULSTATE</v>
      </c>
      <c r="X789" t="str">
        <f t="shared" si="266"/>
        <v>(PlantGroup)</v>
      </c>
    </row>
    <row r="790" spans="1:24" x14ac:dyDescent="0.25">
      <c r="A790" t="s">
        <v>4279</v>
      </c>
      <c r="B790" t="s">
        <v>4256</v>
      </c>
      <c r="C790" t="s">
        <v>2839</v>
      </c>
      <c r="E790" t="s">
        <v>2914</v>
      </c>
      <c r="G790" t="s">
        <v>4280</v>
      </c>
      <c r="H790" t="s">
        <v>5351</v>
      </c>
      <c r="I790" t="s">
        <v>5332</v>
      </c>
      <c r="M790" t="str">
        <f t="shared" si="263"/>
        <v/>
      </c>
      <c r="N790" t="str">
        <f t="shared" si="264"/>
        <v/>
      </c>
      <c r="O790" t="str">
        <f>IFERROR(VLOOKUP(A790,dispett,2,FALSE),B790)</f>
        <v>elout</v>
      </c>
      <c r="P790" t="str">
        <f t="shared" si="256"/>
        <v>PlantGroup</v>
      </c>
      <c r="Q790" t="str">
        <f t="shared" si="257"/>
        <v>ExplicitPlanningHorizon</v>
      </c>
      <c r="R790" t="str">
        <f t="shared" si="258"/>
        <v xml:space="preserve"> </v>
      </c>
      <c r="S790" t="str">
        <f t="shared" si="259"/>
        <v xml:space="preserve"> </v>
      </c>
      <c r="T790" t="str">
        <f t="shared" si="260"/>
        <v xml:space="preserve"> </v>
      </c>
      <c r="U790" t="str">
        <f t="shared" si="261"/>
        <v xml:space="preserve"> </v>
      </c>
      <c r="V790" t="str">
        <f t="shared" si="262"/>
        <v xml:space="preserve"> </v>
      </c>
      <c r="W790" t="str">
        <f t="shared" si="265"/>
        <v>ULTGEN_ECP</v>
      </c>
      <c r="X790" t="str">
        <f t="shared" si="266"/>
        <v>(PlantGroup,ExplicitPlanningHorizon)</v>
      </c>
    </row>
    <row r="791" spans="1:24" x14ac:dyDescent="0.25">
      <c r="A791" t="s">
        <v>4281</v>
      </c>
      <c r="B791" t="s">
        <v>4256</v>
      </c>
      <c r="C791" t="s">
        <v>2839</v>
      </c>
      <c r="E791" t="s">
        <v>2914</v>
      </c>
      <c r="G791" t="s">
        <v>4282</v>
      </c>
      <c r="H791" t="s">
        <v>5351</v>
      </c>
      <c r="M791" t="str">
        <f t="shared" si="263"/>
        <v/>
      </c>
      <c r="N791" t="str">
        <f t="shared" si="264"/>
        <v/>
      </c>
      <c r="O791" t="str">
        <f>IFERROR(VLOOKUP(A791,dispett,2,FALSE),B791)</f>
        <v>elout</v>
      </c>
      <c r="P791" t="str">
        <f t="shared" si="256"/>
        <v>PlantGroup</v>
      </c>
      <c r="Q791" t="str">
        <f t="shared" si="257"/>
        <v xml:space="preserve"> </v>
      </c>
      <c r="R791" t="str">
        <f t="shared" si="258"/>
        <v xml:space="preserve"> </v>
      </c>
      <c r="S791" t="str">
        <f t="shared" si="259"/>
        <v xml:space="preserve"> </v>
      </c>
      <c r="T791" t="str">
        <f t="shared" si="260"/>
        <v xml:space="preserve"> </v>
      </c>
      <c r="U791" t="str">
        <f t="shared" si="261"/>
        <v xml:space="preserve"> </v>
      </c>
      <c r="V791" t="str">
        <f t="shared" si="262"/>
        <v xml:space="preserve"> </v>
      </c>
      <c r="W791" t="str">
        <f t="shared" si="265"/>
        <v>ULVCST</v>
      </c>
      <c r="X791" t="str">
        <f t="shared" si="266"/>
        <v>(PlantGroup)</v>
      </c>
    </row>
    <row r="792" spans="1:24" x14ac:dyDescent="0.25">
      <c r="A792" t="s">
        <v>4283</v>
      </c>
      <c r="B792" t="s">
        <v>2875</v>
      </c>
      <c r="C792" t="s">
        <v>2839</v>
      </c>
      <c r="E792" t="s">
        <v>2876</v>
      </c>
      <c r="G792" t="s">
        <v>4284</v>
      </c>
      <c r="H792" t="s">
        <v>2803</v>
      </c>
      <c r="M792" t="str">
        <f t="shared" si="263"/>
        <v/>
      </c>
      <c r="N792" t="str">
        <f t="shared" si="264"/>
        <v/>
      </c>
      <c r="O792" t="str">
        <f>IFERROR(VLOOKUP(A792,dispett,2,FALSE),B792)</f>
        <v>ecpcntl</v>
      </c>
      <c r="P792" t="str">
        <f t="shared" si="256"/>
        <v>SCALARSet</v>
      </c>
      <c r="Q792" t="str">
        <f t="shared" si="257"/>
        <v xml:space="preserve"> </v>
      </c>
      <c r="R792" t="str">
        <f t="shared" si="258"/>
        <v xml:space="preserve"> </v>
      </c>
      <c r="S792" t="str">
        <f t="shared" si="259"/>
        <v xml:space="preserve"> </v>
      </c>
      <c r="T792" t="str">
        <f t="shared" si="260"/>
        <v xml:space="preserve"> </v>
      </c>
      <c r="U792" t="str">
        <f t="shared" si="261"/>
        <v xml:space="preserve"> </v>
      </c>
      <c r="V792" t="str">
        <f t="shared" si="262"/>
        <v xml:space="preserve"> </v>
      </c>
      <c r="W792" t="str">
        <f t="shared" si="265"/>
        <v>UMACT_YR</v>
      </c>
      <c r="X792" t="str">
        <f t="shared" si="266"/>
        <v>(SCALARSet)</v>
      </c>
    </row>
    <row r="793" spans="1:24" x14ac:dyDescent="0.25">
      <c r="A793" t="s">
        <v>4285</v>
      </c>
      <c r="B793" t="s">
        <v>2875</v>
      </c>
      <c r="C793" t="s">
        <v>2839</v>
      </c>
      <c r="E793" t="s">
        <v>2876</v>
      </c>
      <c r="G793" t="s">
        <v>4286</v>
      </c>
      <c r="H793" t="s">
        <v>2803</v>
      </c>
      <c r="M793" t="str">
        <f t="shared" si="263"/>
        <v/>
      </c>
      <c r="N793" t="str">
        <f t="shared" si="264"/>
        <v/>
      </c>
      <c r="O793" t="str">
        <f>IFERROR(VLOOKUP(A793,dispett,2,FALSE),B793)</f>
        <v>ecpcntl</v>
      </c>
      <c r="P793" t="str">
        <f t="shared" si="256"/>
        <v>SCALARSet</v>
      </c>
      <c r="Q793" t="str">
        <f t="shared" si="257"/>
        <v xml:space="preserve"> </v>
      </c>
      <c r="R793" t="str">
        <f t="shared" si="258"/>
        <v xml:space="preserve"> </v>
      </c>
      <c r="S793" t="str">
        <f t="shared" si="259"/>
        <v xml:space="preserve"> </v>
      </c>
      <c r="T793" t="str">
        <f t="shared" si="260"/>
        <v xml:space="preserve"> </v>
      </c>
      <c r="U793" t="str">
        <f t="shared" si="261"/>
        <v xml:space="preserve"> </v>
      </c>
      <c r="V793" t="str">
        <f t="shared" si="262"/>
        <v xml:space="preserve"> </v>
      </c>
      <c r="W793" t="str">
        <f t="shared" si="265"/>
        <v>UNAPH</v>
      </c>
      <c r="X793" t="str">
        <f t="shared" si="266"/>
        <v>(SCALARSet)</v>
      </c>
    </row>
    <row r="794" spans="1:24" x14ac:dyDescent="0.25">
      <c r="A794" t="s">
        <v>4287</v>
      </c>
      <c r="B794" t="s">
        <v>2875</v>
      </c>
      <c r="C794" t="s">
        <v>2839</v>
      </c>
      <c r="E794" t="s">
        <v>2876</v>
      </c>
      <c r="G794" t="s">
        <v>4288</v>
      </c>
      <c r="H794" t="s">
        <v>2803</v>
      </c>
      <c r="M794" t="str">
        <f t="shared" si="263"/>
        <v/>
      </c>
      <c r="N794" t="str">
        <f t="shared" si="264"/>
        <v/>
      </c>
      <c r="O794" t="str">
        <f>IFERROR(VLOOKUP(A794,dispett,2,FALSE),B794)</f>
        <v>ecpcntl</v>
      </c>
      <c r="P794" t="str">
        <f t="shared" si="256"/>
        <v>SCALARSet</v>
      </c>
      <c r="Q794" t="str">
        <f t="shared" si="257"/>
        <v xml:space="preserve"> </v>
      </c>
      <c r="R794" t="str">
        <f t="shared" si="258"/>
        <v xml:space="preserve"> </v>
      </c>
      <c r="S794" t="str">
        <f t="shared" si="259"/>
        <v xml:space="preserve"> </v>
      </c>
      <c r="T794" t="str">
        <f t="shared" si="260"/>
        <v xml:space="preserve"> </v>
      </c>
      <c r="U794" t="str">
        <f t="shared" si="261"/>
        <v xml:space="preserve"> </v>
      </c>
      <c r="V794" t="str">
        <f t="shared" si="262"/>
        <v xml:space="preserve"> </v>
      </c>
      <c r="W794" t="str">
        <f t="shared" si="265"/>
        <v>UNFPH</v>
      </c>
      <c r="X794" t="str">
        <f t="shared" si="266"/>
        <v>(SCALARSet)</v>
      </c>
    </row>
    <row r="795" spans="1:24" x14ac:dyDescent="0.25">
      <c r="A795" t="s">
        <v>4289</v>
      </c>
      <c r="B795" t="s">
        <v>2917</v>
      </c>
      <c r="C795" t="s">
        <v>2839</v>
      </c>
      <c r="E795" t="s">
        <v>2876</v>
      </c>
      <c r="G795" t="s">
        <v>4290</v>
      </c>
      <c r="H795" t="s">
        <v>2803</v>
      </c>
      <c r="M795" t="str">
        <f t="shared" si="263"/>
        <v/>
      </c>
      <c r="N795" t="str">
        <f t="shared" si="264"/>
        <v/>
      </c>
      <c r="O795" t="str">
        <f>IFERROR(VLOOKUP(A795,dispett,2,FALSE),B795)</f>
        <v>control</v>
      </c>
      <c r="P795" t="str">
        <f t="shared" si="256"/>
        <v>SCALARSet</v>
      </c>
      <c r="Q795" t="str">
        <f t="shared" si="257"/>
        <v xml:space="preserve"> </v>
      </c>
      <c r="R795" t="str">
        <f t="shared" si="258"/>
        <v xml:space="preserve"> </v>
      </c>
      <c r="S795" t="str">
        <f t="shared" si="259"/>
        <v xml:space="preserve"> </v>
      </c>
      <c r="T795" t="str">
        <f t="shared" si="260"/>
        <v xml:space="preserve"> </v>
      </c>
      <c r="U795" t="str">
        <f t="shared" si="261"/>
        <v xml:space="preserve"> </v>
      </c>
      <c r="V795" t="str">
        <f t="shared" si="262"/>
        <v xml:space="preserve"> </v>
      </c>
      <c r="W795" t="str">
        <f t="shared" si="265"/>
        <v>UNFRGN</v>
      </c>
      <c r="X795" t="str">
        <f t="shared" si="266"/>
        <v>(SCALARSet)</v>
      </c>
    </row>
    <row r="796" spans="1:24" x14ac:dyDescent="0.25">
      <c r="A796" t="s">
        <v>4291</v>
      </c>
      <c r="B796" t="s">
        <v>2917</v>
      </c>
      <c r="C796" t="s">
        <v>2839</v>
      </c>
      <c r="E796" t="s">
        <v>2876</v>
      </c>
      <c r="G796" t="s">
        <v>4292</v>
      </c>
      <c r="H796" t="s">
        <v>2803</v>
      </c>
      <c r="M796" t="str">
        <f t="shared" si="263"/>
        <v/>
      </c>
      <c r="N796" t="str">
        <f t="shared" si="264"/>
        <v/>
      </c>
      <c r="O796" t="str">
        <f>IFERROR(VLOOKUP(A796,dispett,2,FALSE),B796)</f>
        <v>control</v>
      </c>
      <c r="P796" t="str">
        <f t="shared" si="256"/>
        <v>SCALARSet</v>
      </c>
      <c r="Q796" t="str">
        <f t="shared" si="257"/>
        <v xml:space="preserve"> </v>
      </c>
      <c r="R796" t="str">
        <f t="shared" si="258"/>
        <v xml:space="preserve"> </v>
      </c>
      <c r="S796" t="str">
        <f t="shared" si="259"/>
        <v xml:space="preserve"> </v>
      </c>
      <c r="T796" t="str">
        <f t="shared" si="260"/>
        <v xml:space="preserve"> </v>
      </c>
      <c r="U796" t="str">
        <f t="shared" si="261"/>
        <v xml:space="preserve"> </v>
      </c>
      <c r="V796" t="str">
        <f t="shared" si="262"/>
        <v xml:space="preserve"> </v>
      </c>
      <c r="W796" t="str">
        <f t="shared" si="265"/>
        <v>UNRGNS</v>
      </c>
      <c r="X796" t="str">
        <f t="shared" si="266"/>
        <v>(SCALARSet)</v>
      </c>
    </row>
    <row r="797" spans="1:24" x14ac:dyDescent="0.25">
      <c r="A797" t="s">
        <v>4293</v>
      </c>
      <c r="B797" t="s">
        <v>2917</v>
      </c>
      <c r="C797" t="s">
        <v>2839</v>
      </c>
      <c r="E797" t="s">
        <v>2876</v>
      </c>
      <c r="G797" t="s">
        <v>4294</v>
      </c>
      <c r="H797" t="s">
        <v>2803</v>
      </c>
      <c r="M797" t="str">
        <f t="shared" si="263"/>
        <v/>
      </c>
      <c r="N797" t="str">
        <f t="shared" si="264"/>
        <v/>
      </c>
      <c r="O797" t="str">
        <f>IFERROR(VLOOKUP(A797,dispett,2,FALSE),B797)</f>
        <v>control</v>
      </c>
      <c r="P797" t="str">
        <f t="shared" si="256"/>
        <v>SCALARSet</v>
      </c>
      <c r="Q797" t="str">
        <f t="shared" si="257"/>
        <v xml:space="preserve"> </v>
      </c>
      <c r="R797" t="str">
        <f t="shared" si="258"/>
        <v xml:space="preserve"> </v>
      </c>
      <c r="S797" t="str">
        <f t="shared" si="259"/>
        <v xml:space="preserve"> </v>
      </c>
      <c r="T797" t="str">
        <f t="shared" si="260"/>
        <v xml:space="preserve"> </v>
      </c>
      <c r="U797" t="str">
        <f t="shared" si="261"/>
        <v xml:space="preserve"> </v>
      </c>
      <c r="V797" t="str">
        <f t="shared" si="262"/>
        <v xml:space="preserve"> </v>
      </c>
      <c r="W797" t="str">
        <f t="shared" si="265"/>
        <v>UNSTAS</v>
      </c>
      <c r="X797" t="str">
        <f t="shared" si="266"/>
        <v>(SCALARSet)</v>
      </c>
    </row>
    <row r="798" spans="1:24" x14ac:dyDescent="0.25">
      <c r="A798" t="s">
        <v>4295</v>
      </c>
      <c r="B798" t="s">
        <v>3374</v>
      </c>
      <c r="C798" t="s">
        <v>2839</v>
      </c>
      <c r="E798" t="s">
        <v>2876</v>
      </c>
      <c r="G798" t="s">
        <v>4296</v>
      </c>
      <c r="H798" t="s">
        <v>2803</v>
      </c>
      <c r="M798" t="str">
        <f t="shared" si="263"/>
        <v/>
      </c>
      <c r="N798" t="str">
        <f t="shared" si="264"/>
        <v/>
      </c>
      <c r="O798" t="str">
        <f>IFERROR(VLOOKUP(A798,dispett,2,FALSE),B798)</f>
        <v>ecp_nuc</v>
      </c>
      <c r="P798" t="str">
        <f t="shared" ref="P798:P865" si="339">IFERROR(VLOOKUP(H798,ECPLOOK,3,FALSE),"missing")</f>
        <v>SCALARSet</v>
      </c>
      <c r="Q798" t="str">
        <f t="shared" ref="Q798:Q865" si="340">IFERROR(VLOOKUP(I798,ECPLOOK,2,FALSE),IF(I798&lt;&gt;"","missing"," "))</f>
        <v xml:space="preserve"> </v>
      </c>
      <c r="R798" t="str">
        <f t="shared" ref="R798:R865" si="341">IFERROR(VLOOKUP(J798,ECPLOOK,3,FALSE),IF(J798&lt;&gt;"","missing"," "))</f>
        <v xml:space="preserve"> </v>
      </c>
      <c r="S798" t="str">
        <f t="shared" ref="S798:S865" si="342">IFERROR(VLOOKUP(K798,ECPLOOK,2,FALSE),IF(K798&lt;&gt;"","missing"," "))</f>
        <v xml:space="preserve"> </v>
      </c>
      <c r="T798" t="str">
        <f t="shared" ref="T798:T865" si="343">IFERROR(VLOOKUP(L798,ECPLOOK,3,FALSE),IF(L798&lt;&gt;"","missing"," "))</f>
        <v xml:space="preserve"> </v>
      </c>
      <c r="U798" t="str">
        <f t="shared" ref="U798:U865" si="344">IFERROR(VLOOKUP(M798,ECPLOOK,2)," ")</f>
        <v xml:space="preserve"> </v>
      </c>
      <c r="V798" t="str">
        <f t="shared" ref="V798:V865" si="345">IFERROR(VLOOKUP(N798,ECPLOOK,2)," ")</f>
        <v xml:space="preserve"> </v>
      </c>
      <c r="W798" t="str">
        <f t="shared" si="265"/>
        <v>UNUC_RLT</v>
      </c>
      <c r="X798" t="str">
        <f t="shared" si="266"/>
        <v>(SCALARSet)</v>
      </c>
    </row>
    <row r="799" spans="1:24" x14ac:dyDescent="0.25">
      <c r="A799" t="s">
        <v>4297</v>
      </c>
      <c r="B799" t="s">
        <v>3374</v>
      </c>
      <c r="C799" t="s">
        <v>2839</v>
      </c>
      <c r="E799" t="s">
        <v>2876</v>
      </c>
      <c r="G799" t="s">
        <v>4298</v>
      </c>
      <c r="H799" t="s">
        <v>2803</v>
      </c>
      <c r="M799" t="str">
        <f t="shared" ref="M799:M866" si="346">IF(OR($O799="dispout",$O799="bildin",$O799="bildout",$O799="dispin"),"mnumnr","")</f>
        <v/>
      </c>
      <c r="N799" t="str">
        <f t="shared" ref="N799:N866" si="347">IF(OR($O799="dispout",$O799="bildin",$O799="bildout",$O799="dispett3"),"mnumyr","")</f>
        <v/>
      </c>
      <c r="O799" t="str">
        <f>IFERROR(VLOOKUP(A799,dispett,2,FALSE),B799)</f>
        <v>ecp_nuc</v>
      </c>
      <c r="P799" t="str">
        <f t="shared" si="339"/>
        <v>SCALARSet</v>
      </c>
      <c r="Q799" t="str">
        <f t="shared" si="340"/>
        <v xml:space="preserve"> </v>
      </c>
      <c r="R799" t="str">
        <f t="shared" si="341"/>
        <v xml:space="preserve"> </v>
      </c>
      <c r="S799" t="str">
        <f t="shared" si="342"/>
        <v xml:space="preserve"> </v>
      </c>
      <c r="T799" t="str">
        <f t="shared" si="343"/>
        <v xml:space="preserve"> </v>
      </c>
      <c r="U799" t="str">
        <f t="shared" si="344"/>
        <v xml:space="preserve"> </v>
      </c>
      <c r="V799" t="str">
        <f t="shared" si="345"/>
        <v xml:space="preserve"> </v>
      </c>
      <c r="W799" t="str">
        <f t="shared" ref="W799:W866" si="348">IF(A799&lt;&gt;"CF",SUBSTITUTE(A799,"$","_"),"WWIND_CF")</f>
        <v>UNUC_SYR</v>
      </c>
      <c r="X799" t="str">
        <f t="shared" ref="X799:X866" si="349">IF(P799&lt;&gt;" ","("&amp;P799,"")    &amp;    IF(Q799&lt;&gt;" ",   ","&amp;Q799,"")   &amp; IF(R799&lt;&gt;" ",   ","&amp;R799,"")   &amp; IF(S799&lt;&gt;" ",   ","&amp;S799,"")  &amp; IF(T799&lt;&gt;" ",   ","&amp;T799,"")  &amp; IF(U799&lt;&gt;" ",  ","&amp;U799,"") &amp; IF(V799&lt;&gt;" ",  "," &amp; V799,"" )&amp; IF(P799&lt;&gt;" ",")","")</f>
        <v>(SCALARSet)</v>
      </c>
    </row>
    <row r="800" spans="1:24" x14ac:dyDescent="0.25">
      <c r="A800" t="s">
        <v>4299</v>
      </c>
      <c r="B800" t="s">
        <v>2875</v>
      </c>
      <c r="C800" t="s">
        <v>2839</v>
      </c>
      <c r="E800" t="s">
        <v>2876</v>
      </c>
      <c r="G800" t="s">
        <v>4300</v>
      </c>
      <c r="H800" t="s">
        <v>2803</v>
      </c>
      <c r="M800" t="str">
        <f t="shared" si="346"/>
        <v/>
      </c>
      <c r="N800" t="str">
        <f t="shared" si="347"/>
        <v/>
      </c>
      <c r="O800" t="str">
        <f>IFERROR(VLOOKUP(A800,dispett,2,FALSE),B800)</f>
        <v>ecpcntl</v>
      </c>
      <c r="P800" t="str">
        <f t="shared" si="339"/>
        <v>SCALARSet</v>
      </c>
      <c r="Q800" t="str">
        <f t="shared" si="340"/>
        <v xml:space="preserve"> </v>
      </c>
      <c r="R800" t="str">
        <f t="shared" si="341"/>
        <v xml:space="preserve"> </v>
      </c>
      <c r="S800" t="str">
        <f t="shared" si="342"/>
        <v xml:space="preserve"> </v>
      </c>
      <c r="T800" t="str">
        <f t="shared" si="343"/>
        <v xml:space="preserve"> </v>
      </c>
      <c r="U800" t="str">
        <f t="shared" si="344"/>
        <v xml:space="preserve"> </v>
      </c>
      <c r="V800" t="str">
        <f t="shared" si="345"/>
        <v xml:space="preserve"> </v>
      </c>
      <c r="W800" t="str">
        <f t="shared" si="348"/>
        <v>UNXPH</v>
      </c>
      <c r="X800" t="str">
        <f t="shared" si="349"/>
        <v>(SCALARSet)</v>
      </c>
    </row>
    <row r="801" spans="1:24" x14ac:dyDescent="0.25">
      <c r="A801" t="s">
        <v>4301</v>
      </c>
      <c r="B801" t="s">
        <v>2917</v>
      </c>
      <c r="C801" t="s">
        <v>2839</v>
      </c>
      <c r="E801" t="s">
        <v>2876</v>
      </c>
      <c r="G801" t="s">
        <v>4302</v>
      </c>
      <c r="H801" t="s">
        <v>2803</v>
      </c>
      <c r="M801" t="str">
        <f t="shared" si="346"/>
        <v/>
      </c>
      <c r="N801" t="str">
        <f t="shared" si="347"/>
        <v/>
      </c>
      <c r="O801" t="str">
        <f>IFERROR(VLOOKUP(A801,dispett,2,FALSE),B801)</f>
        <v>control</v>
      </c>
      <c r="P801" t="str">
        <f t="shared" si="339"/>
        <v>SCALARSet</v>
      </c>
      <c r="Q801" t="str">
        <f t="shared" si="340"/>
        <v xml:space="preserve"> </v>
      </c>
      <c r="R801" t="str">
        <f t="shared" si="341"/>
        <v xml:space="preserve"> </v>
      </c>
      <c r="S801" t="str">
        <f t="shared" si="342"/>
        <v xml:space="preserve"> </v>
      </c>
      <c r="T801" t="str">
        <f t="shared" si="343"/>
        <v xml:space="preserve"> </v>
      </c>
      <c r="U801" t="str">
        <f t="shared" si="344"/>
        <v xml:space="preserve"> </v>
      </c>
      <c r="V801" t="str">
        <f t="shared" si="345"/>
        <v xml:space="preserve"> </v>
      </c>
      <c r="W801" t="str">
        <f t="shared" si="348"/>
        <v>UNYEAR</v>
      </c>
      <c r="X801" t="str">
        <f t="shared" si="349"/>
        <v>(SCALARSet)</v>
      </c>
    </row>
    <row r="802" spans="1:24" x14ac:dyDescent="0.25">
      <c r="A802" t="s">
        <v>4303</v>
      </c>
      <c r="B802" t="s">
        <v>3999</v>
      </c>
      <c r="C802" t="s">
        <v>2839</v>
      </c>
      <c r="E802" t="s">
        <v>2840</v>
      </c>
      <c r="G802" t="s">
        <v>4304</v>
      </c>
      <c r="H802" t="s">
        <v>2727</v>
      </c>
      <c r="I802" t="s">
        <v>2561</v>
      </c>
      <c r="M802" t="str">
        <f t="shared" si="346"/>
        <v/>
      </c>
      <c r="N802" t="str">
        <f t="shared" si="347"/>
        <v/>
      </c>
      <c r="O802" t="str">
        <f>IFERROR(VLOOKUP(A802,dispett,2,FALSE),B802)</f>
        <v>uefdout</v>
      </c>
      <c r="P802" t="str">
        <f t="shared" si="339"/>
        <v>SupplyRegion_ALT1</v>
      </c>
      <c r="Q802" t="str">
        <f t="shared" si="340"/>
        <v>MNUMYR</v>
      </c>
      <c r="R802" t="str">
        <f t="shared" si="341"/>
        <v xml:space="preserve"> </v>
      </c>
      <c r="S802" t="str">
        <f t="shared" si="342"/>
        <v xml:space="preserve"> </v>
      </c>
      <c r="T802" t="str">
        <f t="shared" si="343"/>
        <v xml:space="preserve"> </v>
      </c>
      <c r="U802" t="str">
        <f t="shared" si="344"/>
        <v xml:space="preserve"> </v>
      </c>
      <c r="V802" t="str">
        <f t="shared" si="345"/>
        <v xml:space="preserve"> </v>
      </c>
      <c r="W802" t="str">
        <f t="shared" si="348"/>
        <v>UOUCCP</v>
      </c>
      <c r="X802" t="str">
        <f t="shared" si="349"/>
        <v>(SupplyRegion_ALT1,MNUMYR)</v>
      </c>
    </row>
    <row r="803" spans="1:24" x14ac:dyDescent="0.25">
      <c r="A803" t="s">
        <v>4305</v>
      </c>
      <c r="B803" t="s">
        <v>3999</v>
      </c>
      <c r="C803" t="s">
        <v>2839</v>
      </c>
      <c r="E803" t="s">
        <v>2840</v>
      </c>
      <c r="G803" t="s">
        <v>4306</v>
      </c>
      <c r="H803" t="s">
        <v>2727</v>
      </c>
      <c r="I803" t="s">
        <v>2561</v>
      </c>
      <c r="M803" t="str">
        <f t="shared" si="346"/>
        <v/>
      </c>
      <c r="N803" t="str">
        <f t="shared" si="347"/>
        <v/>
      </c>
      <c r="O803" t="str">
        <f>IFERROR(VLOOKUP(A803,dispett,2,FALSE),B803)</f>
        <v>uefdout</v>
      </c>
      <c r="P803" t="str">
        <f t="shared" si="339"/>
        <v>SupplyRegion_ALT1</v>
      </c>
      <c r="Q803" t="str">
        <f t="shared" si="340"/>
        <v>MNUMYR</v>
      </c>
      <c r="R803" t="str">
        <f t="shared" si="341"/>
        <v xml:space="preserve"> </v>
      </c>
      <c r="S803" t="str">
        <f t="shared" si="342"/>
        <v xml:space="preserve"> </v>
      </c>
      <c r="T803" t="str">
        <f t="shared" si="343"/>
        <v xml:space="preserve"> </v>
      </c>
      <c r="U803" t="str">
        <f t="shared" si="344"/>
        <v xml:space="preserve"> </v>
      </c>
      <c r="V803" t="str">
        <f t="shared" si="345"/>
        <v xml:space="preserve"> </v>
      </c>
      <c r="W803" t="str">
        <f t="shared" si="348"/>
        <v>UOUNCP</v>
      </c>
      <c r="X803" t="str">
        <f t="shared" si="349"/>
        <v>(SupplyRegion_ALT1,MNUMYR)</v>
      </c>
    </row>
    <row r="804" spans="1:24" x14ac:dyDescent="0.25">
      <c r="A804" t="s">
        <v>4307</v>
      </c>
      <c r="B804" t="s">
        <v>4308</v>
      </c>
      <c r="C804" t="s">
        <v>2839</v>
      </c>
      <c r="D804" t="s">
        <v>5190</v>
      </c>
      <c r="E804" t="s">
        <v>2914</v>
      </c>
      <c r="G804" t="s">
        <v>4309</v>
      </c>
      <c r="H804" t="s">
        <v>5308</v>
      </c>
      <c r="I804" t="s">
        <v>2561</v>
      </c>
      <c r="M804" t="str">
        <f t="shared" si="346"/>
        <v/>
      </c>
      <c r="N804" t="str">
        <f t="shared" si="347"/>
        <v/>
      </c>
      <c r="O804" t="str">
        <f>IFERROR(VLOOKUP(A804,dispett,2,FALSE),B804)</f>
        <v>entcntl</v>
      </c>
      <c r="P804" t="str">
        <f t="shared" si="339"/>
        <v>PlantType</v>
      </c>
      <c r="Q804" t="str">
        <f t="shared" si="340"/>
        <v>MNUMYR</v>
      </c>
      <c r="R804" t="str">
        <f t="shared" si="341"/>
        <v xml:space="preserve"> </v>
      </c>
      <c r="S804" t="str">
        <f t="shared" si="342"/>
        <v xml:space="preserve"> </v>
      </c>
      <c r="T804" t="str">
        <f t="shared" si="343"/>
        <v xml:space="preserve"> </v>
      </c>
      <c r="U804" t="str">
        <f t="shared" si="344"/>
        <v xml:space="preserve"> </v>
      </c>
      <c r="V804" t="str">
        <f t="shared" si="345"/>
        <v xml:space="preserve"> </v>
      </c>
      <c r="W804" t="str">
        <f t="shared" si="348"/>
        <v>UPANNADJ</v>
      </c>
      <c r="X804" t="str">
        <f t="shared" si="349"/>
        <v>(PlantType,MNUMYR)</v>
      </c>
    </row>
    <row r="805" spans="1:24" x14ac:dyDescent="0.25">
      <c r="A805" t="s">
        <v>4310</v>
      </c>
      <c r="B805" t="s">
        <v>4308</v>
      </c>
      <c r="C805" t="s">
        <v>2839</v>
      </c>
      <c r="E805" t="s">
        <v>2914</v>
      </c>
      <c r="G805" t="s">
        <v>4311</v>
      </c>
      <c r="H805" t="s">
        <v>5308</v>
      </c>
      <c r="I805" t="s">
        <v>2561</v>
      </c>
      <c r="M805" t="str">
        <f t="shared" si="346"/>
        <v/>
      </c>
      <c r="N805" t="str">
        <f t="shared" si="347"/>
        <v/>
      </c>
      <c r="O805" t="str">
        <f>IFERROR(VLOOKUP(A805,dispett,2,FALSE),B805)</f>
        <v>entcntl</v>
      </c>
      <c r="P805" t="str">
        <f t="shared" si="339"/>
        <v>PlantType</v>
      </c>
      <c r="Q805" t="str">
        <f t="shared" si="340"/>
        <v>MNUMYR</v>
      </c>
      <c r="R805" t="str">
        <f t="shared" si="341"/>
        <v xml:space="preserve"> </v>
      </c>
      <c r="S805" t="str">
        <f t="shared" si="342"/>
        <v xml:space="preserve"> </v>
      </c>
      <c r="T805" t="str">
        <f t="shared" si="343"/>
        <v xml:space="preserve"> </v>
      </c>
      <c r="U805" t="str">
        <f t="shared" si="344"/>
        <v xml:space="preserve"> </v>
      </c>
      <c r="V805" t="str">
        <f t="shared" si="345"/>
        <v xml:space="preserve"> </v>
      </c>
      <c r="W805" t="str">
        <f t="shared" si="348"/>
        <v>UPANNLMT</v>
      </c>
      <c r="X805" t="str">
        <f t="shared" si="349"/>
        <v>(PlantType,MNUMYR)</v>
      </c>
    </row>
    <row r="806" spans="1:24" x14ac:dyDescent="0.25">
      <c r="A806" t="s">
        <v>4312</v>
      </c>
      <c r="B806" t="s">
        <v>2875</v>
      </c>
      <c r="C806" t="s">
        <v>2839</v>
      </c>
      <c r="E806" t="s">
        <v>2876</v>
      </c>
      <c r="G806" t="s">
        <v>4313</v>
      </c>
      <c r="H806" t="s">
        <v>5308</v>
      </c>
      <c r="M806" t="str">
        <f t="shared" si="346"/>
        <v/>
      </c>
      <c r="N806" t="str">
        <f t="shared" si="347"/>
        <v/>
      </c>
      <c r="O806" t="str">
        <f>IFERROR(VLOOKUP(A806,dispett,2,FALSE),B806)</f>
        <v>ecpcntl</v>
      </c>
      <c r="P806" t="str">
        <f t="shared" si="339"/>
        <v>PlantType</v>
      </c>
      <c r="Q806" t="str">
        <f t="shared" si="340"/>
        <v xml:space="preserve"> </v>
      </c>
      <c r="R806" t="str">
        <f t="shared" si="341"/>
        <v xml:space="preserve"> </v>
      </c>
      <c r="S806" t="str">
        <f t="shared" si="342"/>
        <v xml:space="preserve"> </v>
      </c>
      <c r="T806" t="str">
        <f t="shared" si="343"/>
        <v xml:space="preserve"> </v>
      </c>
      <c r="U806" t="str">
        <f t="shared" si="344"/>
        <v xml:space="preserve"> </v>
      </c>
      <c r="V806" t="str">
        <f t="shared" si="345"/>
        <v xml:space="preserve"> </v>
      </c>
      <c r="W806" t="str">
        <f t="shared" si="348"/>
        <v>UPAVLYR</v>
      </c>
      <c r="X806" t="str">
        <f t="shared" si="349"/>
        <v>(PlantType)</v>
      </c>
    </row>
    <row r="807" spans="1:24" x14ac:dyDescent="0.25">
      <c r="A807" t="s">
        <v>4314</v>
      </c>
      <c r="B807" t="s">
        <v>2875</v>
      </c>
      <c r="C807" t="s">
        <v>2865</v>
      </c>
      <c r="E807" t="s">
        <v>2914</v>
      </c>
      <c r="G807" t="s">
        <v>4315</v>
      </c>
      <c r="H807" t="s">
        <v>5308</v>
      </c>
      <c r="I807" t="s">
        <v>2727</v>
      </c>
      <c r="M807" t="str">
        <f t="shared" si="346"/>
        <v/>
      </c>
      <c r="N807" t="str">
        <f t="shared" si="347"/>
        <v/>
      </c>
      <c r="O807" t="str">
        <f>IFERROR(VLOOKUP(A807,dispett,2,FALSE),B807)</f>
        <v>ecpcntl</v>
      </c>
      <c r="P807" t="str">
        <f t="shared" si="339"/>
        <v>PlantType</v>
      </c>
      <c r="Q807" t="str">
        <f t="shared" si="340"/>
        <v>SupplyRegion</v>
      </c>
      <c r="R807" t="str">
        <f t="shared" si="341"/>
        <v xml:space="preserve"> </v>
      </c>
      <c r="S807" t="str">
        <f t="shared" si="342"/>
        <v xml:space="preserve"> </v>
      </c>
      <c r="T807" t="str">
        <f t="shared" si="343"/>
        <v xml:space="preserve"> </v>
      </c>
      <c r="U807" t="str">
        <f t="shared" si="344"/>
        <v xml:space="preserve"> </v>
      </c>
      <c r="V807" t="str">
        <f t="shared" si="345"/>
        <v xml:space="preserve"> </v>
      </c>
      <c r="W807" t="str">
        <f t="shared" si="348"/>
        <v>UPBLDREG</v>
      </c>
      <c r="X807" t="str">
        <f t="shared" si="349"/>
        <v>(PlantType,SupplyRegion)</v>
      </c>
    </row>
    <row r="808" spans="1:24" x14ac:dyDescent="0.25">
      <c r="A808" t="s">
        <v>4316</v>
      </c>
      <c r="B808" t="s">
        <v>2875</v>
      </c>
      <c r="C808" t="s">
        <v>2839</v>
      </c>
      <c r="E808" t="s">
        <v>2876</v>
      </c>
      <c r="G808" t="s">
        <v>4317</v>
      </c>
      <c r="H808" t="s">
        <v>2727</v>
      </c>
      <c r="M808" t="str">
        <f t="shared" si="346"/>
        <v/>
      </c>
      <c r="N808" t="str">
        <f t="shared" si="347"/>
        <v/>
      </c>
      <c r="O808" t="str">
        <f>IFERROR(VLOOKUP(A808,dispett,2,FALSE),B808)</f>
        <v>ecpcntl</v>
      </c>
      <c r="P808" t="str">
        <f t="shared" si="339"/>
        <v>SupplyRegion_ALT1</v>
      </c>
      <c r="Q808" t="str">
        <f t="shared" si="340"/>
        <v xml:space="preserve"> </v>
      </c>
      <c r="R808" t="str">
        <f t="shared" si="341"/>
        <v xml:space="preserve"> </v>
      </c>
      <c r="S808" t="str">
        <f t="shared" si="342"/>
        <v xml:space="preserve"> </v>
      </c>
      <c r="T808" t="str">
        <f t="shared" si="343"/>
        <v xml:space="preserve"> </v>
      </c>
      <c r="U808" t="str">
        <f t="shared" si="344"/>
        <v xml:space="preserve"> </v>
      </c>
      <c r="V808" t="str">
        <f t="shared" si="345"/>
        <v xml:space="preserve"> </v>
      </c>
      <c r="W808" t="str">
        <f t="shared" si="348"/>
        <v>UPBLDTYP</v>
      </c>
      <c r="X808" t="str">
        <f t="shared" si="349"/>
        <v>(SupplyRegion_ALT1)</v>
      </c>
    </row>
    <row r="809" spans="1:24" x14ac:dyDescent="0.25">
      <c r="A809" t="s">
        <v>4318</v>
      </c>
      <c r="B809" t="s">
        <v>2875</v>
      </c>
      <c r="C809" t="s">
        <v>2839</v>
      </c>
      <c r="E809" t="s">
        <v>2914</v>
      </c>
      <c r="G809" t="s">
        <v>4319</v>
      </c>
      <c r="H809" t="s">
        <v>2803</v>
      </c>
      <c r="M809" t="str">
        <f t="shared" si="346"/>
        <v/>
      </c>
      <c r="N809" t="str">
        <f t="shared" si="347"/>
        <v/>
      </c>
      <c r="O809" t="str">
        <f>IFERROR(VLOOKUP(A809,dispett,2,FALSE),B809)</f>
        <v>ecpcntl</v>
      </c>
      <c r="P809" t="str">
        <f t="shared" si="339"/>
        <v>SCALARSet</v>
      </c>
      <c r="Q809" t="str">
        <f t="shared" si="340"/>
        <v xml:space="preserve"> </v>
      </c>
      <c r="R809" t="str">
        <f t="shared" si="341"/>
        <v xml:space="preserve"> </v>
      </c>
      <c r="S809" t="str">
        <f t="shared" si="342"/>
        <v xml:space="preserve"> </v>
      </c>
      <c r="T809" t="str">
        <f t="shared" si="343"/>
        <v xml:space="preserve"> </v>
      </c>
      <c r="U809" t="str">
        <f t="shared" si="344"/>
        <v xml:space="preserve"> </v>
      </c>
      <c r="V809" t="str">
        <f t="shared" si="345"/>
        <v xml:space="preserve"> </v>
      </c>
      <c r="W809" t="str">
        <f t="shared" si="348"/>
        <v>UPBQMAX</v>
      </c>
      <c r="X809" t="str">
        <f t="shared" si="349"/>
        <v>(SCALARSet)</v>
      </c>
    </row>
    <row r="810" spans="1:24" x14ac:dyDescent="0.25">
      <c r="A810" t="s">
        <v>4320</v>
      </c>
      <c r="B810" t="s">
        <v>2875</v>
      </c>
      <c r="C810" t="s">
        <v>2839</v>
      </c>
      <c r="E810" t="s">
        <v>2914</v>
      </c>
      <c r="G810" t="s">
        <v>4321</v>
      </c>
      <c r="H810" t="s">
        <v>2803</v>
      </c>
      <c r="M810" t="str">
        <f t="shared" si="346"/>
        <v/>
      </c>
      <c r="N810" t="str">
        <f t="shared" si="347"/>
        <v/>
      </c>
      <c r="O810" t="str">
        <f>IFERROR(VLOOKUP(A810,dispett,2,FALSE),B810)</f>
        <v>ecpcntl</v>
      </c>
      <c r="P810" t="str">
        <f t="shared" si="339"/>
        <v>SCALARSet</v>
      </c>
      <c r="Q810" t="str">
        <f t="shared" si="340"/>
        <v xml:space="preserve"> </v>
      </c>
      <c r="R810" t="str">
        <f t="shared" si="341"/>
        <v xml:space="preserve"> </v>
      </c>
      <c r="S810" t="str">
        <f t="shared" si="342"/>
        <v xml:space="preserve"> </v>
      </c>
      <c r="T810" t="str">
        <f t="shared" si="343"/>
        <v xml:space="preserve"> </v>
      </c>
      <c r="U810" t="str">
        <f t="shared" si="344"/>
        <v xml:space="preserve"> </v>
      </c>
      <c r="V810" t="str">
        <f t="shared" si="345"/>
        <v xml:space="preserve"> </v>
      </c>
      <c r="W810" t="str">
        <f t="shared" si="348"/>
        <v>UPBRMAX</v>
      </c>
      <c r="X810" t="str">
        <f t="shared" si="349"/>
        <v>(SCALARSet)</v>
      </c>
    </row>
    <row r="811" spans="1:24" x14ac:dyDescent="0.25">
      <c r="A811" t="s">
        <v>4322</v>
      </c>
      <c r="B811" t="s">
        <v>2875</v>
      </c>
      <c r="C811" t="s">
        <v>2839</v>
      </c>
      <c r="E811" t="s">
        <v>2914</v>
      </c>
      <c r="G811" t="s">
        <v>4323</v>
      </c>
      <c r="H811" t="s">
        <v>2803</v>
      </c>
      <c r="M811" t="str">
        <f t="shared" si="346"/>
        <v/>
      </c>
      <c r="N811" t="str">
        <f t="shared" si="347"/>
        <v/>
      </c>
      <c r="O811" t="str">
        <f>IFERROR(VLOOKUP(A811,dispett,2,FALSE),B811)</f>
        <v>ecpcntl</v>
      </c>
      <c r="P811" t="str">
        <f t="shared" si="339"/>
        <v>SCALARSet</v>
      </c>
      <c r="Q811" t="str">
        <f t="shared" si="340"/>
        <v xml:space="preserve"> </v>
      </c>
      <c r="R811" t="str">
        <f t="shared" si="341"/>
        <v xml:space="preserve"> </v>
      </c>
      <c r="S811" t="str">
        <f t="shared" si="342"/>
        <v xml:space="preserve"> </v>
      </c>
      <c r="T811" t="str">
        <f t="shared" si="343"/>
        <v xml:space="preserve"> </v>
      </c>
      <c r="U811" t="str">
        <f t="shared" si="344"/>
        <v xml:space="preserve"> </v>
      </c>
      <c r="V811" t="str">
        <f t="shared" si="345"/>
        <v xml:space="preserve"> </v>
      </c>
      <c r="W811" t="str">
        <f t="shared" si="348"/>
        <v>UPCALPHA</v>
      </c>
      <c r="X811" t="str">
        <f t="shared" si="349"/>
        <v>(SCALARSet)</v>
      </c>
    </row>
    <row r="812" spans="1:24" x14ac:dyDescent="0.25">
      <c r="A812" t="s">
        <v>4324</v>
      </c>
      <c r="B812" t="s">
        <v>2875</v>
      </c>
      <c r="C812" t="s">
        <v>2839</v>
      </c>
      <c r="E812" t="s">
        <v>2914</v>
      </c>
      <c r="G812" t="s">
        <v>4325</v>
      </c>
      <c r="H812" t="s">
        <v>5356</v>
      </c>
      <c r="M812" t="str">
        <f t="shared" si="346"/>
        <v/>
      </c>
      <c r="N812" t="str">
        <f t="shared" si="347"/>
        <v/>
      </c>
      <c r="O812" t="str">
        <f>IFERROR(VLOOKUP(A812,dispett,2,FALSE),B812)</f>
        <v>ecpcntl</v>
      </c>
      <c r="P812" t="str">
        <f t="shared" si="339"/>
        <v>MNUMYRX</v>
      </c>
      <c r="Q812" t="str">
        <f t="shared" si="340"/>
        <v xml:space="preserve"> </v>
      </c>
      <c r="R812" t="str">
        <f t="shared" si="341"/>
        <v xml:space="preserve"> </v>
      </c>
      <c r="S812" t="str">
        <f t="shared" si="342"/>
        <v xml:space="preserve"> </v>
      </c>
      <c r="T812" t="str">
        <f t="shared" si="343"/>
        <v xml:space="preserve"> </v>
      </c>
      <c r="U812" t="str">
        <f t="shared" si="344"/>
        <v xml:space="preserve"> </v>
      </c>
      <c r="V812" t="str">
        <f t="shared" si="345"/>
        <v xml:space="preserve"> </v>
      </c>
      <c r="W812" t="str">
        <f t="shared" si="348"/>
        <v>UPCAPBND</v>
      </c>
      <c r="X812" t="str">
        <f t="shared" si="349"/>
        <v>(MNUMYRX)</v>
      </c>
    </row>
    <row r="813" spans="1:24" x14ac:dyDescent="0.25">
      <c r="A813" t="s">
        <v>4326</v>
      </c>
      <c r="B813" t="s">
        <v>2875</v>
      </c>
      <c r="C813" t="s">
        <v>2839</v>
      </c>
      <c r="E813" t="s">
        <v>2876</v>
      </c>
      <c r="G813" t="s">
        <v>4327</v>
      </c>
      <c r="H813" t="s">
        <v>2803</v>
      </c>
      <c r="M813" t="str">
        <f t="shared" si="346"/>
        <v/>
      </c>
      <c r="N813" t="str">
        <f t="shared" si="347"/>
        <v/>
      </c>
      <c r="O813" t="str">
        <f>IFERROR(VLOOKUP(A813,dispett,2,FALSE),B813)</f>
        <v>ecpcntl</v>
      </c>
      <c r="P813" t="str">
        <f t="shared" si="339"/>
        <v>SCALARSet</v>
      </c>
      <c r="Q813" t="str">
        <f t="shared" si="340"/>
        <v xml:space="preserve"> </v>
      </c>
      <c r="R813" t="str">
        <f t="shared" si="341"/>
        <v xml:space="preserve"> </v>
      </c>
      <c r="S813" t="str">
        <f t="shared" si="342"/>
        <v xml:space="preserve"> </v>
      </c>
      <c r="T813" t="str">
        <f t="shared" si="343"/>
        <v xml:space="preserve"> </v>
      </c>
      <c r="U813" t="str">
        <f t="shared" si="344"/>
        <v xml:space="preserve"> </v>
      </c>
      <c r="V813" t="str">
        <f t="shared" si="345"/>
        <v xml:space="preserve"> </v>
      </c>
      <c r="W813" t="str">
        <f t="shared" si="348"/>
        <v>UPCAPCAS</v>
      </c>
      <c r="X813" t="str">
        <f t="shared" si="349"/>
        <v>(SCALARSet)</v>
      </c>
    </row>
    <row r="814" spans="1:24" x14ac:dyDescent="0.25">
      <c r="A814" t="s">
        <v>4328</v>
      </c>
      <c r="B814" t="s">
        <v>2875</v>
      </c>
      <c r="C814" t="s">
        <v>2839</v>
      </c>
      <c r="D814" t="s">
        <v>5190</v>
      </c>
      <c r="E814" t="s">
        <v>2914</v>
      </c>
      <c r="G814" t="s">
        <v>4329</v>
      </c>
      <c r="H814" t="s">
        <v>5356</v>
      </c>
      <c r="I814" t="s">
        <v>5308</v>
      </c>
      <c r="M814" t="str">
        <f t="shared" si="346"/>
        <v/>
      </c>
      <c r="N814" t="str">
        <f t="shared" si="347"/>
        <v/>
      </c>
      <c r="O814" t="str">
        <f>IFERROR(VLOOKUP(A814,dispett,2,FALSE),B814)</f>
        <v>ecpcntl</v>
      </c>
      <c r="P814" t="str">
        <f t="shared" si="339"/>
        <v>MNUMYRX</v>
      </c>
      <c r="Q814" t="str">
        <f t="shared" si="340"/>
        <v>PlantType</v>
      </c>
      <c r="R814" t="str">
        <f t="shared" si="341"/>
        <v xml:space="preserve"> </v>
      </c>
      <c r="S814" t="str">
        <f t="shared" si="342"/>
        <v xml:space="preserve"> </v>
      </c>
      <c r="T814" t="str">
        <f t="shared" si="343"/>
        <v xml:space="preserve"> </v>
      </c>
      <c r="U814" t="str">
        <f t="shared" si="344"/>
        <v xml:space="preserve"> </v>
      </c>
      <c r="V814" t="str">
        <f t="shared" si="345"/>
        <v xml:space="preserve"> </v>
      </c>
      <c r="W814" t="str">
        <f t="shared" si="348"/>
        <v>UPCAPD</v>
      </c>
      <c r="X814" t="str">
        <f t="shared" si="349"/>
        <v>(MNUMYRX,PlantType)</v>
      </c>
    </row>
    <row r="815" spans="1:24" x14ac:dyDescent="0.25">
      <c r="A815" t="s">
        <v>4330</v>
      </c>
      <c r="B815" t="s">
        <v>2875</v>
      </c>
      <c r="C815" t="s">
        <v>2839</v>
      </c>
      <c r="E815" t="s">
        <v>2914</v>
      </c>
      <c r="G815" t="s">
        <v>4331</v>
      </c>
      <c r="H815" t="s">
        <v>5308</v>
      </c>
      <c r="I815" t="s">
        <v>2561</v>
      </c>
      <c r="M815" t="str">
        <f t="shared" si="346"/>
        <v/>
      </c>
      <c r="N815" t="str">
        <f t="shared" si="347"/>
        <v/>
      </c>
      <c r="O815" t="str">
        <f>IFERROR(VLOOKUP(A815,dispett,2,FALSE),B815)</f>
        <v>ecpcntl</v>
      </c>
      <c r="P815" t="str">
        <f t="shared" si="339"/>
        <v>PlantType</v>
      </c>
      <c r="Q815" t="str">
        <f t="shared" si="340"/>
        <v>MNUMYR</v>
      </c>
      <c r="R815" t="str">
        <f t="shared" si="341"/>
        <v xml:space="preserve"> </v>
      </c>
      <c r="S815" t="str">
        <f t="shared" si="342"/>
        <v xml:space="preserve"> </v>
      </c>
      <c r="T815" t="str">
        <f t="shared" si="343"/>
        <v xml:space="preserve"> </v>
      </c>
      <c r="U815" t="str">
        <f t="shared" si="344"/>
        <v xml:space="preserve"> </v>
      </c>
      <c r="V815" t="str">
        <f t="shared" si="345"/>
        <v xml:space="preserve"> </v>
      </c>
      <c r="W815" t="str">
        <f t="shared" si="348"/>
        <v>UPCAPFLR</v>
      </c>
      <c r="X815" t="str">
        <f t="shared" si="349"/>
        <v>(PlantType,MNUMYR)</v>
      </c>
    </row>
    <row r="816" spans="1:24" x14ac:dyDescent="0.25">
      <c r="A816" t="s">
        <v>4332</v>
      </c>
      <c r="B816" t="s">
        <v>2875</v>
      </c>
      <c r="C816" t="s">
        <v>2839</v>
      </c>
      <c r="E816" t="s">
        <v>2914</v>
      </c>
      <c r="G816" t="s">
        <v>4333</v>
      </c>
      <c r="H816" t="s">
        <v>5308</v>
      </c>
      <c r="M816" t="str">
        <f t="shared" si="346"/>
        <v/>
      </c>
      <c r="N816" t="str">
        <f t="shared" si="347"/>
        <v/>
      </c>
      <c r="O816" t="str">
        <f>IFERROR(VLOOKUP(A816,dispett,2,FALSE),B816)</f>
        <v>ecpcntl</v>
      </c>
      <c r="P816" t="str">
        <f t="shared" si="339"/>
        <v>PlantType</v>
      </c>
      <c r="Q816" t="str">
        <f t="shared" si="340"/>
        <v xml:space="preserve"> </v>
      </c>
      <c r="R816" t="str">
        <f t="shared" si="341"/>
        <v xml:space="preserve"> </v>
      </c>
      <c r="S816" t="str">
        <f t="shared" si="342"/>
        <v xml:space="preserve"> </v>
      </c>
      <c r="T816" t="str">
        <f t="shared" si="343"/>
        <v xml:space="preserve"> </v>
      </c>
      <c r="U816" t="str">
        <f t="shared" si="344"/>
        <v xml:space="preserve"> </v>
      </c>
      <c r="V816" t="str">
        <f t="shared" si="345"/>
        <v xml:space="preserve"> </v>
      </c>
      <c r="W816" t="str">
        <f t="shared" si="348"/>
        <v>UPCAPSHR</v>
      </c>
      <c r="X816" t="str">
        <f t="shared" si="349"/>
        <v>(PlantType)</v>
      </c>
    </row>
    <row r="817" spans="1:24" x14ac:dyDescent="0.25">
      <c r="A817" t="s">
        <v>4334</v>
      </c>
      <c r="B817" t="s">
        <v>2875</v>
      </c>
      <c r="C817" t="s">
        <v>2839</v>
      </c>
      <c r="E817" t="s">
        <v>2876</v>
      </c>
      <c r="G817" t="s">
        <v>4335</v>
      </c>
      <c r="H817" t="s">
        <v>2727</v>
      </c>
      <c r="M817" t="str">
        <f t="shared" si="346"/>
        <v/>
      </c>
      <c r="N817" t="str">
        <f t="shared" si="347"/>
        <v/>
      </c>
      <c r="O817" t="str">
        <f>IFERROR(VLOOKUP(A817,dispett,2,FALSE),B817)</f>
        <v>ecpcntl</v>
      </c>
      <c r="P817" t="str">
        <f t="shared" si="339"/>
        <v>SupplyRegion_ALT1</v>
      </c>
      <c r="Q817" t="str">
        <f t="shared" si="340"/>
        <v xml:space="preserve"> </v>
      </c>
      <c r="R817" t="str">
        <f t="shared" si="341"/>
        <v xml:space="preserve"> </v>
      </c>
      <c r="S817" t="str">
        <f t="shared" si="342"/>
        <v xml:space="preserve"> </v>
      </c>
      <c r="T817" t="str">
        <f t="shared" si="343"/>
        <v xml:space="preserve"> </v>
      </c>
      <c r="U817" t="str">
        <f t="shared" si="344"/>
        <v xml:space="preserve"> </v>
      </c>
      <c r="V817" t="str">
        <f t="shared" si="345"/>
        <v xml:space="preserve"> </v>
      </c>
      <c r="W817" t="str">
        <f t="shared" si="348"/>
        <v>UPCARG</v>
      </c>
      <c r="X817" t="str">
        <f t="shared" si="349"/>
        <v>(SupplyRegion_ALT1)</v>
      </c>
    </row>
    <row r="818" spans="1:24" x14ac:dyDescent="0.25">
      <c r="A818" t="s">
        <v>4336</v>
      </c>
      <c r="B818" t="s">
        <v>2875</v>
      </c>
      <c r="C818" t="s">
        <v>2839</v>
      </c>
      <c r="E818" t="s">
        <v>2914</v>
      </c>
      <c r="G818" t="s">
        <v>4337</v>
      </c>
      <c r="H818" t="s">
        <v>2803</v>
      </c>
      <c r="M818" t="str">
        <f t="shared" si="346"/>
        <v/>
      </c>
      <c r="N818" t="str">
        <f t="shared" si="347"/>
        <v/>
      </c>
      <c r="O818" t="str">
        <f>IFERROR(VLOOKUP(A818,dispett,2,FALSE),B818)</f>
        <v>ecpcntl</v>
      </c>
      <c r="P818" t="str">
        <f t="shared" si="339"/>
        <v>SCALARSet</v>
      </c>
      <c r="Q818" t="str">
        <f t="shared" si="340"/>
        <v xml:space="preserve"> </v>
      </c>
      <c r="R818" t="str">
        <f t="shared" si="341"/>
        <v xml:space="preserve"> </v>
      </c>
      <c r="S818" t="str">
        <f t="shared" si="342"/>
        <v xml:space="preserve"> </v>
      </c>
      <c r="T818" t="str">
        <f t="shared" si="343"/>
        <v xml:space="preserve"> </v>
      </c>
      <c r="U818" t="str">
        <f t="shared" si="344"/>
        <v xml:space="preserve"> </v>
      </c>
      <c r="V818" t="str">
        <f t="shared" si="345"/>
        <v xml:space="preserve"> </v>
      </c>
      <c r="W818" t="str">
        <f t="shared" si="348"/>
        <v>UPCARGRW</v>
      </c>
      <c r="X818" t="str">
        <f t="shared" si="349"/>
        <v>(SCALARSet)</v>
      </c>
    </row>
    <row r="819" spans="1:24" x14ac:dyDescent="0.25">
      <c r="A819" t="s">
        <v>4338</v>
      </c>
      <c r="B819" t="s">
        <v>2875</v>
      </c>
      <c r="C819" t="s">
        <v>2839</v>
      </c>
      <c r="E819" t="s">
        <v>2914</v>
      </c>
      <c r="G819" t="s">
        <v>4339</v>
      </c>
      <c r="H819" t="s">
        <v>5308</v>
      </c>
      <c r="M819" t="str">
        <f t="shared" si="346"/>
        <v/>
      </c>
      <c r="N819" t="str">
        <f t="shared" si="347"/>
        <v/>
      </c>
      <c r="O819" t="str">
        <f>IFERROR(VLOOKUP(A819,dispett,2,FALSE),B819)</f>
        <v>ecpcntl</v>
      </c>
      <c r="P819" t="str">
        <f t="shared" si="339"/>
        <v>PlantType</v>
      </c>
      <c r="Q819" t="str">
        <f t="shared" si="340"/>
        <v xml:space="preserve"> </v>
      </c>
      <c r="R819" t="str">
        <f t="shared" si="341"/>
        <v xml:space="preserve"> </v>
      </c>
      <c r="S819" t="str">
        <f t="shared" si="342"/>
        <v xml:space="preserve"> </v>
      </c>
      <c r="T819" t="str">
        <f t="shared" si="343"/>
        <v xml:space="preserve"> </v>
      </c>
      <c r="U819" t="str">
        <f t="shared" si="344"/>
        <v xml:space="preserve"> </v>
      </c>
      <c r="V819" t="str">
        <f t="shared" si="345"/>
        <v xml:space="preserve"> </v>
      </c>
      <c r="W819" t="str">
        <f t="shared" si="348"/>
        <v>UPCCR</v>
      </c>
      <c r="X819" t="str">
        <f t="shared" si="349"/>
        <v>(PlantType)</v>
      </c>
    </row>
    <row r="820" spans="1:24" x14ac:dyDescent="0.25">
      <c r="A820" t="s">
        <v>4340</v>
      </c>
      <c r="B820" t="s">
        <v>2875</v>
      </c>
      <c r="C820" t="s">
        <v>2839</v>
      </c>
      <c r="E820" t="s">
        <v>2914</v>
      </c>
      <c r="G820" t="s">
        <v>4341</v>
      </c>
      <c r="H820" t="s">
        <v>2803</v>
      </c>
      <c r="M820" t="str">
        <f t="shared" si="346"/>
        <v/>
      </c>
      <c r="N820" t="str">
        <f t="shared" si="347"/>
        <v/>
      </c>
      <c r="O820" t="str">
        <f>IFERROR(VLOOKUP(A820,dispett,2,FALSE),B820)</f>
        <v>ecpcntl</v>
      </c>
      <c r="P820" t="str">
        <f t="shared" si="339"/>
        <v>SCALARSet</v>
      </c>
      <c r="Q820" t="str">
        <f t="shared" si="340"/>
        <v xml:space="preserve"> </v>
      </c>
      <c r="R820" t="str">
        <f t="shared" si="341"/>
        <v xml:space="preserve"> </v>
      </c>
      <c r="S820" t="str">
        <f t="shared" si="342"/>
        <v xml:space="preserve"> </v>
      </c>
      <c r="T820" t="str">
        <f t="shared" si="343"/>
        <v xml:space="preserve"> </v>
      </c>
      <c r="U820" t="str">
        <f t="shared" si="344"/>
        <v xml:space="preserve"> </v>
      </c>
      <c r="V820" t="str">
        <f t="shared" si="345"/>
        <v xml:space="preserve"> </v>
      </c>
      <c r="W820" t="str">
        <f t="shared" si="348"/>
        <v>UPCCSCAP</v>
      </c>
      <c r="X820" t="str">
        <f t="shared" si="349"/>
        <v>(SCALARSet)</v>
      </c>
    </row>
    <row r="821" spans="1:24" x14ac:dyDescent="0.25">
      <c r="A821" t="s">
        <v>4342</v>
      </c>
      <c r="B821" t="s">
        <v>2875</v>
      </c>
      <c r="C821" t="s">
        <v>2839</v>
      </c>
      <c r="E821" t="s">
        <v>2914</v>
      </c>
      <c r="G821" t="s">
        <v>4343</v>
      </c>
      <c r="H821" t="s">
        <v>2803</v>
      </c>
      <c r="M821" t="str">
        <f t="shared" si="346"/>
        <v/>
      </c>
      <c r="N821" t="str">
        <f t="shared" si="347"/>
        <v/>
      </c>
      <c r="O821" t="str">
        <f>IFERROR(VLOOKUP(A821,dispett,2,FALSE),B821)</f>
        <v>ecpcntl</v>
      </c>
      <c r="P821" t="str">
        <f t="shared" si="339"/>
        <v>SCALARSet</v>
      </c>
      <c r="Q821" t="str">
        <f t="shared" si="340"/>
        <v xml:space="preserve"> </v>
      </c>
      <c r="R821" t="str">
        <f t="shared" si="341"/>
        <v xml:space="preserve"> </v>
      </c>
      <c r="S821" t="str">
        <f t="shared" si="342"/>
        <v xml:space="preserve"> </v>
      </c>
      <c r="T821" t="str">
        <f t="shared" si="343"/>
        <v xml:space="preserve"> </v>
      </c>
      <c r="U821" t="str">
        <f t="shared" si="344"/>
        <v xml:space="preserve"> </v>
      </c>
      <c r="V821" t="str">
        <f t="shared" si="345"/>
        <v xml:space="preserve"> </v>
      </c>
      <c r="W821" t="str">
        <f t="shared" si="348"/>
        <v>UPCCSHRT</v>
      </c>
      <c r="X821" t="str">
        <f t="shared" si="349"/>
        <v>(SCALARSet)</v>
      </c>
    </row>
    <row r="822" spans="1:24" x14ac:dyDescent="0.25">
      <c r="A822" t="s">
        <v>4344</v>
      </c>
      <c r="B822" t="s">
        <v>2875</v>
      </c>
      <c r="C822" t="s">
        <v>2839</v>
      </c>
      <c r="E822" t="s">
        <v>2876</v>
      </c>
      <c r="G822" t="s">
        <v>4345</v>
      </c>
      <c r="H822" t="s">
        <v>5308</v>
      </c>
      <c r="I822" t="s">
        <v>2727</v>
      </c>
      <c r="M822" t="str">
        <f t="shared" si="346"/>
        <v/>
      </c>
      <c r="N822" t="str">
        <f t="shared" si="347"/>
        <v/>
      </c>
      <c r="O822" t="str">
        <f>IFERROR(VLOOKUP(A822,dispett,2,FALSE),B822)</f>
        <v>ecpcntl</v>
      </c>
      <c r="P822" t="str">
        <f t="shared" si="339"/>
        <v>PlantType</v>
      </c>
      <c r="Q822" t="str">
        <f t="shared" si="340"/>
        <v>SupplyRegion</v>
      </c>
      <c r="R822" t="str">
        <f t="shared" si="341"/>
        <v xml:space="preserve"> </v>
      </c>
      <c r="S822" t="str">
        <f t="shared" si="342"/>
        <v xml:space="preserve"> </v>
      </c>
      <c r="T822" t="str">
        <f t="shared" si="343"/>
        <v xml:space="preserve"> </v>
      </c>
      <c r="U822" t="str">
        <f t="shared" si="344"/>
        <v xml:space="preserve"> </v>
      </c>
      <c r="V822" t="str">
        <f t="shared" si="345"/>
        <v xml:space="preserve"> </v>
      </c>
      <c r="W822" t="str">
        <f t="shared" si="348"/>
        <v>UPCENSUS</v>
      </c>
      <c r="X822" t="str">
        <f t="shared" si="349"/>
        <v>(PlantType,SupplyRegion)</v>
      </c>
    </row>
    <row r="823" spans="1:24" x14ac:dyDescent="0.25">
      <c r="A823" t="s">
        <v>4346</v>
      </c>
      <c r="B823" t="s">
        <v>2875</v>
      </c>
      <c r="C823" t="s">
        <v>2839</v>
      </c>
      <c r="E823" t="s">
        <v>2914</v>
      </c>
      <c r="G823" t="s">
        <v>4347</v>
      </c>
      <c r="H823" t="s">
        <v>5324</v>
      </c>
      <c r="I823" t="s">
        <v>2783</v>
      </c>
      <c r="M823" t="str">
        <f t="shared" si="346"/>
        <v/>
      </c>
      <c r="N823" t="str">
        <f t="shared" si="347"/>
        <v/>
      </c>
      <c r="O823" t="str">
        <f>IFERROR(VLOOKUP(A823,dispett,2,FALSE),B823)</f>
        <v>ecpcntl</v>
      </c>
      <c r="P823" t="str">
        <f t="shared" si="339"/>
        <v>BiomassRetrofit</v>
      </c>
      <c r="Q823" t="str">
        <f t="shared" si="340"/>
        <v>CoalDemandRegion</v>
      </c>
      <c r="R823" t="str">
        <f t="shared" si="341"/>
        <v xml:space="preserve"> </v>
      </c>
      <c r="S823" t="str">
        <f t="shared" si="342"/>
        <v xml:space="preserve"> </v>
      </c>
      <c r="T823" t="str">
        <f t="shared" si="343"/>
        <v xml:space="preserve"> </v>
      </c>
      <c r="U823" t="str">
        <f t="shared" si="344"/>
        <v xml:space="preserve"> </v>
      </c>
      <c r="V823" t="str">
        <f t="shared" si="345"/>
        <v xml:space="preserve"> </v>
      </c>
      <c r="W823" t="str">
        <f t="shared" si="348"/>
        <v>UPCFBTU</v>
      </c>
      <c r="X823" t="str">
        <f t="shared" si="349"/>
        <v>(BiomassRetrofit,CoalDemandRegion)</v>
      </c>
    </row>
    <row r="824" spans="1:24" x14ac:dyDescent="0.25">
      <c r="A824" t="s">
        <v>4348</v>
      </c>
      <c r="B824" t="s">
        <v>2875</v>
      </c>
      <c r="C824" t="s">
        <v>2839</v>
      </c>
      <c r="E824" t="s">
        <v>2876</v>
      </c>
      <c r="G824" t="s">
        <v>4349</v>
      </c>
      <c r="H824" t="s">
        <v>2803</v>
      </c>
      <c r="M824" t="str">
        <f t="shared" si="346"/>
        <v/>
      </c>
      <c r="N824" t="str">
        <f t="shared" si="347"/>
        <v/>
      </c>
      <c r="O824" t="str">
        <f>IFERROR(VLOOKUP(A824,dispett,2,FALSE),B824)</f>
        <v>ecpcntl</v>
      </c>
      <c r="P824" t="str">
        <f t="shared" si="339"/>
        <v>SCALARSet</v>
      </c>
      <c r="Q824" t="str">
        <f t="shared" si="340"/>
        <v xml:space="preserve"> </v>
      </c>
      <c r="R824" t="str">
        <f t="shared" si="341"/>
        <v xml:space="preserve"> </v>
      </c>
      <c r="S824" t="str">
        <f t="shared" si="342"/>
        <v xml:space="preserve"> </v>
      </c>
      <c r="T824" t="str">
        <f t="shared" si="343"/>
        <v xml:space="preserve"> </v>
      </c>
      <c r="U824" t="str">
        <f t="shared" si="344"/>
        <v xml:space="preserve"> </v>
      </c>
      <c r="V824" t="str">
        <f t="shared" si="345"/>
        <v xml:space="preserve"> </v>
      </c>
      <c r="W824" t="str">
        <f t="shared" si="348"/>
        <v>UPCFCLT</v>
      </c>
      <c r="X824" t="str">
        <f t="shared" si="349"/>
        <v>(SCALARSet)</v>
      </c>
    </row>
    <row r="825" spans="1:24" x14ac:dyDescent="0.25">
      <c r="A825" t="s">
        <v>4350</v>
      </c>
      <c r="B825" t="s">
        <v>2875</v>
      </c>
      <c r="C825" t="s">
        <v>2839</v>
      </c>
      <c r="E825" t="s">
        <v>2914</v>
      </c>
      <c r="G825" t="s">
        <v>4351</v>
      </c>
      <c r="H825" t="s">
        <v>5319</v>
      </c>
      <c r="M825" t="str">
        <f t="shared" si="346"/>
        <v/>
      </c>
      <c r="N825" t="str">
        <f t="shared" si="347"/>
        <v/>
      </c>
      <c r="O825" t="str">
        <f>IFERROR(VLOOKUP(A825,dispett,2,FALSE),B825)</f>
        <v>ecpcntl</v>
      </c>
      <c r="P825" t="str">
        <f t="shared" si="339"/>
        <v>ConstructionPeriod</v>
      </c>
      <c r="Q825" t="str">
        <f t="shared" si="340"/>
        <v xml:space="preserve"> </v>
      </c>
      <c r="R825" t="str">
        <f t="shared" si="341"/>
        <v xml:space="preserve"> </v>
      </c>
      <c r="S825" t="str">
        <f t="shared" si="342"/>
        <v xml:space="preserve"> </v>
      </c>
      <c r="T825" t="str">
        <f t="shared" si="343"/>
        <v xml:space="preserve"> </v>
      </c>
      <c r="U825" t="str">
        <f t="shared" si="344"/>
        <v xml:space="preserve"> </v>
      </c>
      <c r="V825" t="str">
        <f t="shared" si="345"/>
        <v xml:space="preserve"> </v>
      </c>
      <c r="W825" t="str">
        <f t="shared" si="348"/>
        <v>UPCFCPR</v>
      </c>
      <c r="X825" t="str">
        <f t="shared" si="349"/>
        <v>(ConstructionPeriod)</v>
      </c>
    </row>
    <row r="826" spans="1:24" x14ac:dyDescent="0.25">
      <c r="A826" t="s">
        <v>4352</v>
      </c>
      <c r="B826" t="s">
        <v>2875</v>
      </c>
      <c r="C826" t="s">
        <v>2839</v>
      </c>
      <c r="E826" t="s">
        <v>2914</v>
      </c>
      <c r="G826" t="s">
        <v>4353</v>
      </c>
      <c r="H826" t="s">
        <v>5324</v>
      </c>
      <c r="M826" t="str">
        <f t="shared" si="346"/>
        <v/>
      </c>
      <c r="N826" t="str">
        <f t="shared" si="347"/>
        <v/>
      </c>
      <c r="O826" t="str">
        <f>IFERROR(VLOOKUP(A826,dispett,2,FALSE),B826)</f>
        <v>ecpcntl</v>
      </c>
      <c r="P826" t="str">
        <f t="shared" si="339"/>
        <v>BiomassRetrofit</v>
      </c>
      <c r="Q826" t="str">
        <f t="shared" si="340"/>
        <v xml:space="preserve"> </v>
      </c>
      <c r="R826" t="str">
        <f t="shared" si="341"/>
        <v xml:space="preserve"> </v>
      </c>
      <c r="S826" t="str">
        <f t="shared" si="342"/>
        <v xml:space="preserve"> </v>
      </c>
      <c r="T826" t="str">
        <f t="shared" si="343"/>
        <v xml:space="preserve"> </v>
      </c>
      <c r="U826" t="str">
        <f t="shared" si="344"/>
        <v xml:space="preserve"> </v>
      </c>
      <c r="V826" t="str">
        <f t="shared" si="345"/>
        <v xml:space="preserve"> </v>
      </c>
      <c r="W826" t="str">
        <f t="shared" si="348"/>
        <v>UPCFCST</v>
      </c>
      <c r="X826" t="str">
        <f t="shared" si="349"/>
        <v>(BiomassRetrofit)</v>
      </c>
    </row>
    <row r="827" spans="1:24" x14ac:dyDescent="0.25">
      <c r="A827" t="s">
        <v>4354</v>
      </c>
      <c r="B827" t="s">
        <v>2875</v>
      </c>
      <c r="C827" t="s">
        <v>2839</v>
      </c>
      <c r="E827" t="s">
        <v>2876</v>
      </c>
      <c r="G827" t="s">
        <v>4355</v>
      </c>
      <c r="H827" t="s">
        <v>2803</v>
      </c>
      <c r="M827" t="str">
        <f t="shared" si="346"/>
        <v/>
      </c>
      <c r="N827" t="str">
        <f t="shared" si="347"/>
        <v/>
      </c>
      <c r="O827" t="str">
        <f>IFERROR(VLOOKUP(A827,dispett,2,FALSE),B827)</f>
        <v>ecpcntl</v>
      </c>
      <c r="P827" t="str">
        <f t="shared" si="339"/>
        <v>SCALARSet</v>
      </c>
      <c r="Q827" t="str">
        <f t="shared" si="340"/>
        <v xml:space="preserve"> </v>
      </c>
      <c r="R827" t="str">
        <f t="shared" si="341"/>
        <v xml:space="preserve"> </v>
      </c>
      <c r="S827" t="str">
        <f t="shared" si="342"/>
        <v xml:space="preserve"> </v>
      </c>
      <c r="T827" t="str">
        <f t="shared" si="343"/>
        <v xml:space="preserve"> </v>
      </c>
      <c r="U827" t="str">
        <f t="shared" si="344"/>
        <v xml:space="preserve"> </v>
      </c>
      <c r="V827" t="str">
        <f t="shared" si="345"/>
        <v xml:space="preserve"> </v>
      </c>
      <c r="W827" t="str">
        <f t="shared" si="348"/>
        <v>UPCFELF</v>
      </c>
      <c r="X827" t="str">
        <f t="shared" si="349"/>
        <v>(SCALARSet)</v>
      </c>
    </row>
    <row r="828" spans="1:24" x14ac:dyDescent="0.25">
      <c r="A828" t="s">
        <v>4356</v>
      </c>
      <c r="B828" t="s">
        <v>2875</v>
      </c>
      <c r="C828" t="s">
        <v>2839</v>
      </c>
      <c r="E828" t="s">
        <v>2914</v>
      </c>
      <c r="G828" t="s">
        <v>4357</v>
      </c>
      <c r="H828" t="s">
        <v>5324</v>
      </c>
      <c r="M828" t="str">
        <f t="shared" si="346"/>
        <v/>
      </c>
      <c r="N828" t="str">
        <f t="shared" si="347"/>
        <v/>
      </c>
      <c r="O828" t="str">
        <f>IFERROR(VLOOKUP(A828,dispett,2,FALSE),B828)</f>
        <v>ecpcntl</v>
      </c>
      <c r="P828" t="str">
        <f t="shared" si="339"/>
        <v>BiomassRetrofit</v>
      </c>
      <c r="Q828" t="str">
        <f t="shared" si="340"/>
        <v xml:space="preserve"> </v>
      </c>
      <c r="R828" t="str">
        <f t="shared" si="341"/>
        <v xml:space="preserve"> </v>
      </c>
      <c r="S828" t="str">
        <f t="shared" si="342"/>
        <v xml:space="preserve"> </v>
      </c>
      <c r="T828" t="str">
        <f t="shared" si="343"/>
        <v xml:space="preserve"> </v>
      </c>
      <c r="U828" t="str">
        <f t="shared" si="344"/>
        <v xml:space="preserve"> </v>
      </c>
      <c r="V828" t="str">
        <f t="shared" si="345"/>
        <v xml:space="preserve"> </v>
      </c>
      <c r="W828" t="str">
        <f t="shared" si="348"/>
        <v>UPCFFOM</v>
      </c>
      <c r="X828" t="str">
        <f t="shared" si="349"/>
        <v>(BiomassRetrofit)</v>
      </c>
    </row>
    <row r="829" spans="1:24" x14ac:dyDescent="0.25">
      <c r="A829" t="s">
        <v>4358</v>
      </c>
      <c r="B829" t="s">
        <v>2875</v>
      </c>
      <c r="C829" t="s">
        <v>2839</v>
      </c>
      <c r="E829" t="s">
        <v>2914</v>
      </c>
      <c r="G829" t="s">
        <v>4359</v>
      </c>
      <c r="H829" t="s">
        <v>2561</v>
      </c>
      <c r="I829" t="s">
        <v>2727</v>
      </c>
      <c r="M829" t="str">
        <f t="shared" si="346"/>
        <v/>
      </c>
      <c r="N829" t="str">
        <f t="shared" si="347"/>
        <v/>
      </c>
      <c r="O829" t="str">
        <f>IFERROR(VLOOKUP(A829,dispett,2,FALSE),B829)</f>
        <v>ecpcntl</v>
      </c>
      <c r="P829" t="str">
        <f t="shared" si="339"/>
        <v>MNUMYR</v>
      </c>
      <c r="Q829" t="str">
        <f t="shared" si="340"/>
        <v>SupplyRegion</v>
      </c>
      <c r="R829" t="str">
        <f t="shared" si="341"/>
        <v xml:space="preserve"> </v>
      </c>
      <c r="S829" t="str">
        <f t="shared" si="342"/>
        <v xml:space="preserve"> </v>
      </c>
      <c r="T829" t="str">
        <f t="shared" si="343"/>
        <v xml:space="preserve"> </v>
      </c>
      <c r="U829" t="str">
        <f t="shared" si="344"/>
        <v xml:space="preserve"> </v>
      </c>
      <c r="V829" t="str">
        <f t="shared" si="345"/>
        <v xml:space="preserve"> </v>
      </c>
      <c r="W829" t="str">
        <f t="shared" si="348"/>
        <v>UPCFGEN</v>
      </c>
      <c r="X829" t="str">
        <f t="shared" si="349"/>
        <v>(MNUMYR,SupplyRegion)</v>
      </c>
    </row>
    <row r="830" spans="1:24" x14ac:dyDescent="0.25">
      <c r="A830" t="s">
        <v>4360</v>
      </c>
      <c r="B830" t="s">
        <v>3268</v>
      </c>
      <c r="C830" t="s">
        <v>2865</v>
      </c>
      <c r="E830" t="s">
        <v>2914</v>
      </c>
      <c r="H830" t="s">
        <v>5308</v>
      </c>
      <c r="I830" t="s">
        <v>2727</v>
      </c>
      <c r="M830" t="str">
        <f t="shared" si="346"/>
        <v/>
      </c>
      <c r="N830" t="str">
        <f t="shared" si="347"/>
        <v/>
      </c>
      <c r="O830" t="str">
        <f>IFERROR(VLOOKUP(A830,dispett,2,FALSE),B830)</f>
        <v>emmemis</v>
      </c>
      <c r="P830" t="str">
        <f t="shared" si="339"/>
        <v>PlantType</v>
      </c>
      <c r="Q830" t="str">
        <f t="shared" si="340"/>
        <v>SupplyRegion</v>
      </c>
      <c r="R830" t="str">
        <f t="shared" si="341"/>
        <v xml:space="preserve"> </v>
      </c>
      <c r="S830" t="str">
        <f t="shared" si="342"/>
        <v xml:space="preserve"> </v>
      </c>
      <c r="T830" t="str">
        <f t="shared" si="343"/>
        <v xml:space="preserve"> </v>
      </c>
      <c r="U830" t="str">
        <f t="shared" si="344"/>
        <v xml:space="preserve"> </v>
      </c>
      <c r="V830" t="str">
        <f t="shared" si="345"/>
        <v xml:space="preserve"> </v>
      </c>
      <c r="W830" t="str">
        <f t="shared" si="348"/>
        <v>UPCFGNN</v>
      </c>
      <c r="X830" t="str">
        <f t="shared" si="349"/>
        <v>(PlantType,SupplyRegion)</v>
      </c>
    </row>
    <row r="831" spans="1:24" x14ac:dyDescent="0.25">
      <c r="A831" t="s">
        <v>4361</v>
      </c>
      <c r="B831" t="s">
        <v>2875</v>
      </c>
      <c r="C831" t="s">
        <v>2839</v>
      </c>
      <c r="E831" t="s">
        <v>2914</v>
      </c>
      <c r="G831" t="s">
        <v>4362</v>
      </c>
      <c r="H831" t="s">
        <v>5324</v>
      </c>
      <c r="I831" t="s">
        <v>5310</v>
      </c>
      <c r="M831" t="str">
        <f t="shared" si="346"/>
        <v/>
      </c>
      <c r="N831" t="str">
        <f t="shared" si="347"/>
        <v/>
      </c>
      <c r="O831" t="str">
        <f>IFERROR(VLOOKUP(A831,dispett,2,FALSE),B831)</f>
        <v>ecpcntl</v>
      </c>
      <c r="P831" t="str">
        <f t="shared" si="339"/>
        <v>BiomassRetrofit</v>
      </c>
      <c r="Q831" t="str">
        <f t="shared" si="340"/>
        <v>BiomassOption</v>
      </c>
      <c r="R831" t="str">
        <f t="shared" si="341"/>
        <v xml:space="preserve"> </v>
      </c>
      <c r="S831" t="str">
        <f t="shared" si="342"/>
        <v xml:space="preserve"> </v>
      </c>
      <c r="T831" t="str">
        <f t="shared" si="343"/>
        <v xml:space="preserve"> </v>
      </c>
      <c r="U831" t="str">
        <f t="shared" si="344"/>
        <v xml:space="preserve"> </v>
      </c>
      <c r="V831" t="str">
        <f t="shared" si="345"/>
        <v xml:space="preserve"> </v>
      </c>
      <c r="W831" t="str">
        <f t="shared" si="348"/>
        <v>UPCFLEV</v>
      </c>
      <c r="X831" t="str">
        <f t="shared" si="349"/>
        <v>(BiomassRetrofit,BiomassOption)</v>
      </c>
    </row>
    <row r="832" spans="1:24" x14ac:dyDescent="0.25">
      <c r="A832" t="s">
        <v>4363</v>
      </c>
      <c r="B832" t="s">
        <v>2875</v>
      </c>
      <c r="C832" t="s">
        <v>2839</v>
      </c>
      <c r="E832" t="s">
        <v>2876</v>
      </c>
      <c r="G832" t="s">
        <v>4364</v>
      </c>
      <c r="H832" t="s">
        <v>5324</v>
      </c>
      <c r="M832" t="str">
        <f t="shared" si="346"/>
        <v/>
      </c>
      <c r="N832" t="str">
        <f t="shared" si="347"/>
        <v/>
      </c>
      <c r="O832" t="str">
        <f>IFERROR(VLOOKUP(A832,dispett,2,FALSE),B832)</f>
        <v>ecpcntl</v>
      </c>
      <c r="P832" t="str">
        <f t="shared" si="339"/>
        <v>BiomassRetrofit</v>
      </c>
      <c r="Q832" t="str">
        <f t="shared" si="340"/>
        <v xml:space="preserve"> </v>
      </c>
      <c r="R832" t="str">
        <f t="shared" si="341"/>
        <v xml:space="preserve"> </v>
      </c>
      <c r="S832" t="str">
        <f t="shared" si="342"/>
        <v xml:space="preserve"> </v>
      </c>
      <c r="T832" t="str">
        <f t="shared" si="343"/>
        <v xml:space="preserve"> </v>
      </c>
      <c r="U832" t="str">
        <f t="shared" si="344"/>
        <v xml:space="preserve"> </v>
      </c>
      <c r="V832" t="str">
        <f t="shared" si="345"/>
        <v xml:space="preserve"> </v>
      </c>
      <c r="W832" t="str">
        <f t="shared" si="348"/>
        <v>UPCFNSTP</v>
      </c>
      <c r="X832" t="str">
        <f t="shared" si="349"/>
        <v>(BiomassRetrofit)</v>
      </c>
    </row>
    <row r="833" spans="1:24" x14ac:dyDescent="0.25">
      <c r="A833" t="s">
        <v>4365</v>
      </c>
      <c r="B833" t="s">
        <v>2875</v>
      </c>
      <c r="C833" t="s">
        <v>2839</v>
      </c>
      <c r="E833" t="s">
        <v>2914</v>
      </c>
      <c r="G833" t="s">
        <v>4366</v>
      </c>
      <c r="H833" t="s">
        <v>5324</v>
      </c>
      <c r="I833" t="s">
        <v>5310</v>
      </c>
      <c r="M833" t="str">
        <f t="shared" si="346"/>
        <v/>
      </c>
      <c r="N833" t="str">
        <f t="shared" si="347"/>
        <v/>
      </c>
      <c r="O833" t="str">
        <f>IFERROR(VLOOKUP(A833,dispett,2,FALSE),B833)</f>
        <v>ecpcntl</v>
      </c>
      <c r="P833" t="str">
        <f t="shared" si="339"/>
        <v>BiomassRetrofit</v>
      </c>
      <c r="Q833" t="str">
        <f t="shared" si="340"/>
        <v>BiomassOption</v>
      </c>
      <c r="R833" t="str">
        <f t="shared" si="341"/>
        <v xml:space="preserve"> </v>
      </c>
      <c r="S833" t="str">
        <f t="shared" si="342"/>
        <v xml:space="preserve"> </v>
      </c>
      <c r="T833" t="str">
        <f t="shared" si="343"/>
        <v xml:space="preserve"> </v>
      </c>
      <c r="U833" t="str">
        <f t="shared" si="344"/>
        <v xml:space="preserve"> </v>
      </c>
      <c r="V833" t="str">
        <f t="shared" si="345"/>
        <v xml:space="preserve"> </v>
      </c>
      <c r="W833" t="str">
        <f t="shared" si="348"/>
        <v>UPCFSTEP</v>
      </c>
      <c r="X833" t="str">
        <f t="shared" si="349"/>
        <v>(BiomassRetrofit,BiomassOption)</v>
      </c>
    </row>
    <row r="834" spans="1:24" x14ac:dyDescent="0.25">
      <c r="A834" t="s">
        <v>4367</v>
      </c>
      <c r="B834" t="s">
        <v>2875</v>
      </c>
      <c r="C834" t="s">
        <v>2839</v>
      </c>
      <c r="E834" t="s">
        <v>2914</v>
      </c>
      <c r="G834" t="s">
        <v>4368</v>
      </c>
      <c r="H834" t="s">
        <v>5324</v>
      </c>
      <c r="M834" t="str">
        <f t="shared" si="346"/>
        <v/>
      </c>
      <c r="N834" t="str">
        <f t="shared" si="347"/>
        <v/>
      </c>
      <c r="O834" t="str">
        <f>IFERROR(VLOOKUP(A834,dispett,2,FALSE),B834)</f>
        <v>ecpcntl</v>
      </c>
      <c r="P834" t="str">
        <f t="shared" si="339"/>
        <v>BiomassRetrofit</v>
      </c>
      <c r="Q834" t="str">
        <f t="shared" si="340"/>
        <v xml:space="preserve"> </v>
      </c>
      <c r="R834" t="str">
        <f t="shared" si="341"/>
        <v xml:space="preserve"> </v>
      </c>
      <c r="S834" t="str">
        <f t="shared" si="342"/>
        <v xml:space="preserve"> </v>
      </c>
      <c r="T834" t="str">
        <f t="shared" si="343"/>
        <v xml:space="preserve"> </v>
      </c>
      <c r="U834" t="str">
        <f t="shared" si="344"/>
        <v xml:space="preserve"> </v>
      </c>
      <c r="V834" t="str">
        <f t="shared" si="345"/>
        <v xml:space="preserve"> </v>
      </c>
      <c r="W834" t="str">
        <f t="shared" si="348"/>
        <v>UPCFVOM</v>
      </c>
      <c r="X834" t="str">
        <f t="shared" si="349"/>
        <v>(BiomassRetrofit)</v>
      </c>
    </row>
    <row r="835" spans="1:24" x14ac:dyDescent="0.25">
      <c r="A835" t="s">
        <v>4369</v>
      </c>
      <c r="B835" t="s">
        <v>2875</v>
      </c>
      <c r="C835" t="s">
        <v>2839</v>
      </c>
      <c r="E835" t="s">
        <v>2876</v>
      </c>
      <c r="G835" t="s">
        <v>4370</v>
      </c>
      <c r="H835" t="s">
        <v>2727</v>
      </c>
      <c r="M835" t="str">
        <f t="shared" si="346"/>
        <v/>
      </c>
      <c r="N835" t="str">
        <f t="shared" si="347"/>
        <v/>
      </c>
      <c r="O835" t="str">
        <f>IFERROR(VLOOKUP(A835,dispett,2,FALSE),B835)</f>
        <v>ecpcntl</v>
      </c>
      <c r="P835" t="str">
        <f t="shared" si="339"/>
        <v>SupplyRegion_ALT1</v>
      </c>
      <c r="Q835" t="str">
        <f t="shared" si="340"/>
        <v xml:space="preserve"> </v>
      </c>
      <c r="R835" t="str">
        <f t="shared" si="341"/>
        <v xml:space="preserve"> </v>
      </c>
      <c r="S835" t="str">
        <f t="shared" si="342"/>
        <v xml:space="preserve"> </v>
      </c>
      <c r="T835" t="str">
        <f t="shared" si="343"/>
        <v xml:space="preserve"> </v>
      </c>
      <c r="U835" t="str">
        <f t="shared" si="344"/>
        <v xml:space="preserve"> </v>
      </c>
      <c r="V835" t="str">
        <f t="shared" si="345"/>
        <v xml:space="preserve"> </v>
      </c>
      <c r="W835" t="str">
        <f t="shared" si="348"/>
        <v>UPCIMP</v>
      </c>
      <c r="X835" t="str">
        <f t="shared" si="349"/>
        <v>(SupplyRegion_ALT1)</v>
      </c>
    </row>
    <row r="836" spans="1:24" x14ac:dyDescent="0.25">
      <c r="A836" t="s">
        <v>4371</v>
      </c>
      <c r="B836" t="s">
        <v>2875</v>
      </c>
      <c r="C836" t="s">
        <v>2839</v>
      </c>
      <c r="E836" t="s">
        <v>2876</v>
      </c>
      <c r="G836" t="s">
        <v>4372</v>
      </c>
      <c r="H836" t="s">
        <v>2727</v>
      </c>
      <c r="M836" t="str">
        <f t="shared" si="346"/>
        <v/>
      </c>
      <c r="N836" t="str">
        <f t="shared" si="347"/>
        <v/>
      </c>
      <c r="O836" t="str">
        <f>IFERROR(VLOOKUP(A836,dispett,2,FALSE),B836)</f>
        <v>ecpcntl</v>
      </c>
      <c r="P836" t="str">
        <f t="shared" si="339"/>
        <v>SupplyRegion_ALT1</v>
      </c>
      <c r="Q836" t="str">
        <f t="shared" si="340"/>
        <v xml:space="preserve"> </v>
      </c>
      <c r="R836" t="str">
        <f t="shared" si="341"/>
        <v xml:space="preserve"> </v>
      </c>
      <c r="S836" t="str">
        <f t="shared" si="342"/>
        <v xml:space="preserve"> </v>
      </c>
      <c r="T836" t="str">
        <f t="shared" si="343"/>
        <v xml:space="preserve"> </v>
      </c>
      <c r="U836" t="str">
        <f t="shared" si="344"/>
        <v xml:space="preserve"> </v>
      </c>
      <c r="V836" t="str">
        <f t="shared" si="345"/>
        <v xml:space="preserve"> </v>
      </c>
      <c r="W836" t="str">
        <f t="shared" si="348"/>
        <v>UPCLRG</v>
      </c>
      <c r="X836" t="str">
        <f t="shared" si="349"/>
        <v>(SupplyRegion_ALT1)</v>
      </c>
    </row>
    <row r="837" spans="1:24" x14ac:dyDescent="0.25">
      <c r="A837" t="s">
        <v>4373</v>
      </c>
      <c r="B837" t="s">
        <v>2875</v>
      </c>
      <c r="C837" t="s">
        <v>2839</v>
      </c>
      <c r="E837" t="s">
        <v>2876</v>
      </c>
      <c r="G837" t="s">
        <v>4374</v>
      </c>
      <c r="H837" t="s">
        <v>5308</v>
      </c>
      <c r="M837" t="str">
        <f t="shared" si="346"/>
        <v/>
      </c>
      <c r="N837" t="str">
        <f t="shared" si="347"/>
        <v/>
      </c>
      <c r="O837" t="str">
        <f>IFERROR(VLOOKUP(A837,dispett,2,FALSE),B837)</f>
        <v>ecpcntl</v>
      </c>
      <c r="P837" t="str">
        <f t="shared" si="339"/>
        <v>PlantType</v>
      </c>
      <c r="Q837" t="str">
        <f t="shared" si="340"/>
        <v xml:space="preserve"> </v>
      </c>
      <c r="R837" t="str">
        <f t="shared" si="341"/>
        <v xml:space="preserve"> </v>
      </c>
      <c r="S837" t="str">
        <f t="shared" si="342"/>
        <v xml:space="preserve"> </v>
      </c>
      <c r="T837" t="str">
        <f t="shared" si="343"/>
        <v xml:space="preserve"> </v>
      </c>
      <c r="U837" t="str">
        <f t="shared" si="344"/>
        <v xml:space="preserve"> </v>
      </c>
      <c r="V837" t="str">
        <f t="shared" si="345"/>
        <v xml:space="preserve"> </v>
      </c>
      <c r="W837" t="str">
        <f t="shared" si="348"/>
        <v>UPCLYR</v>
      </c>
      <c r="X837" t="str">
        <f t="shared" si="349"/>
        <v>(PlantType)</v>
      </c>
    </row>
    <row r="838" spans="1:24" x14ac:dyDescent="0.25">
      <c r="A838" t="s">
        <v>4375</v>
      </c>
      <c r="B838" t="s">
        <v>2875</v>
      </c>
      <c r="C838" t="s">
        <v>2839</v>
      </c>
      <c r="E838" t="s">
        <v>2914</v>
      </c>
      <c r="G838" t="s">
        <v>4376</v>
      </c>
      <c r="H838" t="s">
        <v>5356</v>
      </c>
      <c r="M838" t="str">
        <f t="shared" si="346"/>
        <v/>
      </c>
      <c r="N838" t="str">
        <f t="shared" si="347"/>
        <v/>
      </c>
      <c r="O838" t="str">
        <f>IFERROR(VLOOKUP(A838,dispett,2,FALSE),B838)</f>
        <v>ecpcntl</v>
      </c>
      <c r="P838" t="str">
        <f t="shared" si="339"/>
        <v>MNUMYRX</v>
      </c>
      <c r="Q838" t="str">
        <f t="shared" si="340"/>
        <v xml:space="preserve"> </v>
      </c>
      <c r="R838" t="str">
        <f t="shared" si="341"/>
        <v xml:space="preserve"> </v>
      </c>
      <c r="S838" t="str">
        <f t="shared" si="342"/>
        <v xml:space="preserve"> </v>
      </c>
      <c r="T838" t="str">
        <f t="shared" si="343"/>
        <v xml:space="preserve"> </v>
      </c>
      <c r="U838" t="str">
        <f t="shared" si="344"/>
        <v xml:space="preserve"> </v>
      </c>
      <c r="V838" t="str">
        <f t="shared" si="345"/>
        <v xml:space="preserve"> </v>
      </c>
      <c r="W838" t="str">
        <f t="shared" si="348"/>
        <v>UPCO2EOR</v>
      </c>
      <c r="X838" t="str">
        <f t="shared" si="349"/>
        <v>(MNUMYRX)</v>
      </c>
    </row>
    <row r="839" spans="1:24" x14ac:dyDescent="0.25">
      <c r="A839" t="s">
        <v>4377</v>
      </c>
      <c r="B839" t="s">
        <v>2875</v>
      </c>
      <c r="C839" t="s">
        <v>2839</v>
      </c>
      <c r="E839" t="s">
        <v>2914</v>
      </c>
      <c r="G839" t="s">
        <v>4378</v>
      </c>
      <c r="H839" t="s">
        <v>5308</v>
      </c>
      <c r="I839" t="s">
        <v>5319</v>
      </c>
      <c r="M839" t="str">
        <f t="shared" si="346"/>
        <v/>
      </c>
      <c r="N839" t="str">
        <f t="shared" si="347"/>
        <v/>
      </c>
      <c r="O839" t="str">
        <f>IFERROR(VLOOKUP(A839,dispett,2,FALSE),B839)</f>
        <v>ecpcntl</v>
      </c>
      <c r="P839" t="str">
        <f t="shared" si="339"/>
        <v>PlantType</v>
      </c>
      <c r="Q839" t="str">
        <f t="shared" si="340"/>
        <v>ConstructionPeriod</v>
      </c>
      <c r="R839" t="str">
        <f t="shared" si="341"/>
        <v xml:space="preserve"> </v>
      </c>
      <c r="S839" t="str">
        <f t="shared" si="342"/>
        <v xml:space="preserve"> </v>
      </c>
      <c r="T839" t="str">
        <f t="shared" si="343"/>
        <v xml:space="preserve"> </v>
      </c>
      <c r="U839" t="str">
        <f t="shared" si="344"/>
        <v xml:space="preserve"> </v>
      </c>
      <c r="V839" t="str">
        <f t="shared" si="345"/>
        <v xml:space="preserve"> </v>
      </c>
      <c r="W839" t="str">
        <f t="shared" si="348"/>
        <v>UPCPRO</v>
      </c>
      <c r="X839" t="str">
        <f t="shared" si="349"/>
        <v>(PlantType,ConstructionPeriod)</v>
      </c>
    </row>
    <row r="840" spans="1:24" x14ac:dyDescent="0.25">
      <c r="A840" t="s">
        <v>4379</v>
      </c>
      <c r="B840" t="s">
        <v>2875</v>
      </c>
      <c r="C840" t="s">
        <v>2839</v>
      </c>
      <c r="E840" t="s">
        <v>2914</v>
      </c>
      <c r="G840" t="s">
        <v>4380</v>
      </c>
      <c r="H840" t="s">
        <v>2803</v>
      </c>
      <c r="M840" t="str">
        <f t="shared" si="346"/>
        <v/>
      </c>
      <c r="N840" t="str">
        <f t="shared" si="347"/>
        <v/>
      </c>
      <c r="O840" t="str">
        <f>IFERROR(VLOOKUP(A840,dispett,2,FALSE),B840)</f>
        <v>ecpcntl</v>
      </c>
      <c r="P840" t="str">
        <f t="shared" si="339"/>
        <v>SCALARSet</v>
      </c>
      <c r="Q840" t="str">
        <f t="shared" si="340"/>
        <v xml:space="preserve"> </v>
      </c>
      <c r="R840" t="str">
        <f t="shared" si="341"/>
        <v xml:space="preserve"> </v>
      </c>
      <c r="S840" t="str">
        <f t="shared" si="342"/>
        <v xml:space="preserve"> </v>
      </c>
      <c r="T840" t="str">
        <f t="shared" si="343"/>
        <v xml:space="preserve"> </v>
      </c>
      <c r="U840" t="str">
        <f t="shared" si="344"/>
        <v xml:space="preserve"> </v>
      </c>
      <c r="V840" t="str">
        <f t="shared" si="345"/>
        <v xml:space="preserve"> </v>
      </c>
      <c r="W840" t="str">
        <f t="shared" si="348"/>
        <v>UPCQMAX</v>
      </c>
      <c r="X840" t="str">
        <f t="shared" si="349"/>
        <v>(SCALARSet)</v>
      </c>
    </row>
    <row r="841" spans="1:24" s="2" customFormat="1" x14ac:dyDescent="0.25">
      <c r="A841" s="2" t="s">
        <v>5193</v>
      </c>
      <c r="B841" s="2" t="s">
        <v>2875</v>
      </c>
      <c r="C841" s="2" t="s">
        <v>2839</v>
      </c>
      <c r="E841" s="2" t="s">
        <v>2914</v>
      </c>
      <c r="G841" s="2" t="s">
        <v>5194</v>
      </c>
      <c r="H841" s="2" t="s">
        <v>5322</v>
      </c>
      <c r="I841" s="2" t="s">
        <v>2704</v>
      </c>
      <c r="J841" s="2" t="s">
        <v>5332</v>
      </c>
      <c r="M841" s="2" t="str">
        <f t="shared" si="346"/>
        <v/>
      </c>
      <c r="N841" s="2" t="str">
        <f t="shared" si="347"/>
        <v/>
      </c>
      <c r="O841" s="2" t="str">
        <f>IFERROR(VLOOKUP(A841,dispett,2,FALSE),B841)</f>
        <v>ecpcntl</v>
      </c>
      <c r="P841" s="2" t="str">
        <f t="shared" ref="P841" si="350">IFERROR(VLOOKUP(H841,ECPLOOK,3,FALSE),"missing")</f>
        <v>ECPFuelType</v>
      </c>
      <c r="Q841" s="2" t="str">
        <f t="shared" ref="Q841" si="351">IFERROR(VLOOKUP(I841,ECPLOOK,2,FALSE),IF(I841&lt;&gt;"","missing"," "))</f>
        <v>FuelRegion</v>
      </c>
      <c r="R841" s="2" t="str">
        <f t="shared" ref="R841" si="352">IFERROR(VLOOKUP(J841,ECPLOOK,3,FALSE),IF(J841&lt;&gt;"","missing"," "))</f>
        <v>ExplicitPlanningHorizon</v>
      </c>
      <c r="S841" s="2" t="str">
        <f t="shared" ref="S841" si="353">IFERROR(VLOOKUP(K841,ECPLOOK,2,FALSE),IF(K841&lt;&gt;"","missing"," "))</f>
        <v xml:space="preserve"> </v>
      </c>
      <c r="T841" s="2" t="str">
        <f t="shared" ref="T841" si="354">IFERROR(VLOOKUP(L841,ECPLOOK,3,FALSE),IF(L841&lt;&gt;"","missing"," "))</f>
        <v xml:space="preserve"> </v>
      </c>
      <c r="U841" s="2" t="str">
        <f t="shared" ref="U841" si="355">IFERROR(VLOOKUP(M841,ECPLOOK,2)," ")</f>
        <v xml:space="preserve"> </v>
      </c>
      <c r="V841" s="2" t="str">
        <f t="shared" ref="V841" si="356">IFERROR(VLOOKUP(N841,ECPLOOK,2)," ")</f>
        <v xml:space="preserve"> </v>
      </c>
      <c r="W841" s="2" t="str">
        <f t="shared" ref="W841" si="357">IF(A841&lt;&gt;"CF",SUBSTITUTE(A841,"$","_"),"WWIND_CF")</f>
        <v>UPCRB</v>
      </c>
      <c r="X841" s="2" t="str">
        <f t="shared" ref="X841" si="358">IF(P841&lt;&gt;" ","("&amp;P841,"")    &amp;    IF(Q841&lt;&gt;" ",   ","&amp;Q841,"")   &amp; IF(R841&lt;&gt;" ",   ","&amp;R841,"")   &amp; IF(S841&lt;&gt;" ",   ","&amp;S841,"")  &amp; IF(T841&lt;&gt;" ",   ","&amp;T841,"")  &amp; IF(U841&lt;&gt;" ",  ","&amp;U841,"") &amp; IF(V841&lt;&gt;" ",  "," &amp; V841,"" )&amp; IF(P841&lt;&gt;" ",")","")</f>
        <v>(ECPFuelType,FuelRegion,ExplicitPlanningHorizon)</v>
      </c>
    </row>
    <row r="842" spans="1:24" x14ac:dyDescent="0.25">
      <c r="A842" t="s">
        <v>4381</v>
      </c>
      <c r="B842" t="s">
        <v>2875</v>
      </c>
      <c r="C842" t="s">
        <v>2839</v>
      </c>
      <c r="E842" t="s">
        <v>2914</v>
      </c>
      <c r="G842" t="s">
        <v>4382</v>
      </c>
      <c r="H842" t="s">
        <v>2803</v>
      </c>
      <c r="M842" t="str">
        <f t="shared" si="346"/>
        <v/>
      </c>
      <c r="N842" t="str">
        <f t="shared" si="347"/>
        <v/>
      </c>
      <c r="O842" t="str">
        <f>IFERROR(VLOOKUP(A842,dispett,2,FALSE),B842)</f>
        <v>ecpcntl</v>
      </c>
      <c r="P842" t="str">
        <f t="shared" si="339"/>
        <v>SCALARSet</v>
      </c>
      <c r="Q842" t="str">
        <f t="shared" si="340"/>
        <v xml:space="preserve"> </v>
      </c>
      <c r="R842" t="str">
        <f t="shared" si="341"/>
        <v xml:space="preserve"> </v>
      </c>
      <c r="S842" t="str">
        <f t="shared" si="342"/>
        <v xml:space="preserve"> </v>
      </c>
      <c r="T842" t="str">
        <f t="shared" si="343"/>
        <v xml:space="preserve"> </v>
      </c>
      <c r="U842" t="str">
        <f t="shared" si="344"/>
        <v xml:space="preserve"> </v>
      </c>
      <c r="V842" t="str">
        <f t="shared" si="345"/>
        <v xml:space="preserve"> </v>
      </c>
      <c r="W842" t="str">
        <f t="shared" si="348"/>
        <v>UPCRMAX</v>
      </c>
      <c r="X842" t="str">
        <f t="shared" si="349"/>
        <v>(SCALARSet)</v>
      </c>
    </row>
    <row r="843" spans="1:24" x14ac:dyDescent="0.25">
      <c r="A843" t="s">
        <v>4383</v>
      </c>
      <c r="B843" t="s">
        <v>2875</v>
      </c>
      <c r="C843" t="s">
        <v>2839</v>
      </c>
      <c r="E843" t="s">
        <v>2914</v>
      </c>
      <c r="G843" t="s">
        <v>4384</v>
      </c>
      <c r="H843" t="s">
        <v>2803</v>
      </c>
      <c r="M843" t="str">
        <f t="shared" si="346"/>
        <v/>
      </c>
      <c r="N843" t="str">
        <f t="shared" si="347"/>
        <v/>
      </c>
      <c r="O843" t="str">
        <f>IFERROR(VLOOKUP(A843,dispett,2,FALSE),B843)</f>
        <v>ecpcntl</v>
      </c>
      <c r="P843" t="str">
        <f t="shared" si="339"/>
        <v>SCALARSet</v>
      </c>
      <c r="Q843" t="str">
        <f t="shared" si="340"/>
        <v xml:space="preserve"> </v>
      </c>
      <c r="R843" t="str">
        <f t="shared" si="341"/>
        <v xml:space="preserve"> </v>
      </c>
      <c r="S843" t="str">
        <f t="shared" si="342"/>
        <v xml:space="preserve"> </v>
      </c>
      <c r="T843" t="str">
        <f t="shared" si="343"/>
        <v xml:space="preserve"> </v>
      </c>
      <c r="U843" t="str">
        <f t="shared" si="344"/>
        <v xml:space="preserve"> </v>
      </c>
      <c r="V843" t="str">
        <f t="shared" si="345"/>
        <v xml:space="preserve"> </v>
      </c>
      <c r="W843" t="str">
        <f t="shared" si="348"/>
        <v>UPCRVELA</v>
      </c>
      <c r="X843" t="str">
        <f t="shared" si="349"/>
        <v>(SCALARSet)</v>
      </c>
    </row>
    <row r="844" spans="1:24" x14ac:dyDescent="0.25">
      <c r="A844" t="s">
        <v>4385</v>
      </c>
      <c r="B844" t="s">
        <v>2875</v>
      </c>
      <c r="C844" t="s">
        <v>2839</v>
      </c>
      <c r="E844" t="s">
        <v>2914</v>
      </c>
      <c r="G844" t="s">
        <v>4386</v>
      </c>
      <c r="H844" t="s">
        <v>2803</v>
      </c>
      <c r="M844" t="str">
        <f t="shared" si="346"/>
        <v/>
      </c>
      <c r="N844" t="str">
        <f t="shared" si="347"/>
        <v/>
      </c>
      <c r="O844" t="str">
        <f>IFERROR(VLOOKUP(A844,dispett,2,FALSE),B844)</f>
        <v>ecpcntl</v>
      </c>
      <c r="P844" t="str">
        <f t="shared" si="339"/>
        <v>SCALARSet</v>
      </c>
      <c r="Q844" t="str">
        <f t="shared" si="340"/>
        <v xml:space="preserve"> </v>
      </c>
      <c r="R844" t="str">
        <f t="shared" si="341"/>
        <v xml:space="preserve"> </v>
      </c>
      <c r="S844" t="str">
        <f t="shared" si="342"/>
        <v xml:space="preserve"> </v>
      </c>
      <c r="T844" t="str">
        <f t="shared" si="343"/>
        <v xml:space="preserve"> </v>
      </c>
      <c r="U844" t="str">
        <f t="shared" si="344"/>
        <v xml:space="preserve"> </v>
      </c>
      <c r="V844" t="str">
        <f t="shared" si="345"/>
        <v xml:space="preserve"> </v>
      </c>
      <c r="W844" t="str">
        <f t="shared" si="348"/>
        <v>UPCRVSIZ</v>
      </c>
      <c r="X844" t="str">
        <f t="shared" si="349"/>
        <v>(SCALARSet)</v>
      </c>
    </row>
    <row r="845" spans="1:24" x14ac:dyDescent="0.25">
      <c r="A845" t="s">
        <v>4387</v>
      </c>
      <c r="B845" t="s">
        <v>2875</v>
      </c>
      <c r="C845" t="s">
        <v>2839</v>
      </c>
      <c r="E845" t="s">
        <v>2876</v>
      </c>
      <c r="G845" t="s">
        <v>4388</v>
      </c>
      <c r="H845" t="s">
        <v>2803</v>
      </c>
      <c r="M845" t="str">
        <f t="shared" si="346"/>
        <v/>
      </c>
      <c r="N845" t="str">
        <f t="shared" si="347"/>
        <v/>
      </c>
      <c r="O845" t="str">
        <f>IFERROR(VLOOKUP(A845,dispett,2,FALSE),B845)</f>
        <v>ecpcntl</v>
      </c>
      <c r="P845" t="str">
        <f t="shared" si="339"/>
        <v>SCALARSet</v>
      </c>
      <c r="Q845" t="str">
        <f t="shared" si="340"/>
        <v xml:space="preserve"> </v>
      </c>
      <c r="R845" t="str">
        <f t="shared" si="341"/>
        <v xml:space="preserve"> </v>
      </c>
      <c r="S845" t="str">
        <f t="shared" si="342"/>
        <v xml:space="preserve"> </v>
      </c>
      <c r="T845" t="str">
        <f t="shared" si="343"/>
        <v xml:space="preserve"> </v>
      </c>
      <c r="U845" t="str">
        <f t="shared" si="344"/>
        <v xml:space="preserve"> </v>
      </c>
      <c r="V845" t="str">
        <f t="shared" si="345"/>
        <v xml:space="preserve"> </v>
      </c>
      <c r="W845" t="str">
        <f t="shared" si="348"/>
        <v>UPCRVSTP</v>
      </c>
      <c r="X845" t="str">
        <f t="shared" si="349"/>
        <v>(SCALARSet)</v>
      </c>
    </row>
    <row r="846" spans="1:24" x14ac:dyDescent="0.25">
      <c r="A846" t="s">
        <v>4389</v>
      </c>
      <c r="B846" t="s">
        <v>2875</v>
      </c>
      <c r="C846" t="s">
        <v>2839</v>
      </c>
      <c r="E846" t="s">
        <v>2876</v>
      </c>
      <c r="G846" t="s">
        <v>4390</v>
      </c>
      <c r="H846" t="s">
        <v>2803</v>
      </c>
      <c r="M846" t="str">
        <f t="shared" si="346"/>
        <v/>
      </c>
      <c r="N846" t="str">
        <f t="shared" si="347"/>
        <v/>
      </c>
      <c r="O846" t="str">
        <f>IFERROR(VLOOKUP(A846,dispett,2,FALSE),B846)</f>
        <v>ecpcntl</v>
      </c>
      <c r="P846" t="str">
        <f t="shared" si="339"/>
        <v>SCALARSet</v>
      </c>
      <c r="Q846" t="str">
        <f t="shared" si="340"/>
        <v xml:space="preserve"> </v>
      </c>
      <c r="R846" t="str">
        <f t="shared" si="341"/>
        <v xml:space="preserve"> </v>
      </c>
      <c r="S846" t="str">
        <f t="shared" si="342"/>
        <v xml:space="preserve"> </v>
      </c>
      <c r="T846" t="str">
        <f t="shared" si="343"/>
        <v xml:space="preserve"> </v>
      </c>
      <c r="U846" t="str">
        <f t="shared" si="344"/>
        <v xml:space="preserve"> </v>
      </c>
      <c r="V846" t="str">
        <f t="shared" si="345"/>
        <v xml:space="preserve"> </v>
      </c>
      <c r="W846" t="str">
        <f t="shared" si="348"/>
        <v>UPCRVSW</v>
      </c>
      <c r="X846" t="str">
        <f t="shared" si="349"/>
        <v>(SCALARSet)</v>
      </c>
    </row>
    <row r="847" spans="1:24" x14ac:dyDescent="0.25">
      <c r="A847" t="s">
        <v>4391</v>
      </c>
      <c r="B847" t="s">
        <v>2875</v>
      </c>
      <c r="C847" t="s">
        <v>2839</v>
      </c>
      <c r="E847" t="s">
        <v>2914</v>
      </c>
      <c r="G847" t="s">
        <v>4392</v>
      </c>
      <c r="H847" t="s">
        <v>5308</v>
      </c>
      <c r="M847" t="str">
        <f t="shared" si="346"/>
        <v/>
      </c>
      <c r="N847" t="str">
        <f t="shared" si="347"/>
        <v/>
      </c>
      <c r="O847" t="str">
        <f>IFERROR(VLOOKUP(A847,dispett,2,FALSE),B847)</f>
        <v>ecpcntl</v>
      </c>
      <c r="P847" t="str">
        <f t="shared" si="339"/>
        <v>PlantType</v>
      </c>
      <c r="Q847" t="str">
        <f t="shared" si="340"/>
        <v xml:space="preserve"> </v>
      </c>
      <c r="R847" t="str">
        <f t="shared" si="341"/>
        <v xml:space="preserve"> </v>
      </c>
      <c r="S847" t="str">
        <f t="shared" si="342"/>
        <v xml:space="preserve"> </v>
      </c>
      <c r="T847" t="str">
        <f t="shared" si="343"/>
        <v xml:space="preserve"> </v>
      </c>
      <c r="U847" t="str">
        <f t="shared" si="344"/>
        <v xml:space="preserve"> </v>
      </c>
      <c r="V847" t="str">
        <f t="shared" si="345"/>
        <v xml:space="preserve"> </v>
      </c>
      <c r="W847" t="str">
        <f t="shared" si="348"/>
        <v>UPCSB</v>
      </c>
      <c r="X847" t="str">
        <f t="shared" si="349"/>
        <v>(PlantType)</v>
      </c>
    </row>
    <row r="848" spans="1:24" x14ac:dyDescent="0.25">
      <c r="A848" t="s">
        <v>4393</v>
      </c>
      <c r="B848" t="s">
        <v>2875</v>
      </c>
      <c r="C848" t="s">
        <v>2839</v>
      </c>
      <c r="E848" t="s">
        <v>2914</v>
      </c>
      <c r="G848" t="s">
        <v>4394</v>
      </c>
      <c r="H848" t="s">
        <v>5308</v>
      </c>
      <c r="I848" t="s">
        <v>2561</v>
      </c>
      <c r="M848" t="str">
        <f t="shared" si="346"/>
        <v/>
      </c>
      <c r="N848" t="str">
        <f t="shared" si="347"/>
        <v/>
      </c>
      <c r="O848" t="str">
        <f>IFERROR(VLOOKUP(A848,dispett,2,FALSE),B848)</f>
        <v>ecpcntl</v>
      </c>
      <c r="P848" t="str">
        <f t="shared" si="339"/>
        <v>PlantType</v>
      </c>
      <c r="Q848" t="str">
        <f t="shared" si="340"/>
        <v>MNUMYR</v>
      </c>
      <c r="R848" t="str">
        <f t="shared" si="341"/>
        <v xml:space="preserve"> </v>
      </c>
      <c r="S848" t="str">
        <f t="shared" si="342"/>
        <v xml:space="preserve"> </v>
      </c>
      <c r="T848" t="str">
        <f t="shared" si="343"/>
        <v xml:space="preserve"> </v>
      </c>
      <c r="U848" t="str">
        <f t="shared" si="344"/>
        <v xml:space="preserve"> </v>
      </c>
      <c r="V848" t="str">
        <f t="shared" si="345"/>
        <v xml:space="preserve"> </v>
      </c>
      <c r="W848" t="str">
        <f t="shared" si="348"/>
        <v>UPCSBYR</v>
      </c>
      <c r="X848" t="str">
        <f t="shared" si="349"/>
        <v>(PlantType,MNUMYR)</v>
      </c>
    </row>
    <row r="849" spans="1:24" x14ac:dyDescent="0.25">
      <c r="A849" t="s">
        <v>4395</v>
      </c>
      <c r="B849" t="s">
        <v>2875</v>
      </c>
      <c r="C849" t="s">
        <v>2839</v>
      </c>
      <c r="E849" t="s">
        <v>2914</v>
      </c>
      <c r="G849" t="s">
        <v>4396</v>
      </c>
      <c r="H849" t="s">
        <v>5311</v>
      </c>
      <c r="M849" t="str">
        <f t="shared" si="346"/>
        <v/>
      </c>
      <c r="N849" t="str">
        <f t="shared" si="347"/>
        <v/>
      </c>
      <c r="O849" t="str">
        <f>IFERROR(VLOOKUP(A849,dispett,2,FALSE),B849)</f>
        <v>ecpcntl</v>
      </c>
      <c r="P849" t="str">
        <f t="shared" si="339"/>
        <v>DistributedGenType</v>
      </c>
      <c r="Q849" t="str">
        <f t="shared" si="340"/>
        <v xml:space="preserve"> </v>
      </c>
      <c r="R849" t="str">
        <f t="shared" si="341"/>
        <v xml:space="preserve"> </v>
      </c>
      <c r="S849" t="str">
        <f t="shared" si="342"/>
        <v xml:space="preserve"> </v>
      </c>
      <c r="T849" t="str">
        <f t="shared" si="343"/>
        <v xml:space="preserve"> </v>
      </c>
      <c r="U849" t="str">
        <f t="shared" si="344"/>
        <v xml:space="preserve"> </v>
      </c>
      <c r="V849" t="str">
        <f t="shared" si="345"/>
        <v xml:space="preserve"> </v>
      </c>
      <c r="W849" t="str">
        <f t="shared" si="348"/>
        <v>UPDCEF</v>
      </c>
      <c r="X849" t="str">
        <f t="shared" si="349"/>
        <v>(DistributedGenType)</v>
      </c>
    </row>
    <row r="850" spans="1:24" x14ac:dyDescent="0.25">
      <c r="A850" t="s">
        <v>4397</v>
      </c>
      <c r="B850" t="s">
        <v>2875</v>
      </c>
      <c r="C850" t="s">
        <v>2839</v>
      </c>
      <c r="E850" t="s">
        <v>2914</v>
      </c>
      <c r="G850" t="s">
        <v>4398</v>
      </c>
      <c r="H850" t="s">
        <v>2803</v>
      </c>
      <c r="M850" t="str">
        <f t="shared" si="346"/>
        <v/>
      </c>
      <c r="N850" t="str">
        <f t="shared" si="347"/>
        <v/>
      </c>
      <c r="O850" t="str">
        <f>IFERROR(VLOOKUP(A850,dispett,2,FALSE),B850)</f>
        <v>ecpcntl</v>
      </c>
      <c r="P850" t="str">
        <f t="shared" si="339"/>
        <v>SCALARSet</v>
      </c>
      <c r="Q850" t="str">
        <f t="shared" si="340"/>
        <v xml:space="preserve"> </v>
      </c>
      <c r="R850" t="str">
        <f t="shared" si="341"/>
        <v xml:space="preserve"> </v>
      </c>
      <c r="S850" t="str">
        <f t="shared" si="342"/>
        <v xml:space="preserve"> </v>
      </c>
      <c r="T850" t="str">
        <f t="shared" si="343"/>
        <v xml:space="preserve"> </v>
      </c>
      <c r="U850" t="str">
        <f t="shared" si="344"/>
        <v xml:space="preserve"> </v>
      </c>
      <c r="V850" t="str">
        <f t="shared" si="345"/>
        <v xml:space="preserve"> </v>
      </c>
      <c r="W850" t="str">
        <f t="shared" si="348"/>
        <v>UPDGAVR</v>
      </c>
      <c r="X850" t="str">
        <f t="shared" si="349"/>
        <v>(SCALARSet)</v>
      </c>
    </row>
    <row r="851" spans="1:24" x14ac:dyDescent="0.25">
      <c r="A851" t="s">
        <v>4399</v>
      </c>
      <c r="B851" t="s">
        <v>2875</v>
      </c>
      <c r="C851" t="s">
        <v>2839</v>
      </c>
      <c r="E851" t="s">
        <v>2914</v>
      </c>
      <c r="G851" t="s">
        <v>4400</v>
      </c>
      <c r="H851" t="s">
        <v>2803</v>
      </c>
      <c r="M851" t="str">
        <f t="shared" si="346"/>
        <v/>
      </c>
      <c r="N851" t="str">
        <f t="shared" si="347"/>
        <v/>
      </c>
      <c r="O851" t="str">
        <f>IFERROR(VLOOKUP(A851,dispett,2,FALSE),B851)</f>
        <v>ecpcntl</v>
      </c>
      <c r="P851" t="str">
        <f t="shared" si="339"/>
        <v>SCALARSet</v>
      </c>
      <c r="Q851" t="str">
        <f t="shared" si="340"/>
        <v xml:space="preserve"> </v>
      </c>
      <c r="R851" t="str">
        <f t="shared" si="341"/>
        <v xml:space="preserve"> </v>
      </c>
      <c r="S851" t="str">
        <f t="shared" si="342"/>
        <v xml:space="preserve"> </v>
      </c>
      <c r="T851" t="str">
        <f t="shared" si="343"/>
        <v xml:space="preserve"> </v>
      </c>
      <c r="U851" t="str">
        <f t="shared" si="344"/>
        <v xml:space="preserve"> </v>
      </c>
      <c r="V851" t="str">
        <f t="shared" si="345"/>
        <v xml:space="preserve"> </v>
      </c>
      <c r="W851" t="str">
        <f t="shared" si="348"/>
        <v>UPDGFPR</v>
      </c>
      <c r="X851" t="str">
        <f t="shared" si="349"/>
        <v>(SCALARSet)</v>
      </c>
    </row>
    <row r="852" spans="1:24" s="2" customFormat="1" x14ac:dyDescent="0.25">
      <c r="A852" s="2" t="s">
        <v>5147</v>
      </c>
      <c r="B852" s="2" t="s">
        <v>4308</v>
      </c>
      <c r="C852" s="2" t="s">
        <v>2839</v>
      </c>
      <c r="E852" s="2" t="s">
        <v>2876</v>
      </c>
      <c r="G852" s="2" t="s">
        <v>5148</v>
      </c>
      <c r="H852" s="2" t="s">
        <v>5313</v>
      </c>
      <c r="M852" s="2" t="str">
        <f t="shared" si="346"/>
        <v/>
      </c>
      <c r="N852" s="2" t="str">
        <f t="shared" si="347"/>
        <v/>
      </c>
      <c r="O852" s="2" t="str">
        <f>IFERROR(VLOOKUP(A852,dispett,2,FALSE),B852)</f>
        <v>entcntl</v>
      </c>
      <c r="P852" s="2" t="str">
        <f t="shared" ref="P852" si="359">IFERROR(VLOOKUP(H852,ECPLOOK,3,FALSE),"missing")</f>
        <v>DispatchableECP</v>
      </c>
      <c r="Q852" s="2" t="str">
        <f t="shared" ref="Q852" si="360">IFERROR(VLOOKUP(I852,ECPLOOK,2,FALSE),IF(I852&lt;&gt;"","missing"," "))</f>
        <v xml:space="preserve"> </v>
      </c>
      <c r="R852" s="2" t="str">
        <f t="shared" ref="R852" si="361">IFERROR(VLOOKUP(J852,ECPLOOK,3,FALSE),IF(J852&lt;&gt;"","missing"," "))</f>
        <v xml:space="preserve"> </v>
      </c>
      <c r="S852" s="2" t="str">
        <f t="shared" ref="S852" si="362">IFERROR(VLOOKUP(K852,ECPLOOK,2,FALSE),IF(K852&lt;&gt;"","missing"," "))</f>
        <v xml:space="preserve"> </v>
      </c>
      <c r="T852" s="2" t="str">
        <f t="shared" ref="T852" si="363">IFERROR(VLOOKUP(L852,ECPLOOK,3,FALSE),IF(L852&lt;&gt;"","missing"," "))</f>
        <v xml:space="preserve"> </v>
      </c>
      <c r="U852" s="2" t="str">
        <f t="shared" ref="U852" si="364">IFERROR(VLOOKUP(M852,ECPLOOK,2)," ")</f>
        <v xml:space="preserve"> </v>
      </c>
      <c r="V852" s="2" t="str">
        <f t="shared" ref="V852" si="365">IFERROR(VLOOKUP(N852,ECPLOOK,2)," ")</f>
        <v xml:space="preserve"> </v>
      </c>
      <c r="W852" s="2" t="str">
        <f t="shared" ref="W852" si="366">IF(A852&lt;&gt;"CF",SUBSTITUTE(A852,"$","_"),"WWIND_CF")</f>
        <v>UPDHRSW</v>
      </c>
      <c r="X852" s="2" t="str">
        <f t="shared" ref="X852" si="367">IF(P852&lt;&gt;" ","("&amp;P852,"")    &amp;    IF(Q852&lt;&gt;" ",   ","&amp;Q852,"")   &amp; IF(R852&lt;&gt;" ",   ","&amp;R852,"")   &amp; IF(S852&lt;&gt;" ",   ","&amp;S852,"")  &amp; IF(T852&lt;&gt;" ",   ","&amp;T852,"")  &amp; IF(U852&lt;&gt;" ",  ","&amp;U852,"") &amp; IF(V852&lt;&gt;" ",  "," &amp; V852,"" )&amp; IF(P852&lt;&gt;" ",")","")</f>
        <v>(DispatchableECP)</v>
      </c>
    </row>
    <row r="853" spans="1:24" s="2" customFormat="1" x14ac:dyDescent="0.25">
      <c r="A853" s="2" t="s">
        <v>5149</v>
      </c>
      <c r="B853" s="2" t="s">
        <v>4308</v>
      </c>
      <c r="C853" s="2" t="s">
        <v>2839</v>
      </c>
      <c r="E853" s="2" t="s">
        <v>2876</v>
      </c>
      <c r="G853" s="2" t="s">
        <v>5150</v>
      </c>
      <c r="H853" s="2" t="s">
        <v>5313</v>
      </c>
      <c r="M853" s="2" t="str">
        <f t="shared" si="346"/>
        <v/>
      </c>
      <c r="N853" s="2" t="str">
        <f t="shared" si="347"/>
        <v/>
      </c>
      <c r="O853" s="2" t="str">
        <f>IFERROR(VLOOKUP(A853,dispett,2,FALSE),B853)</f>
        <v>entcntl</v>
      </c>
      <c r="P853" s="2" t="str">
        <f t="shared" ref="P853" si="368">IFERROR(VLOOKUP(H853,ECPLOOK,3,FALSE),"missing")</f>
        <v>DispatchableECP</v>
      </c>
      <c r="Q853" s="2" t="str">
        <f t="shared" ref="Q853" si="369">IFERROR(VLOOKUP(I853,ECPLOOK,2,FALSE),IF(I853&lt;&gt;"","missing"," "))</f>
        <v xml:space="preserve"> </v>
      </c>
      <c r="R853" s="2" t="str">
        <f t="shared" ref="R853" si="370">IFERROR(VLOOKUP(J853,ECPLOOK,3,FALSE),IF(J853&lt;&gt;"","missing"," "))</f>
        <v xml:space="preserve"> </v>
      </c>
      <c r="S853" s="2" t="str">
        <f t="shared" ref="S853" si="371">IFERROR(VLOOKUP(K853,ECPLOOK,2,FALSE),IF(K853&lt;&gt;"","missing"," "))</f>
        <v xml:space="preserve"> </v>
      </c>
      <c r="T853" s="2" t="str">
        <f t="shared" ref="T853" si="372">IFERROR(VLOOKUP(L853,ECPLOOK,3,FALSE),IF(L853&lt;&gt;"","missing"," "))</f>
        <v xml:space="preserve"> </v>
      </c>
      <c r="U853" s="2" t="str">
        <f t="shared" ref="U853" si="373">IFERROR(VLOOKUP(M853,ECPLOOK,2)," ")</f>
        <v xml:space="preserve"> </v>
      </c>
      <c r="V853" s="2" t="str">
        <f t="shared" ref="V853" si="374">IFERROR(VLOOKUP(N853,ECPLOOK,2)," ")</f>
        <v xml:space="preserve"> </v>
      </c>
      <c r="W853" s="2" t="str">
        <f t="shared" ref="W853" si="375">IF(A853&lt;&gt;"CF",SUBSTITUTE(A853,"$","_"),"WWIND_CF")</f>
        <v>UPDHRY0</v>
      </c>
      <c r="X853" s="2" t="str">
        <f t="shared" ref="X853" si="376">IF(P853&lt;&gt;" ","("&amp;P853,"")    &amp;    IF(Q853&lt;&gt;" ",   ","&amp;Q853,"")   &amp; IF(R853&lt;&gt;" ",   ","&amp;R853,"")   &amp; IF(S853&lt;&gt;" ",   ","&amp;S853,"")  &amp; IF(T853&lt;&gt;" ",   ","&amp;T853,"")  &amp; IF(U853&lt;&gt;" ",  ","&amp;U853,"") &amp; IF(V853&lt;&gt;" ",  "," &amp; V853,"" )&amp; IF(P853&lt;&gt;" ",")","")</f>
        <v>(DispatchableECP)</v>
      </c>
    </row>
    <row r="854" spans="1:24" s="2" customFormat="1" x14ac:dyDescent="0.25">
      <c r="A854" s="2" t="s">
        <v>5153</v>
      </c>
      <c r="B854" s="2" t="s">
        <v>4308</v>
      </c>
      <c r="C854" s="2" t="s">
        <v>2839</v>
      </c>
      <c r="E854" s="2" t="s">
        <v>2876</v>
      </c>
      <c r="G854" s="2" t="s">
        <v>5154</v>
      </c>
      <c r="H854" s="2" t="s">
        <v>5313</v>
      </c>
      <c r="M854" s="2" t="str">
        <f t="shared" si="346"/>
        <v/>
      </c>
      <c r="N854" s="2" t="str">
        <f t="shared" si="347"/>
        <v/>
      </c>
      <c r="O854" s="2" t="str">
        <f>IFERROR(VLOOKUP(A854,dispett,2,FALSE),B854)</f>
        <v>entcntl</v>
      </c>
      <c r="P854" s="2" t="str">
        <f t="shared" ref="P854" si="377">IFERROR(VLOOKUP(H854,ECPLOOK,3,FALSE),"missing")</f>
        <v>DispatchableECP</v>
      </c>
      <c r="Q854" s="2" t="str">
        <f t="shared" ref="Q854" si="378">IFERROR(VLOOKUP(I854,ECPLOOK,2,FALSE),IF(I854&lt;&gt;"","missing"," "))</f>
        <v xml:space="preserve"> </v>
      </c>
      <c r="R854" s="2" t="str">
        <f t="shared" ref="R854" si="379">IFERROR(VLOOKUP(J854,ECPLOOK,3,FALSE),IF(J854&lt;&gt;"","missing"," "))</f>
        <v xml:space="preserve"> </v>
      </c>
      <c r="S854" s="2" t="str">
        <f t="shared" ref="S854" si="380">IFERROR(VLOOKUP(K854,ECPLOOK,2,FALSE),IF(K854&lt;&gt;"","missing"," "))</f>
        <v xml:space="preserve"> </v>
      </c>
      <c r="T854" s="2" t="str">
        <f t="shared" ref="T854" si="381">IFERROR(VLOOKUP(L854,ECPLOOK,3,FALSE),IF(L854&lt;&gt;"","missing"," "))</f>
        <v xml:space="preserve"> </v>
      </c>
      <c r="U854" s="2" t="str">
        <f t="shared" ref="U854" si="382">IFERROR(VLOOKUP(M854,ECPLOOK,2)," ")</f>
        <v xml:space="preserve"> </v>
      </c>
      <c r="V854" s="2" t="str">
        <f t="shared" ref="V854" si="383">IFERROR(VLOOKUP(N854,ECPLOOK,2)," ")</f>
        <v xml:space="preserve"> </v>
      </c>
      <c r="W854" s="2" t="str">
        <f t="shared" ref="W854" si="384">IF(A854&lt;&gt;"CF",SUBSTITUTE(A854,"$","_"),"WWIND_CF")</f>
        <v>UPDHRYN</v>
      </c>
      <c r="X854" s="2" t="str">
        <f t="shared" ref="X854" si="385">IF(P854&lt;&gt;" ","("&amp;P854,"")    &amp;    IF(Q854&lt;&gt;" ",   ","&amp;Q854,"")   &amp; IF(R854&lt;&gt;" ",   ","&amp;R854,"")   &amp; IF(S854&lt;&gt;" ",   ","&amp;S854,"")  &amp; IF(T854&lt;&gt;" ",   ","&amp;T854,"")  &amp; IF(U854&lt;&gt;" ",  ","&amp;U854,"") &amp; IF(V854&lt;&gt;" ",  "," &amp; V854,"" )&amp; IF(P854&lt;&gt;" ",")","")</f>
        <v>(DispatchableECP)</v>
      </c>
    </row>
    <row r="855" spans="1:24" x14ac:dyDescent="0.25">
      <c r="A855" t="s">
        <v>4401</v>
      </c>
      <c r="B855" t="s">
        <v>2875</v>
      </c>
      <c r="C855" t="s">
        <v>2839</v>
      </c>
      <c r="E855" t="s">
        <v>2914</v>
      </c>
      <c r="G855" t="s">
        <v>4402</v>
      </c>
      <c r="H855" t="s">
        <v>5311</v>
      </c>
      <c r="M855" t="str">
        <f t="shared" si="346"/>
        <v/>
      </c>
      <c r="N855" t="str">
        <f t="shared" si="347"/>
        <v/>
      </c>
      <c r="O855" t="str">
        <f>IFERROR(VLOOKUP(A855,dispett,2,FALSE),B855)</f>
        <v>ecpcntl</v>
      </c>
      <c r="P855" t="str">
        <f t="shared" si="339"/>
        <v>DistributedGenType</v>
      </c>
      <c r="Q855" t="str">
        <f t="shared" si="340"/>
        <v xml:space="preserve"> </v>
      </c>
      <c r="R855" t="str">
        <f t="shared" si="341"/>
        <v xml:space="preserve"> </v>
      </c>
      <c r="S855" t="str">
        <f t="shared" si="342"/>
        <v xml:space="preserve"> </v>
      </c>
      <c r="T855" t="str">
        <f t="shared" si="343"/>
        <v xml:space="preserve"> </v>
      </c>
      <c r="U855" t="str">
        <f t="shared" si="344"/>
        <v xml:space="preserve"> </v>
      </c>
      <c r="V855" t="str">
        <f t="shared" si="345"/>
        <v xml:space="preserve"> </v>
      </c>
      <c r="W855" t="str">
        <f t="shared" si="348"/>
        <v>UPDSEF</v>
      </c>
      <c r="X855" t="str">
        <f t="shared" si="349"/>
        <v>(DistributedGenType)</v>
      </c>
    </row>
    <row r="856" spans="1:24" x14ac:dyDescent="0.25">
      <c r="A856" t="s">
        <v>4403</v>
      </c>
      <c r="B856" t="s">
        <v>2875</v>
      </c>
      <c r="C856" t="s">
        <v>2839</v>
      </c>
      <c r="E856" t="s">
        <v>2914</v>
      </c>
      <c r="G856" t="s">
        <v>4404</v>
      </c>
      <c r="H856" t="s">
        <v>2559</v>
      </c>
      <c r="M856" t="str">
        <f t="shared" si="346"/>
        <v/>
      </c>
      <c r="N856" t="str">
        <f t="shared" si="347"/>
        <v/>
      </c>
      <c r="O856" t="str">
        <f>IFERROR(VLOOKUP(A856,dispett,2,FALSE),B856)</f>
        <v>ecpcntl</v>
      </c>
      <c r="P856" t="str">
        <f t="shared" si="339"/>
        <v>OwnerType</v>
      </c>
      <c r="Q856" t="str">
        <f t="shared" si="340"/>
        <v xml:space="preserve"> </v>
      </c>
      <c r="R856" t="str">
        <f t="shared" si="341"/>
        <v xml:space="preserve"> </v>
      </c>
      <c r="S856" t="str">
        <f t="shared" si="342"/>
        <v xml:space="preserve"> </v>
      </c>
      <c r="T856" t="str">
        <f t="shared" si="343"/>
        <v xml:space="preserve"> </v>
      </c>
      <c r="U856" t="str">
        <f t="shared" si="344"/>
        <v xml:space="preserve"> </v>
      </c>
      <c r="V856" t="str">
        <f t="shared" si="345"/>
        <v xml:space="preserve"> </v>
      </c>
      <c r="W856" t="str">
        <f t="shared" si="348"/>
        <v>UPDSISEF</v>
      </c>
      <c r="X856" t="str">
        <f t="shared" si="349"/>
        <v>(OwnerType)</v>
      </c>
    </row>
    <row r="857" spans="1:24" x14ac:dyDescent="0.25">
      <c r="A857" t="s">
        <v>4405</v>
      </c>
      <c r="B857" t="s">
        <v>2875</v>
      </c>
      <c r="C857" t="s">
        <v>2839</v>
      </c>
      <c r="E857" t="s">
        <v>2876</v>
      </c>
      <c r="G857" t="s">
        <v>4406</v>
      </c>
      <c r="H857" t="s">
        <v>5308</v>
      </c>
      <c r="M857" t="str">
        <f t="shared" si="346"/>
        <v/>
      </c>
      <c r="N857" t="str">
        <f t="shared" si="347"/>
        <v/>
      </c>
      <c r="O857" t="str">
        <f>IFERROR(VLOOKUP(A857,dispett,2,FALSE),B857)</f>
        <v>ecpcntl</v>
      </c>
      <c r="P857" t="str">
        <f t="shared" si="339"/>
        <v>PlantType</v>
      </c>
      <c r="Q857" t="str">
        <f t="shared" si="340"/>
        <v xml:space="preserve"> </v>
      </c>
      <c r="R857" t="str">
        <f t="shared" si="341"/>
        <v xml:space="preserve"> </v>
      </c>
      <c r="S857" t="str">
        <f t="shared" si="342"/>
        <v xml:space="preserve"> </v>
      </c>
      <c r="T857" t="str">
        <f t="shared" si="343"/>
        <v xml:space="preserve"> </v>
      </c>
      <c r="U857" t="str">
        <f t="shared" si="344"/>
        <v xml:space="preserve"> </v>
      </c>
      <c r="V857" t="str">
        <f t="shared" si="345"/>
        <v xml:space="preserve"> </v>
      </c>
      <c r="W857" t="str">
        <f t="shared" si="348"/>
        <v>UPECLF</v>
      </c>
      <c r="X857" t="str">
        <f t="shared" si="349"/>
        <v>(PlantType)</v>
      </c>
    </row>
    <row r="858" spans="1:24" x14ac:dyDescent="0.25">
      <c r="A858" t="s">
        <v>4407</v>
      </c>
      <c r="B858" t="s">
        <v>2875</v>
      </c>
      <c r="C858" t="s">
        <v>2839</v>
      </c>
      <c r="E858" t="s">
        <v>2876</v>
      </c>
      <c r="G858" t="s">
        <v>4408</v>
      </c>
      <c r="H858" t="s">
        <v>5308</v>
      </c>
      <c r="M858" t="str">
        <f t="shared" si="346"/>
        <v/>
      </c>
      <c r="N858" t="str">
        <f t="shared" si="347"/>
        <v/>
      </c>
      <c r="O858" t="str">
        <f>IFERROR(VLOOKUP(A858,dispett,2,FALSE),B858)</f>
        <v>ecpcntl</v>
      </c>
      <c r="P858" t="str">
        <f t="shared" si="339"/>
        <v>PlantType</v>
      </c>
      <c r="Q858" t="str">
        <f t="shared" si="340"/>
        <v xml:space="preserve"> </v>
      </c>
      <c r="R858" t="str">
        <f t="shared" si="341"/>
        <v xml:space="preserve"> </v>
      </c>
      <c r="S858" t="str">
        <f t="shared" si="342"/>
        <v xml:space="preserve"> </v>
      </c>
      <c r="T858" t="str">
        <f t="shared" si="343"/>
        <v xml:space="preserve"> </v>
      </c>
      <c r="U858" t="str">
        <f t="shared" si="344"/>
        <v xml:space="preserve"> </v>
      </c>
      <c r="V858" t="str">
        <f t="shared" si="345"/>
        <v xml:space="preserve"> </v>
      </c>
      <c r="W858" t="str">
        <f t="shared" si="348"/>
        <v>UPEFDT</v>
      </c>
      <c r="X858" t="str">
        <f t="shared" si="349"/>
        <v>(PlantType)</v>
      </c>
    </row>
    <row r="859" spans="1:24" x14ac:dyDescent="0.25">
      <c r="A859" t="s">
        <v>4409</v>
      </c>
      <c r="B859" t="s">
        <v>2875</v>
      </c>
      <c r="C859" t="s">
        <v>2839</v>
      </c>
      <c r="E859" t="s">
        <v>2876</v>
      </c>
      <c r="G859" t="s">
        <v>4410</v>
      </c>
      <c r="H859" t="s">
        <v>5308</v>
      </c>
      <c r="M859" t="str">
        <f t="shared" si="346"/>
        <v/>
      </c>
      <c r="N859" t="str">
        <f t="shared" si="347"/>
        <v/>
      </c>
      <c r="O859" t="str">
        <f>IFERROR(VLOOKUP(A859,dispett,2,FALSE),B859)</f>
        <v>ecpcntl</v>
      </c>
      <c r="P859" t="str">
        <f t="shared" si="339"/>
        <v>PlantType</v>
      </c>
      <c r="Q859" t="str">
        <f t="shared" si="340"/>
        <v xml:space="preserve"> </v>
      </c>
      <c r="R859" t="str">
        <f t="shared" si="341"/>
        <v xml:space="preserve"> </v>
      </c>
      <c r="S859" t="str">
        <f t="shared" si="342"/>
        <v xml:space="preserve"> </v>
      </c>
      <c r="T859" t="str">
        <f t="shared" si="343"/>
        <v xml:space="preserve"> </v>
      </c>
      <c r="U859" t="str">
        <f t="shared" si="344"/>
        <v xml:space="preserve"> </v>
      </c>
      <c r="V859" t="str">
        <f t="shared" si="345"/>
        <v xml:space="preserve"> </v>
      </c>
      <c r="W859" t="str">
        <f t="shared" si="348"/>
        <v>UPEFPT</v>
      </c>
      <c r="X859" t="str">
        <f t="shared" si="349"/>
        <v>(PlantType)</v>
      </c>
    </row>
    <row r="860" spans="1:24" x14ac:dyDescent="0.25">
      <c r="A860" t="s">
        <v>4411</v>
      </c>
      <c r="B860" t="s">
        <v>2875</v>
      </c>
      <c r="C860" t="s">
        <v>2839</v>
      </c>
      <c r="E860" t="s">
        <v>2876</v>
      </c>
      <c r="G860" t="s">
        <v>4412</v>
      </c>
      <c r="H860" t="s">
        <v>5308</v>
      </c>
      <c r="M860" t="str">
        <f t="shared" si="346"/>
        <v/>
      </c>
      <c r="N860" t="str">
        <f t="shared" si="347"/>
        <v/>
      </c>
      <c r="O860" t="str">
        <f>IFERROR(VLOOKUP(A860,dispett,2,FALSE),B860)</f>
        <v>ecpcntl</v>
      </c>
      <c r="P860" t="str">
        <f t="shared" si="339"/>
        <v>PlantType</v>
      </c>
      <c r="Q860" t="str">
        <f t="shared" si="340"/>
        <v xml:space="preserve"> </v>
      </c>
      <c r="R860" t="str">
        <f t="shared" si="341"/>
        <v xml:space="preserve"> </v>
      </c>
      <c r="S860" t="str">
        <f t="shared" si="342"/>
        <v xml:space="preserve"> </v>
      </c>
      <c r="T860" t="str">
        <f t="shared" si="343"/>
        <v xml:space="preserve"> </v>
      </c>
      <c r="U860" t="str">
        <f t="shared" si="344"/>
        <v xml:space="preserve"> </v>
      </c>
      <c r="V860" t="str">
        <f t="shared" si="345"/>
        <v xml:space="preserve"> </v>
      </c>
      <c r="W860" t="str">
        <f t="shared" si="348"/>
        <v>UPETTSW</v>
      </c>
      <c r="X860" t="str">
        <f t="shared" si="349"/>
        <v>(PlantType)</v>
      </c>
    </row>
    <row r="861" spans="1:24" x14ac:dyDescent="0.25">
      <c r="A861" t="s">
        <v>4413</v>
      </c>
      <c r="B861" t="s">
        <v>2875</v>
      </c>
      <c r="C861" t="s">
        <v>2839</v>
      </c>
      <c r="E861" t="s">
        <v>2876</v>
      </c>
      <c r="G861" t="s">
        <v>4414</v>
      </c>
      <c r="H861" t="s">
        <v>5322</v>
      </c>
      <c r="M861" t="str">
        <f t="shared" si="346"/>
        <v/>
      </c>
      <c r="N861" t="str">
        <f t="shared" si="347"/>
        <v/>
      </c>
      <c r="O861" t="str">
        <f>IFERROR(VLOOKUP(A861,dispett,2,FALSE),B861)</f>
        <v>ecpcntl</v>
      </c>
      <c r="P861" t="str">
        <f t="shared" si="339"/>
        <v>ECPFuelType</v>
      </c>
      <c r="Q861" t="str">
        <f t="shared" si="340"/>
        <v xml:space="preserve"> </v>
      </c>
      <c r="R861" t="str">
        <f t="shared" si="341"/>
        <v xml:space="preserve"> </v>
      </c>
      <c r="S861" t="str">
        <f t="shared" si="342"/>
        <v xml:space="preserve"> </v>
      </c>
      <c r="T861" t="str">
        <f t="shared" si="343"/>
        <v xml:space="preserve"> </v>
      </c>
      <c r="U861" t="str">
        <f t="shared" si="344"/>
        <v xml:space="preserve"> </v>
      </c>
      <c r="V861" t="str">
        <f t="shared" si="345"/>
        <v xml:space="preserve"> </v>
      </c>
      <c r="W861" t="str">
        <f t="shared" si="348"/>
        <v>UPFDIS</v>
      </c>
      <c r="X861" t="str">
        <f t="shared" si="349"/>
        <v>(ECPFuelType)</v>
      </c>
    </row>
    <row r="862" spans="1:24" x14ac:dyDescent="0.25">
      <c r="A862" t="s">
        <v>4415</v>
      </c>
      <c r="B862" t="s">
        <v>2875</v>
      </c>
      <c r="C862" t="s">
        <v>2839</v>
      </c>
      <c r="E862" t="s">
        <v>2876</v>
      </c>
      <c r="G862" t="s">
        <v>4416</v>
      </c>
      <c r="H862" t="s">
        <v>5322</v>
      </c>
      <c r="M862" t="str">
        <f t="shared" si="346"/>
        <v/>
      </c>
      <c r="N862" t="str">
        <f t="shared" si="347"/>
        <v/>
      </c>
      <c r="O862" t="str">
        <f>IFERROR(VLOOKUP(A862,dispett,2,FALSE),B862)</f>
        <v>ecpcntl</v>
      </c>
      <c r="P862" t="str">
        <f t="shared" si="339"/>
        <v>ECPFuelType</v>
      </c>
      <c r="Q862" t="str">
        <f t="shared" si="340"/>
        <v xml:space="preserve"> </v>
      </c>
      <c r="R862" t="str">
        <f t="shared" si="341"/>
        <v xml:space="preserve"> </v>
      </c>
      <c r="S862" t="str">
        <f t="shared" si="342"/>
        <v xml:space="preserve"> </v>
      </c>
      <c r="T862" t="str">
        <f t="shared" si="343"/>
        <v xml:space="preserve"> </v>
      </c>
      <c r="U862" t="str">
        <f t="shared" si="344"/>
        <v xml:space="preserve"> </v>
      </c>
      <c r="V862" t="str">
        <f t="shared" si="345"/>
        <v xml:space="preserve"> </v>
      </c>
      <c r="W862" t="str">
        <f t="shared" si="348"/>
        <v>UPFGAS</v>
      </c>
      <c r="X862" t="str">
        <f t="shared" si="349"/>
        <v>(ECPFuelType)</v>
      </c>
    </row>
    <row r="863" spans="1:24" x14ac:dyDescent="0.25">
      <c r="A863" t="s">
        <v>4417</v>
      </c>
      <c r="B863" t="s">
        <v>2875</v>
      </c>
      <c r="C863" t="s">
        <v>2839</v>
      </c>
      <c r="E863" t="s">
        <v>2876</v>
      </c>
      <c r="G863" t="s">
        <v>4197</v>
      </c>
      <c r="H863" t="s">
        <v>5313</v>
      </c>
      <c r="I863" t="s">
        <v>5316</v>
      </c>
      <c r="M863" t="str">
        <f t="shared" si="346"/>
        <v/>
      </c>
      <c r="N863" t="str">
        <f t="shared" si="347"/>
        <v/>
      </c>
      <c r="O863" t="str">
        <f>IFERROR(VLOOKUP(A863,dispett,2,FALSE),B863)</f>
        <v>ecpcntl</v>
      </c>
      <c r="P863" t="str">
        <f t="shared" si="339"/>
        <v>DispatchableECP</v>
      </c>
      <c r="Q863" t="str">
        <f t="shared" si="340"/>
        <v>FuelsPerPlant</v>
      </c>
      <c r="R863" t="str">
        <f t="shared" si="341"/>
        <v xml:space="preserve"> </v>
      </c>
      <c r="S863" t="str">
        <f t="shared" si="342"/>
        <v xml:space="preserve"> </v>
      </c>
      <c r="T863" t="str">
        <f t="shared" si="343"/>
        <v xml:space="preserve"> </v>
      </c>
      <c r="U863" t="str">
        <f t="shared" si="344"/>
        <v xml:space="preserve"> </v>
      </c>
      <c r="V863" t="str">
        <f t="shared" si="345"/>
        <v xml:space="preserve"> </v>
      </c>
      <c r="W863" t="str">
        <f t="shared" si="348"/>
        <v>UPFLTP</v>
      </c>
      <c r="X863" t="str">
        <f t="shared" si="349"/>
        <v>(DispatchableECP,FuelsPerPlant)</v>
      </c>
    </row>
    <row r="864" spans="1:24" x14ac:dyDescent="0.25">
      <c r="A864" t="s">
        <v>4418</v>
      </c>
      <c r="B864" t="s">
        <v>2875</v>
      </c>
      <c r="C864" t="s">
        <v>2839</v>
      </c>
      <c r="E864" t="s">
        <v>2914</v>
      </c>
      <c r="G864" t="s">
        <v>4419</v>
      </c>
      <c r="H864" t="s">
        <v>5308</v>
      </c>
      <c r="M864" t="str">
        <f t="shared" si="346"/>
        <v/>
      </c>
      <c r="N864" t="str">
        <f t="shared" si="347"/>
        <v/>
      </c>
      <c r="O864" t="str">
        <f>IFERROR(VLOOKUP(A864,dispett,2,FALSE),B864)</f>
        <v>ecpcntl</v>
      </c>
      <c r="P864" t="str">
        <f t="shared" si="339"/>
        <v>PlantType</v>
      </c>
      <c r="Q864" t="str">
        <f t="shared" si="340"/>
        <v xml:space="preserve"> </v>
      </c>
      <c r="R864" t="str">
        <f t="shared" si="341"/>
        <v xml:space="preserve"> </v>
      </c>
      <c r="S864" t="str">
        <f t="shared" si="342"/>
        <v xml:space="preserve"> </v>
      </c>
      <c r="T864" t="str">
        <f t="shared" si="343"/>
        <v xml:space="preserve"> </v>
      </c>
      <c r="U864" t="str">
        <f t="shared" si="344"/>
        <v xml:space="preserve"> </v>
      </c>
      <c r="V864" t="str">
        <f t="shared" si="345"/>
        <v xml:space="preserve"> </v>
      </c>
      <c r="W864" t="str">
        <f t="shared" si="348"/>
        <v>UPFOM</v>
      </c>
      <c r="X864" t="str">
        <f t="shared" si="349"/>
        <v>(PlantType)</v>
      </c>
    </row>
    <row r="865" spans="1:24" x14ac:dyDescent="0.25">
      <c r="A865" t="s">
        <v>4420</v>
      </c>
      <c r="B865" t="s">
        <v>2875</v>
      </c>
      <c r="C865" t="s">
        <v>2839</v>
      </c>
      <c r="E865" t="s">
        <v>2914</v>
      </c>
      <c r="G865" t="s">
        <v>4421</v>
      </c>
      <c r="H865" t="s">
        <v>5308</v>
      </c>
      <c r="M865" t="str">
        <f t="shared" si="346"/>
        <v/>
      </c>
      <c r="N865" t="str">
        <f t="shared" si="347"/>
        <v/>
      </c>
      <c r="O865" t="str">
        <f>IFERROR(VLOOKUP(A865,dispett,2,FALSE),B865)</f>
        <v>ecpcntl</v>
      </c>
      <c r="P865" t="str">
        <f t="shared" si="339"/>
        <v>PlantType</v>
      </c>
      <c r="Q865" t="str">
        <f t="shared" si="340"/>
        <v xml:space="preserve"> </v>
      </c>
      <c r="R865" t="str">
        <f t="shared" si="341"/>
        <v xml:space="preserve"> </v>
      </c>
      <c r="S865" t="str">
        <f t="shared" si="342"/>
        <v xml:space="preserve"> </v>
      </c>
      <c r="T865" t="str">
        <f t="shared" si="343"/>
        <v xml:space="preserve"> </v>
      </c>
      <c r="U865" t="str">
        <f t="shared" si="344"/>
        <v xml:space="preserve"> </v>
      </c>
      <c r="V865" t="str">
        <f t="shared" si="345"/>
        <v xml:space="preserve"> </v>
      </c>
      <c r="W865" t="str">
        <f t="shared" si="348"/>
        <v>UPFORT</v>
      </c>
      <c r="X865" t="str">
        <f t="shared" si="349"/>
        <v>(PlantType)</v>
      </c>
    </row>
    <row r="866" spans="1:24" x14ac:dyDescent="0.25">
      <c r="A866" t="s">
        <v>4422</v>
      </c>
      <c r="B866" t="s">
        <v>2875</v>
      </c>
      <c r="C866" t="s">
        <v>2839</v>
      </c>
      <c r="E866" t="s">
        <v>2876</v>
      </c>
      <c r="G866" t="s">
        <v>4423</v>
      </c>
      <c r="H866" t="s">
        <v>5322</v>
      </c>
      <c r="M866" t="str">
        <f t="shared" si="346"/>
        <v/>
      </c>
      <c r="N866" t="str">
        <f t="shared" si="347"/>
        <v/>
      </c>
      <c r="O866" t="str">
        <f>IFERROR(VLOOKUP(A866,dispett,2,FALSE),B866)</f>
        <v>ecpcntl</v>
      </c>
      <c r="P866" t="str">
        <f t="shared" ref="P866:P932" si="386">IFERROR(VLOOKUP(H866,ECPLOOK,3,FALSE),"missing")</f>
        <v>ECPFuelType</v>
      </c>
      <c r="Q866" t="str">
        <f t="shared" ref="Q866:Q932" si="387">IFERROR(VLOOKUP(I866,ECPLOOK,2,FALSE),IF(I866&lt;&gt;"","missing"," "))</f>
        <v xml:space="preserve"> </v>
      </c>
      <c r="R866" t="str">
        <f t="shared" ref="R866:R932" si="388">IFERROR(VLOOKUP(J866,ECPLOOK,3,FALSE),IF(J866&lt;&gt;"","missing"," "))</f>
        <v xml:space="preserve"> </v>
      </c>
      <c r="S866" t="str">
        <f t="shared" ref="S866:S932" si="389">IFERROR(VLOOKUP(K866,ECPLOOK,2,FALSE),IF(K866&lt;&gt;"","missing"," "))</f>
        <v xml:space="preserve"> </v>
      </c>
      <c r="T866" t="str">
        <f t="shared" ref="T866:T932" si="390">IFERROR(VLOOKUP(L866,ECPLOOK,3,FALSE),IF(L866&lt;&gt;"","missing"," "))</f>
        <v xml:space="preserve"> </v>
      </c>
      <c r="U866" t="str">
        <f t="shared" ref="U866:U932" si="391">IFERROR(VLOOKUP(M866,ECPLOOK,2)," ")</f>
        <v xml:space="preserve"> </v>
      </c>
      <c r="V866" t="str">
        <f t="shared" ref="V866:V932" si="392">IFERROR(VLOOKUP(N866,ECPLOOK,2)," ")</f>
        <v xml:space="preserve"> </v>
      </c>
      <c r="W866" t="str">
        <f t="shared" si="348"/>
        <v>UPFRES</v>
      </c>
      <c r="X866" t="str">
        <f t="shared" si="349"/>
        <v>(ECPFuelType)</v>
      </c>
    </row>
    <row r="867" spans="1:24" x14ac:dyDescent="0.25">
      <c r="A867" t="s">
        <v>4424</v>
      </c>
      <c r="B867" t="s">
        <v>2875</v>
      </c>
      <c r="C867" t="s">
        <v>2839</v>
      </c>
      <c r="D867" t="s">
        <v>5190</v>
      </c>
      <c r="E867" t="s">
        <v>2914</v>
      </c>
      <c r="G867" t="s">
        <v>4425</v>
      </c>
      <c r="H867" t="s">
        <v>5355</v>
      </c>
      <c r="M867" t="str">
        <f t="shared" ref="M867:M936" si="393">IF(OR($O867="dispout",$O867="bildin",$O867="bildout",$O867="dispin"),"mnumnr","")</f>
        <v/>
      </c>
      <c r="N867" t="str">
        <f t="shared" ref="N867:N936" si="394">IF(OR($O867="dispout",$O867="bildin",$O867="bildout",$O867="dispett3"),"mnumyr","")</f>
        <v/>
      </c>
      <c r="O867" t="str">
        <f>IFERROR(VLOOKUP(A867,dispett,2,FALSE),B867)</f>
        <v>ecpcntl</v>
      </c>
      <c r="P867" t="str">
        <f t="shared" si="386"/>
        <v>MNUMYRF</v>
      </c>
      <c r="Q867" t="str">
        <f t="shared" si="387"/>
        <v xml:space="preserve"> </v>
      </c>
      <c r="R867" t="str">
        <f t="shared" si="388"/>
        <v xml:space="preserve"> </v>
      </c>
      <c r="S867" t="str">
        <f t="shared" si="389"/>
        <v xml:space="preserve"> </v>
      </c>
      <c r="T867" t="str">
        <f t="shared" si="390"/>
        <v xml:space="preserve"> </v>
      </c>
      <c r="U867" t="str">
        <f t="shared" si="391"/>
        <v xml:space="preserve"> </v>
      </c>
      <c r="V867" t="str">
        <f t="shared" si="392"/>
        <v xml:space="preserve"> </v>
      </c>
      <c r="W867" t="str">
        <f t="shared" ref="W867:W936" si="395">IF(A867&lt;&gt;"CF",SUBSTITUTE(A867,"$","_"),"WWIND_CF")</f>
        <v>UPGNPD</v>
      </c>
      <c r="X867" t="str">
        <f t="shared" ref="X867:X936" si="396">IF(P867&lt;&gt;" ","("&amp;P867,"")    &amp;    IF(Q867&lt;&gt;" ",   ","&amp;Q867,"")   &amp; IF(R867&lt;&gt;" ",   ","&amp;R867,"")   &amp; IF(S867&lt;&gt;" ",   ","&amp;S867,"")  &amp; IF(T867&lt;&gt;" ",   ","&amp;T867,"")  &amp; IF(U867&lt;&gt;" ",  ","&amp;U867,"") &amp; IF(V867&lt;&gt;" ",  "," &amp; V867,"" )&amp; IF(P867&lt;&gt;" ",")","")</f>
        <v>(MNUMYRF)</v>
      </c>
    </row>
    <row r="868" spans="1:24" x14ac:dyDescent="0.25">
      <c r="A868" t="s">
        <v>4426</v>
      </c>
      <c r="B868" t="s">
        <v>2875</v>
      </c>
      <c r="C868" t="s">
        <v>2865</v>
      </c>
      <c r="E868" t="s">
        <v>2914</v>
      </c>
      <c r="G868" t="s">
        <v>4427</v>
      </c>
      <c r="H868" t="s">
        <v>5308</v>
      </c>
      <c r="M868" t="str">
        <f t="shared" si="393"/>
        <v/>
      </c>
      <c r="N868" t="str">
        <f t="shared" si="394"/>
        <v/>
      </c>
      <c r="O868" t="str">
        <f>IFERROR(VLOOKUP(A868,dispett,2,FALSE),B868)</f>
        <v>ecpcntl</v>
      </c>
      <c r="P868" t="str">
        <f t="shared" si="386"/>
        <v>PlantType</v>
      </c>
      <c r="Q868" t="str">
        <f t="shared" si="387"/>
        <v xml:space="preserve"> </v>
      </c>
      <c r="R868" t="str">
        <f t="shared" si="388"/>
        <v xml:space="preserve"> </v>
      </c>
      <c r="S868" t="str">
        <f t="shared" si="389"/>
        <v xml:space="preserve"> </v>
      </c>
      <c r="T868" t="str">
        <f t="shared" si="390"/>
        <v xml:space="preserve"> </v>
      </c>
      <c r="U868" t="str">
        <f t="shared" si="391"/>
        <v xml:space="preserve"> </v>
      </c>
      <c r="V868" t="str">
        <f t="shared" si="392"/>
        <v xml:space="preserve"> </v>
      </c>
      <c r="W868" t="str">
        <f t="shared" si="395"/>
        <v>UPGSMX</v>
      </c>
      <c r="X868" t="str">
        <f t="shared" si="396"/>
        <v>(PlantType)</v>
      </c>
    </row>
    <row r="869" spans="1:24" x14ac:dyDescent="0.25">
      <c r="A869" t="s">
        <v>4428</v>
      </c>
      <c r="B869" t="s">
        <v>2875</v>
      </c>
      <c r="C869" t="s">
        <v>2865</v>
      </c>
      <c r="E869" t="s">
        <v>2876</v>
      </c>
      <c r="G869" t="s">
        <v>4429</v>
      </c>
      <c r="H869" t="s">
        <v>5308</v>
      </c>
      <c r="M869" t="str">
        <f t="shared" si="393"/>
        <v/>
      </c>
      <c r="N869" t="str">
        <f t="shared" si="394"/>
        <v/>
      </c>
      <c r="O869" t="str">
        <f>IFERROR(VLOOKUP(A869,dispett,2,FALSE),B869)</f>
        <v>ecpcntl</v>
      </c>
      <c r="P869" t="str">
        <f t="shared" si="386"/>
        <v>PlantType</v>
      </c>
      <c r="Q869" t="str">
        <f t="shared" si="387"/>
        <v xml:space="preserve"> </v>
      </c>
      <c r="R869" t="str">
        <f t="shared" si="388"/>
        <v xml:space="preserve"> </v>
      </c>
      <c r="S869" t="str">
        <f t="shared" si="389"/>
        <v xml:space="preserve"> </v>
      </c>
      <c r="T869" t="str">
        <f t="shared" si="390"/>
        <v xml:space="preserve"> </v>
      </c>
      <c r="U869" t="str">
        <f t="shared" si="391"/>
        <v xml:space="preserve"> </v>
      </c>
      <c r="V869" t="str">
        <f t="shared" si="392"/>
        <v xml:space="preserve"> </v>
      </c>
      <c r="W869" t="str">
        <f t="shared" si="395"/>
        <v>UPGSTY</v>
      </c>
      <c r="X869" t="str">
        <f t="shared" si="396"/>
        <v>(PlantType)</v>
      </c>
    </row>
    <row r="870" spans="1:24" x14ac:dyDescent="0.25">
      <c r="A870" t="s">
        <v>4430</v>
      </c>
      <c r="B870" t="s">
        <v>2875</v>
      </c>
      <c r="C870" t="s">
        <v>2839</v>
      </c>
      <c r="E870" t="s">
        <v>2914</v>
      </c>
      <c r="G870" t="s">
        <v>4431</v>
      </c>
      <c r="H870" t="s">
        <v>5308</v>
      </c>
      <c r="M870" t="str">
        <f t="shared" si="393"/>
        <v/>
      </c>
      <c r="N870" t="str">
        <f t="shared" si="394"/>
        <v/>
      </c>
      <c r="O870" t="str">
        <f>IFERROR(VLOOKUP(A870,dispett,2,FALSE),B870)</f>
        <v>ecpcntl</v>
      </c>
      <c r="P870" t="str">
        <f t="shared" si="386"/>
        <v>PlantType</v>
      </c>
      <c r="Q870" t="str">
        <f t="shared" si="387"/>
        <v xml:space="preserve"> </v>
      </c>
      <c r="R870" t="str">
        <f t="shared" si="388"/>
        <v xml:space="preserve"> </v>
      </c>
      <c r="S870" t="str">
        <f t="shared" si="389"/>
        <v xml:space="preserve"> </v>
      </c>
      <c r="T870" t="str">
        <f t="shared" si="390"/>
        <v xml:space="preserve"> </v>
      </c>
      <c r="U870" t="str">
        <f t="shared" si="391"/>
        <v xml:space="preserve"> </v>
      </c>
      <c r="V870" t="str">
        <f t="shared" si="392"/>
        <v xml:space="preserve"> </v>
      </c>
      <c r="W870" t="str">
        <f t="shared" si="395"/>
        <v>UPGSUB</v>
      </c>
      <c r="X870" t="str">
        <f t="shared" si="396"/>
        <v>(PlantType)</v>
      </c>
    </row>
    <row r="871" spans="1:24" x14ac:dyDescent="0.25">
      <c r="A871" t="s">
        <v>4432</v>
      </c>
      <c r="B871" t="s">
        <v>2875</v>
      </c>
      <c r="C871" t="s">
        <v>2839</v>
      </c>
      <c r="E871" t="s">
        <v>2876</v>
      </c>
      <c r="G871" t="s">
        <v>4433</v>
      </c>
      <c r="H871" t="s">
        <v>5308</v>
      </c>
      <c r="M871" t="str">
        <f t="shared" si="393"/>
        <v/>
      </c>
      <c r="N871" t="str">
        <f t="shared" si="394"/>
        <v/>
      </c>
      <c r="O871" t="str">
        <f>IFERROR(VLOOKUP(A871,dispett,2,FALSE),B871)</f>
        <v>ecpcntl</v>
      </c>
      <c r="P871" t="str">
        <f t="shared" si="386"/>
        <v>PlantType</v>
      </c>
      <c r="Q871" t="str">
        <f t="shared" si="387"/>
        <v xml:space="preserve"> </v>
      </c>
      <c r="R871" t="str">
        <f t="shared" si="388"/>
        <v xml:space="preserve"> </v>
      </c>
      <c r="S871" t="str">
        <f t="shared" si="389"/>
        <v xml:space="preserve"> </v>
      </c>
      <c r="T871" t="str">
        <f t="shared" si="390"/>
        <v xml:space="preserve"> </v>
      </c>
      <c r="U871" t="str">
        <f t="shared" si="391"/>
        <v xml:space="preserve"> </v>
      </c>
      <c r="V871" t="str">
        <f t="shared" si="392"/>
        <v xml:space="preserve"> </v>
      </c>
      <c r="W871" t="str">
        <f t="shared" si="395"/>
        <v>UPGSUBPT</v>
      </c>
      <c r="X871" t="str">
        <f t="shared" si="396"/>
        <v>(PlantType)</v>
      </c>
    </row>
    <row r="872" spans="1:24" x14ac:dyDescent="0.25">
      <c r="A872" t="s">
        <v>4434</v>
      </c>
      <c r="B872" t="s">
        <v>2875</v>
      </c>
      <c r="C872" t="s">
        <v>2839</v>
      </c>
      <c r="E872" t="s">
        <v>2914</v>
      </c>
      <c r="G872" t="s">
        <v>4435</v>
      </c>
      <c r="H872" t="s">
        <v>5308</v>
      </c>
      <c r="I872" t="s">
        <v>2561</v>
      </c>
      <c r="M872" t="str">
        <f t="shared" si="393"/>
        <v/>
      </c>
      <c r="N872" t="str">
        <f t="shared" si="394"/>
        <v/>
      </c>
      <c r="O872" t="str">
        <f>IFERROR(VLOOKUP(A872,dispett,2,FALSE),B872)</f>
        <v>ecpcntl</v>
      </c>
      <c r="P872" t="str">
        <f t="shared" si="386"/>
        <v>PlantType</v>
      </c>
      <c r="Q872" t="str">
        <f t="shared" si="387"/>
        <v>MNUMYR</v>
      </c>
      <c r="R872" t="str">
        <f t="shared" si="388"/>
        <v xml:space="preserve"> </v>
      </c>
      <c r="S872" t="str">
        <f t="shared" si="389"/>
        <v xml:space="preserve"> </v>
      </c>
      <c r="T872" t="str">
        <f t="shared" si="390"/>
        <v xml:space="preserve"> </v>
      </c>
      <c r="U872" t="str">
        <f t="shared" si="391"/>
        <v xml:space="preserve"> </v>
      </c>
      <c r="V872" t="str">
        <f t="shared" si="392"/>
        <v xml:space="preserve"> </v>
      </c>
      <c r="W872" t="str">
        <f t="shared" si="395"/>
        <v>UPGSUBYR</v>
      </c>
      <c r="X872" t="str">
        <f t="shared" si="396"/>
        <v>(PlantType,MNUMYR)</v>
      </c>
    </row>
    <row r="873" spans="1:24" x14ac:dyDescent="0.25">
      <c r="A873" t="s">
        <v>4436</v>
      </c>
      <c r="B873" t="s">
        <v>2875</v>
      </c>
      <c r="C873" t="s">
        <v>2839</v>
      </c>
      <c r="E873" t="s">
        <v>2876</v>
      </c>
      <c r="G873" t="s">
        <v>4437</v>
      </c>
      <c r="H873" t="s">
        <v>5308</v>
      </c>
      <c r="M873" t="str">
        <f t="shared" si="393"/>
        <v/>
      </c>
      <c r="N873" t="str">
        <f t="shared" si="394"/>
        <v/>
      </c>
      <c r="O873" t="str">
        <f>IFERROR(VLOOKUP(A873,dispett,2,FALSE),B873)</f>
        <v>ecpcntl</v>
      </c>
      <c r="P873" t="str">
        <f t="shared" si="386"/>
        <v>PlantType</v>
      </c>
      <c r="Q873" t="str">
        <f t="shared" si="387"/>
        <v xml:space="preserve"> </v>
      </c>
      <c r="R873" t="str">
        <f t="shared" si="388"/>
        <v xml:space="preserve"> </v>
      </c>
      <c r="S873" t="str">
        <f t="shared" si="389"/>
        <v xml:space="preserve"> </v>
      </c>
      <c r="T873" t="str">
        <f t="shared" si="390"/>
        <v xml:space="preserve"> </v>
      </c>
      <c r="U873" t="str">
        <f t="shared" si="391"/>
        <v xml:space="preserve"> </v>
      </c>
      <c r="V873" t="str">
        <f t="shared" si="392"/>
        <v xml:space="preserve"> </v>
      </c>
      <c r="W873" t="str">
        <f t="shared" si="395"/>
        <v>UPGSY1</v>
      </c>
      <c r="X873" t="str">
        <f t="shared" si="396"/>
        <v>(PlantType)</v>
      </c>
    </row>
    <row r="874" spans="1:24" x14ac:dyDescent="0.25">
      <c r="A874" t="s">
        <v>4438</v>
      </c>
      <c r="B874" t="s">
        <v>2875</v>
      </c>
      <c r="C874" t="s">
        <v>2839</v>
      </c>
      <c r="E874" t="s">
        <v>2876</v>
      </c>
      <c r="G874" t="s">
        <v>4439</v>
      </c>
      <c r="H874" t="s">
        <v>5308</v>
      </c>
      <c r="M874" t="str">
        <f t="shared" si="393"/>
        <v/>
      </c>
      <c r="N874" t="str">
        <f t="shared" si="394"/>
        <v/>
      </c>
      <c r="O874" t="str">
        <f>IFERROR(VLOOKUP(A874,dispett,2,FALSE),B874)</f>
        <v>ecpcntl</v>
      </c>
      <c r="P874" t="str">
        <f t="shared" si="386"/>
        <v>PlantType</v>
      </c>
      <c r="Q874" t="str">
        <f t="shared" si="387"/>
        <v xml:space="preserve"> </v>
      </c>
      <c r="R874" t="str">
        <f t="shared" si="388"/>
        <v xml:space="preserve"> </v>
      </c>
      <c r="S874" t="str">
        <f t="shared" si="389"/>
        <v xml:space="preserve"> </v>
      </c>
      <c r="T874" t="str">
        <f t="shared" si="390"/>
        <v xml:space="preserve"> </v>
      </c>
      <c r="U874" t="str">
        <f t="shared" si="391"/>
        <v xml:space="preserve"> </v>
      </c>
      <c r="V874" t="str">
        <f t="shared" si="392"/>
        <v xml:space="preserve"> </v>
      </c>
      <c r="W874" t="str">
        <f t="shared" si="395"/>
        <v>UPGSYL</v>
      </c>
      <c r="X874" t="str">
        <f t="shared" si="396"/>
        <v>(PlantType)</v>
      </c>
    </row>
    <row r="875" spans="1:24" x14ac:dyDescent="0.25">
      <c r="A875" t="s">
        <v>4440</v>
      </c>
      <c r="B875" t="s">
        <v>2875</v>
      </c>
      <c r="C875" t="s">
        <v>2839</v>
      </c>
      <c r="E875" t="s">
        <v>2876</v>
      </c>
      <c r="G875" t="s">
        <v>4441</v>
      </c>
      <c r="H875" t="s">
        <v>5308</v>
      </c>
      <c r="M875" t="str">
        <f t="shared" si="393"/>
        <v/>
      </c>
      <c r="N875" t="str">
        <f t="shared" si="394"/>
        <v/>
      </c>
      <c r="O875" t="str">
        <f>IFERROR(VLOOKUP(A875,dispett,2,FALSE),B875)</f>
        <v>ecpcntl</v>
      </c>
      <c r="P875" t="str">
        <f t="shared" si="386"/>
        <v>PlantType</v>
      </c>
      <c r="Q875" t="str">
        <f t="shared" si="387"/>
        <v xml:space="preserve"> </v>
      </c>
      <c r="R875" t="str">
        <f t="shared" si="388"/>
        <v xml:space="preserve"> </v>
      </c>
      <c r="S875" t="str">
        <f t="shared" si="389"/>
        <v xml:space="preserve"> </v>
      </c>
      <c r="T875" t="str">
        <f t="shared" si="390"/>
        <v xml:space="preserve"> </v>
      </c>
      <c r="U875" t="str">
        <f t="shared" si="391"/>
        <v xml:space="preserve"> </v>
      </c>
      <c r="V875" t="str">
        <f t="shared" si="392"/>
        <v xml:space="preserve"> </v>
      </c>
      <c r="W875" t="str">
        <f t="shared" si="395"/>
        <v>UPGSYR</v>
      </c>
      <c r="X875" t="str">
        <f t="shared" si="396"/>
        <v>(PlantType)</v>
      </c>
    </row>
    <row r="876" spans="1:24" x14ac:dyDescent="0.25">
      <c r="A876" t="s">
        <v>4442</v>
      </c>
      <c r="B876" t="s">
        <v>2875</v>
      </c>
      <c r="C876" t="s">
        <v>2839</v>
      </c>
      <c r="E876" t="s">
        <v>2876</v>
      </c>
      <c r="G876" t="s">
        <v>4443</v>
      </c>
      <c r="H876" t="s">
        <v>2727</v>
      </c>
      <c r="M876" t="str">
        <f t="shared" si="393"/>
        <v/>
      </c>
      <c r="N876" t="str">
        <f t="shared" si="394"/>
        <v/>
      </c>
      <c r="O876" t="str">
        <f>IFERROR(VLOOKUP(A876,dispett,2,FALSE),B876)</f>
        <v>ecpcntl</v>
      </c>
      <c r="P876" t="str">
        <f t="shared" si="386"/>
        <v>SupplyRegion_ALT1</v>
      </c>
      <c r="Q876" t="str">
        <f t="shared" si="387"/>
        <v xml:space="preserve"> </v>
      </c>
      <c r="R876" t="str">
        <f t="shared" si="388"/>
        <v xml:space="preserve"> </v>
      </c>
      <c r="S876" t="str">
        <f t="shared" si="389"/>
        <v xml:space="preserve"> </v>
      </c>
      <c r="T876" t="str">
        <f t="shared" si="390"/>
        <v xml:space="preserve"> </v>
      </c>
      <c r="U876" t="str">
        <f t="shared" si="391"/>
        <v xml:space="preserve"> </v>
      </c>
      <c r="V876" t="str">
        <f t="shared" si="392"/>
        <v xml:space="preserve"> </v>
      </c>
      <c r="W876" t="str">
        <f t="shared" si="395"/>
        <v>UPGTRN</v>
      </c>
      <c r="X876" t="str">
        <f t="shared" si="396"/>
        <v>(SupplyRegion_ALT1)</v>
      </c>
    </row>
    <row r="877" spans="1:24" x14ac:dyDescent="0.25">
      <c r="A877" t="s">
        <v>4444</v>
      </c>
      <c r="B877" t="s">
        <v>2917</v>
      </c>
      <c r="C877" t="s">
        <v>2839</v>
      </c>
      <c r="E877" t="s">
        <v>2876</v>
      </c>
      <c r="G877" t="s">
        <v>4445</v>
      </c>
      <c r="H877" t="s">
        <v>2803</v>
      </c>
      <c r="M877" t="str">
        <f t="shared" si="393"/>
        <v/>
      </c>
      <c r="N877" t="str">
        <f t="shared" si="394"/>
        <v/>
      </c>
      <c r="O877" t="str">
        <f>IFERROR(VLOOKUP(A877,dispett,2,FALSE),B877)</f>
        <v>control</v>
      </c>
      <c r="P877" t="str">
        <f t="shared" si="386"/>
        <v>SCALARSet</v>
      </c>
      <c r="Q877" t="str">
        <f t="shared" si="387"/>
        <v xml:space="preserve"> </v>
      </c>
      <c r="R877" t="str">
        <f t="shared" si="388"/>
        <v xml:space="preserve"> </v>
      </c>
      <c r="S877" t="str">
        <f t="shared" si="389"/>
        <v xml:space="preserve"> </v>
      </c>
      <c r="T877" t="str">
        <f t="shared" si="390"/>
        <v xml:space="preserve"> </v>
      </c>
      <c r="U877" t="str">
        <f t="shared" si="391"/>
        <v xml:space="preserve"> </v>
      </c>
      <c r="V877" t="str">
        <f t="shared" si="392"/>
        <v xml:space="preserve"> </v>
      </c>
      <c r="W877" t="str">
        <f t="shared" si="395"/>
        <v>UPHRNQRT</v>
      </c>
      <c r="X877" t="str">
        <f t="shared" si="396"/>
        <v>(SCALARSet)</v>
      </c>
    </row>
    <row r="878" spans="1:24" s="2" customFormat="1" x14ac:dyDescent="0.25">
      <c r="A878" s="2" t="s">
        <v>5157</v>
      </c>
      <c r="B878" s="2" t="s">
        <v>2875</v>
      </c>
      <c r="C878" s="2" t="s">
        <v>2839</v>
      </c>
      <c r="E878" s="2" t="s">
        <v>2914</v>
      </c>
      <c r="G878" s="2" t="s">
        <v>5158</v>
      </c>
      <c r="H878" s="2" t="s">
        <v>5308</v>
      </c>
      <c r="M878" t="str">
        <f t="shared" si="393"/>
        <v/>
      </c>
      <c r="N878" t="str">
        <f t="shared" si="394"/>
        <v/>
      </c>
      <c r="O878" t="str">
        <f>IFERROR(VLOOKUP(A878,dispett,2,FALSE),B878)</f>
        <v>ecpcntl</v>
      </c>
      <c r="P878" t="str">
        <f t="shared" ref="P878" si="397">IFERROR(VLOOKUP(H878,ECPLOOK,3,FALSE),"missing")</f>
        <v>PlantType</v>
      </c>
      <c r="Q878" t="str">
        <f t="shared" ref="Q878" si="398">IFERROR(VLOOKUP(I878,ECPLOOK,2,FALSE),IF(I878&lt;&gt;"","missing"," "))</f>
        <v xml:space="preserve"> </v>
      </c>
      <c r="R878" t="str">
        <f t="shared" ref="R878" si="399">IFERROR(VLOOKUP(J878,ECPLOOK,3,FALSE),IF(J878&lt;&gt;"","missing"," "))</f>
        <v xml:space="preserve"> </v>
      </c>
      <c r="S878" t="str">
        <f t="shared" ref="S878" si="400">IFERROR(VLOOKUP(K878,ECPLOOK,2,FALSE),IF(K878&lt;&gt;"","missing"," "))</f>
        <v xml:space="preserve"> </v>
      </c>
      <c r="T878" t="str">
        <f t="shared" ref="T878" si="401">IFERROR(VLOOKUP(L878,ECPLOOK,3,FALSE),IF(L878&lt;&gt;"","missing"," "))</f>
        <v xml:space="preserve"> </v>
      </c>
      <c r="U878" t="str">
        <f t="shared" ref="U878" si="402">IFERROR(VLOOKUP(M878,ECPLOOK,2)," ")</f>
        <v xml:space="preserve"> </v>
      </c>
      <c r="V878" t="str">
        <f t="shared" ref="V878" si="403">IFERROR(VLOOKUP(N878,ECPLOOK,2)," ")</f>
        <v xml:space="preserve"> </v>
      </c>
      <c r="W878" t="str">
        <f t="shared" ref="W878" si="404">IF(A878&lt;&gt;"CF",SUBSTITUTE(A878,"$","_"),"WWIND_CF")</f>
        <v>UPHTRT</v>
      </c>
      <c r="X878" t="str">
        <f t="shared" ref="X878" si="405">IF(P878&lt;&gt;" ","("&amp;P878,"")    &amp;    IF(Q878&lt;&gt;" ",   ","&amp;Q878,"")   &amp; IF(R878&lt;&gt;" ",   ","&amp;R878,"")   &amp; IF(S878&lt;&gt;" ",   ","&amp;S878,"")  &amp; IF(T878&lt;&gt;" ",   ","&amp;T878,"")  &amp; IF(U878&lt;&gt;" ",  ","&amp;U878,"") &amp; IF(V878&lt;&gt;" ",  "," &amp; V878,"" )&amp; IF(P878&lt;&gt;" ",")","")</f>
        <v>(PlantType)</v>
      </c>
    </row>
    <row r="879" spans="1:24" x14ac:dyDescent="0.25">
      <c r="A879" t="s">
        <v>4446</v>
      </c>
      <c r="B879" t="s">
        <v>2875</v>
      </c>
      <c r="C879" t="s">
        <v>2839</v>
      </c>
      <c r="E879" t="s">
        <v>2914</v>
      </c>
      <c r="G879" t="s">
        <v>4447</v>
      </c>
      <c r="H879" t="s">
        <v>5318</v>
      </c>
      <c r="M879" t="str">
        <f t="shared" si="393"/>
        <v/>
      </c>
      <c r="N879" t="str">
        <f t="shared" si="394"/>
        <v/>
      </c>
      <c r="O879" t="str">
        <f>IFERROR(VLOOKUP(A879,dispett,2,FALSE),B879)</f>
        <v>ecpcntl</v>
      </c>
      <c r="P879" t="str">
        <f t="shared" si="386"/>
        <v>Intermittent</v>
      </c>
      <c r="Q879" t="str">
        <f t="shared" si="387"/>
        <v xml:space="preserve"> </v>
      </c>
      <c r="R879" t="str">
        <f t="shared" si="388"/>
        <v xml:space="preserve"> </v>
      </c>
      <c r="S879" t="str">
        <f t="shared" si="389"/>
        <v xml:space="preserve"> </v>
      </c>
      <c r="T879" t="str">
        <f t="shared" si="390"/>
        <v xml:space="preserve"> </v>
      </c>
      <c r="U879" t="str">
        <f t="shared" si="391"/>
        <v xml:space="preserve"> </v>
      </c>
      <c r="V879" t="str">
        <f t="shared" si="392"/>
        <v xml:space="preserve"> </v>
      </c>
      <c r="W879" t="str">
        <f t="shared" si="395"/>
        <v>UPIBND</v>
      </c>
      <c r="X879" t="str">
        <f t="shared" si="396"/>
        <v>(Intermittent)</v>
      </c>
    </row>
    <row r="880" spans="1:24" x14ac:dyDescent="0.25">
      <c r="A880" t="s">
        <v>4448</v>
      </c>
      <c r="B880" t="s">
        <v>2875</v>
      </c>
      <c r="C880" t="s">
        <v>2839</v>
      </c>
      <c r="E880" t="s">
        <v>2914</v>
      </c>
      <c r="G880" t="s">
        <v>4449</v>
      </c>
      <c r="H880" t="s">
        <v>2803</v>
      </c>
      <c r="M880" t="str">
        <f t="shared" si="393"/>
        <v/>
      </c>
      <c r="N880" t="str">
        <f t="shared" si="394"/>
        <v/>
      </c>
      <c r="O880" t="str">
        <f>IFERROR(VLOOKUP(A880,dispett,2,FALSE),B880)</f>
        <v>ecpcntl</v>
      </c>
      <c r="P880" t="str">
        <f t="shared" si="386"/>
        <v>SCALARSet</v>
      </c>
      <c r="Q880" t="str">
        <f t="shared" si="387"/>
        <v xml:space="preserve"> </v>
      </c>
      <c r="R880" t="str">
        <f t="shared" si="388"/>
        <v xml:space="preserve"> </v>
      </c>
      <c r="S880" t="str">
        <f t="shared" si="389"/>
        <v xml:space="preserve"> </v>
      </c>
      <c r="T880" t="str">
        <f t="shared" si="390"/>
        <v xml:space="preserve"> </v>
      </c>
      <c r="U880" t="str">
        <f t="shared" si="391"/>
        <v xml:space="preserve"> </v>
      </c>
      <c r="V880" t="str">
        <f t="shared" si="392"/>
        <v xml:space="preserve"> </v>
      </c>
      <c r="W880" t="str">
        <f t="shared" si="395"/>
        <v>UPINTBND</v>
      </c>
      <c r="X880" t="str">
        <f t="shared" si="396"/>
        <v>(SCALARSet)</v>
      </c>
    </row>
    <row r="881" spans="1:24" x14ac:dyDescent="0.25">
      <c r="A881" t="s">
        <v>5274</v>
      </c>
      <c r="B881" t="s">
        <v>2875</v>
      </c>
      <c r="C881" t="s">
        <v>2839</v>
      </c>
      <c r="E881" t="s">
        <v>2914</v>
      </c>
      <c r="G881" t="s">
        <v>5275</v>
      </c>
      <c r="H881" t="s">
        <v>2803</v>
      </c>
      <c r="M881" t="str">
        <f t="shared" si="393"/>
        <v/>
      </c>
      <c r="N881" t="str">
        <f t="shared" si="394"/>
        <v/>
      </c>
      <c r="O881" t="str">
        <f>IFERROR(VLOOKUP(A881,dispett,2,FALSE),B881)</f>
        <v>ecpcntl</v>
      </c>
      <c r="P881" t="str">
        <f t="shared" ref="P881" si="406">IFERROR(VLOOKUP(H881,ECPLOOK,3,FALSE),"missing")</f>
        <v>SCALARSet</v>
      </c>
      <c r="Q881" t="str">
        <f t="shared" ref="Q881" si="407">IFERROR(VLOOKUP(I881,ECPLOOK,2,FALSE),IF(I881&lt;&gt;"","missing"," "))</f>
        <v xml:space="preserve"> </v>
      </c>
      <c r="R881" t="str">
        <f t="shared" ref="R881" si="408">IFERROR(VLOOKUP(J881,ECPLOOK,3,FALSE),IF(J881&lt;&gt;"","missing"," "))</f>
        <v xml:space="preserve"> </v>
      </c>
      <c r="S881" t="str">
        <f t="shared" ref="S881" si="409">IFERROR(VLOOKUP(K881,ECPLOOK,2,FALSE),IF(K881&lt;&gt;"","missing"," "))</f>
        <v xml:space="preserve"> </v>
      </c>
      <c r="T881" t="str">
        <f t="shared" ref="T881" si="410">IFERROR(VLOOKUP(L881,ECPLOOK,3,FALSE),IF(L881&lt;&gt;"","missing"," "))</f>
        <v xml:space="preserve"> </v>
      </c>
      <c r="U881" t="str">
        <f t="shared" ref="U881" si="411">IFERROR(VLOOKUP(M881,ECPLOOK,2)," ")</f>
        <v xml:space="preserve"> </v>
      </c>
      <c r="V881" t="str">
        <f t="shared" ref="V881" si="412">IFERROR(VLOOKUP(N881,ECPLOOK,2)," ")</f>
        <v xml:space="preserve"> </v>
      </c>
      <c r="W881" t="str">
        <f t="shared" ref="W881" si="413">IF(A881&lt;&gt;"CF",SUBSTITUTE(A881,"$","_"),"WWIND_CF")</f>
        <v>UPINTBD0</v>
      </c>
      <c r="X881" t="str">
        <f t="shared" ref="X881" si="414">IF(P881&lt;&gt;" ","("&amp;P881,"")    &amp;    IF(Q881&lt;&gt;" ",   ","&amp;Q881,"")   &amp; IF(R881&lt;&gt;" ",   ","&amp;R881,"")   &amp; IF(S881&lt;&gt;" ",   ","&amp;S881,"")  &amp; IF(T881&lt;&gt;" ",   ","&amp;T881,"")  &amp; IF(U881&lt;&gt;" ",  ","&amp;U881,"") &amp; IF(V881&lt;&gt;" ",  "," &amp; V881,"" )&amp; IF(P881&lt;&gt;" ",")","")</f>
        <v>(SCALARSet)</v>
      </c>
    </row>
    <row r="882" spans="1:24" x14ac:dyDescent="0.25">
      <c r="A882" t="s">
        <v>4450</v>
      </c>
      <c r="B882" t="s">
        <v>2875</v>
      </c>
      <c r="C882" t="s">
        <v>2839</v>
      </c>
      <c r="E882" t="s">
        <v>2914</v>
      </c>
      <c r="G882" t="s">
        <v>4451</v>
      </c>
      <c r="H882" t="s">
        <v>2803</v>
      </c>
      <c r="M882" t="str">
        <f t="shared" si="393"/>
        <v/>
      </c>
      <c r="N882" t="str">
        <f t="shared" si="394"/>
        <v/>
      </c>
      <c r="O882" t="str">
        <f>IFERROR(VLOOKUP(A882,dispett,2,FALSE),B882)</f>
        <v>ecpcntl</v>
      </c>
      <c r="P882" t="str">
        <f t="shared" si="386"/>
        <v>SCALARSet</v>
      </c>
      <c r="Q882" t="str">
        <f t="shared" si="387"/>
        <v xml:space="preserve"> </v>
      </c>
      <c r="R882" t="str">
        <f t="shared" si="388"/>
        <v xml:space="preserve"> </v>
      </c>
      <c r="S882" t="str">
        <f t="shared" si="389"/>
        <v xml:space="preserve"> </v>
      </c>
      <c r="T882" t="str">
        <f t="shared" si="390"/>
        <v xml:space="preserve"> </v>
      </c>
      <c r="U882" t="str">
        <f t="shared" si="391"/>
        <v xml:space="preserve"> </v>
      </c>
      <c r="V882" t="str">
        <f t="shared" si="392"/>
        <v xml:space="preserve"> </v>
      </c>
      <c r="W882" t="str">
        <f t="shared" si="395"/>
        <v>UPINTINC</v>
      </c>
      <c r="X882" t="str">
        <f t="shared" si="396"/>
        <v>(SCALARSet)</v>
      </c>
    </row>
    <row r="883" spans="1:24" x14ac:dyDescent="0.25">
      <c r="A883" t="s">
        <v>4452</v>
      </c>
      <c r="B883" t="s">
        <v>2875</v>
      </c>
      <c r="C883" t="s">
        <v>2839</v>
      </c>
      <c r="E883" t="s">
        <v>2914</v>
      </c>
      <c r="G883" t="s">
        <v>4453</v>
      </c>
      <c r="H883" t="s">
        <v>2803</v>
      </c>
      <c r="M883" t="str">
        <f t="shared" si="393"/>
        <v/>
      </c>
      <c r="N883" t="str">
        <f t="shared" si="394"/>
        <v/>
      </c>
      <c r="O883" t="str">
        <f>IFERROR(VLOOKUP(A883,dispett,2,FALSE),B883)</f>
        <v>ecpcntl</v>
      </c>
      <c r="P883" t="str">
        <f t="shared" si="386"/>
        <v>SCALARSet</v>
      </c>
      <c r="Q883" t="str">
        <f t="shared" si="387"/>
        <v xml:space="preserve"> </v>
      </c>
      <c r="R883" t="str">
        <f t="shared" si="388"/>
        <v xml:space="preserve"> </v>
      </c>
      <c r="S883" t="str">
        <f t="shared" si="389"/>
        <v xml:space="preserve"> </v>
      </c>
      <c r="T883" t="str">
        <f t="shared" si="390"/>
        <v xml:space="preserve"> </v>
      </c>
      <c r="U883" t="str">
        <f t="shared" si="391"/>
        <v xml:space="preserve"> </v>
      </c>
      <c r="V883" t="str">
        <f t="shared" si="392"/>
        <v xml:space="preserve"> </v>
      </c>
      <c r="W883" t="str">
        <f t="shared" si="395"/>
        <v>UPINTLAG</v>
      </c>
      <c r="X883" t="str">
        <f t="shared" si="396"/>
        <v>(SCALARSet)</v>
      </c>
    </row>
    <row r="884" spans="1:24" x14ac:dyDescent="0.25">
      <c r="A884" t="s">
        <v>4454</v>
      </c>
      <c r="B884" t="s">
        <v>2875</v>
      </c>
      <c r="C884" t="s">
        <v>2839</v>
      </c>
      <c r="E884" t="s">
        <v>2914</v>
      </c>
      <c r="G884" t="s">
        <v>4455</v>
      </c>
      <c r="H884" t="s">
        <v>2727</v>
      </c>
      <c r="M884" t="str">
        <f t="shared" si="393"/>
        <v/>
      </c>
      <c r="N884" t="str">
        <f t="shared" si="394"/>
        <v/>
      </c>
      <c r="O884" t="str">
        <f>IFERROR(VLOOKUP(A884,dispett,2,FALSE),B884)</f>
        <v>ecpcntl</v>
      </c>
      <c r="P884" t="str">
        <f t="shared" si="386"/>
        <v>SupplyRegion_ALT1</v>
      </c>
      <c r="Q884" t="str">
        <f t="shared" si="387"/>
        <v xml:space="preserve"> </v>
      </c>
      <c r="R884" t="str">
        <f t="shared" si="388"/>
        <v xml:space="preserve"> </v>
      </c>
      <c r="S884" t="str">
        <f t="shared" si="389"/>
        <v xml:space="preserve"> </v>
      </c>
      <c r="T884" t="str">
        <f t="shared" si="390"/>
        <v xml:space="preserve"> </v>
      </c>
      <c r="U884" t="str">
        <f t="shared" si="391"/>
        <v xml:space="preserve"> </v>
      </c>
      <c r="V884" t="str">
        <f t="shared" si="392"/>
        <v xml:space="preserve"> </v>
      </c>
      <c r="W884" t="str">
        <f t="shared" si="395"/>
        <v>UPINTMAX</v>
      </c>
      <c r="X884" t="str">
        <f t="shared" si="396"/>
        <v>(SupplyRegion_ALT1)</v>
      </c>
    </row>
    <row r="885" spans="1:24" x14ac:dyDescent="0.25">
      <c r="A885" t="s">
        <v>4456</v>
      </c>
      <c r="B885" t="s">
        <v>2875</v>
      </c>
      <c r="C885" t="s">
        <v>2839</v>
      </c>
      <c r="E885" t="s">
        <v>2876</v>
      </c>
      <c r="G885" t="s">
        <v>4457</v>
      </c>
      <c r="H885" t="s">
        <v>2803</v>
      </c>
      <c r="M885" t="str">
        <f t="shared" si="393"/>
        <v/>
      </c>
      <c r="N885" t="str">
        <f t="shared" si="394"/>
        <v/>
      </c>
      <c r="O885" t="str">
        <f>IFERROR(VLOOKUP(A885,dispett,2,FALSE),B885)</f>
        <v>ecpcntl</v>
      </c>
      <c r="P885" t="str">
        <f t="shared" si="386"/>
        <v>SCALARSet</v>
      </c>
      <c r="Q885" t="str">
        <f t="shared" si="387"/>
        <v xml:space="preserve"> </v>
      </c>
      <c r="R885" t="str">
        <f t="shared" si="388"/>
        <v xml:space="preserve"> </v>
      </c>
      <c r="S885" t="str">
        <f t="shared" si="389"/>
        <v xml:space="preserve"> </v>
      </c>
      <c r="T885" t="str">
        <f t="shared" si="390"/>
        <v xml:space="preserve"> </v>
      </c>
      <c r="U885" t="str">
        <f t="shared" si="391"/>
        <v xml:space="preserve"> </v>
      </c>
      <c r="V885" t="str">
        <f t="shared" si="392"/>
        <v xml:space="preserve"> </v>
      </c>
      <c r="W885" t="str">
        <f t="shared" si="395"/>
        <v>UPINTSW</v>
      </c>
      <c r="X885" t="str">
        <f t="shared" si="396"/>
        <v>(SCALARSet)</v>
      </c>
    </row>
    <row r="886" spans="1:24" x14ac:dyDescent="0.25">
      <c r="A886" t="s">
        <v>4458</v>
      </c>
      <c r="B886" t="s">
        <v>2913</v>
      </c>
      <c r="C886" t="s">
        <v>2839</v>
      </c>
      <c r="E886" t="s">
        <v>2914</v>
      </c>
      <c r="G886" t="s">
        <v>4459</v>
      </c>
      <c r="H886" t="s">
        <v>5308</v>
      </c>
      <c r="M886" t="str">
        <f t="shared" si="393"/>
        <v/>
      </c>
      <c r="N886" t="str">
        <f t="shared" si="394"/>
        <v/>
      </c>
      <c r="O886" t="str">
        <f>IFERROR(VLOOKUP(A886,dispett,2,FALSE),B886)</f>
        <v>enewtech</v>
      </c>
      <c r="P886" t="str">
        <f t="shared" si="386"/>
        <v>PlantType</v>
      </c>
      <c r="Q886" t="str">
        <f t="shared" si="387"/>
        <v xml:space="preserve"> </v>
      </c>
      <c r="R886" t="str">
        <f t="shared" si="388"/>
        <v xml:space="preserve"> </v>
      </c>
      <c r="S886" t="str">
        <f t="shared" si="389"/>
        <v xml:space="preserve"> </v>
      </c>
      <c r="T886" t="str">
        <f t="shared" si="390"/>
        <v xml:space="preserve"> </v>
      </c>
      <c r="U886" t="str">
        <f t="shared" si="391"/>
        <v xml:space="preserve"> </v>
      </c>
      <c r="V886" t="str">
        <f t="shared" si="392"/>
        <v xml:space="preserve"> </v>
      </c>
      <c r="W886" t="str">
        <f t="shared" si="395"/>
        <v>UPLRLC</v>
      </c>
      <c r="X886" t="str">
        <f t="shared" si="396"/>
        <v>(PlantType)</v>
      </c>
    </row>
    <row r="887" spans="1:24" x14ac:dyDescent="0.25">
      <c r="A887" t="s">
        <v>4460</v>
      </c>
      <c r="B887" t="s">
        <v>4308</v>
      </c>
      <c r="C887" t="s">
        <v>2839</v>
      </c>
      <c r="E887" t="s">
        <v>2914</v>
      </c>
      <c r="G887" t="s">
        <v>4461</v>
      </c>
      <c r="H887" t="s">
        <v>5308</v>
      </c>
      <c r="M887" t="str">
        <f t="shared" si="393"/>
        <v/>
      </c>
      <c r="N887" t="str">
        <f t="shared" si="394"/>
        <v/>
      </c>
      <c r="O887" t="str">
        <f>IFERROR(VLOOKUP(A887,dispett,2,FALSE),B887)</f>
        <v>entcntl</v>
      </c>
      <c r="P887" t="str">
        <f t="shared" si="386"/>
        <v>PlantType</v>
      </c>
      <c r="Q887" t="str">
        <f t="shared" si="387"/>
        <v xml:space="preserve"> </v>
      </c>
      <c r="R887" t="str">
        <f t="shared" si="388"/>
        <v xml:space="preserve"> </v>
      </c>
      <c r="S887" t="str">
        <f t="shared" si="389"/>
        <v xml:space="preserve"> </v>
      </c>
      <c r="T887" t="str">
        <f t="shared" si="390"/>
        <v xml:space="preserve"> </v>
      </c>
      <c r="U887" t="str">
        <f t="shared" si="391"/>
        <v xml:space="preserve"> </v>
      </c>
      <c r="V887" t="str">
        <f t="shared" si="392"/>
        <v xml:space="preserve"> </v>
      </c>
      <c r="W887" t="str">
        <f t="shared" si="395"/>
        <v>UPLRMIN</v>
      </c>
      <c r="X887" t="str">
        <f t="shared" si="396"/>
        <v>(PlantType)</v>
      </c>
    </row>
    <row r="888" spans="1:24" x14ac:dyDescent="0.25">
      <c r="A888" t="s">
        <v>4462</v>
      </c>
      <c r="B888" t="s">
        <v>2913</v>
      </c>
      <c r="C888" t="s">
        <v>2839</v>
      </c>
      <c r="E888" t="s">
        <v>2914</v>
      </c>
      <c r="G888" t="s">
        <v>4463</v>
      </c>
      <c r="H888" t="s">
        <v>5308</v>
      </c>
      <c r="M888" t="str">
        <f t="shared" si="393"/>
        <v/>
      </c>
      <c r="N888" t="str">
        <f t="shared" si="394"/>
        <v/>
      </c>
      <c r="O888" t="str">
        <f>IFERROR(VLOOKUP(A888,dispett,2,FALSE),B888)</f>
        <v>enewtech</v>
      </c>
      <c r="P888" t="str">
        <f t="shared" si="386"/>
        <v>PlantType</v>
      </c>
      <c r="Q888" t="str">
        <f t="shared" si="387"/>
        <v xml:space="preserve"> </v>
      </c>
      <c r="R888" t="str">
        <f t="shared" si="388"/>
        <v xml:space="preserve"> </v>
      </c>
      <c r="S888" t="str">
        <f t="shared" si="389"/>
        <v xml:space="preserve"> </v>
      </c>
      <c r="T888" t="str">
        <f t="shared" si="390"/>
        <v xml:space="preserve"> </v>
      </c>
      <c r="U888" t="str">
        <f t="shared" si="391"/>
        <v xml:space="preserve"> </v>
      </c>
      <c r="V888" t="str">
        <f t="shared" si="392"/>
        <v xml:space="preserve"> </v>
      </c>
      <c r="W888" t="str">
        <f t="shared" si="395"/>
        <v>UPLROPT</v>
      </c>
      <c r="X888" t="str">
        <f t="shared" si="396"/>
        <v>(PlantType)</v>
      </c>
    </row>
    <row r="889" spans="1:24" x14ac:dyDescent="0.25">
      <c r="A889" t="s">
        <v>4464</v>
      </c>
      <c r="B889" t="s">
        <v>4308</v>
      </c>
      <c r="C889" t="s">
        <v>2839</v>
      </c>
      <c r="E889" t="s">
        <v>2914</v>
      </c>
      <c r="G889" t="s">
        <v>4465</v>
      </c>
      <c r="H889" t="s">
        <v>5308</v>
      </c>
      <c r="M889" t="str">
        <f t="shared" si="393"/>
        <v/>
      </c>
      <c r="N889" t="str">
        <f t="shared" si="394"/>
        <v/>
      </c>
      <c r="O889" t="str">
        <f>IFERROR(VLOOKUP(A889,dispett,2,FALSE),B889)</f>
        <v>entcntl</v>
      </c>
      <c r="P889" t="str">
        <f t="shared" si="386"/>
        <v>PlantType</v>
      </c>
      <c r="Q889" t="str">
        <f t="shared" si="387"/>
        <v xml:space="preserve"> </v>
      </c>
      <c r="R889" t="str">
        <f t="shared" si="388"/>
        <v xml:space="preserve"> </v>
      </c>
      <c r="S889" t="str">
        <f t="shared" si="389"/>
        <v xml:space="preserve"> </v>
      </c>
      <c r="T889" t="str">
        <f t="shared" si="390"/>
        <v xml:space="preserve"> </v>
      </c>
      <c r="U889" t="str">
        <f t="shared" si="391"/>
        <v xml:space="preserve"> </v>
      </c>
      <c r="V889" t="str">
        <f t="shared" si="392"/>
        <v xml:space="preserve"> </v>
      </c>
      <c r="W889" t="str">
        <f t="shared" si="395"/>
        <v>UPLRPC</v>
      </c>
      <c r="X889" t="str">
        <f t="shared" si="396"/>
        <v>(PlantType)</v>
      </c>
    </row>
    <row r="890" spans="1:24" x14ac:dyDescent="0.25">
      <c r="A890" t="s">
        <v>4466</v>
      </c>
      <c r="B890" t="s">
        <v>3999</v>
      </c>
      <c r="C890" t="s">
        <v>2839</v>
      </c>
      <c r="E890" t="s">
        <v>2840</v>
      </c>
      <c r="G890" t="s">
        <v>4467</v>
      </c>
      <c r="H890" t="s">
        <v>5313</v>
      </c>
      <c r="I890" t="s">
        <v>2727</v>
      </c>
      <c r="J890" t="s">
        <v>2561</v>
      </c>
      <c r="M890" t="str">
        <f t="shared" si="393"/>
        <v/>
      </c>
      <c r="N890" t="str">
        <f t="shared" si="394"/>
        <v/>
      </c>
      <c r="O890" t="str">
        <f>IFERROR(VLOOKUP(A890,dispett,2,FALSE),B890)</f>
        <v>uefdout</v>
      </c>
      <c r="P890" t="str">
        <f t="shared" si="386"/>
        <v>DispatchableECP</v>
      </c>
      <c r="Q890" t="str">
        <f t="shared" si="387"/>
        <v>SupplyRegion</v>
      </c>
      <c r="R890" t="str">
        <f t="shared" si="388"/>
        <v>MNUMYR</v>
      </c>
      <c r="S890" t="str">
        <f t="shared" si="389"/>
        <v xml:space="preserve"> </v>
      </c>
      <c r="T890" t="str">
        <f t="shared" si="390"/>
        <v xml:space="preserve"> </v>
      </c>
      <c r="U890" t="str">
        <f t="shared" si="391"/>
        <v xml:space="preserve"> </v>
      </c>
      <c r="V890" t="str">
        <f t="shared" si="392"/>
        <v xml:space="preserve"> </v>
      </c>
      <c r="W890" t="str">
        <f t="shared" si="395"/>
        <v>UPMAXCF</v>
      </c>
      <c r="X890" t="str">
        <f t="shared" si="396"/>
        <v>(DispatchableECP,SupplyRegion,MNUMYR)</v>
      </c>
    </row>
    <row r="891" spans="1:24" x14ac:dyDescent="0.25">
      <c r="A891" t="s">
        <v>4468</v>
      </c>
      <c r="B891" t="s">
        <v>2875</v>
      </c>
      <c r="C891" t="s">
        <v>2839</v>
      </c>
      <c r="E891" t="s">
        <v>2914</v>
      </c>
      <c r="G891" t="s">
        <v>3543</v>
      </c>
      <c r="H891" t="s">
        <v>5308</v>
      </c>
      <c r="M891" t="str">
        <f t="shared" si="393"/>
        <v/>
      </c>
      <c r="N891" t="str">
        <f t="shared" si="394"/>
        <v/>
      </c>
      <c r="O891" t="str">
        <f>IFERROR(VLOOKUP(A891,dispett,2,FALSE),B891)</f>
        <v>ecpcntl</v>
      </c>
      <c r="P891" t="str">
        <f t="shared" si="386"/>
        <v>PlantType</v>
      </c>
      <c r="Q891" t="str">
        <f t="shared" si="387"/>
        <v xml:space="preserve"> </v>
      </c>
      <c r="R891" t="str">
        <f t="shared" si="388"/>
        <v xml:space="preserve"> </v>
      </c>
      <c r="S891" t="str">
        <f t="shared" si="389"/>
        <v xml:space="preserve"> </v>
      </c>
      <c r="T891" t="str">
        <f t="shared" si="390"/>
        <v xml:space="preserve"> </v>
      </c>
      <c r="U891" t="str">
        <f t="shared" si="391"/>
        <v xml:space="preserve"> </v>
      </c>
      <c r="V891" t="str">
        <f t="shared" si="392"/>
        <v xml:space="preserve"> </v>
      </c>
      <c r="W891" t="str">
        <f t="shared" si="395"/>
        <v>UPMCF</v>
      </c>
      <c r="X891" t="str">
        <f t="shared" si="396"/>
        <v>(PlantType)</v>
      </c>
    </row>
    <row r="892" spans="1:24" x14ac:dyDescent="0.25">
      <c r="A892" t="s">
        <v>4469</v>
      </c>
      <c r="B892" t="s">
        <v>4308</v>
      </c>
      <c r="C892" t="s">
        <v>2839</v>
      </c>
      <c r="E892" t="s">
        <v>2914</v>
      </c>
      <c r="G892" t="s">
        <v>4470</v>
      </c>
      <c r="H892" t="s">
        <v>5308</v>
      </c>
      <c r="M892" t="str">
        <f t="shared" si="393"/>
        <v/>
      </c>
      <c r="N892" t="str">
        <f t="shared" si="394"/>
        <v/>
      </c>
      <c r="O892" t="str">
        <f>IFERROR(VLOOKUP(A892,dispett,2,FALSE),B892)</f>
        <v>entcntl</v>
      </c>
      <c r="P892" t="str">
        <f t="shared" si="386"/>
        <v>PlantType</v>
      </c>
      <c r="Q892" t="str">
        <f t="shared" si="387"/>
        <v xml:space="preserve"> </v>
      </c>
      <c r="R892" t="str">
        <f t="shared" si="388"/>
        <v xml:space="preserve"> </v>
      </c>
      <c r="S892" t="str">
        <f t="shared" si="389"/>
        <v xml:space="preserve"> </v>
      </c>
      <c r="T892" t="str">
        <f t="shared" si="390"/>
        <v xml:space="preserve"> </v>
      </c>
      <c r="U892" t="str">
        <f t="shared" si="391"/>
        <v xml:space="preserve"> </v>
      </c>
      <c r="V892" t="str">
        <f t="shared" si="392"/>
        <v xml:space="preserve"> </v>
      </c>
      <c r="W892" t="str">
        <f t="shared" si="395"/>
        <v>UPMSSIZ</v>
      </c>
      <c r="X892" t="str">
        <f t="shared" si="396"/>
        <v>(PlantType)</v>
      </c>
    </row>
    <row r="893" spans="1:24" x14ac:dyDescent="0.25">
      <c r="A893" t="s">
        <v>4471</v>
      </c>
      <c r="B893" t="s">
        <v>3999</v>
      </c>
      <c r="C893" t="s">
        <v>2839</v>
      </c>
      <c r="E893" t="s">
        <v>2840</v>
      </c>
      <c r="G893" t="s">
        <v>4472</v>
      </c>
      <c r="H893" t="s">
        <v>5313</v>
      </c>
      <c r="I893" t="s">
        <v>2704</v>
      </c>
      <c r="J893" t="s">
        <v>2561</v>
      </c>
      <c r="M893" t="str">
        <f t="shared" si="393"/>
        <v/>
      </c>
      <c r="N893" t="str">
        <f t="shared" si="394"/>
        <v/>
      </c>
      <c r="O893" t="str">
        <f>IFERROR(VLOOKUP(A893,dispett,2,FALSE),B893)</f>
        <v>uefdout</v>
      </c>
      <c r="P893" t="str">
        <f t="shared" si="386"/>
        <v>DispatchableECP</v>
      </c>
      <c r="Q893" t="str">
        <f t="shared" si="387"/>
        <v>FuelRegion</v>
      </c>
      <c r="R893" t="str">
        <f t="shared" si="388"/>
        <v>MNUMYR</v>
      </c>
      <c r="S893" t="str">
        <f t="shared" si="389"/>
        <v xml:space="preserve"> </v>
      </c>
      <c r="T893" t="str">
        <f t="shared" si="390"/>
        <v xml:space="preserve"> </v>
      </c>
      <c r="U893" t="str">
        <f t="shared" si="391"/>
        <v xml:space="preserve"> </v>
      </c>
      <c r="V893" t="str">
        <f t="shared" si="392"/>
        <v xml:space="preserve"> </v>
      </c>
      <c r="W893" t="str">
        <f t="shared" si="395"/>
        <v>UPMXGAS</v>
      </c>
      <c r="X893" t="str">
        <f t="shared" si="396"/>
        <v>(DispatchableECP,FuelRegion,MNUMYR)</v>
      </c>
    </row>
    <row r="894" spans="1:24" x14ac:dyDescent="0.25">
      <c r="A894" t="s">
        <v>4473</v>
      </c>
      <c r="B894" t="s">
        <v>3999</v>
      </c>
      <c r="C894" t="s">
        <v>2839</v>
      </c>
      <c r="E894" t="s">
        <v>2840</v>
      </c>
      <c r="G894" t="s">
        <v>4472</v>
      </c>
      <c r="H894" t="s">
        <v>5313</v>
      </c>
      <c r="I894" t="s">
        <v>2704</v>
      </c>
      <c r="J894" t="s">
        <v>2561</v>
      </c>
      <c r="M894" t="str">
        <f t="shared" si="393"/>
        <v/>
      </c>
      <c r="N894" t="str">
        <f t="shared" si="394"/>
        <v/>
      </c>
      <c r="O894" t="str">
        <f>IFERROR(VLOOKUP(A894,dispett,2,FALSE),B894)</f>
        <v>uefdout</v>
      </c>
      <c r="P894" t="str">
        <f t="shared" si="386"/>
        <v>DispatchableECP</v>
      </c>
      <c r="Q894" t="str">
        <f t="shared" si="387"/>
        <v>FuelRegion</v>
      </c>
      <c r="R894" t="str">
        <f t="shared" si="388"/>
        <v>MNUMYR</v>
      </c>
      <c r="S894" t="str">
        <f t="shared" si="389"/>
        <v xml:space="preserve"> </v>
      </c>
      <c r="T894" t="str">
        <f t="shared" si="390"/>
        <v xml:space="preserve"> </v>
      </c>
      <c r="U894" t="str">
        <f t="shared" si="391"/>
        <v xml:space="preserve"> </v>
      </c>
      <c r="V894" t="str">
        <f t="shared" si="392"/>
        <v xml:space="preserve"> </v>
      </c>
      <c r="W894" t="str">
        <f t="shared" si="395"/>
        <v>UPMXGAS_MR</v>
      </c>
      <c r="X894" t="str">
        <f t="shared" si="396"/>
        <v>(DispatchableECP,FuelRegion,MNUMYR)</v>
      </c>
    </row>
    <row r="895" spans="1:24" x14ac:dyDescent="0.25">
      <c r="A895" t="s">
        <v>4474</v>
      </c>
      <c r="B895" t="s">
        <v>3999</v>
      </c>
      <c r="C895" t="s">
        <v>2839</v>
      </c>
      <c r="E895" t="s">
        <v>2840</v>
      </c>
      <c r="G895" t="s">
        <v>4475</v>
      </c>
      <c r="H895" t="s">
        <v>5313</v>
      </c>
      <c r="I895" t="s">
        <v>2704</v>
      </c>
      <c r="J895" t="s">
        <v>2561</v>
      </c>
      <c r="M895" t="str">
        <f t="shared" si="393"/>
        <v/>
      </c>
      <c r="N895" t="str">
        <f t="shared" si="394"/>
        <v/>
      </c>
      <c r="O895" t="str">
        <f>IFERROR(VLOOKUP(A895,dispett,2,FALSE),B895)</f>
        <v>uefdout</v>
      </c>
      <c r="P895" t="str">
        <f t="shared" si="386"/>
        <v>DispatchableECP</v>
      </c>
      <c r="Q895" t="str">
        <f t="shared" si="387"/>
        <v>FuelRegion</v>
      </c>
      <c r="R895" t="str">
        <f t="shared" si="388"/>
        <v>MNUMYR</v>
      </c>
      <c r="S895" t="str">
        <f t="shared" si="389"/>
        <v xml:space="preserve"> </v>
      </c>
      <c r="T895" t="str">
        <f t="shared" si="390"/>
        <v xml:space="preserve"> </v>
      </c>
      <c r="U895" t="str">
        <f t="shared" si="391"/>
        <v xml:space="preserve"> </v>
      </c>
      <c r="V895" t="str">
        <f t="shared" si="392"/>
        <v xml:space="preserve"> </v>
      </c>
      <c r="W895" t="str">
        <f t="shared" si="395"/>
        <v>UPMXOIL</v>
      </c>
      <c r="X895" t="str">
        <f t="shared" si="396"/>
        <v>(DispatchableECP,FuelRegion,MNUMYR)</v>
      </c>
    </row>
    <row r="896" spans="1:24" x14ac:dyDescent="0.25">
      <c r="A896" t="s">
        <v>4476</v>
      </c>
      <c r="B896" t="s">
        <v>3999</v>
      </c>
      <c r="C896" t="s">
        <v>2839</v>
      </c>
      <c r="E896" t="s">
        <v>2840</v>
      </c>
      <c r="G896" t="s">
        <v>4475</v>
      </c>
      <c r="H896" t="s">
        <v>5313</v>
      </c>
      <c r="I896" t="s">
        <v>2704</v>
      </c>
      <c r="J896" t="s">
        <v>2561</v>
      </c>
      <c r="M896" t="str">
        <f t="shared" si="393"/>
        <v/>
      </c>
      <c r="N896" t="str">
        <f t="shared" si="394"/>
        <v/>
      </c>
      <c r="O896" t="str">
        <f>IFERROR(VLOOKUP(A896,dispett,2,FALSE),B896)</f>
        <v>uefdout</v>
      </c>
      <c r="P896" t="str">
        <f t="shared" si="386"/>
        <v>DispatchableECP</v>
      </c>
      <c r="Q896" t="str">
        <f t="shared" si="387"/>
        <v>FuelRegion</v>
      </c>
      <c r="R896" t="str">
        <f t="shared" si="388"/>
        <v>MNUMYR</v>
      </c>
      <c r="S896" t="str">
        <f t="shared" si="389"/>
        <v xml:space="preserve"> </v>
      </c>
      <c r="T896" t="str">
        <f t="shared" si="390"/>
        <v xml:space="preserve"> </v>
      </c>
      <c r="U896" t="str">
        <f t="shared" si="391"/>
        <v xml:space="preserve"> </v>
      </c>
      <c r="V896" t="str">
        <f t="shared" si="392"/>
        <v xml:space="preserve"> </v>
      </c>
      <c r="W896" t="str">
        <f t="shared" si="395"/>
        <v>UPMXOIL_MR</v>
      </c>
      <c r="X896" t="str">
        <f t="shared" si="396"/>
        <v>(DispatchableECP,FuelRegion,MNUMYR)</v>
      </c>
    </row>
    <row r="897" spans="1:24" x14ac:dyDescent="0.25">
      <c r="A897" t="s">
        <v>4477</v>
      </c>
      <c r="B897" t="s">
        <v>2875</v>
      </c>
      <c r="C897" t="s">
        <v>2839</v>
      </c>
      <c r="E897" t="s">
        <v>2876</v>
      </c>
      <c r="G897" t="s">
        <v>4478</v>
      </c>
      <c r="H897" t="s">
        <v>2803</v>
      </c>
      <c r="M897" t="str">
        <f t="shared" si="393"/>
        <v/>
      </c>
      <c r="N897" t="str">
        <f t="shared" si="394"/>
        <v/>
      </c>
      <c r="O897" t="str">
        <f>IFERROR(VLOOKUP(A897,dispett,2,FALSE),B897)</f>
        <v>ecpcntl</v>
      </c>
      <c r="P897" t="str">
        <f t="shared" si="386"/>
        <v>SCALARSet</v>
      </c>
      <c r="Q897" t="str">
        <f t="shared" si="387"/>
        <v xml:space="preserve"> </v>
      </c>
      <c r="R897" t="str">
        <f t="shared" si="388"/>
        <v xml:space="preserve"> </v>
      </c>
      <c r="S897" t="str">
        <f t="shared" si="389"/>
        <v xml:space="preserve"> </v>
      </c>
      <c r="T897" t="str">
        <f t="shared" si="390"/>
        <v xml:space="preserve"> </v>
      </c>
      <c r="U897" t="str">
        <f t="shared" si="391"/>
        <v xml:space="preserve"> </v>
      </c>
      <c r="V897" t="str">
        <f t="shared" si="392"/>
        <v xml:space="preserve"> </v>
      </c>
      <c r="W897" t="str">
        <f t="shared" si="395"/>
        <v>UPNASW</v>
      </c>
      <c r="X897" t="str">
        <f t="shared" si="396"/>
        <v>(SCALARSet)</v>
      </c>
    </row>
    <row r="898" spans="1:24" x14ac:dyDescent="0.25">
      <c r="A898" t="s">
        <v>4479</v>
      </c>
      <c r="B898" t="s">
        <v>2875</v>
      </c>
      <c r="C898" t="s">
        <v>2839</v>
      </c>
      <c r="E898" t="s">
        <v>2876</v>
      </c>
      <c r="G898" t="s">
        <v>4480</v>
      </c>
      <c r="H898" t="s">
        <v>2803</v>
      </c>
      <c r="M898" t="str">
        <f t="shared" si="393"/>
        <v/>
      </c>
      <c r="N898" t="str">
        <f t="shared" si="394"/>
        <v/>
      </c>
      <c r="O898" t="str">
        <f>IFERROR(VLOOKUP(A898,dispett,2,FALSE),B898)</f>
        <v>ecpcntl</v>
      </c>
      <c r="P898" t="str">
        <f t="shared" si="386"/>
        <v>SCALARSet</v>
      </c>
      <c r="Q898" t="str">
        <f t="shared" si="387"/>
        <v xml:space="preserve"> </v>
      </c>
      <c r="R898" t="str">
        <f t="shared" si="388"/>
        <v xml:space="preserve"> </v>
      </c>
      <c r="S898" t="str">
        <f t="shared" si="389"/>
        <v xml:space="preserve"> </v>
      </c>
      <c r="T898" t="str">
        <f t="shared" si="390"/>
        <v xml:space="preserve"> </v>
      </c>
      <c r="U898" t="str">
        <f t="shared" si="391"/>
        <v xml:space="preserve"> </v>
      </c>
      <c r="V898" t="str">
        <f t="shared" si="392"/>
        <v xml:space="preserve"> </v>
      </c>
      <c r="W898" t="str">
        <f t="shared" si="395"/>
        <v>UPNAYR</v>
      </c>
      <c r="X898" t="str">
        <f t="shared" si="396"/>
        <v>(SCALARSet)</v>
      </c>
    </row>
    <row r="899" spans="1:24" x14ac:dyDescent="0.25">
      <c r="A899" t="s">
        <v>4481</v>
      </c>
      <c r="B899" t="s">
        <v>2875</v>
      </c>
      <c r="C899" t="s">
        <v>2839</v>
      </c>
      <c r="E899" t="s">
        <v>2876</v>
      </c>
      <c r="G899" t="s">
        <v>4482</v>
      </c>
      <c r="H899" t="s">
        <v>5308</v>
      </c>
      <c r="M899" t="str">
        <f t="shared" si="393"/>
        <v/>
      </c>
      <c r="N899" t="str">
        <f t="shared" si="394"/>
        <v/>
      </c>
      <c r="O899" t="str">
        <f>IFERROR(VLOOKUP(A899,dispett,2,FALSE),B899)</f>
        <v>ecpcntl</v>
      </c>
      <c r="P899" t="str">
        <f t="shared" si="386"/>
        <v>PlantType</v>
      </c>
      <c r="Q899" t="str">
        <f t="shared" si="387"/>
        <v xml:space="preserve"> </v>
      </c>
      <c r="R899" t="str">
        <f t="shared" si="388"/>
        <v xml:space="preserve"> </v>
      </c>
      <c r="S899" t="str">
        <f t="shared" si="389"/>
        <v xml:space="preserve"> </v>
      </c>
      <c r="T899" t="str">
        <f t="shared" si="390"/>
        <v xml:space="preserve"> </v>
      </c>
      <c r="U899" t="str">
        <f t="shared" si="391"/>
        <v xml:space="preserve"> </v>
      </c>
      <c r="V899" t="str">
        <f t="shared" si="392"/>
        <v xml:space="preserve"> </v>
      </c>
      <c r="W899" t="str">
        <f t="shared" si="395"/>
        <v>UPNCLF</v>
      </c>
      <c r="X899" t="str">
        <f t="shared" si="396"/>
        <v>(PlantType)</v>
      </c>
    </row>
    <row r="900" spans="1:24" x14ac:dyDescent="0.25">
      <c r="A900" t="s">
        <v>4483</v>
      </c>
      <c r="B900" t="s">
        <v>2875</v>
      </c>
      <c r="C900" t="s">
        <v>2839</v>
      </c>
      <c r="E900" t="s">
        <v>2876</v>
      </c>
      <c r="G900" t="s">
        <v>4484</v>
      </c>
      <c r="H900" t="s">
        <v>2803</v>
      </c>
      <c r="M900" t="str">
        <f t="shared" si="393"/>
        <v/>
      </c>
      <c r="N900" t="str">
        <f t="shared" si="394"/>
        <v/>
      </c>
      <c r="O900" t="str">
        <f>IFERROR(VLOOKUP(A900,dispett,2,FALSE),B900)</f>
        <v>ecpcntl</v>
      </c>
      <c r="P900" t="str">
        <f t="shared" si="386"/>
        <v>SCALARSet</v>
      </c>
      <c r="Q900" t="str">
        <f t="shared" si="387"/>
        <v xml:space="preserve"> </v>
      </c>
      <c r="R900" t="str">
        <f t="shared" si="388"/>
        <v xml:space="preserve"> </v>
      </c>
      <c r="S900" t="str">
        <f t="shared" si="389"/>
        <v xml:space="preserve"> </v>
      </c>
      <c r="T900" t="str">
        <f t="shared" si="390"/>
        <v xml:space="preserve"> </v>
      </c>
      <c r="U900" t="str">
        <f t="shared" si="391"/>
        <v xml:space="preserve"> </v>
      </c>
      <c r="V900" t="str">
        <f t="shared" si="392"/>
        <v xml:space="preserve"> </v>
      </c>
      <c r="W900" t="str">
        <f t="shared" si="395"/>
        <v>UPNCLT</v>
      </c>
      <c r="X900" t="str">
        <f t="shared" si="396"/>
        <v>(SCALARSet)</v>
      </c>
    </row>
    <row r="901" spans="1:24" x14ac:dyDescent="0.25">
      <c r="A901" t="s">
        <v>4485</v>
      </c>
      <c r="B901" t="s">
        <v>2875</v>
      </c>
      <c r="C901" t="s">
        <v>2839</v>
      </c>
      <c r="E901" t="s">
        <v>2914</v>
      </c>
      <c r="G901" t="s">
        <v>4486</v>
      </c>
      <c r="H901" t="s">
        <v>5319</v>
      </c>
      <c r="M901" t="str">
        <f t="shared" si="393"/>
        <v/>
      </c>
      <c r="N901" t="str">
        <f t="shared" si="394"/>
        <v/>
      </c>
      <c r="O901" t="str">
        <f>IFERROR(VLOOKUP(A901,dispett,2,FALSE),B901)</f>
        <v>ecpcntl</v>
      </c>
      <c r="P901" t="str">
        <f t="shared" si="386"/>
        <v>ConstructionPeriod</v>
      </c>
      <c r="Q901" t="str">
        <f t="shared" si="387"/>
        <v xml:space="preserve"> </v>
      </c>
      <c r="R901" t="str">
        <f t="shared" si="388"/>
        <v xml:space="preserve"> </v>
      </c>
      <c r="S901" t="str">
        <f t="shared" si="389"/>
        <v xml:space="preserve"> </v>
      </c>
      <c r="T901" t="str">
        <f t="shared" si="390"/>
        <v xml:space="preserve"> </v>
      </c>
      <c r="U901" t="str">
        <f t="shared" si="391"/>
        <v xml:space="preserve"> </v>
      </c>
      <c r="V901" t="str">
        <f t="shared" si="392"/>
        <v xml:space="preserve"> </v>
      </c>
      <c r="W901" t="str">
        <f t="shared" si="395"/>
        <v>UPNCPR</v>
      </c>
      <c r="X901" t="str">
        <f t="shared" si="396"/>
        <v>(ConstructionPeriod)</v>
      </c>
    </row>
    <row r="902" spans="1:24" x14ac:dyDescent="0.25">
      <c r="A902" t="s">
        <v>4487</v>
      </c>
      <c r="B902" t="s">
        <v>2875</v>
      </c>
      <c r="C902" t="s">
        <v>2839</v>
      </c>
      <c r="E902" t="s">
        <v>2876</v>
      </c>
      <c r="G902" t="s">
        <v>4488</v>
      </c>
      <c r="H902" t="s">
        <v>2803</v>
      </c>
      <c r="M902" t="str">
        <f t="shared" si="393"/>
        <v/>
      </c>
      <c r="N902" t="str">
        <f t="shared" si="394"/>
        <v/>
      </c>
      <c r="O902" t="str">
        <f>IFERROR(VLOOKUP(A902,dispett,2,FALSE),B902)</f>
        <v>ecpcntl</v>
      </c>
      <c r="P902" t="str">
        <f t="shared" si="386"/>
        <v>SCALARSet</v>
      </c>
      <c r="Q902" t="str">
        <f t="shared" si="387"/>
        <v xml:space="preserve"> </v>
      </c>
      <c r="R902" t="str">
        <f t="shared" si="388"/>
        <v xml:space="preserve"> </v>
      </c>
      <c r="S902" t="str">
        <f t="shared" si="389"/>
        <v xml:space="preserve"> </v>
      </c>
      <c r="T902" t="str">
        <f t="shared" si="390"/>
        <v xml:space="preserve"> </v>
      </c>
      <c r="U902" t="str">
        <f t="shared" si="391"/>
        <v xml:space="preserve"> </v>
      </c>
      <c r="V902" t="str">
        <f t="shared" si="392"/>
        <v xml:space="preserve"> </v>
      </c>
      <c r="W902" t="str">
        <f t="shared" si="395"/>
        <v>UPNELF</v>
      </c>
      <c r="X902" t="str">
        <f t="shared" si="396"/>
        <v>(SCALARSet)</v>
      </c>
    </row>
    <row r="903" spans="1:24" x14ac:dyDescent="0.25">
      <c r="A903" t="s">
        <v>4489</v>
      </c>
      <c r="B903" t="s">
        <v>2875</v>
      </c>
      <c r="C903" t="s">
        <v>2839</v>
      </c>
      <c r="E903" t="s">
        <v>2914</v>
      </c>
      <c r="G903" t="s">
        <v>4490</v>
      </c>
      <c r="H903" t="s">
        <v>2803</v>
      </c>
      <c r="M903" t="str">
        <f t="shared" si="393"/>
        <v/>
      </c>
      <c r="N903" t="str">
        <f t="shared" si="394"/>
        <v/>
      </c>
      <c r="O903" t="str">
        <f>IFERROR(VLOOKUP(A903,dispett,2,FALSE),B903)</f>
        <v>ecpcntl</v>
      </c>
      <c r="P903" t="str">
        <f t="shared" si="386"/>
        <v>SCALARSet</v>
      </c>
      <c r="Q903" t="str">
        <f t="shared" si="387"/>
        <v xml:space="preserve"> </v>
      </c>
      <c r="R903" t="str">
        <f t="shared" si="388"/>
        <v xml:space="preserve"> </v>
      </c>
      <c r="S903" t="str">
        <f t="shared" si="389"/>
        <v xml:space="preserve"> </v>
      </c>
      <c r="T903" t="str">
        <f t="shared" si="390"/>
        <v xml:space="preserve"> </v>
      </c>
      <c r="U903" t="str">
        <f t="shared" si="391"/>
        <v xml:space="preserve"> </v>
      </c>
      <c r="V903" t="str">
        <f t="shared" si="392"/>
        <v xml:space="preserve"> </v>
      </c>
      <c r="W903" t="str">
        <f t="shared" si="395"/>
        <v>UPNFDT</v>
      </c>
      <c r="X903" t="str">
        <f t="shared" si="396"/>
        <v>(SCALARSet)</v>
      </c>
    </row>
    <row r="904" spans="1:24" x14ac:dyDescent="0.25">
      <c r="A904" t="s">
        <v>4491</v>
      </c>
      <c r="B904" t="s">
        <v>2875</v>
      </c>
      <c r="C904" t="s">
        <v>2839</v>
      </c>
      <c r="E904" t="s">
        <v>2914</v>
      </c>
      <c r="G904" t="s">
        <v>4492</v>
      </c>
      <c r="H904" t="s">
        <v>5308</v>
      </c>
      <c r="M904" t="str">
        <f t="shared" si="393"/>
        <v/>
      </c>
      <c r="N904" t="str">
        <f t="shared" si="394"/>
        <v/>
      </c>
      <c r="O904" t="str">
        <f>IFERROR(VLOOKUP(A904,dispett,2,FALSE),B904)</f>
        <v>ecpcntl</v>
      </c>
      <c r="P904" t="str">
        <f t="shared" si="386"/>
        <v>PlantType</v>
      </c>
      <c r="Q904" t="str">
        <f t="shared" si="387"/>
        <v xml:space="preserve"> </v>
      </c>
      <c r="R904" t="str">
        <f t="shared" si="388"/>
        <v xml:space="preserve"> </v>
      </c>
      <c r="S904" t="str">
        <f t="shared" si="389"/>
        <v xml:space="preserve"> </v>
      </c>
      <c r="T904" t="str">
        <f t="shared" si="390"/>
        <v xml:space="preserve"> </v>
      </c>
      <c r="U904" t="str">
        <f t="shared" si="391"/>
        <v xml:space="preserve"> </v>
      </c>
      <c r="V904" t="str">
        <f t="shared" si="392"/>
        <v xml:space="preserve"> </v>
      </c>
      <c r="W904" t="str">
        <f t="shared" si="395"/>
        <v>UPNFDTA</v>
      </c>
      <c r="X904" t="str">
        <f t="shared" si="396"/>
        <v>(PlantType)</v>
      </c>
    </row>
    <row r="905" spans="1:24" x14ac:dyDescent="0.25">
      <c r="A905" t="s">
        <v>4493</v>
      </c>
      <c r="B905" t="s">
        <v>2875</v>
      </c>
      <c r="C905" t="s">
        <v>2839</v>
      </c>
      <c r="E905" t="s">
        <v>2876</v>
      </c>
      <c r="G905" t="s">
        <v>4494</v>
      </c>
      <c r="H905" t="s">
        <v>5308</v>
      </c>
      <c r="M905" t="str">
        <f t="shared" si="393"/>
        <v/>
      </c>
      <c r="N905" t="str">
        <f t="shared" si="394"/>
        <v/>
      </c>
      <c r="O905" t="str">
        <f>IFERROR(VLOOKUP(A905,dispett,2,FALSE),B905)</f>
        <v>ecpcntl</v>
      </c>
      <c r="P905" t="str">
        <f t="shared" si="386"/>
        <v>PlantType</v>
      </c>
      <c r="Q905" t="str">
        <f t="shared" si="387"/>
        <v xml:space="preserve"> </v>
      </c>
      <c r="R905" t="str">
        <f t="shared" si="388"/>
        <v xml:space="preserve"> </v>
      </c>
      <c r="S905" t="str">
        <f t="shared" si="389"/>
        <v xml:space="preserve"> </v>
      </c>
      <c r="T905" t="str">
        <f t="shared" si="390"/>
        <v xml:space="preserve"> </v>
      </c>
      <c r="U905" t="str">
        <f t="shared" si="391"/>
        <v xml:space="preserve"> </v>
      </c>
      <c r="V905" t="str">
        <f t="shared" si="392"/>
        <v xml:space="preserve"> </v>
      </c>
      <c r="W905" t="str">
        <f t="shared" si="395"/>
        <v>UPNFDTL</v>
      </c>
      <c r="X905" t="str">
        <f t="shared" si="396"/>
        <v>(PlantType)</v>
      </c>
    </row>
    <row r="906" spans="1:24" x14ac:dyDescent="0.25">
      <c r="A906" t="s">
        <v>4495</v>
      </c>
      <c r="B906" t="s">
        <v>2875</v>
      </c>
      <c r="C906" t="s">
        <v>2839</v>
      </c>
      <c r="E906" t="s">
        <v>2876</v>
      </c>
      <c r="G906" t="s">
        <v>4496</v>
      </c>
      <c r="H906" t="s">
        <v>5308</v>
      </c>
      <c r="M906" t="str">
        <f t="shared" si="393"/>
        <v/>
      </c>
      <c r="N906" t="str">
        <f t="shared" si="394"/>
        <v/>
      </c>
      <c r="O906" t="str">
        <f>IFERROR(VLOOKUP(A906,dispett,2,FALSE),B906)</f>
        <v>ecpcntl</v>
      </c>
      <c r="P906" t="str">
        <f t="shared" si="386"/>
        <v>PlantType</v>
      </c>
      <c r="Q906" t="str">
        <f t="shared" si="387"/>
        <v xml:space="preserve"> </v>
      </c>
      <c r="R906" t="str">
        <f t="shared" si="388"/>
        <v xml:space="preserve"> </v>
      </c>
      <c r="S906" t="str">
        <f t="shared" si="389"/>
        <v xml:space="preserve"> </v>
      </c>
      <c r="T906" t="str">
        <f t="shared" si="390"/>
        <v xml:space="preserve"> </v>
      </c>
      <c r="U906" t="str">
        <f t="shared" si="391"/>
        <v xml:space="preserve"> </v>
      </c>
      <c r="V906" t="str">
        <f t="shared" si="392"/>
        <v xml:space="preserve"> </v>
      </c>
      <c r="W906" t="str">
        <f t="shared" si="395"/>
        <v>UPNFDTS</v>
      </c>
      <c r="X906" t="str">
        <f t="shared" si="396"/>
        <v>(PlantType)</v>
      </c>
    </row>
    <row r="907" spans="1:24" x14ac:dyDescent="0.25">
      <c r="A907" t="s">
        <v>4497</v>
      </c>
      <c r="B907" t="s">
        <v>2875</v>
      </c>
      <c r="C907" t="s">
        <v>2839</v>
      </c>
      <c r="E907" t="s">
        <v>2914</v>
      </c>
      <c r="G907" t="s">
        <v>4498</v>
      </c>
      <c r="H907" t="s">
        <v>5308</v>
      </c>
      <c r="M907" t="str">
        <f t="shared" si="393"/>
        <v/>
      </c>
      <c r="N907" t="str">
        <f t="shared" si="394"/>
        <v/>
      </c>
      <c r="O907" t="str">
        <f>IFERROR(VLOOKUP(A907,dispett,2,FALSE),B907)</f>
        <v>ecpcntl</v>
      </c>
      <c r="P907" t="str">
        <f t="shared" si="386"/>
        <v>PlantType</v>
      </c>
      <c r="Q907" t="str">
        <f t="shared" si="387"/>
        <v xml:space="preserve"> </v>
      </c>
      <c r="R907" t="str">
        <f t="shared" si="388"/>
        <v xml:space="preserve"> </v>
      </c>
      <c r="S907" t="str">
        <f t="shared" si="389"/>
        <v xml:space="preserve"> </v>
      </c>
      <c r="T907" t="str">
        <f t="shared" si="390"/>
        <v xml:space="preserve"> </v>
      </c>
      <c r="U907" t="str">
        <f t="shared" si="391"/>
        <v xml:space="preserve"> </v>
      </c>
      <c r="V907" t="str">
        <f t="shared" si="392"/>
        <v xml:space="preserve"> </v>
      </c>
      <c r="W907" t="str">
        <f t="shared" si="395"/>
        <v>UPNFDTY</v>
      </c>
      <c r="X907" t="str">
        <f t="shared" si="396"/>
        <v>(PlantType)</v>
      </c>
    </row>
    <row r="908" spans="1:24" x14ac:dyDescent="0.25">
      <c r="A908" t="s">
        <v>4499</v>
      </c>
      <c r="B908" t="s">
        <v>2875</v>
      </c>
      <c r="C908" t="s">
        <v>2839</v>
      </c>
      <c r="E908" t="s">
        <v>2914</v>
      </c>
      <c r="G908" t="s">
        <v>4500</v>
      </c>
      <c r="H908" t="s">
        <v>2803</v>
      </c>
      <c r="M908" t="str">
        <f t="shared" si="393"/>
        <v/>
      </c>
      <c r="N908" t="str">
        <f t="shared" si="394"/>
        <v/>
      </c>
      <c r="O908" t="str">
        <f>IFERROR(VLOOKUP(A908,dispett,2,FALSE),B908)</f>
        <v>ecpcntl</v>
      </c>
      <c r="P908" t="str">
        <f t="shared" si="386"/>
        <v>SCALARSet</v>
      </c>
      <c r="Q908" t="str">
        <f t="shared" si="387"/>
        <v xml:space="preserve"> </v>
      </c>
      <c r="R908" t="str">
        <f t="shared" si="388"/>
        <v xml:space="preserve"> </v>
      </c>
      <c r="S908" t="str">
        <f t="shared" si="389"/>
        <v xml:space="preserve"> </v>
      </c>
      <c r="T908" t="str">
        <f t="shared" si="390"/>
        <v xml:space="preserve"> </v>
      </c>
      <c r="U908" t="str">
        <f t="shared" si="391"/>
        <v xml:space="preserve"> </v>
      </c>
      <c r="V908" t="str">
        <f t="shared" si="392"/>
        <v xml:space="preserve"> </v>
      </c>
      <c r="W908" t="str">
        <f t="shared" si="395"/>
        <v>UPNGGRWE</v>
      </c>
      <c r="X908" t="str">
        <f t="shared" si="396"/>
        <v>(SCALARSet)</v>
      </c>
    </row>
    <row r="909" spans="1:24" x14ac:dyDescent="0.25">
      <c r="A909" t="s">
        <v>4501</v>
      </c>
      <c r="B909" t="s">
        <v>2875</v>
      </c>
      <c r="C909" t="s">
        <v>2839</v>
      </c>
      <c r="E909" t="s">
        <v>2914</v>
      </c>
      <c r="G909" t="s">
        <v>4502</v>
      </c>
      <c r="H909" t="s">
        <v>2803</v>
      </c>
      <c r="M909" t="str">
        <f t="shared" si="393"/>
        <v/>
      </c>
      <c r="N909" t="str">
        <f t="shared" si="394"/>
        <v/>
      </c>
      <c r="O909" t="str">
        <f>IFERROR(VLOOKUP(A909,dispett,2,FALSE),B909)</f>
        <v>ecpcntl</v>
      </c>
      <c r="P909" t="str">
        <f t="shared" si="386"/>
        <v>SCALARSet</v>
      </c>
      <c r="Q909" t="str">
        <f t="shared" si="387"/>
        <v xml:space="preserve"> </v>
      </c>
      <c r="R909" t="str">
        <f t="shared" si="388"/>
        <v xml:space="preserve"> </v>
      </c>
      <c r="S909" t="str">
        <f t="shared" si="389"/>
        <v xml:space="preserve"> </v>
      </c>
      <c r="T909" t="str">
        <f t="shared" si="390"/>
        <v xml:space="preserve"> </v>
      </c>
      <c r="U909" t="str">
        <f t="shared" si="391"/>
        <v xml:space="preserve"> </v>
      </c>
      <c r="V909" t="str">
        <f t="shared" si="392"/>
        <v xml:space="preserve"> </v>
      </c>
      <c r="W909" t="str">
        <f t="shared" si="395"/>
        <v>UPNGGRWT</v>
      </c>
      <c r="X909" t="str">
        <f t="shared" si="396"/>
        <v>(SCALARSet)</v>
      </c>
    </row>
    <row r="910" spans="1:24" x14ac:dyDescent="0.25">
      <c r="A910" t="s">
        <v>4503</v>
      </c>
      <c r="B910" t="s">
        <v>2875</v>
      </c>
      <c r="C910" t="s">
        <v>2839</v>
      </c>
      <c r="E910" t="s">
        <v>2876</v>
      </c>
      <c r="G910" t="s">
        <v>4504</v>
      </c>
      <c r="H910" t="s">
        <v>2727</v>
      </c>
      <c r="M910" t="str">
        <f t="shared" si="393"/>
        <v/>
      </c>
      <c r="N910" t="str">
        <f t="shared" si="394"/>
        <v/>
      </c>
      <c r="O910" t="str">
        <f>IFERROR(VLOOKUP(A910,dispett,2,FALSE),B910)</f>
        <v>ecpcntl</v>
      </c>
      <c r="P910" t="str">
        <f t="shared" si="386"/>
        <v>SupplyRegion_ALT1</v>
      </c>
      <c r="Q910" t="str">
        <f t="shared" si="387"/>
        <v xml:space="preserve"> </v>
      </c>
      <c r="R910" t="str">
        <f t="shared" si="388"/>
        <v xml:space="preserve"> </v>
      </c>
      <c r="S910" t="str">
        <f t="shared" si="389"/>
        <v xml:space="preserve"> </v>
      </c>
      <c r="T910" t="str">
        <f t="shared" si="390"/>
        <v xml:space="preserve"> </v>
      </c>
      <c r="U910" t="str">
        <f t="shared" si="391"/>
        <v xml:space="preserve"> </v>
      </c>
      <c r="V910" t="str">
        <f t="shared" si="392"/>
        <v xml:space="preserve"> </v>
      </c>
      <c r="W910" t="str">
        <f t="shared" si="395"/>
        <v>UPNGRG</v>
      </c>
      <c r="X910" t="str">
        <f t="shared" si="396"/>
        <v>(SupplyRegion_ALT1)</v>
      </c>
    </row>
    <row r="911" spans="1:24" x14ac:dyDescent="0.25">
      <c r="A911" t="s">
        <v>4505</v>
      </c>
      <c r="B911" t="s">
        <v>2875</v>
      </c>
      <c r="C911" t="s">
        <v>2839</v>
      </c>
      <c r="E911" t="s">
        <v>2914</v>
      </c>
      <c r="G911" t="s">
        <v>4506</v>
      </c>
      <c r="H911" t="s">
        <v>2803</v>
      </c>
      <c r="M911" t="str">
        <f t="shared" si="393"/>
        <v/>
      </c>
      <c r="N911" t="str">
        <f t="shared" si="394"/>
        <v/>
      </c>
      <c r="O911" t="str">
        <f>IFERROR(VLOOKUP(A911,dispett,2,FALSE),B911)</f>
        <v>ecpcntl</v>
      </c>
      <c r="P911" t="str">
        <f t="shared" si="386"/>
        <v>SCALARSet</v>
      </c>
      <c r="Q911" t="str">
        <f t="shared" si="387"/>
        <v xml:space="preserve"> </v>
      </c>
      <c r="R911" t="str">
        <f t="shared" si="388"/>
        <v xml:space="preserve"> </v>
      </c>
      <c r="S911" t="str">
        <f t="shared" si="389"/>
        <v xml:space="preserve"> </v>
      </c>
      <c r="T911" t="str">
        <f t="shared" si="390"/>
        <v xml:space="preserve"> </v>
      </c>
      <c r="U911" t="str">
        <f t="shared" si="391"/>
        <v xml:space="preserve"> </v>
      </c>
      <c r="V911" t="str">
        <f t="shared" si="392"/>
        <v xml:space="preserve"> </v>
      </c>
      <c r="W911" t="str">
        <f t="shared" si="395"/>
        <v>UPNIPRM</v>
      </c>
      <c r="X911" t="str">
        <f t="shared" si="396"/>
        <v>(SCALARSet)</v>
      </c>
    </row>
    <row r="912" spans="1:24" x14ac:dyDescent="0.25">
      <c r="A912" t="s">
        <v>4507</v>
      </c>
      <c r="B912" t="s">
        <v>2875</v>
      </c>
      <c r="C912" t="s">
        <v>2839</v>
      </c>
      <c r="E912" t="s">
        <v>2914</v>
      </c>
      <c r="G912" t="s">
        <v>4492</v>
      </c>
      <c r="H912" t="s">
        <v>5308</v>
      </c>
      <c r="M912" t="str">
        <f t="shared" si="393"/>
        <v/>
      </c>
      <c r="N912" t="str">
        <f t="shared" si="394"/>
        <v/>
      </c>
      <c r="O912" t="str">
        <f>IFERROR(VLOOKUP(A912,dispett,2,FALSE),B912)</f>
        <v>ecpcntl</v>
      </c>
      <c r="P912" t="str">
        <f t="shared" si="386"/>
        <v>PlantType</v>
      </c>
      <c r="Q912" t="str">
        <f t="shared" si="387"/>
        <v xml:space="preserve"> </v>
      </c>
      <c r="R912" t="str">
        <f t="shared" si="388"/>
        <v xml:space="preserve"> </v>
      </c>
      <c r="S912" t="str">
        <f t="shared" si="389"/>
        <v xml:space="preserve"> </v>
      </c>
      <c r="T912" t="str">
        <f t="shared" si="390"/>
        <v xml:space="preserve"> </v>
      </c>
      <c r="U912" t="str">
        <f t="shared" si="391"/>
        <v xml:space="preserve"> </v>
      </c>
      <c r="V912" t="str">
        <f t="shared" si="392"/>
        <v xml:space="preserve"> </v>
      </c>
      <c r="W912" t="str">
        <f t="shared" si="395"/>
        <v>UPNIRTEA</v>
      </c>
      <c r="X912" t="str">
        <f t="shared" si="396"/>
        <v>(PlantType)</v>
      </c>
    </row>
    <row r="913" spans="1:24" x14ac:dyDescent="0.25">
      <c r="A913" t="s">
        <v>4508</v>
      </c>
      <c r="B913" t="s">
        <v>2875</v>
      </c>
      <c r="C913" t="s">
        <v>2839</v>
      </c>
      <c r="E913" t="s">
        <v>2876</v>
      </c>
      <c r="G913" t="s">
        <v>4509</v>
      </c>
      <c r="H913" t="s">
        <v>5308</v>
      </c>
      <c r="M913" t="str">
        <f t="shared" si="393"/>
        <v/>
      </c>
      <c r="N913" t="str">
        <f t="shared" si="394"/>
        <v/>
      </c>
      <c r="O913" t="str">
        <f>IFERROR(VLOOKUP(A913,dispett,2,FALSE),B913)</f>
        <v>ecpcntl</v>
      </c>
      <c r="P913" t="str">
        <f t="shared" si="386"/>
        <v>PlantType</v>
      </c>
      <c r="Q913" t="str">
        <f t="shared" si="387"/>
        <v xml:space="preserve"> </v>
      </c>
      <c r="R913" t="str">
        <f t="shared" si="388"/>
        <v xml:space="preserve"> </v>
      </c>
      <c r="S913" t="str">
        <f t="shared" si="389"/>
        <v xml:space="preserve"> </v>
      </c>
      <c r="T913" t="str">
        <f t="shared" si="390"/>
        <v xml:space="preserve"> </v>
      </c>
      <c r="U913" t="str">
        <f t="shared" si="391"/>
        <v xml:space="preserve"> </v>
      </c>
      <c r="V913" t="str">
        <f t="shared" si="392"/>
        <v xml:space="preserve"> </v>
      </c>
      <c r="W913" t="str">
        <f t="shared" si="395"/>
        <v>UPNIRTEL</v>
      </c>
      <c r="X913" t="str">
        <f t="shared" si="396"/>
        <v>(PlantType)</v>
      </c>
    </row>
    <row r="914" spans="1:24" x14ac:dyDescent="0.25">
      <c r="A914" t="s">
        <v>4510</v>
      </c>
      <c r="B914" t="s">
        <v>2875</v>
      </c>
      <c r="C914" t="s">
        <v>2839</v>
      </c>
      <c r="E914" t="s">
        <v>2876</v>
      </c>
      <c r="G914" t="s">
        <v>4511</v>
      </c>
      <c r="H914" t="s">
        <v>5308</v>
      </c>
      <c r="M914" t="str">
        <f t="shared" si="393"/>
        <v/>
      </c>
      <c r="N914" t="str">
        <f t="shared" si="394"/>
        <v/>
      </c>
      <c r="O914" t="str">
        <f>IFERROR(VLOOKUP(A914,dispett,2,FALSE),B914)</f>
        <v>ecpcntl</v>
      </c>
      <c r="P914" t="str">
        <f t="shared" si="386"/>
        <v>PlantType</v>
      </c>
      <c r="Q914" t="str">
        <f t="shared" si="387"/>
        <v xml:space="preserve"> </v>
      </c>
      <c r="R914" t="str">
        <f t="shared" si="388"/>
        <v xml:space="preserve"> </v>
      </c>
      <c r="S914" t="str">
        <f t="shared" si="389"/>
        <v xml:space="preserve"> </v>
      </c>
      <c r="T914" t="str">
        <f t="shared" si="390"/>
        <v xml:space="preserve"> </v>
      </c>
      <c r="U914" t="str">
        <f t="shared" si="391"/>
        <v xml:space="preserve"> </v>
      </c>
      <c r="V914" t="str">
        <f t="shared" si="392"/>
        <v xml:space="preserve"> </v>
      </c>
      <c r="W914" t="str">
        <f t="shared" si="395"/>
        <v>UPNIRTES</v>
      </c>
      <c r="X914" t="str">
        <f t="shared" si="396"/>
        <v>(PlantType)</v>
      </c>
    </row>
    <row r="915" spans="1:24" x14ac:dyDescent="0.25">
      <c r="A915" t="s">
        <v>4512</v>
      </c>
      <c r="B915" t="s">
        <v>2875</v>
      </c>
      <c r="C915" t="s">
        <v>2839</v>
      </c>
      <c r="E915" t="s">
        <v>2914</v>
      </c>
      <c r="G915" t="s">
        <v>4498</v>
      </c>
      <c r="H915" t="s">
        <v>5308</v>
      </c>
      <c r="M915" t="str">
        <f t="shared" si="393"/>
        <v/>
      </c>
      <c r="N915" t="str">
        <f t="shared" si="394"/>
        <v/>
      </c>
      <c r="O915" t="str">
        <f>IFERROR(VLOOKUP(A915,dispett,2,FALSE),B915)</f>
        <v>ecpcntl</v>
      </c>
      <c r="P915" t="str">
        <f t="shared" si="386"/>
        <v>PlantType</v>
      </c>
      <c r="Q915" t="str">
        <f t="shared" si="387"/>
        <v xml:space="preserve"> </v>
      </c>
      <c r="R915" t="str">
        <f t="shared" si="388"/>
        <v xml:space="preserve"> </v>
      </c>
      <c r="S915" t="str">
        <f t="shared" si="389"/>
        <v xml:space="preserve"> </v>
      </c>
      <c r="T915" t="str">
        <f t="shared" si="390"/>
        <v xml:space="preserve"> </v>
      </c>
      <c r="U915" t="str">
        <f t="shared" si="391"/>
        <v xml:space="preserve"> </v>
      </c>
      <c r="V915" t="str">
        <f t="shared" si="392"/>
        <v xml:space="preserve"> </v>
      </c>
      <c r="W915" t="str">
        <f t="shared" si="395"/>
        <v>UPNIRTEY</v>
      </c>
      <c r="X915" t="str">
        <f t="shared" si="396"/>
        <v>(PlantType)</v>
      </c>
    </row>
    <row r="916" spans="1:24" x14ac:dyDescent="0.25">
      <c r="A916" t="s">
        <v>4513</v>
      </c>
      <c r="B916" t="s">
        <v>2875</v>
      </c>
      <c r="C916" t="s">
        <v>2839</v>
      </c>
      <c r="E916" t="s">
        <v>2876</v>
      </c>
      <c r="G916" t="s">
        <v>4514</v>
      </c>
      <c r="H916" t="s">
        <v>5308</v>
      </c>
      <c r="M916" t="str">
        <f t="shared" si="393"/>
        <v/>
      </c>
      <c r="N916" t="str">
        <f t="shared" si="394"/>
        <v/>
      </c>
      <c r="O916" t="str">
        <f>IFERROR(VLOOKUP(A916,dispett,2,FALSE),B916)</f>
        <v>ecpcntl</v>
      </c>
      <c r="P916" t="str">
        <f t="shared" si="386"/>
        <v>PlantType</v>
      </c>
      <c r="Q916" t="str">
        <f t="shared" si="387"/>
        <v xml:space="preserve"> </v>
      </c>
      <c r="R916" t="str">
        <f t="shared" si="388"/>
        <v xml:space="preserve"> </v>
      </c>
      <c r="S916" t="str">
        <f t="shared" si="389"/>
        <v xml:space="preserve"> </v>
      </c>
      <c r="T916" t="str">
        <f t="shared" si="390"/>
        <v xml:space="preserve"> </v>
      </c>
      <c r="U916" t="str">
        <f t="shared" si="391"/>
        <v xml:space="preserve"> </v>
      </c>
      <c r="V916" t="str">
        <f t="shared" si="392"/>
        <v xml:space="preserve"> </v>
      </c>
      <c r="W916" t="str">
        <f t="shared" si="395"/>
        <v>UPNLLF</v>
      </c>
      <c r="X916" t="str">
        <f t="shared" si="396"/>
        <v>(PlantType)</v>
      </c>
    </row>
    <row r="917" spans="1:24" x14ac:dyDescent="0.25">
      <c r="A917" t="s">
        <v>4515</v>
      </c>
      <c r="B917" t="s">
        <v>2875</v>
      </c>
      <c r="C917" t="s">
        <v>2839</v>
      </c>
      <c r="E917" t="s">
        <v>2914</v>
      </c>
      <c r="G917" t="s">
        <v>4516</v>
      </c>
      <c r="H917" t="s">
        <v>2803</v>
      </c>
      <c r="M917" t="str">
        <f t="shared" si="393"/>
        <v/>
      </c>
      <c r="N917" t="str">
        <f t="shared" si="394"/>
        <v/>
      </c>
      <c r="O917" t="str">
        <f>IFERROR(VLOOKUP(A917,dispett,2,FALSE),B917)</f>
        <v>ecpcntl</v>
      </c>
      <c r="P917" t="str">
        <f t="shared" si="386"/>
        <v>SCALARSet</v>
      </c>
      <c r="Q917" t="str">
        <f t="shared" si="387"/>
        <v xml:space="preserve"> </v>
      </c>
      <c r="R917" t="str">
        <f t="shared" si="388"/>
        <v xml:space="preserve"> </v>
      </c>
      <c r="S917" t="str">
        <f t="shared" si="389"/>
        <v xml:space="preserve"> </v>
      </c>
      <c r="T917" t="str">
        <f t="shared" si="390"/>
        <v xml:space="preserve"> </v>
      </c>
      <c r="U917" t="str">
        <f t="shared" si="391"/>
        <v xml:space="preserve"> </v>
      </c>
      <c r="V917" t="str">
        <f t="shared" si="392"/>
        <v xml:space="preserve"> </v>
      </c>
      <c r="W917" t="str">
        <f t="shared" si="395"/>
        <v>UPNRPRM</v>
      </c>
      <c r="X917" t="str">
        <f t="shared" si="396"/>
        <v>(SCALARSet)</v>
      </c>
    </row>
    <row r="918" spans="1:24" x14ac:dyDescent="0.25">
      <c r="A918" t="s">
        <v>4517</v>
      </c>
      <c r="B918" t="s">
        <v>2875</v>
      </c>
      <c r="C918" t="s">
        <v>2839</v>
      </c>
      <c r="E918" t="s">
        <v>2914</v>
      </c>
      <c r="G918" t="s">
        <v>4492</v>
      </c>
      <c r="H918" t="s">
        <v>5308</v>
      </c>
      <c r="M918" t="str">
        <f t="shared" si="393"/>
        <v/>
      </c>
      <c r="N918" t="str">
        <f t="shared" si="394"/>
        <v/>
      </c>
      <c r="O918" t="str">
        <f>IFERROR(VLOOKUP(A918,dispett,2,FALSE),B918)</f>
        <v>ecpcntl</v>
      </c>
      <c r="P918" t="str">
        <f t="shared" si="386"/>
        <v>PlantType</v>
      </c>
      <c r="Q918" t="str">
        <f t="shared" si="387"/>
        <v xml:space="preserve"> </v>
      </c>
      <c r="R918" t="str">
        <f t="shared" si="388"/>
        <v xml:space="preserve"> </v>
      </c>
      <c r="S918" t="str">
        <f t="shared" si="389"/>
        <v xml:space="preserve"> </v>
      </c>
      <c r="T918" t="str">
        <f t="shared" si="390"/>
        <v xml:space="preserve"> </v>
      </c>
      <c r="U918" t="str">
        <f t="shared" si="391"/>
        <v xml:space="preserve"> </v>
      </c>
      <c r="V918" t="str">
        <f t="shared" si="392"/>
        <v xml:space="preserve"> </v>
      </c>
      <c r="W918" t="str">
        <f t="shared" si="395"/>
        <v>UPNRRTEA</v>
      </c>
      <c r="X918" t="str">
        <f t="shared" si="396"/>
        <v>(PlantType)</v>
      </c>
    </row>
    <row r="919" spans="1:24" x14ac:dyDescent="0.25">
      <c r="A919" t="s">
        <v>4518</v>
      </c>
      <c r="B919" t="s">
        <v>2875</v>
      </c>
      <c r="C919" t="s">
        <v>2839</v>
      </c>
      <c r="E919" t="s">
        <v>2876</v>
      </c>
      <c r="G919" t="s">
        <v>4519</v>
      </c>
      <c r="H919" t="s">
        <v>5308</v>
      </c>
      <c r="M919" t="str">
        <f t="shared" si="393"/>
        <v/>
      </c>
      <c r="N919" t="str">
        <f t="shared" si="394"/>
        <v/>
      </c>
      <c r="O919" t="str">
        <f>IFERROR(VLOOKUP(A919,dispett,2,FALSE),B919)</f>
        <v>ecpcntl</v>
      </c>
      <c r="P919" t="str">
        <f t="shared" si="386"/>
        <v>PlantType</v>
      </c>
      <c r="Q919" t="str">
        <f t="shared" si="387"/>
        <v xml:space="preserve"> </v>
      </c>
      <c r="R919" t="str">
        <f t="shared" si="388"/>
        <v xml:space="preserve"> </v>
      </c>
      <c r="S919" t="str">
        <f t="shared" si="389"/>
        <v xml:space="preserve"> </v>
      </c>
      <c r="T919" t="str">
        <f t="shared" si="390"/>
        <v xml:space="preserve"> </v>
      </c>
      <c r="U919" t="str">
        <f t="shared" si="391"/>
        <v xml:space="preserve"> </v>
      </c>
      <c r="V919" t="str">
        <f t="shared" si="392"/>
        <v xml:space="preserve"> </v>
      </c>
      <c r="W919" t="str">
        <f t="shared" si="395"/>
        <v>UPNRRTEL</v>
      </c>
      <c r="X919" t="str">
        <f t="shared" si="396"/>
        <v>(PlantType)</v>
      </c>
    </row>
    <row r="920" spans="1:24" x14ac:dyDescent="0.25">
      <c r="A920" t="s">
        <v>4520</v>
      </c>
      <c r="B920" t="s">
        <v>2875</v>
      </c>
      <c r="C920" t="s">
        <v>2839</v>
      </c>
      <c r="E920" t="s">
        <v>2876</v>
      </c>
      <c r="G920" t="s">
        <v>4521</v>
      </c>
      <c r="H920" t="s">
        <v>5308</v>
      </c>
      <c r="M920" t="str">
        <f t="shared" si="393"/>
        <v/>
      </c>
      <c r="N920" t="str">
        <f t="shared" si="394"/>
        <v/>
      </c>
      <c r="O920" t="str">
        <f>IFERROR(VLOOKUP(A920,dispett,2,FALSE),B920)</f>
        <v>ecpcntl</v>
      </c>
      <c r="P920" t="str">
        <f t="shared" si="386"/>
        <v>PlantType</v>
      </c>
      <c r="Q920" t="str">
        <f t="shared" si="387"/>
        <v xml:space="preserve"> </v>
      </c>
      <c r="R920" t="str">
        <f t="shared" si="388"/>
        <v xml:space="preserve"> </v>
      </c>
      <c r="S920" t="str">
        <f t="shared" si="389"/>
        <v xml:space="preserve"> </v>
      </c>
      <c r="T920" t="str">
        <f t="shared" si="390"/>
        <v xml:space="preserve"> </v>
      </c>
      <c r="U920" t="str">
        <f t="shared" si="391"/>
        <v xml:space="preserve"> </v>
      </c>
      <c r="V920" t="str">
        <f t="shared" si="392"/>
        <v xml:space="preserve"> </v>
      </c>
      <c r="W920" t="str">
        <f t="shared" si="395"/>
        <v>UPNRRTES</v>
      </c>
      <c r="X920" t="str">
        <f t="shared" si="396"/>
        <v>(PlantType)</v>
      </c>
    </row>
    <row r="921" spans="1:24" x14ac:dyDescent="0.25">
      <c r="A921" t="s">
        <v>4522</v>
      </c>
      <c r="B921" t="s">
        <v>2875</v>
      </c>
      <c r="C921" t="s">
        <v>2839</v>
      </c>
      <c r="E921" t="s">
        <v>2914</v>
      </c>
      <c r="G921" t="s">
        <v>4498</v>
      </c>
      <c r="H921" t="s">
        <v>5308</v>
      </c>
      <c r="M921" t="str">
        <f t="shared" si="393"/>
        <v/>
      </c>
      <c r="N921" t="str">
        <f t="shared" si="394"/>
        <v/>
      </c>
      <c r="O921" t="str">
        <f>IFERROR(VLOOKUP(A921,dispett,2,FALSE),B921)</f>
        <v>ecpcntl</v>
      </c>
      <c r="P921" t="str">
        <f t="shared" si="386"/>
        <v>PlantType</v>
      </c>
      <c r="Q921" t="str">
        <f t="shared" si="387"/>
        <v xml:space="preserve"> </v>
      </c>
      <c r="R921" t="str">
        <f t="shared" si="388"/>
        <v xml:space="preserve"> </v>
      </c>
      <c r="S921" t="str">
        <f t="shared" si="389"/>
        <v xml:space="preserve"> </v>
      </c>
      <c r="T921" t="str">
        <f t="shared" si="390"/>
        <v xml:space="preserve"> </v>
      </c>
      <c r="U921" t="str">
        <f t="shared" si="391"/>
        <v xml:space="preserve"> </v>
      </c>
      <c r="V921" t="str">
        <f t="shared" si="392"/>
        <v xml:space="preserve"> </v>
      </c>
      <c r="W921" t="str">
        <f t="shared" si="395"/>
        <v>UPNRRTEY</v>
      </c>
      <c r="X921" t="str">
        <f t="shared" si="396"/>
        <v>(PlantType)</v>
      </c>
    </row>
    <row r="922" spans="1:24" x14ac:dyDescent="0.25">
      <c r="A922" t="s">
        <v>4523</v>
      </c>
      <c r="B922" t="s">
        <v>2875</v>
      </c>
      <c r="C922" t="s">
        <v>2839</v>
      </c>
      <c r="E922" t="s">
        <v>2914</v>
      </c>
      <c r="G922" t="s">
        <v>4524</v>
      </c>
      <c r="H922" t="s">
        <v>2803</v>
      </c>
      <c r="M922" t="str">
        <f t="shared" si="393"/>
        <v/>
      </c>
      <c r="N922" t="str">
        <f t="shared" si="394"/>
        <v/>
      </c>
      <c r="O922" t="str">
        <f>IFERROR(VLOOKUP(A922,dispett,2,FALSE),B922)</f>
        <v>ecpcntl</v>
      </c>
      <c r="P922" t="str">
        <f t="shared" si="386"/>
        <v>SCALARSet</v>
      </c>
      <c r="Q922" t="str">
        <f t="shared" si="387"/>
        <v xml:space="preserve"> </v>
      </c>
      <c r="R922" t="str">
        <f t="shared" si="388"/>
        <v xml:space="preserve"> </v>
      </c>
      <c r="S922" t="str">
        <f t="shared" si="389"/>
        <v xml:space="preserve"> </v>
      </c>
      <c r="T922" t="str">
        <f t="shared" si="390"/>
        <v xml:space="preserve"> </v>
      </c>
      <c r="U922" t="str">
        <f t="shared" si="391"/>
        <v xml:space="preserve"> </v>
      </c>
      <c r="V922" t="str">
        <f t="shared" si="392"/>
        <v xml:space="preserve"> </v>
      </c>
      <c r="W922" t="str">
        <f t="shared" si="395"/>
        <v>UPNUCGRW</v>
      </c>
      <c r="X922" t="str">
        <f t="shared" si="396"/>
        <v>(SCALARSet)</v>
      </c>
    </row>
    <row r="923" spans="1:24" x14ac:dyDescent="0.25">
      <c r="A923" t="s">
        <v>4525</v>
      </c>
      <c r="B923" t="s">
        <v>2875</v>
      </c>
      <c r="C923" t="s">
        <v>2839</v>
      </c>
      <c r="E923" t="s">
        <v>2914</v>
      </c>
      <c r="G923" t="s">
        <v>4526</v>
      </c>
      <c r="H923" t="s">
        <v>2803</v>
      </c>
      <c r="M923" t="str">
        <f t="shared" si="393"/>
        <v/>
      </c>
      <c r="N923" t="str">
        <f t="shared" si="394"/>
        <v/>
      </c>
      <c r="O923" t="str">
        <f>IFERROR(VLOOKUP(A923,dispett,2,FALSE),B923)</f>
        <v>ecpcntl</v>
      </c>
      <c r="P923" t="str">
        <f t="shared" si="386"/>
        <v>SCALARSet</v>
      </c>
      <c r="Q923" t="str">
        <f t="shared" si="387"/>
        <v xml:space="preserve"> </v>
      </c>
      <c r="R923" t="str">
        <f t="shared" si="388"/>
        <v xml:space="preserve"> </v>
      </c>
      <c r="S923" t="str">
        <f t="shared" si="389"/>
        <v xml:space="preserve"> </v>
      </c>
      <c r="T923" t="str">
        <f t="shared" si="390"/>
        <v xml:space="preserve"> </v>
      </c>
      <c r="U923" t="str">
        <f t="shared" si="391"/>
        <v xml:space="preserve"> </v>
      </c>
      <c r="V923" t="str">
        <f t="shared" si="392"/>
        <v xml:space="preserve"> </v>
      </c>
      <c r="W923" t="str">
        <f t="shared" si="395"/>
        <v>UPOVBDRT</v>
      </c>
      <c r="X923" t="str">
        <f t="shared" si="396"/>
        <v>(SCALARSet)</v>
      </c>
    </row>
    <row r="924" spans="1:24" x14ac:dyDescent="0.25">
      <c r="A924" t="s">
        <v>4527</v>
      </c>
      <c r="B924" t="s">
        <v>2875</v>
      </c>
      <c r="C924" t="s">
        <v>2839</v>
      </c>
      <c r="E924" t="s">
        <v>2876</v>
      </c>
      <c r="G924" t="s">
        <v>4528</v>
      </c>
      <c r="H924" t="s">
        <v>2803</v>
      </c>
      <c r="M924" t="str">
        <f t="shared" si="393"/>
        <v/>
      </c>
      <c r="N924" t="str">
        <f t="shared" si="394"/>
        <v/>
      </c>
      <c r="O924" t="str">
        <f>IFERROR(VLOOKUP(A924,dispett,2,FALSE),B924)</f>
        <v>ecpcntl</v>
      </c>
      <c r="P924" t="str">
        <f t="shared" si="386"/>
        <v>SCALARSet</v>
      </c>
      <c r="Q924" t="str">
        <f t="shared" si="387"/>
        <v xml:space="preserve"> </v>
      </c>
      <c r="R924" t="str">
        <f t="shared" si="388"/>
        <v xml:space="preserve"> </v>
      </c>
      <c r="S924" t="str">
        <f t="shared" si="389"/>
        <v xml:space="preserve"> </v>
      </c>
      <c r="T924" t="str">
        <f t="shared" si="390"/>
        <v xml:space="preserve"> </v>
      </c>
      <c r="U924" t="str">
        <f t="shared" si="391"/>
        <v xml:space="preserve"> </v>
      </c>
      <c r="V924" t="str">
        <f t="shared" si="392"/>
        <v xml:space="preserve"> </v>
      </c>
      <c r="W924" t="str">
        <f t="shared" si="395"/>
        <v>UPOVBDSW</v>
      </c>
      <c r="X924" t="str">
        <f t="shared" si="396"/>
        <v>(SCALARSet)</v>
      </c>
    </row>
    <row r="925" spans="1:24" x14ac:dyDescent="0.25">
      <c r="A925" t="s">
        <v>4529</v>
      </c>
      <c r="B925" t="s">
        <v>2875</v>
      </c>
      <c r="C925" t="s">
        <v>2839</v>
      </c>
      <c r="E925" t="s">
        <v>2876</v>
      </c>
      <c r="G925" t="s">
        <v>4530</v>
      </c>
      <c r="H925" t="s">
        <v>2803</v>
      </c>
      <c r="M925" t="str">
        <f t="shared" si="393"/>
        <v/>
      </c>
      <c r="N925" t="str">
        <f t="shared" si="394"/>
        <v/>
      </c>
      <c r="O925" t="str">
        <f>IFERROR(VLOOKUP(A925,dispett,2,FALSE),B925)</f>
        <v>ecpcntl</v>
      </c>
      <c r="P925" t="str">
        <f t="shared" si="386"/>
        <v>SCALARSet</v>
      </c>
      <c r="Q925" t="str">
        <f t="shared" si="387"/>
        <v xml:space="preserve"> </v>
      </c>
      <c r="R925" t="str">
        <f t="shared" si="388"/>
        <v xml:space="preserve"> </v>
      </c>
      <c r="S925" t="str">
        <f t="shared" si="389"/>
        <v xml:space="preserve"> </v>
      </c>
      <c r="T925" t="str">
        <f t="shared" si="390"/>
        <v xml:space="preserve"> </v>
      </c>
      <c r="U925" t="str">
        <f t="shared" si="391"/>
        <v xml:space="preserve"> </v>
      </c>
      <c r="V925" t="str">
        <f t="shared" si="392"/>
        <v xml:space="preserve"> </v>
      </c>
      <c r="W925" t="str">
        <f t="shared" si="395"/>
        <v>UPOVBDSY</v>
      </c>
      <c r="X925" t="str">
        <f t="shared" si="396"/>
        <v>(SCALARSet)</v>
      </c>
    </row>
    <row r="926" spans="1:24" x14ac:dyDescent="0.25">
      <c r="A926" t="s">
        <v>4531</v>
      </c>
      <c r="B926" t="s">
        <v>2875</v>
      </c>
      <c r="C926" t="s">
        <v>2839</v>
      </c>
      <c r="E926" t="s">
        <v>2914</v>
      </c>
      <c r="G926" t="s">
        <v>4532</v>
      </c>
      <c r="H926" t="s">
        <v>5308</v>
      </c>
      <c r="M926" t="str">
        <f t="shared" si="393"/>
        <v/>
      </c>
      <c r="N926" t="str">
        <f t="shared" si="394"/>
        <v/>
      </c>
      <c r="O926" t="str">
        <f>IFERROR(VLOOKUP(A926,dispett,2,FALSE),B926)</f>
        <v>ecpcntl</v>
      </c>
      <c r="P926" t="str">
        <f t="shared" si="386"/>
        <v>PlantType</v>
      </c>
      <c r="Q926" t="str">
        <f t="shared" si="387"/>
        <v xml:space="preserve"> </v>
      </c>
      <c r="R926" t="str">
        <f t="shared" si="388"/>
        <v xml:space="preserve"> </v>
      </c>
      <c r="S926" t="str">
        <f t="shared" si="389"/>
        <v xml:space="preserve"> </v>
      </c>
      <c r="T926" t="str">
        <f t="shared" si="390"/>
        <v xml:space="preserve"> </v>
      </c>
      <c r="U926" t="str">
        <f t="shared" si="391"/>
        <v xml:space="preserve"> </v>
      </c>
      <c r="V926" t="str">
        <f t="shared" si="392"/>
        <v xml:space="preserve"> </v>
      </c>
      <c r="W926" t="str">
        <f t="shared" si="395"/>
        <v>UPOVR</v>
      </c>
      <c r="X926" t="str">
        <f t="shared" si="396"/>
        <v>(PlantType)</v>
      </c>
    </row>
    <row r="927" spans="1:24" s="2" customFormat="1" x14ac:dyDescent="0.25">
      <c r="A927" s="2" t="s">
        <v>5136</v>
      </c>
      <c r="B927" s="2" t="s">
        <v>2875</v>
      </c>
      <c r="C927" s="2" t="s">
        <v>2839</v>
      </c>
      <c r="E927" s="2" t="s">
        <v>2914</v>
      </c>
      <c r="G927" s="2" t="s">
        <v>5137</v>
      </c>
      <c r="H927" s="2" t="s">
        <v>5308</v>
      </c>
      <c r="I927" s="2" t="s">
        <v>2561</v>
      </c>
      <c r="M927" t="str">
        <f t="shared" si="393"/>
        <v/>
      </c>
      <c r="N927" t="str">
        <f t="shared" si="394"/>
        <v/>
      </c>
      <c r="O927" t="str">
        <f>IFERROR(VLOOKUP(A927,dispett,2,FALSE),B927)</f>
        <v>ecpcntl</v>
      </c>
      <c r="P927" t="str">
        <f t="shared" ref="P927" si="415">IFERROR(VLOOKUP(H927,ECPLOOK,3,FALSE),"missing")</f>
        <v>PlantType</v>
      </c>
      <c r="Q927" t="str">
        <f t="shared" ref="Q927" si="416">IFERROR(VLOOKUP(I927,ECPLOOK,2,FALSE),IF(I927&lt;&gt;"","missing"," "))</f>
        <v>MNUMYR</v>
      </c>
      <c r="R927" t="str">
        <f t="shared" ref="R927" si="417">IFERROR(VLOOKUP(J927,ECPLOOK,3,FALSE),IF(J927&lt;&gt;"","missing"," "))</f>
        <v xml:space="preserve"> </v>
      </c>
      <c r="S927" t="str">
        <f t="shared" ref="S927" si="418">IFERROR(VLOOKUP(K927,ECPLOOK,2,FALSE),IF(K927&lt;&gt;"","missing"," "))</f>
        <v xml:space="preserve"> </v>
      </c>
      <c r="T927" t="str">
        <f t="shared" ref="T927" si="419">IFERROR(VLOOKUP(L927,ECPLOOK,3,FALSE),IF(L927&lt;&gt;"","missing"," "))</f>
        <v xml:space="preserve"> </v>
      </c>
      <c r="U927" t="str">
        <f t="shared" ref="U927" si="420">IFERROR(VLOOKUP(M927,ECPLOOK,2)," ")</f>
        <v xml:space="preserve"> </v>
      </c>
      <c r="V927" t="str">
        <f t="shared" ref="V927" si="421">IFERROR(VLOOKUP(N927,ECPLOOK,2)," ")</f>
        <v xml:space="preserve"> </v>
      </c>
      <c r="W927" t="str">
        <f t="shared" ref="W927" si="422">IF(A927&lt;&gt;"CF",SUBSTITUTE(A927,"$","_"),"WWIND_CF")</f>
        <v>UPOVHR</v>
      </c>
      <c r="X927" t="str">
        <f t="shared" ref="X927" si="423">IF(P927&lt;&gt;" ","("&amp;P927,"")    &amp;    IF(Q927&lt;&gt;" ",   ","&amp;Q927,"")   &amp; IF(R927&lt;&gt;" ",   ","&amp;R927,"")   &amp; IF(S927&lt;&gt;" ",   ","&amp;S927,"")  &amp; IF(T927&lt;&gt;" ",   ","&amp;T927,"")  &amp; IF(U927&lt;&gt;" ",  ","&amp;U927,"") &amp; IF(V927&lt;&gt;" ",  "," &amp; V927,"" )&amp; IF(P927&lt;&gt;" ",")","")</f>
        <v>(PlantType,MNUMYR)</v>
      </c>
    </row>
    <row r="928" spans="1:24" x14ac:dyDescent="0.25">
      <c r="A928" t="s">
        <v>4533</v>
      </c>
      <c r="B928" t="s">
        <v>2875</v>
      </c>
      <c r="C928" t="s">
        <v>2865</v>
      </c>
      <c r="E928" t="s">
        <v>2914</v>
      </c>
      <c r="G928" t="s">
        <v>4534</v>
      </c>
      <c r="H928" t="s">
        <v>5356</v>
      </c>
      <c r="M928" t="str">
        <f t="shared" si="393"/>
        <v/>
      </c>
      <c r="N928" t="str">
        <f t="shared" si="394"/>
        <v/>
      </c>
      <c r="O928" t="str">
        <f>IFERROR(VLOOKUP(A928,dispett,2,FALSE),B928)</f>
        <v>ecpcntl</v>
      </c>
      <c r="P928" t="str">
        <f t="shared" si="386"/>
        <v>MNUMYRX</v>
      </c>
      <c r="Q928" t="str">
        <f t="shared" si="387"/>
        <v xml:space="preserve"> </v>
      </c>
      <c r="R928" t="str">
        <f t="shared" si="388"/>
        <v xml:space="preserve"> </v>
      </c>
      <c r="S928" t="str">
        <f t="shared" si="389"/>
        <v xml:space="preserve"> </v>
      </c>
      <c r="T928" t="str">
        <f t="shared" si="390"/>
        <v xml:space="preserve"> </v>
      </c>
      <c r="U928" t="str">
        <f t="shared" si="391"/>
        <v xml:space="preserve"> </v>
      </c>
      <c r="V928" t="str">
        <f t="shared" si="392"/>
        <v xml:space="preserve"> </v>
      </c>
      <c r="W928" t="str">
        <f t="shared" si="395"/>
        <v>UPOVRBLD</v>
      </c>
      <c r="X928" t="str">
        <f t="shared" si="396"/>
        <v>(MNUMYRX)</v>
      </c>
    </row>
    <row r="929" spans="1:24" x14ac:dyDescent="0.25">
      <c r="A929" t="s">
        <v>4535</v>
      </c>
      <c r="B929" t="s">
        <v>2875</v>
      </c>
      <c r="C929" t="s">
        <v>2839</v>
      </c>
      <c r="E929" t="s">
        <v>2914</v>
      </c>
      <c r="G929" t="s">
        <v>4536</v>
      </c>
      <c r="H929" t="s">
        <v>5355</v>
      </c>
      <c r="I929" t="s">
        <v>2727</v>
      </c>
      <c r="M929" t="str">
        <f t="shared" si="393"/>
        <v/>
      </c>
      <c r="N929" t="str">
        <f t="shared" si="394"/>
        <v/>
      </c>
      <c r="O929" t="str">
        <f>IFERROR(VLOOKUP(A929,dispett,2,FALSE),B929)</f>
        <v>ecpcntl</v>
      </c>
      <c r="P929" t="str">
        <f t="shared" si="386"/>
        <v>MNUMYRF</v>
      </c>
      <c r="Q929" t="str">
        <f t="shared" si="387"/>
        <v>SupplyRegion</v>
      </c>
      <c r="R929" t="str">
        <f t="shared" si="388"/>
        <v xml:space="preserve"> </v>
      </c>
      <c r="S929" t="str">
        <f t="shared" si="389"/>
        <v xml:space="preserve"> </v>
      </c>
      <c r="T929" t="str">
        <f t="shared" si="390"/>
        <v xml:space="preserve"> </v>
      </c>
      <c r="U929" t="str">
        <f t="shared" si="391"/>
        <v xml:space="preserve"> </v>
      </c>
      <c r="V929" t="str">
        <f t="shared" si="392"/>
        <v xml:space="preserve"> </v>
      </c>
      <c r="W929" t="str">
        <f t="shared" si="395"/>
        <v>UPP2LIM</v>
      </c>
      <c r="X929" t="str">
        <f t="shared" si="396"/>
        <v>(MNUMYRF,SupplyRegion)</v>
      </c>
    </row>
    <row r="930" spans="1:24" x14ac:dyDescent="0.25">
      <c r="A930" t="s">
        <v>4537</v>
      </c>
      <c r="B930" t="s">
        <v>2875</v>
      </c>
      <c r="C930" t="s">
        <v>2839</v>
      </c>
      <c r="E930" t="s">
        <v>2914</v>
      </c>
      <c r="G930" t="s">
        <v>4396</v>
      </c>
      <c r="H930" t="s">
        <v>5313</v>
      </c>
      <c r="M930" t="str">
        <f t="shared" si="393"/>
        <v/>
      </c>
      <c r="N930" t="str">
        <f t="shared" si="394"/>
        <v/>
      </c>
      <c r="O930" t="str">
        <f>IFERROR(VLOOKUP(A930,dispett,2,FALSE),B930)</f>
        <v>ecpcntl</v>
      </c>
      <c r="P930" t="str">
        <f t="shared" si="386"/>
        <v>DispatchableECP</v>
      </c>
      <c r="Q930" t="str">
        <f t="shared" si="387"/>
        <v xml:space="preserve"> </v>
      </c>
      <c r="R930" t="str">
        <f t="shared" si="388"/>
        <v xml:space="preserve"> </v>
      </c>
      <c r="S930" t="str">
        <f t="shared" si="389"/>
        <v xml:space="preserve"> </v>
      </c>
      <c r="T930" t="str">
        <f t="shared" si="390"/>
        <v xml:space="preserve"> </v>
      </c>
      <c r="U930" t="str">
        <f t="shared" si="391"/>
        <v xml:space="preserve"> </v>
      </c>
      <c r="V930" t="str">
        <f t="shared" si="392"/>
        <v xml:space="preserve"> </v>
      </c>
      <c r="W930" t="str">
        <f t="shared" si="395"/>
        <v>UPPCEF</v>
      </c>
      <c r="X930" t="str">
        <f t="shared" si="396"/>
        <v>(DispatchableECP)</v>
      </c>
    </row>
    <row r="931" spans="1:24" x14ac:dyDescent="0.25">
      <c r="A931" t="s">
        <v>4538</v>
      </c>
      <c r="B931" t="s">
        <v>2875</v>
      </c>
      <c r="C931" t="s">
        <v>2839</v>
      </c>
      <c r="E931" t="s">
        <v>2914</v>
      </c>
      <c r="G931" t="s">
        <v>4539</v>
      </c>
      <c r="H931" t="s">
        <v>5313</v>
      </c>
      <c r="I931" t="s">
        <v>2559</v>
      </c>
      <c r="M931" t="str">
        <f t="shared" si="393"/>
        <v/>
      </c>
      <c r="N931" t="str">
        <f t="shared" si="394"/>
        <v/>
      </c>
      <c r="O931" t="str">
        <f>IFERROR(VLOOKUP(A931,dispett,2,FALSE),B931)</f>
        <v>ecpcntl</v>
      </c>
      <c r="P931" t="str">
        <f t="shared" si="386"/>
        <v>DispatchableECP</v>
      </c>
      <c r="Q931" t="str">
        <f t="shared" si="387"/>
        <v>OwnerType</v>
      </c>
      <c r="R931" t="str">
        <f t="shared" si="388"/>
        <v xml:space="preserve"> </v>
      </c>
      <c r="S931" t="str">
        <f t="shared" si="389"/>
        <v xml:space="preserve"> </v>
      </c>
      <c r="T931" t="str">
        <f t="shared" si="390"/>
        <v xml:space="preserve"> </v>
      </c>
      <c r="U931" t="str">
        <f t="shared" si="391"/>
        <v xml:space="preserve"> </v>
      </c>
      <c r="V931" t="str">
        <f t="shared" si="392"/>
        <v xml:space="preserve"> </v>
      </c>
      <c r="W931" t="str">
        <f t="shared" si="395"/>
        <v>UPPCFB</v>
      </c>
      <c r="X931" t="str">
        <f t="shared" si="396"/>
        <v>(DispatchableECP,OwnerType)</v>
      </c>
    </row>
    <row r="932" spans="1:24" x14ac:dyDescent="0.25">
      <c r="A932" t="s">
        <v>4540</v>
      </c>
      <c r="B932" t="s">
        <v>2875</v>
      </c>
      <c r="C932" t="s">
        <v>2839</v>
      </c>
      <c r="E932" t="s">
        <v>2914</v>
      </c>
      <c r="G932" t="s">
        <v>4541</v>
      </c>
      <c r="H932" t="s">
        <v>5322</v>
      </c>
      <c r="I932" t="s">
        <v>2704</v>
      </c>
      <c r="J932" t="s">
        <v>5332</v>
      </c>
      <c r="M932" t="str">
        <f t="shared" si="393"/>
        <v/>
      </c>
      <c r="N932" t="str">
        <f t="shared" si="394"/>
        <v/>
      </c>
      <c r="O932" t="str">
        <f>IFERROR(VLOOKUP(A932,dispett,2,FALSE),B932)</f>
        <v>ecpcntl</v>
      </c>
      <c r="P932" t="str">
        <f t="shared" si="386"/>
        <v>ECPFuelType</v>
      </c>
      <c r="Q932" t="str">
        <f t="shared" si="387"/>
        <v>FuelRegion</v>
      </c>
      <c r="R932" t="str">
        <f t="shared" si="388"/>
        <v>ExplicitPlanningHorizon</v>
      </c>
      <c r="S932" t="str">
        <f t="shared" si="389"/>
        <v xml:space="preserve"> </v>
      </c>
      <c r="T932" t="str">
        <f t="shared" si="390"/>
        <v xml:space="preserve"> </v>
      </c>
      <c r="U932" t="str">
        <f t="shared" si="391"/>
        <v xml:space="preserve"> </v>
      </c>
      <c r="V932" t="str">
        <f t="shared" si="392"/>
        <v xml:space="preserve"> </v>
      </c>
      <c r="W932" t="str">
        <f t="shared" si="395"/>
        <v>UPPFL</v>
      </c>
      <c r="X932" t="str">
        <f t="shared" si="396"/>
        <v>(ECPFuelType,FuelRegion,ExplicitPlanningHorizon)</v>
      </c>
    </row>
    <row r="933" spans="1:24" s="2" customFormat="1" x14ac:dyDescent="0.25">
      <c r="A933" s="2" t="s">
        <v>5191</v>
      </c>
      <c r="B933" s="2" t="s">
        <v>2875</v>
      </c>
      <c r="C933" s="2" t="s">
        <v>2839</v>
      </c>
      <c r="E933" s="2" t="s">
        <v>2914</v>
      </c>
      <c r="G933" s="2" t="s">
        <v>5192</v>
      </c>
      <c r="H933" s="2" t="s">
        <v>5322</v>
      </c>
      <c r="I933" s="2" t="s">
        <v>2727</v>
      </c>
      <c r="J933" s="2" t="s">
        <v>5332</v>
      </c>
      <c r="M933" s="2" t="str">
        <f t="shared" si="393"/>
        <v/>
      </c>
      <c r="N933" s="2" t="str">
        <f t="shared" si="394"/>
        <v/>
      </c>
      <c r="O933" s="2" t="str">
        <f>IFERROR(VLOOKUP(A933,dispett,2,FALSE),B933)</f>
        <v>ecpcntl</v>
      </c>
      <c r="P933" s="2" t="str">
        <f t="shared" ref="P933" si="424">IFERROR(VLOOKUP(H933,ECPLOOK,3,FALSE),"missing")</f>
        <v>ECPFuelType</v>
      </c>
      <c r="Q933" s="2" t="str">
        <f t="shared" ref="Q933" si="425">IFERROR(VLOOKUP(I933,ECPLOOK,2,FALSE),IF(I933&lt;&gt;"","missing"," "))</f>
        <v>SupplyRegion</v>
      </c>
      <c r="R933" s="2" t="str">
        <f t="shared" ref="R933" si="426">IFERROR(VLOOKUP(J933,ECPLOOK,3,FALSE),IF(J933&lt;&gt;"","missing"," "))</f>
        <v>ExplicitPlanningHorizon</v>
      </c>
      <c r="S933" s="2" t="str">
        <f t="shared" ref="S933" si="427">IFERROR(VLOOKUP(K933,ECPLOOK,2,FALSE),IF(K933&lt;&gt;"","missing"," "))</f>
        <v xml:space="preserve"> </v>
      </c>
      <c r="T933" s="2" t="str">
        <f t="shared" ref="T933" si="428">IFERROR(VLOOKUP(L933,ECPLOOK,3,FALSE),IF(L933&lt;&gt;"","missing"," "))</f>
        <v xml:space="preserve"> </v>
      </c>
      <c r="U933" s="2" t="str">
        <f t="shared" ref="U933" si="429">IFERROR(VLOOKUP(M933,ECPLOOK,2)," ")</f>
        <v xml:space="preserve"> </v>
      </c>
      <c r="V933" s="2" t="str">
        <f t="shared" ref="V933" si="430">IFERROR(VLOOKUP(N933,ECPLOOK,2)," ")</f>
        <v xml:space="preserve"> </v>
      </c>
      <c r="W933" s="2" t="str">
        <f t="shared" ref="W933" si="431">IF(A933&lt;&gt;"CF",SUBSTITUTE(A933,"$","_"),"WWIND_CF")</f>
        <v>UPPFLN</v>
      </c>
      <c r="X933" s="2" t="str">
        <f t="shared" ref="X933" si="432">IF(P933&lt;&gt;" ","("&amp;P933,"")    &amp;    IF(Q933&lt;&gt;" ",   ","&amp;Q933,"")   &amp; IF(R933&lt;&gt;" ",   ","&amp;R933,"")   &amp; IF(S933&lt;&gt;" ",   ","&amp;S933,"")  &amp; IF(T933&lt;&gt;" ",   ","&amp;T933,"")  &amp; IF(U933&lt;&gt;" ",  ","&amp;U933,"") &amp; IF(V933&lt;&gt;" ",  "," &amp; V933,"" )&amp; IF(P933&lt;&gt;" ",")","")</f>
        <v>(ECPFuelType,SupplyRegion,ExplicitPlanningHorizon)</v>
      </c>
    </row>
    <row r="934" spans="1:24" s="2" customFormat="1" x14ac:dyDescent="0.25">
      <c r="A934" s="2" t="s">
        <v>5151</v>
      </c>
      <c r="B934" s="2" t="s">
        <v>2875</v>
      </c>
      <c r="C934" s="2" t="s">
        <v>2839</v>
      </c>
      <c r="E934" s="2" t="s">
        <v>2914</v>
      </c>
      <c r="G934" s="2" t="s">
        <v>5152</v>
      </c>
      <c r="H934" s="2" t="s">
        <v>5313</v>
      </c>
      <c r="M934" s="2" t="str">
        <f t="shared" si="393"/>
        <v/>
      </c>
      <c r="N934" s="2" t="str">
        <f t="shared" si="394"/>
        <v/>
      </c>
      <c r="O934" s="2" t="str">
        <f>IFERROR(VLOOKUP(A934,dispett,2,FALSE),B934)</f>
        <v>ecpcntl</v>
      </c>
      <c r="P934" s="2" t="str">
        <f t="shared" ref="P934" si="433">IFERROR(VLOOKUP(H934,ECPLOOK,3,FALSE),"missing")</f>
        <v>DispatchableECP</v>
      </c>
      <c r="Q934" s="2" t="str">
        <f t="shared" ref="Q934" si="434">IFERROR(VLOOKUP(I934,ECPLOOK,2,FALSE),IF(I934&lt;&gt;"","missing"," "))</f>
        <v xml:space="preserve"> </v>
      </c>
      <c r="R934" s="2" t="str">
        <f t="shared" ref="R934" si="435">IFERROR(VLOOKUP(J934,ECPLOOK,3,FALSE),IF(J934&lt;&gt;"","missing"," "))</f>
        <v xml:space="preserve"> </v>
      </c>
      <c r="S934" s="2" t="str">
        <f t="shared" ref="S934" si="436">IFERROR(VLOOKUP(K934,ECPLOOK,2,FALSE),IF(K934&lt;&gt;"","missing"," "))</f>
        <v xml:space="preserve"> </v>
      </c>
      <c r="T934" s="2" t="str">
        <f t="shared" ref="T934" si="437">IFERROR(VLOOKUP(L934,ECPLOOK,3,FALSE),IF(L934&lt;&gt;"","missing"," "))</f>
        <v xml:space="preserve"> </v>
      </c>
      <c r="U934" s="2" t="str">
        <f t="shared" ref="U934" si="438">IFERROR(VLOOKUP(M934,ECPLOOK,2)," ")</f>
        <v xml:space="preserve"> </v>
      </c>
      <c r="V934" s="2" t="str">
        <f t="shared" ref="V934" si="439">IFERROR(VLOOKUP(N934,ECPLOOK,2)," ")</f>
        <v xml:space="preserve"> </v>
      </c>
      <c r="W934" s="2" t="str">
        <f t="shared" ref="W934" si="440">IF(A934&lt;&gt;"CF",SUBSTITUTE(A934,"$","_"),"WWIND_CF")</f>
        <v>UPPHRT0</v>
      </c>
      <c r="X934" s="2" t="str">
        <f t="shared" ref="X934" si="441">IF(P934&lt;&gt;" ","("&amp;P934,"")    &amp;    IF(Q934&lt;&gt;" ",   ","&amp;Q934,"")   &amp; IF(R934&lt;&gt;" ",   ","&amp;R934,"")   &amp; IF(S934&lt;&gt;" ",   ","&amp;S934,"")  &amp; IF(T934&lt;&gt;" ",   ","&amp;T934,"")  &amp; IF(U934&lt;&gt;" ",  ","&amp;U934,"") &amp; IF(V934&lt;&gt;" ",  "," &amp; V934,"" )&amp; IF(P934&lt;&gt;" ",")","")</f>
        <v>(DispatchableECP)</v>
      </c>
    </row>
    <row r="935" spans="1:24" s="2" customFormat="1" x14ac:dyDescent="0.25">
      <c r="A935" s="2" t="s">
        <v>5155</v>
      </c>
      <c r="B935" s="2" t="s">
        <v>2875</v>
      </c>
      <c r="C935" s="2" t="s">
        <v>2839</v>
      </c>
      <c r="E935" s="2" t="s">
        <v>2914</v>
      </c>
      <c r="G935" s="2" t="s">
        <v>5156</v>
      </c>
      <c r="H935" s="2" t="s">
        <v>5313</v>
      </c>
      <c r="M935" s="2" t="str">
        <f t="shared" si="393"/>
        <v/>
      </c>
      <c r="N935" s="2" t="str">
        <f t="shared" si="394"/>
        <v/>
      </c>
      <c r="O935" s="2" t="str">
        <f>IFERROR(VLOOKUP(A935,dispett,2,FALSE),B935)</f>
        <v>ecpcntl</v>
      </c>
      <c r="P935" s="2" t="str">
        <f t="shared" ref="P935" si="442">IFERROR(VLOOKUP(H935,ECPLOOK,3,FALSE),"missing")</f>
        <v>DispatchableECP</v>
      </c>
      <c r="Q935" s="2" t="str">
        <f t="shared" ref="Q935" si="443">IFERROR(VLOOKUP(I935,ECPLOOK,2,FALSE),IF(I935&lt;&gt;"","missing"," "))</f>
        <v xml:space="preserve"> </v>
      </c>
      <c r="R935" s="2" t="str">
        <f t="shared" ref="R935" si="444">IFERROR(VLOOKUP(J935,ECPLOOK,3,FALSE),IF(J935&lt;&gt;"","missing"," "))</f>
        <v xml:space="preserve"> </v>
      </c>
      <c r="S935" s="2" t="str">
        <f t="shared" ref="S935" si="445">IFERROR(VLOOKUP(K935,ECPLOOK,2,FALSE),IF(K935&lt;&gt;"","missing"," "))</f>
        <v xml:space="preserve"> </v>
      </c>
      <c r="T935" s="2" t="str">
        <f t="shared" ref="T935" si="446">IFERROR(VLOOKUP(L935,ECPLOOK,3,FALSE),IF(L935&lt;&gt;"","missing"," "))</f>
        <v xml:space="preserve"> </v>
      </c>
      <c r="U935" s="2" t="str">
        <f t="shared" ref="U935" si="447">IFERROR(VLOOKUP(M935,ECPLOOK,2)," ")</f>
        <v xml:space="preserve"> </v>
      </c>
      <c r="V935" s="2" t="str">
        <f t="shared" ref="V935" si="448">IFERROR(VLOOKUP(N935,ECPLOOK,2)," ")</f>
        <v xml:space="preserve"> </v>
      </c>
      <c r="W935" s="2" t="str">
        <f t="shared" ref="W935" si="449">IF(A935&lt;&gt;"CF",SUBSTITUTE(A935,"$","_"),"WWIND_CF")</f>
        <v>UPPHRTN</v>
      </c>
      <c r="X935" s="2" t="str">
        <f t="shared" ref="X935" si="450">IF(P935&lt;&gt;" ","("&amp;P935,"")    &amp;    IF(Q935&lt;&gt;" ",   ","&amp;Q935,"")   &amp; IF(R935&lt;&gt;" ",   ","&amp;R935,"")   &amp; IF(S935&lt;&gt;" ",   ","&amp;S935,"")  &amp; IF(T935&lt;&gt;" ",   ","&amp;T935,"")  &amp; IF(U935&lt;&gt;" ",  ","&amp;U935,"") &amp; IF(V935&lt;&gt;" ",  "," &amp; V935,"" )&amp; IF(P935&lt;&gt;" ",")","")</f>
        <v>(DispatchableECP)</v>
      </c>
    </row>
    <row r="936" spans="1:24" s="2" customFormat="1" ht="14.25" customHeight="1" x14ac:dyDescent="0.25">
      <c r="A936" s="2" t="s">
        <v>4542</v>
      </c>
      <c r="B936" s="2" t="s">
        <v>2875</v>
      </c>
      <c r="C936" s="2" t="s">
        <v>2839</v>
      </c>
      <c r="E936" s="2" t="s">
        <v>2876</v>
      </c>
      <c r="G936" s="2" t="s">
        <v>4543</v>
      </c>
      <c r="H936" s="2" t="s">
        <v>5308</v>
      </c>
      <c r="M936" s="2" t="str">
        <f t="shared" si="393"/>
        <v/>
      </c>
      <c r="N936" s="2" t="str">
        <f t="shared" si="394"/>
        <v/>
      </c>
      <c r="O936" s="2" t="str">
        <f>IFERROR(VLOOKUP(A936,dispett,2,FALSE),B936)</f>
        <v>ecpcntl</v>
      </c>
      <c r="P936" s="2" t="str">
        <f t="shared" ref="P936:P999" si="451">IFERROR(VLOOKUP(H936,ECPLOOK,3,FALSE),"missing")</f>
        <v>PlantType</v>
      </c>
      <c r="Q936" s="2" t="str">
        <f t="shared" ref="Q936:Q999" si="452">IFERROR(VLOOKUP(I936,ECPLOOK,2,FALSE),IF(I936&lt;&gt;"","missing"," "))</f>
        <v xml:space="preserve"> </v>
      </c>
      <c r="R936" s="2" t="str">
        <f t="shared" ref="R936:R999" si="453">IFERROR(VLOOKUP(J936,ECPLOOK,3,FALSE),IF(J936&lt;&gt;"","missing"," "))</f>
        <v xml:space="preserve"> </v>
      </c>
      <c r="S936" s="2" t="str">
        <f t="shared" ref="S936:S999" si="454">IFERROR(VLOOKUP(K936,ECPLOOK,2,FALSE),IF(K936&lt;&gt;"","missing"," "))</f>
        <v xml:space="preserve"> </v>
      </c>
      <c r="T936" s="2" t="str">
        <f t="shared" ref="T936:T999" si="455">IFERROR(VLOOKUP(L936,ECPLOOK,3,FALSE),IF(L936&lt;&gt;"","missing"," "))</f>
        <v xml:space="preserve"> </v>
      </c>
      <c r="U936" s="2" t="str">
        <f t="shared" ref="U936:U999" si="456">IFERROR(VLOOKUP(M936,ECPLOOK,2)," ")</f>
        <v xml:space="preserve"> </v>
      </c>
      <c r="V936" s="2" t="str">
        <f t="shared" ref="V936:V999" si="457">IFERROR(VLOOKUP(N936,ECPLOOK,2)," ")</f>
        <v xml:space="preserve"> </v>
      </c>
      <c r="W936" s="2" t="str">
        <f t="shared" si="395"/>
        <v>UPPLYR</v>
      </c>
      <c r="X936" s="2" t="str">
        <f t="shared" si="396"/>
        <v>(PlantType)</v>
      </c>
    </row>
    <row r="937" spans="1:24" x14ac:dyDescent="0.25">
      <c r="A937" t="s">
        <v>4544</v>
      </c>
      <c r="B937" t="s">
        <v>2875</v>
      </c>
      <c r="C937" t="s">
        <v>2839</v>
      </c>
      <c r="E937" t="s">
        <v>2914</v>
      </c>
      <c r="G937" t="s">
        <v>4545</v>
      </c>
      <c r="H937" t="s">
        <v>5308</v>
      </c>
      <c r="M937" t="str">
        <f t="shared" ref="M937:M1000" si="458">IF(OR($O937="dispout",$O937="bildin",$O937="bildout",$O937="dispin"),"mnumnr","")</f>
        <v/>
      </c>
      <c r="N937" t="str">
        <f t="shared" ref="N937:N1000" si="459">IF(OR($O937="dispout",$O937="bildin",$O937="bildout",$O937="dispett3"),"mnumyr","")</f>
        <v/>
      </c>
      <c r="O937" t="str">
        <f>IFERROR(VLOOKUP(A937,dispett,2,FALSE),B937)</f>
        <v>ecpcntl</v>
      </c>
      <c r="P937" t="str">
        <f t="shared" si="451"/>
        <v>PlantType</v>
      </c>
      <c r="Q937" t="str">
        <f t="shared" si="452"/>
        <v xml:space="preserve"> </v>
      </c>
      <c r="R937" t="str">
        <f t="shared" si="453"/>
        <v xml:space="preserve"> </v>
      </c>
      <c r="S937" t="str">
        <f t="shared" si="454"/>
        <v xml:space="preserve"> </v>
      </c>
      <c r="T937" t="str">
        <f t="shared" si="455"/>
        <v xml:space="preserve"> </v>
      </c>
      <c r="U937" t="str">
        <f t="shared" si="456"/>
        <v xml:space="preserve"> </v>
      </c>
      <c r="V937" t="str">
        <f t="shared" si="457"/>
        <v xml:space="preserve"> </v>
      </c>
      <c r="W937" t="str">
        <f t="shared" ref="W937:W1000" si="460">IF(A937&lt;&gt;"CF",SUBSTITUTE(A937,"$","_"),"WWIND_CF")</f>
        <v>UPPMRT</v>
      </c>
      <c r="X937" t="str">
        <f t="shared" ref="X937:X1000" si="461">IF(P937&lt;&gt;" ","("&amp;P937,"")    &amp;    IF(Q937&lt;&gt;" ",   ","&amp;Q937,"")   &amp; IF(R937&lt;&gt;" ",   ","&amp;R937,"")   &amp; IF(S937&lt;&gt;" ",   ","&amp;S937,"")  &amp; IF(T937&lt;&gt;" ",   ","&amp;T937,"")  &amp; IF(U937&lt;&gt;" ",  ","&amp;U937,"") &amp; IF(V937&lt;&gt;" ",  "," &amp; V937,"" )&amp; IF(P937&lt;&gt;" ",")","")</f>
        <v>(PlantType)</v>
      </c>
    </row>
    <row r="938" spans="1:24" x14ac:dyDescent="0.25">
      <c r="A938" t="s">
        <v>4546</v>
      </c>
      <c r="B938" t="s">
        <v>2875</v>
      </c>
      <c r="C938" t="s">
        <v>2839</v>
      </c>
      <c r="E938" t="s">
        <v>2914</v>
      </c>
      <c r="G938" t="s">
        <v>4402</v>
      </c>
      <c r="H938" t="s">
        <v>5313</v>
      </c>
      <c r="M938" t="str">
        <f t="shared" si="458"/>
        <v/>
      </c>
      <c r="N938" t="str">
        <f t="shared" si="459"/>
        <v/>
      </c>
      <c r="O938" t="str">
        <f>IFERROR(VLOOKUP(A938,dispett,2,FALSE),B938)</f>
        <v>ecpcntl</v>
      </c>
      <c r="P938" t="str">
        <f t="shared" si="451"/>
        <v>DispatchableECP</v>
      </c>
      <c r="Q938" t="str">
        <f t="shared" si="452"/>
        <v xml:space="preserve"> </v>
      </c>
      <c r="R938" t="str">
        <f t="shared" si="453"/>
        <v xml:space="preserve"> </v>
      </c>
      <c r="S938" t="str">
        <f t="shared" si="454"/>
        <v xml:space="preserve"> </v>
      </c>
      <c r="T938" t="str">
        <f t="shared" si="455"/>
        <v xml:space="preserve"> </v>
      </c>
      <c r="U938" t="str">
        <f t="shared" si="456"/>
        <v xml:space="preserve"> </v>
      </c>
      <c r="V938" t="str">
        <f t="shared" si="457"/>
        <v xml:space="preserve"> </v>
      </c>
      <c r="W938" t="str">
        <f t="shared" si="460"/>
        <v>UPPSEF</v>
      </c>
      <c r="X938" t="str">
        <f t="shared" si="461"/>
        <v>(DispatchableECP)</v>
      </c>
    </row>
    <row r="939" spans="1:24" x14ac:dyDescent="0.25">
      <c r="A939" t="s">
        <v>4547</v>
      </c>
      <c r="B939" t="s">
        <v>2875</v>
      </c>
      <c r="C939" t="s">
        <v>2839</v>
      </c>
      <c r="E939" t="s">
        <v>2914</v>
      </c>
      <c r="G939" t="s">
        <v>4548</v>
      </c>
      <c r="H939" t="s">
        <v>2803</v>
      </c>
      <c r="M939" t="str">
        <f t="shared" si="458"/>
        <v/>
      </c>
      <c r="N939" t="str">
        <f t="shared" si="459"/>
        <v/>
      </c>
      <c r="O939" t="str">
        <f>IFERROR(VLOOKUP(A939,dispett,2,FALSE),B939)</f>
        <v>ecpcntl</v>
      </c>
      <c r="P939" t="str">
        <f t="shared" si="451"/>
        <v>SCALARSet</v>
      </c>
      <c r="Q939" t="str">
        <f t="shared" si="452"/>
        <v xml:space="preserve"> </v>
      </c>
      <c r="R939" t="str">
        <f t="shared" si="453"/>
        <v xml:space="preserve"> </v>
      </c>
      <c r="S939" t="str">
        <f t="shared" si="454"/>
        <v xml:space="preserve"> </v>
      </c>
      <c r="T939" t="str">
        <f t="shared" si="455"/>
        <v xml:space="preserve"> </v>
      </c>
      <c r="U939" t="str">
        <f t="shared" si="456"/>
        <v xml:space="preserve"> </v>
      </c>
      <c r="V939" t="str">
        <f t="shared" si="457"/>
        <v xml:space="preserve"> </v>
      </c>
      <c r="W939" t="str">
        <f t="shared" si="460"/>
        <v>UPRETCHG</v>
      </c>
      <c r="X939" t="str">
        <f t="shared" si="461"/>
        <v>(SCALARSet)</v>
      </c>
    </row>
    <row r="940" spans="1:24" x14ac:dyDescent="0.25">
      <c r="A940" t="s">
        <v>4549</v>
      </c>
      <c r="B940" t="s">
        <v>2875</v>
      </c>
      <c r="C940" t="s">
        <v>2839</v>
      </c>
      <c r="E940" t="s">
        <v>2914</v>
      </c>
      <c r="G940" t="s">
        <v>4550</v>
      </c>
      <c r="H940" t="s">
        <v>2803</v>
      </c>
      <c r="M940" t="str">
        <f t="shared" si="458"/>
        <v/>
      </c>
      <c r="N940" t="str">
        <f t="shared" si="459"/>
        <v/>
      </c>
      <c r="O940" t="str">
        <f>IFERROR(VLOOKUP(A940,dispett,2,FALSE),B940)</f>
        <v>ecpcntl</v>
      </c>
      <c r="P940" t="str">
        <f t="shared" si="451"/>
        <v>SCALARSet</v>
      </c>
      <c r="Q940" t="str">
        <f t="shared" si="452"/>
        <v xml:space="preserve"> </v>
      </c>
      <c r="R940" t="str">
        <f t="shared" si="453"/>
        <v xml:space="preserve"> </v>
      </c>
      <c r="S940" t="str">
        <f t="shared" si="454"/>
        <v xml:space="preserve"> </v>
      </c>
      <c r="T940" t="str">
        <f t="shared" si="455"/>
        <v xml:space="preserve"> </v>
      </c>
      <c r="U940" t="str">
        <f t="shared" si="456"/>
        <v xml:space="preserve"> </v>
      </c>
      <c r="V940" t="str">
        <f t="shared" si="457"/>
        <v xml:space="preserve"> </v>
      </c>
      <c r="W940" t="str">
        <f t="shared" si="460"/>
        <v>UPRETFHU</v>
      </c>
      <c r="X940" t="str">
        <f t="shared" si="461"/>
        <v>(SCALARSet)</v>
      </c>
    </row>
    <row r="941" spans="1:24" x14ac:dyDescent="0.25">
      <c r="A941" t="s">
        <v>4551</v>
      </c>
      <c r="B941" t="s">
        <v>2875</v>
      </c>
      <c r="C941" t="s">
        <v>2839</v>
      </c>
      <c r="E941" t="s">
        <v>2914</v>
      </c>
      <c r="G941" t="s">
        <v>4552</v>
      </c>
      <c r="H941" t="s">
        <v>2803</v>
      </c>
      <c r="M941" t="str">
        <f t="shared" si="458"/>
        <v/>
      </c>
      <c r="N941" t="str">
        <f t="shared" si="459"/>
        <v/>
      </c>
      <c r="O941" t="str">
        <f>IFERROR(VLOOKUP(A941,dispett,2,FALSE),B941)</f>
        <v>ecpcntl</v>
      </c>
      <c r="P941" t="str">
        <f t="shared" si="451"/>
        <v>SCALARSet</v>
      </c>
      <c r="Q941" t="str">
        <f t="shared" si="452"/>
        <v xml:space="preserve"> </v>
      </c>
      <c r="R941" t="str">
        <f t="shared" si="453"/>
        <v xml:space="preserve"> </v>
      </c>
      <c r="S941" t="str">
        <f t="shared" si="454"/>
        <v xml:space="preserve"> </v>
      </c>
      <c r="T941" t="str">
        <f t="shared" si="455"/>
        <v xml:space="preserve"> </v>
      </c>
      <c r="U941" t="str">
        <f t="shared" si="456"/>
        <v xml:space="preserve"> </v>
      </c>
      <c r="V941" t="str">
        <f t="shared" si="457"/>
        <v xml:space="preserve"> </v>
      </c>
      <c r="W941" t="str">
        <f t="shared" si="460"/>
        <v>UPRETRAT</v>
      </c>
      <c r="X941" t="str">
        <f t="shared" si="461"/>
        <v>(SCALARSet)</v>
      </c>
    </row>
    <row r="942" spans="1:24" x14ac:dyDescent="0.25">
      <c r="A942" t="s">
        <v>4553</v>
      </c>
      <c r="B942" t="s">
        <v>2875</v>
      </c>
      <c r="C942" t="s">
        <v>2839</v>
      </c>
      <c r="E942" t="s">
        <v>2914</v>
      </c>
      <c r="G942" t="s">
        <v>4554</v>
      </c>
      <c r="H942" t="s">
        <v>2803</v>
      </c>
      <c r="M942" t="str">
        <f t="shared" si="458"/>
        <v/>
      </c>
      <c r="N942" t="str">
        <f t="shared" si="459"/>
        <v/>
      </c>
      <c r="O942" t="str">
        <f>IFERROR(VLOOKUP(A942,dispett,2,FALSE),B942)</f>
        <v>ecpcntl</v>
      </c>
      <c r="P942" t="str">
        <f t="shared" si="451"/>
        <v>SCALARSet</v>
      </c>
      <c r="Q942" t="str">
        <f t="shared" si="452"/>
        <v xml:space="preserve"> </v>
      </c>
      <c r="R942" t="str">
        <f t="shared" si="453"/>
        <v xml:space="preserve"> </v>
      </c>
      <c r="S942" t="str">
        <f t="shared" si="454"/>
        <v xml:space="preserve"> </v>
      </c>
      <c r="T942" t="str">
        <f t="shared" si="455"/>
        <v xml:space="preserve"> </v>
      </c>
      <c r="U942" t="str">
        <f t="shared" si="456"/>
        <v xml:space="preserve"> </v>
      </c>
      <c r="V942" t="str">
        <f t="shared" si="457"/>
        <v xml:space="preserve"> </v>
      </c>
      <c r="W942" t="str">
        <f t="shared" si="460"/>
        <v>UPRETNHU</v>
      </c>
      <c r="X942" t="str">
        <f t="shared" si="461"/>
        <v>(SCALARSet)</v>
      </c>
    </row>
    <row r="943" spans="1:24" x14ac:dyDescent="0.25">
      <c r="A943" t="s">
        <v>4555</v>
      </c>
      <c r="B943" t="s">
        <v>2875</v>
      </c>
      <c r="C943" t="s">
        <v>2839</v>
      </c>
      <c r="E943" t="s">
        <v>2914</v>
      </c>
      <c r="G943" t="s">
        <v>4556</v>
      </c>
      <c r="H943" t="s">
        <v>2803</v>
      </c>
      <c r="M943" t="str">
        <f t="shared" si="458"/>
        <v/>
      </c>
      <c r="N943" t="str">
        <f t="shared" si="459"/>
        <v/>
      </c>
      <c r="O943" t="str">
        <f>IFERROR(VLOOKUP(A943,dispett,2,FALSE),B943)</f>
        <v>ecpcntl</v>
      </c>
      <c r="P943" t="str">
        <f t="shared" si="451"/>
        <v>SCALARSet</v>
      </c>
      <c r="Q943" t="str">
        <f t="shared" si="452"/>
        <v xml:space="preserve"> </v>
      </c>
      <c r="R943" t="str">
        <f t="shared" si="453"/>
        <v xml:space="preserve"> </v>
      </c>
      <c r="S943" t="str">
        <f t="shared" si="454"/>
        <v xml:space="preserve"> </v>
      </c>
      <c r="T943" t="str">
        <f t="shared" si="455"/>
        <v xml:space="preserve"> </v>
      </c>
      <c r="U943" t="str">
        <f t="shared" si="456"/>
        <v xml:space="preserve"> </v>
      </c>
      <c r="V943" t="str">
        <f t="shared" si="457"/>
        <v xml:space="preserve"> </v>
      </c>
      <c r="W943" t="str">
        <f t="shared" si="460"/>
        <v>UPRETRT0</v>
      </c>
      <c r="X943" t="str">
        <f t="shared" si="461"/>
        <v>(SCALARSet)</v>
      </c>
    </row>
    <row r="944" spans="1:24" x14ac:dyDescent="0.25">
      <c r="A944" t="s">
        <v>4557</v>
      </c>
      <c r="B944" t="s">
        <v>2875</v>
      </c>
      <c r="C944" t="s">
        <v>2839</v>
      </c>
      <c r="E944" t="s">
        <v>2914</v>
      </c>
      <c r="G944" t="s">
        <v>4558</v>
      </c>
      <c r="H944" t="s">
        <v>5308</v>
      </c>
      <c r="M944" t="str">
        <f t="shared" si="458"/>
        <v/>
      </c>
      <c r="N944" t="str">
        <f t="shared" si="459"/>
        <v/>
      </c>
      <c r="O944" t="str">
        <f>IFERROR(VLOOKUP(A944,dispett,2,FALSE),B944)</f>
        <v>ecpcntl</v>
      </c>
      <c r="P944" t="str">
        <f t="shared" si="451"/>
        <v>PlantType</v>
      </c>
      <c r="Q944" t="str">
        <f t="shared" si="452"/>
        <v xml:space="preserve"> </v>
      </c>
      <c r="R944" t="str">
        <f t="shared" si="453"/>
        <v xml:space="preserve"> </v>
      </c>
      <c r="S944" t="str">
        <f t="shared" si="454"/>
        <v xml:space="preserve"> </v>
      </c>
      <c r="T944" t="str">
        <f t="shared" si="455"/>
        <v xml:space="preserve"> </v>
      </c>
      <c r="U944" t="str">
        <f t="shared" si="456"/>
        <v xml:space="preserve"> </v>
      </c>
      <c r="V944" t="str">
        <f t="shared" si="457"/>
        <v xml:space="preserve"> </v>
      </c>
      <c r="W944" t="str">
        <f t="shared" si="460"/>
        <v>UPRNWBAS</v>
      </c>
      <c r="X944" t="str">
        <f t="shared" si="461"/>
        <v>(PlantType)</v>
      </c>
    </row>
    <row r="945" spans="1:24" x14ac:dyDescent="0.25">
      <c r="A945" t="s">
        <v>4559</v>
      </c>
      <c r="B945" t="s">
        <v>2875</v>
      </c>
      <c r="C945" t="s">
        <v>2839</v>
      </c>
      <c r="E945" t="s">
        <v>2914</v>
      </c>
      <c r="G945" t="s">
        <v>4560</v>
      </c>
      <c r="H945" t="s">
        <v>5356</v>
      </c>
      <c r="M945" t="str">
        <f t="shared" si="458"/>
        <v/>
      </c>
      <c r="N945" t="str">
        <f t="shared" si="459"/>
        <v/>
      </c>
      <c r="O945" t="str">
        <f>IFERROR(VLOOKUP(A945,dispett,2,FALSE),B945)</f>
        <v>ecpcntl</v>
      </c>
      <c r="P945" t="str">
        <f t="shared" si="451"/>
        <v>MNUMYRX</v>
      </c>
      <c r="Q945" t="str">
        <f t="shared" si="452"/>
        <v xml:space="preserve"> </v>
      </c>
      <c r="R945" t="str">
        <f t="shared" si="453"/>
        <v xml:space="preserve"> </v>
      </c>
      <c r="S945" t="str">
        <f t="shared" si="454"/>
        <v xml:space="preserve"> </v>
      </c>
      <c r="T945" t="str">
        <f t="shared" si="455"/>
        <v xml:space="preserve"> </v>
      </c>
      <c r="U945" t="str">
        <f t="shared" si="456"/>
        <v xml:space="preserve"> </v>
      </c>
      <c r="V945" t="str">
        <f t="shared" si="457"/>
        <v xml:space="preserve"> </v>
      </c>
      <c r="W945" t="str">
        <f t="shared" si="460"/>
        <v>UPRNWBND</v>
      </c>
      <c r="X945" t="str">
        <f t="shared" si="461"/>
        <v>(MNUMYRX)</v>
      </c>
    </row>
    <row r="946" spans="1:24" x14ac:dyDescent="0.25">
      <c r="A946" t="s">
        <v>4561</v>
      </c>
      <c r="B946" t="s">
        <v>2875</v>
      </c>
      <c r="C946" t="s">
        <v>2839</v>
      </c>
      <c r="E946" t="s">
        <v>2914</v>
      </c>
      <c r="G946" t="s">
        <v>4562</v>
      </c>
      <c r="H946" t="s">
        <v>5356</v>
      </c>
      <c r="I946" t="s">
        <v>2727</v>
      </c>
      <c r="M946" t="str">
        <f t="shared" si="458"/>
        <v/>
      </c>
      <c r="N946" t="str">
        <f t="shared" si="459"/>
        <v/>
      </c>
      <c r="O946" t="str">
        <f>IFERROR(VLOOKUP(A946,dispett,2,FALSE),B946)</f>
        <v>ecpcntl</v>
      </c>
      <c r="P946" t="str">
        <f t="shared" si="451"/>
        <v>MNUMYRX</v>
      </c>
      <c r="Q946" t="str">
        <f t="shared" si="452"/>
        <v>SupplyRegion</v>
      </c>
      <c r="R946" t="str">
        <f t="shared" si="453"/>
        <v xml:space="preserve"> </v>
      </c>
      <c r="S946" t="str">
        <f t="shared" si="454"/>
        <v xml:space="preserve"> </v>
      </c>
      <c r="T946" t="str">
        <f t="shared" si="455"/>
        <v xml:space="preserve"> </v>
      </c>
      <c r="U946" t="str">
        <f t="shared" si="456"/>
        <v xml:space="preserve"> </v>
      </c>
      <c r="V946" t="str">
        <f t="shared" si="457"/>
        <v xml:space="preserve"> </v>
      </c>
      <c r="W946" t="str">
        <f t="shared" si="460"/>
        <v>UPRNWBNDR</v>
      </c>
      <c r="X946" t="str">
        <f t="shared" si="461"/>
        <v>(MNUMYRX,SupplyRegion)</v>
      </c>
    </row>
    <row r="947" spans="1:24" x14ac:dyDescent="0.25">
      <c r="A947" t="s">
        <v>4563</v>
      </c>
      <c r="B947" t="s">
        <v>2875</v>
      </c>
      <c r="C947" t="s">
        <v>2839</v>
      </c>
      <c r="E947" t="s">
        <v>2876</v>
      </c>
      <c r="G947" t="s">
        <v>4564</v>
      </c>
      <c r="H947" t="s">
        <v>2803</v>
      </c>
      <c r="M947" t="str">
        <f t="shared" si="458"/>
        <v/>
      </c>
      <c r="N947" t="str">
        <f t="shared" si="459"/>
        <v/>
      </c>
      <c r="O947" t="str">
        <f>IFERROR(VLOOKUP(A947,dispett,2,FALSE),B947)</f>
        <v>ecpcntl</v>
      </c>
      <c r="P947" t="str">
        <f t="shared" si="451"/>
        <v>SCALARSet</v>
      </c>
      <c r="Q947" t="str">
        <f t="shared" si="452"/>
        <v xml:space="preserve"> </v>
      </c>
      <c r="R947" t="str">
        <f t="shared" si="453"/>
        <v xml:space="preserve"> </v>
      </c>
      <c r="S947" t="str">
        <f t="shared" si="454"/>
        <v xml:space="preserve"> </v>
      </c>
      <c r="T947" t="str">
        <f t="shared" si="455"/>
        <v xml:space="preserve"> </v>
      </c>
      <c r="U947" t="str">
        <f t="shared" si="456"/>
        <v xml:space="preserve"> </v>
      </c>
      <c r="V947" t="str">
        <f t="shared" si="457"/>
        <v xml:space="preserve"> </v>
      </c>
      <c r="W947" t="str">
        <f t="shared" si="460"/>
        <v>UPRNWBNK</v>
      </c>
      <c r="X947" t="str">
        <f t="shared" si="461"/>
        <v>(SCALARSet)</v>
      </c>
    </row>
    <row r="948" spans="1:24" x14ac:dyDescent="0.25">
      <c r="A948" t="s">
        <v>4565</v>
      </c>
      <c r="B948" t="s">
        <v>2875</v>
      </c>
      <c r="C948" t="s">
        <v>2839</v>
      </c>
      <c r="E948" t="s">
        <v>2914</v>
      </c>
      <c r="G948" t="s">
        <v>4566</v>
      </c>
      <c r="H948" t="s">
        <v>2803</v>
      </c>
      <c r="M948" t="str">
        <f t="shared" si="458"/>
        <v/>
      </c>
      <c r="N948" t="str">
        <f t="shared" si="459"/>
        <v/>
      </c>
      <c r="O948" t="str">
        <f>IFERROR(VLOOKUP(A948,dispett,2,FALSE),B948)</f>
        <v>ecpcntl</v>
      </c>
      <c r="P948" t="str">
        <f t="shared" si="451"/>
        <v>SCALARSet</v>
      </c>
      <c r="Q948" t="str">
        <f t="shared" si="452"/>
        <v xml:space="preserve"> </v>
      </c>
      <c r="R948" t="str">
        <f t="shared" si="453"/>
        <v xml:space="preserve"> </v>
      </c>
      <c r="S948" t="str">
        <f t="shared" si="454"/>
        <v xml:space="preserve"> </v>
      </c>
      <c r="T948" t="str">
        <f t="shared" si="455"/>
        <v xml:space="preserve"> </v>
      </c>
      <c r="U948" t="str">
        <f t="shared" si="456"/>
        <v xml:space="preserve"> </v>
      </c>
      <c r="V948" t="str">
        <f t="shared" si="457"/>
        <v xml:space="preserve"> </v>
      </c>
      <c r="W948" t="str">
        <f t="shared" si="460"/>
        <v>UPRNWCAP</v>
      </c>
      <c r="X948" t="str">
        <f t="shared" si="461"/>
        <v>(SCALARSet)</v>
      </c>
    </row>
    <row r="949" spans="1:24" x14ac:dyDescent="0.25">
      <c r="A949" t="s">
        <v>4567</v>
      </c>
      <c r="B949" t="s">
        <v>2875</v>
      </c>
      <c r="C949" t="s">
        <v>2839</v>
      </c>
      <c r="E949" t="s">
        <v>2914</v>
      </c>
      <c r="G949" t="s">
        <v>4568</v>
      </c>
      <c r="H949" t="s">
        <v>2727</v>
      </c>
      <c r="M949" t="str">
        <f t="shared" si="458"/>
        <v/>
      </c>
      <c r="N949" t="str">
        <f t="shared" si="459"/>
        <v/>
      </c>
      <c r="O949" t="str">
        <f>IFERROR(VLOOKUP(A949,dispett,2,FALSE),B949)</f>
        <v>ecpcntl</v>
      </c>
      <c r="P949" t="str">
        <f t="shared" si="451"/>
        <v>SupplyRegion_ALT1</v>
      </c>
      <c r="Q949" t="str">
        <f t="shared" si="452"/>
        <v xml:space="preserve"> </v>
      </c>
      <c r="R949" t="str">
        <f t="shared" si="453"/>
        <v xml:space="preserve"> </v>
      </c>
      <c r="S949" t="str">
        <f t="shared" si="454"/>
        <v xml:space="preserve"> </v>
      </c>
      <c r="T949" t="str">
        <f t="shared" si="455"/>
        <v xml:space="preserve"> </v>
      </c>
      <c r="U949" t="str">
        <f t="shared" si="456"/>
        <v xml:space="preserve"> </v>
      </c>
      <c r="V949" t="str">
        <f t="shared" si="457"/>
        <v xml:space="preserve"> </v>
      </c>
      <c r="W949" t="str">
        <f t="shared" si="460"/>
        <v>UPRNWCAPR</v>
      </c>
      <c r="X949" t="str">
        <f t="shared" si="461"/>
        <v>(SupplyRegion_ALT1)</v>
      </c>
    </row>
    <row r="950" spans="1:24" x14ac:dyDescent="0.25">
      <c r="A950" t="s">
        <v>4569</v>
      </c>
      <c r="B950" t="s">
        <v>2875</v>
      </c>
      <c r="C950" t="s">
        <v>2839</v>
      </c>
      <c r="E950" t="s">
        <v>2876</v>
      </c>
      <c r="G950" t="s">
        <v>4570</v>
      </c>
      <c r="H950" t="s">
        <v>2803</v>
      </c>
      <c r="M950" t="str">
        <f t="shared" si="458"/>
        <v/>
      </c>
      <c r="N950" t="str">
        <f t="shared" si="459"/>
        <v/>
      </c>
      <c r="O950" t="str">
        <f>IFERROR(VLOOKUP(A950,dispett,2,FALSE),B950)</f>
        <v>ecpcntl</v>
      </c>
      <c r="P950" t="str">
        <f t="shared" si="451"/>
        <v>SCALARSet</v>
      </c>
      <c r="Q950" t="str">
        <f t="shared" si="452"/>
        <v xml:space="preserve"> </v>
      </c>
      <c r="R950" t="str">
        <f t="shared" si="453"/>
        <v xml:space="preserve"> </v>
      </c>
      <c r="S950" t="str">
        <f t="shared" si="454"/>
        <v xml:space="preserve"> </v>
      </c>
      <c r="T950" t="str">
        <f t="shared" si="455"/>
        <v xml:space="preserve"> </v>
      </c>
      <c r="U950" t="str">
        <f t="shared" si="456"/>
        <v xml:space="preserve"> </v>
      </c>
      <c r="V950" t="str">
        <f t="shared" si="457"/>
        <v xml:space="preserve"> </v>
      </c>
      <c r="W950" t="str">
        <f t="shared" si="460"/>
        <v>UPRNWCAS</v>
      </c>
      <c r="X950" t="str">
        <f t="shared" si="461"/>
        <v>(SCALARSet)</v>
      </c>
    </row>
    <row r="951" spans="1:24" x14ac:dyDescent="0.25">
      <c r="A951" t="s">
        <v>4571</v>
      </c>
      <c r="B951" t="s">
        <v>2875</v>
      </c>
      <c r="C951" t="s">
        <v>2839</v>
      </c>
      <c r="E951" t="s">
        <v>2876</v>
      </c>
      <c r="G951" t="s">
        <v>4572</v>
      </c>
      <c r="H951" t="s">
        <v>2727</v>
      </c>
      <c r="M951" t="str">
        <f t="shared" si="458"/>
        <v/>
      </c>
      <c r="N951" t="str">
        <f t="shared" si="459"/>
        <v/>
      </c>
      <c r="O951" t="str">
        <f>IFERROR(VLOOKUP(A951,dispett,2,FALSE),B951)</f>
        <v>ecpcntl</v>
      </c>
      <c r="P951" t="str">
        <f t="shared" si="451"/>
        <v>SupplyRegion_ALT1</v>
      </c>
      <c r="Q951" t="str">
        <f t="shared" si="452"/>
        <v xml:space="preserve"> </v>
      </c>
      <c r="R951" t="str">
        <f t="shared" si="453"/>
        <v xml:space="preserve"> </v>
      </c>
      <c r="S951" t="str">
        <f t="shared" si="454"/>
        <v xml:space="preserve"> </v>
      </c>
      <c r="T951" t="str">
        <f t="shared" si="455"/>
        <v xml:space="preserve"> </v>
      </c>
      <c r="U951" t="str">
        <f t="shared" si="456"/>
        <v xml:space="preserve"> </v>
      </c>
      <c r="V951" t="str">
        <f t="shared" si="457"/>
        <v xml:space="preserve"> </v>
      </c>
      <c r="W951" t="str">
        <f t="shared" si="460"/>
        <v>UPRNWCASR</v>
      </c>
      <c r="X951" t="str">
        <f t="shared" si="461"/>
        <v>(SupplyRegion_ALT1)</v>
      </c>
    </row>
    <row r="952" spans="1:24" x14ac:dyDescent="0.25">
      <c r="A952" t="s">
        <v>4573</v>
      </c>
      <c r="B952" t="s">
        <v>2875</v>
      </c>
      <c r="C952" t="s">
        <v>2839</v>
      </c>
      <c r="E952" t="s">
        <v>2914</v>
      </c>
      <c r="G952" t="s">
        <v>4574</v>
      </c>
      <c r="H952" t="s">
        <v>2803</v>
      </c>
      <c r="M952" t="str">
        <f t="shared" si="458"/>
        <v/>
      </c>
      <c r="N952" t="str">
        <f t="shared" si="459"/>
        <v/>
      </c>
      <c r="O952" t="str">
        <f>IFERROR(VLOOKUP(A952,dispett,2,FALSE),B952)</f>
        <v>ecpcntl</v>
      </c>
      <c r="P952" t="str">
        <f t="shared" si="451"/>
        <v>SCALARSet</v>
      </c>
      <c r="Q952" t="str">
        <f t="shared" si="452"/>
        <v xml:space="preserve"> </v>
      </c>
      <c r="R952" t="str">
        <f t="shared" si="453"/>
        <v xml:space="preserve"> </v>
      </c>
      <c r="S952" t="str">
        <f t="shared" si="454"/>
        <v xml:space="preserve"> </v>
      </c>
      <c r="T952" t="str">
        <f t="shared" si="455"/>
        <v xml:space="preserve"> </v>
      </c>
      <c r="U952" t="str">
        <f t="shared" si="456"/>
        <v xml:space="preserve"> </v>
      </c>
      <c r="V952" t="str">
        <f t="shared" si="457"/>
        <v xml:space="preserve"> </v>
      </c>
      <c r="W952" t="str">
        <f t="shared" si="460"/>
        <v>UPRNWCGR</v>
      </c>
      <c r="X952" t="str">
        <f t="shared" si="461"/>
        <v>(SCALARSet)</v>
      </c>
    </row>
    <row r="953" spans="1:24" x14ac:dyDescent="0.25">
      <c r="A953" t="s">
        <v>4575</v>
      </c>
      <c r="B953" t="s">
        <v>2875</v>
      </c>
      <c r="C953" t="s">
        <v>2839</v>
      </c>
      <c r="E953" t="s">
        <v>2876</v>
      </c>
      <c r="G953" t="s">
        <v>4576</v>
      </c>
      <c r="H953" t="s">
        <v>2803</v>
      </c>
      <c r="M953" t="str">
        <f t="shared" si="458"/>
        <v/>
      </c>
      <c r="N953" t="str">
        <f t="shared" si="459"/>
        <v/>
      </c>
      <c r="O953" t="str">
        <f>IFERROR(VLOOKUP(A953,dispett,2,FALSE),B953)</f>
        <v>ecpcntl</v>
      </c>
      <c r="P953" t="str">
        <f t="shared" si="451"/>
        <v>SCALARSet</v>
      </c>
      <c r="Q953" t="str">
        <f t="shared" si="452"/>
        <v xml:space="preserve"> </v>
      </c>
      <c r="R953" t="str">
        <f t="shared" si="453"/>
        <v xml:space="preserve"> </v>
      </c>
      <c r="S953" t="str">
        <f t="shared" si="454"/>
        <v xml:space="preserve"> </v>
      </c>
      <c r="T953" t="str">
        <f t="shared" si="455"/>
        <v xml:space="preserve"> </v>
      </c>
      <c r="U953" t="str">
        <f t="shared" si="456"/>
        <v xml:space="preserve"> </v>
      </c>
      <c r="V953" t="str">
        <f t="shared" si="457"/>
        <v xml:space="preserve"> </v>
      </c>
      <c r="W953" t="str">
        <f t="shared" si="460"/>
        <v>UPRNWCOG</v>
      </c>
      <c r="X953" t="str">
        <f t="shared" si="461"/>
        <v>(SCALARSet)</v>
      </c>
    </row>
    <row r="954" spans="1:24" x14ac:dyDescent="0.25">
      <c r="A954" t="s">
        <v>4577</v>
      </c>
      <c r="B954" t="s">
        <v>2875</v>
      </c>
      <c r="C954" t="s">
        <v>2839</v>
      </c>
      <c r="E954" t="s">
        <v>2914</v>
      </c>
      <c r="G954" t="s">
        <v>4578</v>
      </c>
      <c r="H954" t="s">
        <v>5308</v>
      </c>
      <c r="M954" t="str">
        <f t="shared" si="458"/>
        <v/>
      </c>
      <c r="N954" t="str">
        <f t="shared" si="459"/>
        <v/>
      </c>
      <c r="O954" t="str">
        <f>IFERROR(VLOOKUP(A954,dispett,2,FALSE),B954)</f>
        <v>ecpcntl</v>
      </c>
      <c r="P954" t="str">
        <f t="shared" si="451"/>
        <v>PlantType</v>
      </c>
      <c r="Q954" t="str">
        <f t="shared" si="452"/>
        <v xml:space="preserve"> </v>
      </c>
      <c r="R954" t="str">
        <f t="shared" si="453"/>
        <v xml:space="preserve"> </v>
      </c>
      <c r="S954" t="str">
        <f t="shared" si="454"/>
        <v xml:space="preserve"> </v>
      </c>
      <c r="T954" t="str">
        <f t="shared" si="455"/>
        <v xml:space="preserve"> </v>
      </c>
      <c r="U954" t="str">
        <f t="shared" si="456"/>
        <v xml:space="preserve"> </v>
      </c>
      <c r="V954" t="str">
        <f t="shared" si="457"/>
        <v xml:space="preserve"> </v>
      </c>
      <c r="W954" t="str">
        <f t="shared" si="460"/>
        <v>UPRNWEXG</v>
      </c>
      <c r="X954" t="str">
        <f t="shared" si="461"/>
        <v>(PlantType)</v>
      </c>
    </row>
    <row r="955" spans="1:24" x14ac:dyDescent="0.25">
      <c r="A955" t="s">
        <v>4579</v>
      </c>
      <c r="B955" t="s">
        <v>2875</v>
      </c>
      <c r="C955" t="s">
        <v>2839</v>
      </c>
      <c r="E955" t="s">
        <v>2914</v>
      </c>
      <c r="G955" t="s">
        <v>4578</v>
      </c>
      <c r="H955" t="s">
        <v>5308</v>
      </c>
      <c r="I955" t="s">
        <v>2727</v>
      </c>
      <c r="M955" t="str">
        <f t="shared" si="458"/>
        <v/>
      </c>
      <c r="N955" t="str">
        <f t="shared" si="459"/>
        <v/>
      </c>
      <c r="O955" t="str">
        <f>IFERROR(VLOOKUP(A955,dispett,2,FALSE),B955)</f>
        <v>ecpcntl</v>
      </c>
      <c r="P955" t="str">
        <f t="shared" si="451"/>
        <v>PlantType</v>
      </c>
      <c r="Q955" t="str">
        <f t="shared" si="452"/>
        <v>SupplyRegion</v>
      </c>
      <c r="R955" t="str">
        <f t="shared" si="453"/>
        <v xml:space="preserve"> </v>
      </c>
      <c r="S955" t="str">
        <f t="shared" si="454"/>
        <v xml:space="preserve"> </v>
      </c>
      <c r="T955" t="str">
        <f t="shared" si="455"/>
        <v xml:space="preserve"> </v>
      </c>
      <c r="U955" t="str">
        <f t="shared" si="456"/>
        <v xml:space="preserve"> </v>
      </c>
      <c r="V955" t="str">
        <f t="shared" si="457"/>
        <v xml:space="preserve"> </v>
      </c>
      <c r="W955" t="str">
        <f t="shared" si="460"/>
        <v>UPRNWEXGR</v>
      </c>
      <c r="X955" t="str">
        <f t="shared" si="461"/>
        <v>(PlantType,SupplyRegion)</v>
      </c>
    </row>
    <row r="956" spans="1:24" x14ac:dyDescent="0.25">
      <c r="A956" t="s">
        <v>4580</v>
      </c>
      <c r="B956" t="s">
        <v>2875</v>
      </c>
      <c r="C956" t="s">
        <v>2839</v>
      </c>
      <c r="E956" t="s">
        <v>2876</v>
      </c>
      <c r="G956" t="s">
        <v>4581</v>
      </c>
      <c r="H956" t="s">
        <v>2803</v>
      </c>
      <c r="M956" t="str">
        <f t="shared" si="458"/>
        <v/>
      </c>
      <c r="N956" t="str">
        <f t="shared" si="459"/>
        <v/>
      </c>
      <c r="O956" t="str">
        <f>IFERROR(VLOOKUP(A956,dispett,2,FALSE),B956)</f>
        <v>ecpcntl</v>
      </c>
      <c r="P956" t="str">
        <f t="shared" si="451"/>
        <v>SCALARSet</v>
      </c>
      <c r="Q956" t="str">
        <f t="shared" si="452"/>
        <v xml:space="preserve"> </v>
      </c>
      <c r="R956" t="str">
        <f t="shared" si="453"/>
        <v xml:space="preserve"> </v>
      </c>
      <c r="S956" t="str">
        <f t="shared" si="454"/>
        <v xml:space="preserve"> </v>
      </c>
      <c r="T956" t="str">
        <f t="shared" si="455"/>
        <v xml:space="preserve"> </v>
      </c>
      <c r="U956" t="str">
        <f t="shared" si="456"/>
        <v xml:space="preserve"> </v>
      </c>
      <c r="V956" t="str">
        <f t="shared" si="457"/>
        <v xml:space="preserve"> </v>
      </c>
      <c r="W956" t="str">
        <f t="shared" si="460"/>
        <v>UPRNWLEV</v>
      </c>
      <c r="X956" t="str">
        <f t="shared" si="461"/>
        <v>(SCALARSet)</v>
      </c>
    </row>
    <row r="957" spans="1:24" x14ac:dyDescent="0.25">
      <c r="A957" t="s">
        <v>4582</v>
      </c>
      <c r="B957" t="s">
        <v>2875</v>
      </c>
      <c r="C957" t="s">
        <v>2839</v>
      </c>
      <c r="E957" t="s">
        <v>2876</v>
      </c>
      <c r="G957" t="s">
        <v>4583</v>
      </c>
      <c r="H957" t="s">
        <v>2727</v>
      </c>
      <c r="M957" t="str">
        <f t="shared" si="458"/>
        <v/>
      </c>
      <c r="N957" t="str">
        <f t="shared" si="459"/>
        <v/>
      </c>
      <c r="O957" t="str">
        <f>IFERROR(VLOOKUP(A957,dispett,2,FALSE),B957)</f>
        <v>ecpcntl</v>
      </c>
      <c r="P957" t="str">
        <f t="shared" si="451"/>
        <v>SupplyRegion_ALT1</v>
      </c>
      <c r="Q957" t="str">
        <f t="shared" si="452"/>
        <v xml:space="preserve"> </v>
      </c>
      <c r="R957" t="str">
        <f t="shared" si="453"/>
        <v xml:space="preserve"> </v>
      </c>
      <c r="S957" t="str">
        <f t="shared" si="454"/>
        <v xml:space="preserve"> </v>
      </c>
      <c r="T957" t="str">
        <f t="shared" si="455"/>
        <v xml:space="preserve"> </v>
      </c>
      <c r="U957" t="str">
        <f t="shared" si="456"/>
        <v xml:space="preserve"> </v>
      </c>
      <c r="V957" t="str">
        <f t="shared" si="457"/>
        <v xml:space="preserve"> </v>
      </c>
      <c r="W957" t="str">
        <f t="shared" si="460"/>
        <v>UPRNWRGN</v>
      </c>
      <c r="X957" t="str">
        <f t="shared" si="461"/>
        <v>(SupplyRegion_ALT1)</v>
      </c>
    </row>
    <row r="958" spans="1:24" x14ac:dyDescent="0.25">
      <c r="A958" t="s">
        <v>4584</v>
      </c>
      <c r="B958" t="s">
        <v>2875</v>
      </c>
      <c r="C958" t="s">
        <v>2839</v>
      </c>
      <c r="E958" t="s">
        <v>2876</v>
      </c>
      <c r="G958" t="s">
        <v>4585</v>
      </c>
      <c r="H958" t="s">
        <v>2727</v>
      </c>
      <c r="M958" t="str">
        <f t="shared" si="458"/>
        <v/>
      </c>
      <c r="N958" t="str">
        <f t="shared" si="459"/>
        <v/>
      </c>
      <c r="O958" t="str">
        <f>IFERROR(VLOOKUP(A958,dispett,2,FALSE),B958)</f>
        <v>ecpcntl</v>
      </c>
      <c r="P958" t="str">
        <f t="shared" si="451"/>
        <v>SupplyRegion_ALT1</v>
      </c>
      <c r="Q958" t="str">
        <f t="shared" si="452"/>
        <v xml:space="preserve"> </v>
      </c>
      <c r="R958" t="str">
        <f t="shared" si="453"/>
        <v xml:space="preserve"> </v>
      </c>
      <c r="S958" t="str">
        <f t="shared" si="454"/>
        <v xml:space="preserve"> </v>
      </c>
      <c r="T958" t="str">
        <f t="shared" si="455"/>
        <v xml:space="preserve"> </v>
      </c>
      <c r="U958" t="str">
        <f t="shared" si="456"/>
        <v xml:space="preserve"> </v>
      </c>
      <c r="V958" t="str">
        <f t="shared" si="457"/>
        <v xml:space="preserve"> </v>
      </c>
      <c r="W958" t="str">
        <f t="shared" si="460"/>
        <v>UPRNWCOGR</v>
      </c>
      <c r="X958" t="str">
        <f t="shared" si="461"/>
        <v>(SupplyRegion_ALT1)</v>
      </c>
    </row>
    <row r="959" spans="1:24" x14ac:dyDescent="0.25">
      <c r="A959" t="s">
        <v>4586</v>
      </c>
      <c r="B959" t="s">
        <v>2875</v>
      </c>
      <c r="C959" t="s">
        <v>2839</v>
      </c>
      <c r="E959" t="s">
        <v>2876</v>
      </c>
      <c r="G959" t="s">
        <v>4587</v>
      </c>
      <c r="H959" t="s">
        <v>2803</v>
      </c>
      <c r="M959" t="str">
        <f t="shared" si="458"/>
        <v/>
      </c>
      <c r="N959" t="str">
        <f t="shared" si="459"/>
        <v/>
      </c>
      <c r="O959" t="str">
        <f>IFERROR(VLOOKUP(A959,dispett,2,FALSE),B959)</f>
        <v>ecpcntl</v>
      </c>
      <c r="P959" t="str">
        <f t="shared" si="451"/>
        <v>SCALARSet</v>
      </c>
      <c r="Q959" t="str">
        <f t="shared" si="452"/>
        <v xml:space="preserve"> </v>
      </c>
      <c r="R959" t="str">
        <f t="shared" si="453"/>
        <v xml:space="preserve"> </v>
      </c>
      <c r="S959" t="str">
        <f t="shared" si="454"/>
        <v xml:space="preserve"> </v>
      </c>
      <c r="T959" t="str">
        <f t="shared" si="455"/>
        <v xml:space="preserve"> </v>
      </c>
      <c r="U959" t="str">
        <f t="shared" si="456"/>
        <v xml:space="preserve"> </v>
      </c>
      <c r="V959" t="str">
        <f t="shared" si="457"/>
        <v xml:space="preserve"> </v>
      </c>
      <c r="W959" t="str">
        <f t="shared" si="460"/>
        <v>UPRNWRPS</v>
      </c>
      <c r="X959" t="str">
        <f t="shared" si="461"/>
        <v>(SCALARSet)</v>
      </c>
    </row>
    <row r="960" spans="1:24" x14ac:dyDescent="0.25">
      <c r="A960" t="s">
        <v>4588</v>
      </c>
      <c r="B960" t="s">
        <v>2875</v>
      </c>
      <c r="C960" t="s">
        <v>2839</v>
      </c>
      <c r="E960" t="s">
        <v>2876</v>
      </c>
      <c r="G960" t="s">
        <v>4589</v>
      </c>
      <c r="H960" t="s">
        <v>2727</v>
      </c>
      <c r="M960" t="str">
        <f t="shared" si="458"/>
        <v/>
      </c>
      <c r="N960" t="str">
        <f t="shared" si="459"/>
        <v/>
      </c>
      <c r="O960" t="str">
        <f>IFERROR(VLOOKUP(A960,dispett,2,FALSE),B960)</f>
        <v>ecpcntl</v>
      </c>
      <c r="P960" t="str">
        <f t="shared" si="451"/>
        <v>SupplyRegion_ALT1</v>
      </c>
      <c r="Q960" t="str">
        <f t="shared" si="452"/>
        <v xml:space="preserve"> </v>
      </c>
      <c r="R960" t="str">
        <f t="shared" si="453"/>
        <v xml:space="preserve"> </v>
      </c>
      <c r="S960" t="str">
        <f t="shared" si="454"/>
        <v xml:space="preserve"> </v>
      </c>
      <c r="T960" t="str">
        <f t="shared" si="455"/>
        <v xml:space="preserve"> </v>
      </c>
      <c r="U960" t="str">
        <f t="shared" si="456"/>
        <v xml:space="preserve"> </v>
      </c>
      <c r="V960" t="str">
        <f t="shared" si="457"/>
        <v xml:space="preserve"> </v>
      </c>
      <c r="W960" t="str">
        <f t="shared" si="460"/>
        <v>UPRNWRPSR</v>
      </c>
      <c r="X960" t="str">
        <f t="shared" si="461"/>
        <v>(SupplyRegion_ALT1)</v>
      </c>
    </row>
    <row r="961" spans="1:24" x14ac:dyDescent="0.25">
      <c r="A961" t="s">
        <v>4590</v>
      </c>
      <c r="B961" t="s">
        <v>2875</v>
      </c>
      <c r="C961" t="s">
        <v>2839</v>
      </c>
      <c r="E961" t="s">
        <v>2914</v>
      </c>
      <c r="G961" t="s">
        <v>4591</v>
      </c>
      <c r="H961" t="s">
        <v>5308</v>
      </c>
      <c r="M961" t="str">
        <f t="shared" si="458"/>
        <v/>
      </c>
      <c r="N961" t="str">
        <f t="shared" si="459"/>
        <v/>
      </c>
      <c r="O961" t="str">
        <f>IFERROR(VLOOKUP(A961,dispett,2,FALSE),B961)</f>
        <v>ecpcntl</v>
      </c>
      <c r="P961" t="str">
        <f t="shared" si="451"/>
        <v>PlantType</v>
      </c>
      <c r="Q961" t="str">
        <f t="shared" si="452"/>
        <v xml:space="preserve"> </v>
      </c>
      <c r="R961" t="str">
        <f t="shared" si="453"/>
        <v xml:space="preserve"> </v>
      </c>
      <c r="S961" t="str">
        <f t="shared" si="454"/>
        <v xml:space="preserve"> </v>
      </c>
      <c r="T961" t="str">
        <f t="shared" si="455"/>
        <v xml:space="preserve"> </v>
      </c>
      <c r="U961" t="str">
        <f t="shared" si="456"/>
        <v xml:space="preserve"> </v>
      </c>
      <c r="V961" t="str">
        <f t="shared" si="457"/>
        <v xml:space="preserve"> </v>
      </c>
      <c r="W961" t="str">
        <f t="shared" si="460"/>
        <v>UPRNWSHR</v>
      </c>
      <c r="X961" t="str">
        <f t="shared" si="461"/>
        <v>(PlantType)</v>
      </c>
    </row>
    <row r="962" spans="1:24" x14ac:dyDescent="0.25">
      <c r="A962" t="s">
        <v>4592</v>
      </c>
      <c r="B962" t="s">
        <v>2875</v>
      </c>
      <c r="C962" t="s">
        <v>2839</v>
      </c>
      <c r="E962" t="s">
        <v>2914</v>
      </c>
      <c r="G962" t="s">
        <v>4593</v>
      </c>
      <c r="H962" t="s">
        <v>5308</v>
      </c>
      <c r="I962" t="s">
        <v>2727</v>
      </c>
      <c r="M962" t="str">
        <f t="shared" si="458"/>
        <v/>
      </c>
      <c r="N962" t="str">
        <f t="shared" si="459"/>
        <v/>
      </c>
      <c r="O962" t="str">
        <f>IFERROR(VLOOKUP(A962,dispett,2,FALSE),B962)</f>
        <v>ecpcntl</v>
      </c>
      <c r="P962" t="str">
        <f t="shared" si="451"/>
        <v>PlantType</v>
      </c>
      <c r="Q962" t="str">
        <f t="shared" si="452"/>
        <v>SupplyRegion</v>
      </c>
      <c r="R962" t="str">
        <f t="shared" si="453"/>
        <v xml:space="preserve"> </v>
      </c>
      <c r="S962" t="str">
        <f t="shared" si="454"/>
        <v xml:space="preserve"> </v>
      </c>
      <c r="T962" t="str">
        <f t="shared" si="455"/>
        <v xml:space="preserve"> </v>
      </c>
      <c r="U962" t="str">
        <f t="shared" si="456"/>
        <v xml:space="preserve"> </v>
      </c>
      <c r="V962" t="str">
        <f t="shared" si="457"/>
        <v xml:space="preserve"> </v>
      </c>
      <c r="W962" t="str">
        <f t="shared" si="460"/>
        <v>UPRNWSHRR</v>
      </c>
      <c r="X962" t="str">
        <f t="shared" si="461"/>
        <v>(PlantType,SupplyRegion)</v>
      </c>
    </row>
    <row r="963" spans="1:24" x14ac:dyDescent="0.25">
      <c r="A963" t="s">
        <v>4594</v>
      </c>
      <c r="B963" t="s">
        <v>2875</v>
      </c>
      <c r="C963" t="s">
        <v>2839</v>
      </c>
      <c r="E963" t="s">
        <v>2876</v>
      </c>
      <c r="G963" t="s">
        <v>4595</v>
      </c>
      <c r="H963" t="s">
        <v>2803</v>
      </c>
      <c r="M963" t="str">
        <f t="shared" si="458"/>
        <v/>
      </c>
      <c r="N963" t="str">
        <f t="shared" si="459"/>
        <v/>
      </c>
      <c r="O963" t="str">
        <f>IFERROR(VLOOKUP(A963,dispett,2,FALSE),B963)</f>
        <v>ecpcntl</v>
      </c>
      <c r="P963" t="str">
        <f t="shared" si="451"/>
        <v>SCALARSet</v>
      </c>
      <c r="Q963" t="str">
        <f t="shared" si="452"/>
        <v xml:space="preserve"> </v>
      </c>
      <c r="R963" t="str">
        <f t="shared" si="453"/>
        <v xml:space="preserve"> </v>
      </c>
      <c r="S963" t="str">
        <f t="shared" si="454"/>
        <v xml:space="preserve"> </v>
      </c>
      <c r="T963" t="str">
        <f t="shared" si="455"/>
        <v xml:space="preserve"> </v>
      </c>
      <c r="U963" t="str">
        <f t="shared" si="456"/>
        <v xml:space="preserve"> </v>
      </c>
      <c r="V963" t="str">
        <f t="shared" si="457"/>
        <v xml:space="preserve"> </v>
      </c>
      <c r="W963" t="str">
        <f t="shared" si="460"/>
        <v>UPRNWSUN</v>
      </c>
      <c r="X963" t="str">
        <f t="shared" si="461"/>
        <v>(SCALARSet)</v>
      </c>
    </row>
    <row r="964" spans="1:24" x14ac:dyDescent="0.25">
      <c r="A964" t="s">
        <v>4596</v>
      </c>
      <c r="B964" t="s">
        <v>2875</v>
      </c>
      <c r="C964" t="s">
        <v>2839</v>
      </c>
      <c r="E964" t="s">
        <v>2876</v>
      </c>
      <c r="G964" t="s">
        <v>4597</v>
      </c>
      <c r="H964" t="s">
        <v>2727</v>
      </c>
      <c r="M964" t="str">
        <f t="shared" si="458"/>
        <v/>
      </c>
      <c r="N964" t="str">
        <f t="shared" si="459"/>
        <v/>
      </c>
      <c r="O964" t="str">
        <f>IFERROR(VLOOKUP(A964,dispett,2,FALSE),B964)</f>
        <v>ecpcntl</v>
      </c>
      <c r="P964" t="str">
        <f t="shared" si="451"/>
        <v>SupplyRegion_ALT1</v>
      </c>
      <c r="Q964" t="str">
        <f t="shared" si="452"/>
        <v xml:space="preserve"> </v>
      </c>
      <c r="R964" t="str">
        <f t="shared" si="453"/>
        <v xml:space="preserve"> </v>
      </c>
      <c r="S964" t="str">
        <f t="shared" si="454"/>
        <v xml:space="preserve"> </v>
      </c>
      <c r="T964" t="str">
        <f t="shared" si="455"/>
        <v xml:space="preserve"> </v>
      </c>
      <c r="U964" t="str">
        <f t="shared" si="456"/>
        <v xml:space="preserve"> </v>
      </c>
      <c r="V964" t="str">
        <f t="shared" si="457"/>
        <v xml:space="preserve"> </v>
      </c>
      <c r="W964" t="str">
        <f t="shared" si="460"/>
        <v>UPRNWSUNR</v>
      </c>
      <c r="X964" t="str">
        <f t="shared" si="461"/>
        <v>(SupplyRegion_ALT1)</v>
      </c>
    </row>
    <row r="965" spans="1:24" x14ac:dyDescent="0.25">
      <c r="A965" t="s">
        <v>4598</v>
      </c>
      <c r="B965" t="s">
        <v>2875</v>
      </c>
      <c r="C965" t="s">
        <v>2839</v>
      </c>
      <c r="E965" t="s">
        <v>2914</v>
      </c>
      <c r="G965" t="s">
        <v>4599</v>
      </c>
      <c r="H965" t="s">
        <v>5308</v>
      </c>
      <c r="M965" t="str">
        <f t="shared" si="458"/>
        <v/>
      </c>
      <c r="N965" t="str">
        <f t="shared" si="459"/>
        <v/>
      </c>
      <c r="O965" t="str">
        <f>IFERROR(VLOOKUP(A965,dispett,2,FALSE),B965)</f>
        <v>ecpcntl</v>
      </c>
      <c r="P965" t="str">
        <f t="shared" si="451"/>
        <v>PlantType</v>
      </c>
      <c r="Q965" t="str">
        <f t="shared" si="452"/>
        <v xml:space="preserve"> </v>
      </c>
      <c r="R965" t="str">
        <f t="shared" si="453"/>
        <v xml:space="preserve"> </v>
      </c>
      <c r="S965" t="str">
        <f t="shared" si="454"/>
        <v xml:space="preserve"> </v>
      </c>
      <c r="T965" t="str">
        <f t="shared" si="455"/>
        <v xml:space="preserve"> </v>
      </c>
      <c r="U965" t="str">
        <f t="shared" si="456"/>
        <v xml:space="preserve"> </v>
      </c>
      <c r="V965" t="str">
        <f t="shared" si="457"/>
        <v xml:space="preserve"> </v>
      </c>
      <c r="W965" t="str">
        <f t="shared" si="460"/>
        <v>UPRSK</v>
      </c>
      <c r="X965" t="str">
        <f t="shared" si="461"/>
        <v>(PlantType)</v>
      </c>
    </row>
    <row r="966" spans="1:24" x14ac:dyDescent="0.25">
      <c r="A966" t="s">
        <v>4600</v>
      </c>
      <c r="B966" t="s">
        <v>2875</v>
      </c>
      <c r="C966" t="s">
        <v>2839</v>
      </c>
      <c r="E966" t="s">
        <v>2876</v>
      </c>
      <c r="G966" t="s">
        <v>4601</v>
      </c>
      <c r="H966" t="s">
        <v>2803</v>
      </c>
      <c r="M966" t="str">
        <f t="shared" si="458"/>
        <v/>
      </c>
      <c r="N966" t="str">
        <f t="shared" si="459"/>
        <v/>
      </c>
      <c r="O966" t="str">
        <f>IFERROR(VLOOKUP(A966,dispett,2,FALSE),B966)</f>
        <v>ecpcntl</v>
      </c>
      <c r="P966" t="str">
        <f t="shared" si="451"/>
        <v>SCALARSet</v>
      </c>
      <c r="Q966" t="str">
        <f t="shared" si="452"/>
        <v xml:space="preserve"> </v>
      </c>
      <c r="R966" t="str">
        <f t="shared" si="453"/>
        <v xml:space="preserve"> </v>
      </c>
      <c r="S966" t="str">
        <f t="shared" si="454"/>
        <v xml:space="preserve"> </v>
      </c>
      <c r="T966" t="str">
        <f t="shared" si="455"/>
        <v xml:space="preserve"> </v>
      </c>
      <c r="U966" t="str">
        <f t="shared" si="456"/>
        <v xml:space="preserve"> </v>
      </c>
      <c r="V966" t="str">
        <f t="shared" si="457"/>
        <v xml:space="preserve"> </v>
      </c>
      <c r="W966" t="str">
        <f t="shared" si="460"/>
        <v>UPRTLT</v>
      </c>
      <c r="X966" t="str">
        <f t="shared" si="461"/>
        <v>(SCALARSet)</v>
      </c>
    </row>
    <row r="967" spans="1:24" x14ac:dyDescent="0.25">
      <c r="A967" t="s">
        <v>4602</v>
      </c>
      <c r="B967" t="s">
        <v>2875</v>
      </c>
      <c r="C967" t="s">
        <v>2839</v>
      </c>
      <c r="E967" t="s">
        <v>2876</v>
      </c>
      <c r="G967" t="s">
        <v>4603</v>
      </c>
      <c r="H967" t="s">
        <v>2803</v>
      </c>
      <c r="M967" t="str">
        <f t="shared" si="458"/>
        <v/>
      </c>
      <c r="N967" t="str">
        <f t="shared" si="459"/>
        <v/>
      </c>
      <c r="O967" t="str">
        <f>IFERROR(VLOOKUP(A967,dispett,2,FALSE),B967)</f>
        <v>ecpcntl</v>
      </c>
      <c r="P967" t="str">
        <f t="shared" si="451"/>
        <v>SCALARSet</v>
      </c>
      <c r="Q967" t="str">
        <f t="shared" si="452"/>
        <v xml:space="preserve"> </v>
      </c>
      <c r="R967" t="str">
        <f t="shared" si="453"/>
        <v xml:space="preserve"> </v>
      </c>
      <c r="S967" t="str">
        <f t="shared" si="454"/>
        <v xml:space="preserve"> </v>
      </c>
      <c r="T967" t="str">
        <f t="shared" si="455"/>
        <v xml:space="preserve"> </v>
      </c>
      <c r="U967" t="str">
        <f t="shared" si="456"/>
        <v xml:space="preserve"> </v>
      </c>
      <c r="V967" t="str">
        <f t="shared" si="457"/>
        <v xml:space="preserve"> </v>
      </c>
      <c r="W967" t="str">
        <f t="shared" si="460"/>
        <v>UPSCLT</v>
      </c>
      <c r="X967" t="str">
        <f t="shared" si="461"/>
        <v>(SCALARSet)</v>
      </c>
    </row>
    <row r="968" spans="1:24" x14ac:dyDescent="0.25">
      <c r="A968" t="s">
        <v>4604</v>
      </c>
      <c r="B968" t="s">
        <v>2875</v>
      </c>
      <c r="C968" t="s">
        <v>2839</v>
      </c>
      <c r="E968" t="s">
        <v>2914</v>
      </c>
      <c r="G968" t="s">
        <v>4605</v>
      </c>
      <c r="H968" t="s">
        <v>5319</v>
      </c>
      <c r="M968" t="str">
        <f t="shared" si="458"/>
        <v/>
      </c>
      <c r="N968" t="str">
        <f t="shared" si="459"/>
        <v/>
      </c>
      <c r="O968" t="str">
        <f>IFERROR(VLOOKUP(A968,dispett,2,FALSE),B968)</f>
        <v>ecpcntl</v>
      </c>
      <c r="P968" t="str">
        <f t="shared" si="451"/>
        <v>ConstructionPeriod</v>
      </c>
      <c r="Q968" t="str">
        <f t="shared" si="452"/>
        <v xml:space="preserve"> </v>
      </c>
      <c r="R968" t="str">
        <f t="shared" si="453"/>
        <v xml:space="preserve"> </v>
      </c>
      <c r="S968" t="str">
        <f t="shared" si="454"/>
        <v xml:space="preserve"> </v>
      </c>
      <c r="T968" t="str">
        <f t="shared" si="455"/>
        <v xml:space="preserve"> </v>
      </c>
      <c r="U968" t="str">
        <f t="shared" si="456"/>
        <v xml:space="preserve"> </v>
      </c>
      <c r="V968" t="str">
        <f t="shared" si="457"/>
        <v xml:space="preserve"> </v>
      </c>
      <c r="W968" t="str">
        <f t="shared" si="460"/>
        <v>UPSCPR</v>
      </c>
      <c r="X968" t="str">
        <f t="shared" si="461"/>
        <v>(ConstructionPeriod)</v>
      </c>
    </row>
    <row r="969" spans="1:24" x14ac:dyDescent="0.25">
      <c r="A969" t="s">
        <v>4606</v>
      </c>
      <c r="B969" t="s">
        <v>2875</v>
      </c>
      <c r="C969" t="s">
        <v>2839</v>
      </c>
      <c r="E969" t="s">
        <v>2876</v>
      </c>
      <c r="G969" t="s">
        <v>4607</v>
      </c>
      <c r="H969" t="s">
        <v>2803</v>
      </c>
      <c r="M969" t="str">
        <f t="shared" si="458"/>
        <v/>
      </c>
      <c r="N969" t="str">
        <f t="shared" si="459"/>
        <v/>
      </c>
      <c r="O969" t="str">
        <f>IFERROR(VLOOKUP(A969,dispett,2,FALSE),B969)</f>
        <v>ecpcntl</v>
      </c>
      <c r="P969" t="str">
        <f t="shared" si="451"/>
        <v>SCALARSet</v>
      </c>
      <c r="Q969" t="str">
        <f t="shared" si="452"/>
        <v xml:space="preserve"> </v>
      </c>
      <c r="R969" t="str">
        <f t="shared" si="453"/>
        <v xml:space="preserve"> </v>
      </c>
      <c r="S969" t="str">
        <f t="shared" si="454"/>
        <v xml:space="preserve"> </v>
      </c>
      <c r="T969" t="str">
        <f t="shared" si="455"/>
        <v xml:space="preserve"> </v>
      </c>
      <c r="U969" t="str">
        <f t="shared" si="456"/>
        <v xml:space="preserve"> </v>
      </c>
      <c r="V969" t="str">
        <f t="shared" si="457"/>
        <v xml:space="preserve"> </v>
      </c>
      <c r="W969" t="str">
        <f t="shared" si="460"/>
        <v>UPSELF</v>
      </c>
      <c r="X969" t="str">
        <f t="shared" si="461"/>
        <v>(SCALARSet)</v>
      </c>
    </row>
    <row r="970" spans="1:24" x14ac:dyDescent="0.25">
      <c r="A970" t="s">
        <v>4608</v>
      </c>
      <c r="B970" t="s">
        <v>2875</v>
      </c>
      <c r="C970" t="s">
        <v>2865</v>
      </c>
      <c r="E970" t="s">
        <v>2914</v>
      </c>
      <c r="G970" t="s">
        <v>4609</v>
      </c>
      <c r="H970" t="s">
        <v>2561</v>
      </c>
      <c r="M970" t="str">
        <f t="shared" si="458"/>
        <v/>
      </c>
      <c r="N970" t="str">
        <f t="shared" si="459"/>
        <v/>
      </c>
      <c r="O970" t="str">
        <f>IFERROR(VLOOKUP(A970,dispett,2,FALSE),B970)</f>
        <v>ecpcntl</v>
      </c>
      <c r="P970" t="str">
        <f t="shared" si="451"/>
        <v>MNUMYR</v>
      </c>
      <c r="Q970" t="str">
        <f t="shared" si="452"/>
        <v xml:space="preserve"> </v>
      </c>
      <c r="R970" t="str">
        <f t="shared" si="453"/>
        <v xml:space="preserve"> </v>
      </c>
      <c r="S970" t="str">
        <f t="shared" si="454"/>
        <v xml:space="preserve"> </v>
      </c>
      <c r="T970" t="str">
        <f t="shared" si="455"/>
        <v xml:space="preserve"> </v>
      </c>
      <c r="U970" t="str">
        <f t="shared" si="456"/>
        <v xml:space="preserve"> </v>
      </c>
      <c r="V970" t="str">
        <f t="shared" si="457"/>
        <v xml:space="preserve"> </v>
      </c>
      <c r="W970" t="str">
        <f t="shared" si="460"/>
        <v>UPSEQBLM</v>
      </c>
      <c r="X970" t="str">
        <f t="shared" si="461"/>
        <v>(MNUMYR)</v>
      </c>
    </row>
    <row r="971" spans="1:24" x14ac:dyDescent="0.25">
      <c r="A971" t="s">
        <v>4610</v>
      </c>
      <c r="B971" t="s">
        <v>2875</v>
      </c>
      <c r="C971" t="s">
        <v>2839</v>
      </c>
      <c r="E971" t="s">
        <v>2914</v>
      </c>
      <c r="G971" t="s">
        <v>4611</v>
      </c>
      <c r="H971" t="s">
        <v>2561</v>
      </c>
      <c r="M971" t="str">
        <f t="shared" si="458"/>
        <v/>
      </c>
      <c r="N971" t="str">
        <f t="shared" si="459"/>
        <v/>
      </c>
      <c r="O971" t="str">
        <f>IFERROR(VLOOKUP(A971,dispett,2,FALSE),B971)</f>
        <v>ecpcntl</v>
      </c>
      <c r="P971" t="str">
        <f t="shared" si="451"/>
        <v>MNUMYR</v>
      </c>
      <c r="Q971" t="str">
        <f t="shared" si="452"/>
        <v xml:space="preserve"> </v>
      </c>
      <c r="R971" t="str">
        <f t="shared" si="453"/>
        <v xml:space="preserve"> </v>
      </c>
      <c r="S971" t="str">
        <f t="shared" si="454"/>
        <v xml:space="preserve"> </v>
      </c>
      <c r="T971" t="str">
        <f t="shared" si="455"/>
        <v xml:space="preserve"> </v>
      </c>
      <c r="U971" t="str">
        <f t="shared" si="456"/>
        <v xml:space="preserve"> </v>
      </c>
      <c r="V971" t="str">
        <f t="shared" si="457"/>
        <v xml:space="preserve"> </v>
      </c>
      <c r="W971" t="str">
        <f t="shared" si="460"/>
        <v>UPSEQBYR</v>
      </c>
      <c r="X971" t="str">
        <f t="shared" si="461"/>
        <v>(MNUMYR)</v>
      </c>
    </row>
    <row r="972" spans="1:24" x14ac:dyDescent="0.25">
      <c r="A972" t="s">
        <v>4612</v>
      </c>
      <c r="B972" t="s">
        <v>2875</v>
      </c>
      <c r="C972" t="s">
        <v>2839</v>
      </c>
      <c r="E972" t="s">
        <v>2876</v>
      </c>
      <c r="G972" t="s">
        <v>4613</v>
      </c>
      <c r="H972" t="s">
        <v>2803</v>
      </c>
      <c r="M972" t="str">
        <f t="shared" si="458"/>
        <v/>
      </c>
      <c r="N972" t="str">
        <f t="shared" si="459"/>
        <v/>
      </c>
      <c r="O972" t="str">
        <f>IFERROR(VLOOKUP(A972,dispett,2,FALSE),B972)</f>
        <v>ecpcntl</v>
      </c>
      <c r="P972" t="str">
        <f t="shared" si="451"/>
        <v>SCALARSet</v>
      </c>
      <c r="Q972" t="str">
        <f t="shared" si="452"/>
        <v xml:space="preserve"> </v>
      </c>
      <c r="R972" t="str">
        <f t="shared" si="453"/>
        <v xml:space="preserve"> </v>
      </c>
      <c r="S972" t="str">
        <f t="shared" si="454"/>
        <v xml:space="preserve"> </v>
      </c>
      <c r="T972" t="str">
        <f t="shared" si="455"/>
        <v xml:space="preserve"> </v>
      </c>
      <c r="U972" t="str">
        <f t="shared" si="456"/>
        <v xml:space="preserve"> </v>
      </c>
      <c r="V972" t="str">
        <f t="shared" si="457"/>
        <v xml:space="preserve"> </v>
      </c>
      <c r="W972" t="str">
        <f t="shared" si="460"/>
        <v>UPSEQCAS</v>
      </c>
      <c r="X972" t="str">
        <f t="shared" si="461"/>
        <v>(SCALARSet)</v>
      </c>
    </row>
    <row r="973" spans="1:24" x14ac:dyDescent="0.25">
      <c r="A973" t="s">
        <v>4614</v>
      </c>
      <c r="B973" t="s">
        <v>2875</v>
      </c>
      <c r="C973" t="s">
        <v>2839</v>
      </c>
      <c r="E973" t="s">
        <v>2876</v>
      </c>
      <c r="G973" t="s">
        <v>4615</v>
      </c>
      <c r="H973" t="s">
        <v>2803</v>
      </c>
      <c r="M973" t="str">
        <f t="shared" si="458"/>
        <v/>
      </c>
      <c r="N973" t="str">
        <f t="shared" si="459"/>
        <v/>
      </c>
      <c r="O973" t="str">
        <f>IFERROR(VLOOKUP(A973,dispett,2,FALSE),B973)</f>
        <v>ecpcntl</v>
      </c>
      <c r="P973" t="str">
        <f t="shared" si="451"/>
        <v>SCALARSet</v>
      </c>
      <c r="Q973" t="str">
        <f t="shared" si="452"/>
        <v xml:space="preserve"> </v>
      </c>
      <c r="R973" t="str">
        <f t="shared" si="453"/>
        <v xml:space="preserve"> </v>
      </c>
      <c r="S973" t="str">
        <f t="shared" si="454"/>
        <v xml:space="preserve"> </v>
      </c>
      <c r="T973" t="str">
        <f t="shared" si="455"/>
        <v xml:space="preserve"> </v>
      </c>
      <c r="U973" t="str">
        <f t="shared" si="456"/>
        <v xml:space="preserve"> </v>
      </c>
      <c r="V973" t="str">
        <f t="shared" si="457"/>
        <v xml:space="preserve"> </v>
      </c>
      <c r="W973" t="str">
        <f t="shared" si="460"/>
        <v>UPSEQLIM</v>
      </c>
      <c r="X973" t="str">
        <f t="shared" si="461"/>
        <v>(SCALARSet)</v>
      </c>
    </row>
    <row r="974" spans="1:24" x14ac:dyDescent="0.25">
      <c r="A974" t="s">
        <v>4616</v>
      </c>
      <c r="B974" t="s">
        <v>2875</v>
      </c>
      <c r="C974" t="s">
        <v>2839</v>
      </c>
      <c r="E974" t="s">
        <v>2876</v>
      </c>
      <c r="G974" t="s">
        <v>4617</v>
      </c>
      <c r="H974" t="s">
        <v>2803</v>
      </c>
      <c r="M974" t="str">
        <f t="shared" si="458"/>
        <v/>
      </c>
      <c r="N974" t="str">
        <f t="shared" si="459"/>
        <v/>
      </c>
      <c r="O974" t="str">
        <f>IFERROR(VLOOKUP(A974,dispett,2,FALSE),B974)</f>
        <v>ecpcntl</v>
      </c>
      <c r="P974" t="str">
        <f t="shared" si="451"/>
        <v>SCALARSet</v>
      </c>
      <c r="Q974" t="str">
        <f t="shared" si="452"/>
        <v xml:space="preserve"> </v>
      </c>
      <c r="R974" t="str">
        <f t="shared" si="453"/>
        <v xml:space="preserve"> </v>
      </c>
      <c r="S974" t="str">
        <f t="shared" si="454"/>
        <v xml:space="preserve"> </v>
      </c>
      <c r="T974" t="str">
        <f t="shared" si="455"/>
        <v xml:space="preserve"> </v>
      </c>
      <c r="U974" t="str">
        <f t="shared" si="456"/>
        <v xml:space="preserve"> </v>
      </c>
      <c r="V974" t="str">
        <f t="shared" si="457"/>
        <v xml:space="preserve"> </v>
      </c>
      <c r="W974" t="str">
        <f t="shared" si="460"/>
        <v>UPSEQNYR</v>
      </c>
      <c r="X974" t="str">
        <f t="shared" si="461"/>
        <v>(SCALARSet)</v>
      </c>
    </row>
    <row r="975" spans="1:24" x14ac:dyDescent="0.25">
      <c r="A975" t="s">
        <v>4618</v>
      </c>
      <c r="B975" t="s">
        <v>2875</v>
      </c>
      <c r="C975" t="s">
        <v>2839</v>
      </c>
      <c r="E975" t="s">
        <v>2914</v>
      </c>
      <c r="G975" t="s">
        <v>4619</v>
      </c>
      <c r="H975" t="s">
        <v>2803</v>
      </c>
      <c r="M975" t="str">
        <f t="shared" si="458"/>
        <v/>
      </c>
      <c r="N975" t="str">
        <f t="shared" si="459"/>
        <v/>
      </c>
      <c r="O975" t="str">
        <f>IFERROR(VLOOKUP(A975,dispett,2,FALSE),B975)</f>
        <v>ecpcntl</v>
      </c>
      <c r="P975" t="str">
        <f t="shared" si="451"/>
        <v>SCALARSet</v>
      </c>
      <c r="Q975" t="str">
        <f t="shared" si="452"/>
        <v xml:space="preserve"> </v>
      </c>
      <c r="R975" t="str">
        <f t="shared" si="453"/>
        <v xml:space="preserve"> </v>
      </c>
      <c r="S975" t="str">
        <f t="shared" si="454"/>
        <v xml:space="preserve"> </v>
      </c>
      <c r="T975" t="str">
        <f t="shared" si="455"/>
        <v xml:space="preserve"> </v>
      </c>
      <c r="U975" t="str">
        <f t="shared" si="456"/>
        <v xml:space="preserve"> </v>
      </c>
      <c r="V975" t="str">
        <f t="shared" si="457"/>
        <v xml:space="preserve"> </v>
      </c>
      <c r="W975" t="str">
        <f t="shared" si="460"/>
        <v>UPSQMAX</v>
      </c>
      <c r="X975" t="str">
        <f t="shared" si="461"/>
        <v>(SCALARSet)</v>
      </c>
    </row>
    <row r="976" spans="1:24" x14ac:dyDescent="0.25">
      <c r="A976" t="s">
        <v>4620</v>
      </c>
      <c r="B976" t="s">
        <v>2875</v>
      </c>
      <c r="C976" t="s">
        <v>2839</v>
      </c>
      <c r="E976" t="s">
        <v>2914</v>
      </c>
      <c r="G976" t="s">
        <v>4621</v>
      </c>
      <c r="H976" t="s">
        <v>2803</v>
      </c>
      <c r="M976" t="str">
        <f t="shared" si="458"/>
        <v/>
      </c>
      <c r="N976" t="str">
        <f t="shared" si="459"/>
        <v/>
      </c>
      <c r="O976" t="str">
        <f>IFERROR(VLOOKUP(A976,dispett,2,FALSE),B976)</f>
        <v>ecpcntl</v>
      </c>
      <c r="P976" t="str">
        <f t="shared" si="451"/>
        <v>SCALARSet</v>
      </c>
      <c r="Q976" t="str">
        <f t="shared" si="452"/>
        <v xml:space="preserve"> </v>
      </c>
      <c r="R976" t="str">
        <f t="shared" si="453"/>
        <v xml:space="preserve"> </v>
      </c>
      <c r="S976" t="str">
        <f t="shared" si="454"/>
        <v xml:space="preserve"> </v>
      </c>
      <c r="T976" t="str">
        <f t="shared" si="455"/>
        <v xml:space="preserve"> </v>
      </c>
      <c r="U976" t="str">
        <f t="shared" si="456"/>
        <v xml:space="preserve"> </v>
      </c>
      <c r="V976" t="str">
        <f t="shared" si="457"/>
        <v xml:space="preserve"> </v>
      </c>
      <c r="W976" t="str">
        <f t="shared" si="460"/>
        <v>UPSRMAX</v>
      </c>
      <c r="X976" t="str">
        <f t="shared" si="461"/>
        <v>(SCALARSet)</v>
      </c>
    </row>
    <row r="977" spans="1:24" x14ac:dyDescent="0.25">
      <c r="A977" t="s">
        <v>4622</v>
      </c>
      <c r="B977" t="s">
        <v>2875</v>
      </c>
      <c r="C977" t="s">
        <v>2839</v>
      </c>
      <c r="E977" t="s">
        <v>2876</v>
      </c>
      <c r="G977" t="s">
        <v>4623</v>
      </c>
      <c r="H977" t="s">
        <v>2559</v>
      </c>
      <c r="M977" t="str">
        <f t="shared" si="458"/>
        <v/>
      </c>
      <c r="N977" t="str">
        <f t="shared" si="459"/>
        <v/>
      </c>
      <c r="O977" t="str">
        <f>IFERROR(VLOOKUP(A977,dispett,2,FALSE),B977)</f>
        <v>ecpcntl</v>
      </c>
      <c r="P977" t="str">
        <f t="shared" si="451"/>
        <v>OwnerType</v>
      </c>
      <c r="Q977" t="str">
        <f t="shared" si="452"/>
        <v xml:space="preserve"> </v>
      </c>
      <c r="R977" t="str">
        <f t="shared" si="453"/>
        <v xml:space="preserve"> </v>
      </c>
      <c r="S977" t="str">
        <f t="shared" si="454"/>
        <v xml:space="preserve"> </v>
      </c>
      <c r="T977" t="str">
        <f t="shared" si="455"/>
        <v xml:space="preserve"> </v>
      </c>
      <c r="U977" t="str">
        <f t="shared" si="456"/>
        <v xml:space="preserve"> </v>
      </c>
      <c r="V977" t="str">
        <f t="shared" si="457"/>
        <v xml:space="preserve"> </v>
      </c>
      <c r="W977" t="str">
        <f t="shared" si="460"/>
        <v>UPSTXLF</v>
      </c>
      <c r="X977" t="str">
        <f t="shared" si="461"/>
        <v>(OwnerType)</v>
      </c>
    </row>
    <row r="978" spans="1:24" x14ac:dyDescent="0.25">
      <c r="A978" t="s">
        <v>4624</v>
      </c>
      <c r="B978" t="s">
        <v>2875</v>
      </c>
      <c r="C978" t="s">
        <v>2839</v>
      </c>
      <c r="E978" t="s">
        <v>2876</v>
      </c>
      <c r="G978" t="s">
        <v>4625</v>
      </c>
      <c r="H978" t="s">
        <v>2803</v>
      </c>
      <c r="M978" t="str">
        <f t="shared" si="458"/>
        <v/>
      </c>
      <c r="N978" t="str">
        <f t="shared" si="459"/>
        <v/>
      </c>
      <c r="O978" t="str">
        <f>IFERROR(VLOOKUP(A978,dispett,2,FALSE),B978)</f>
        <v>ecpcntl</v>
      </c>
      <c r="P978" t="str">
        <f t="shared" si="451"/>
        <v>SCALARSet</v>
      </c>
      <c r="Q978" t="str">
        <f t="shared" si="452"/>
        <v xml:space="preserve"> </v>
      </c>
      <c r="R978" t="str">
        <f t="shared" si="453"/>
        <v xml:space="preserve"> </v>
      </c>
      <c r="S978" t="str">
        <f t="shared" si="454"/>
        <v xml:space="preserve"> </v>
      </c>
      <c r="T978" t="str">
        <f t="shared" si="455"/>
        <v xml:space="preserve"> </v>
      </c>
      <c r="U978" t="str">
        <f t="shared" si="456"/>
        <v xml:space="preserve"> </v>
      </c>
      <c r="V978" t="str">
        <f t="shared" si="457"/>
        <v xml:space="preserve"> </v>
      </c>
      <c r="W978" t="str">
        <f t="shared" si="460"/>
        <v>UPSTXYR</v>
      </c>
      <c r="X978" t="str">
        <f t="shared" si="461"/>
        <v>(SCALARSet)</v>
      </c>
    </row>
    <row r="979" spans="1:24" x14ac:dyDescent="0.25">
      <c r="A979" t="s">
        <v>4626</v>
      </c>
      <c r="B979" t="s">
        <v>2917</v>
      </c>
      <c r="C979" t="s">
        <v>2839</v>
      </c>
      <c r="E979" t="s">
        <v>2876</v>
      </c>
      <c r="G979" t="s">
        <v>4627</v>
      </c>
      <c r="H979" t="s">
        <v>2803</v>
      </c>
      <c r="M979" t="str">
        <f t="shared" si="458"/>
        <v/>
      </c>
      <c r="N979" t="str">
        <f t="shared" si="459"/>
        <v/>
      </c>
      <c r="O979" t="str">
        <f>IFERROR(VLOOKUP(A979,dispett,2,FALSE),B979)</f>
        <v>control</v>
      </c>
      <c r="P979" t="str">
        <f t="shared" si="451"/>
        <v>SCALARSet</v>
      </c>
      <c r="Q979" t="str">
        <f t="shared" si="452"/>
        <v xml:space="preserve"> </v>
      </c>
      <c r="R979" t="str">
        <f t="shared" si="453"/>
        <v xml:space="preserve"> </v>
      </c>
      <c r="S979" t="str">
        <f t="shared" si="454"/>
        <v xml:space="preserve"> </v>
      </c>
      <c r="T979" t="str">
        <f t="shared" si="455"/>
        <v xml:space="preserve"> </v>
      </c>
      <c r="U979" t="str">
        <f t="shared" si="456"/>
        <v xml:space="preserve"> </v>
      </c>
      <c r="V979" t="str">
        <f t="shared" si="457"/>
        <v xml:space="preserve"> </v>
      </c>
      <c r="W979" t="str">
        <f t="shared" si="460"/>
        <v>UPSTYR</v>
      </c>
      <c r="X979" t="str">
        <f t="shared" si="461"/>
        <v>(SCALARSet)</v>
      </c>
    </row>
    <row r="980" spans="1:24" x14ac:dyDescent="0.25">
      <c r="A980" t="s">
        <v>4628</v>
      </c>
      <c r="B980" t="s">
        <v>2875</v>
      </c>
      <c r="C980" t="s">
        <v>2839</v>
      </c>
      <c r="E980" t="s">
        <v>2876</v>
      </c>
      <c r="G980" t="s">
        <v>4629</v>
      </c>
      <c r="H980" t="s">
        <v>5308</v>
      </c>
      <c r="M980" t="str">
        <f t="shared" si="458"/>
        <v/>
      </c>
      <c r="N980" t="str">
        <f t="shared" si="459"/>
        <v/>
      </c>
      <c r="O980" t="str">
        <f>IFERROR(VLOOKUP(A980,dispett,2,FALSE),B980)</f>
        <v>ecpcntl</v>
      </c>
      <c r="P980" t="str">
        <f t="shared" si="451"/>
        <v>PlantType</v>
      </c>
      <c r="Q980" t="str">
        <f t="shared" si="452"/>
        <v xml:space="preserve"> </v>
      </c>
      <c r="R980" t="str">
        <f t="shared" si="453"/>
        <v xml:space="preserve"> </v>
      </c>
      <c r="S980" t="str">
        <f t="shared" si="454"/>
        <v xml:space="preserve"> </v>
      </c>
      <c r="T980" t="str">
        <f t="shared" si="455"/>
        <v xml:space="preserve"> </v>
      </c>
      <c r="U980" t="str">
        <f t="shared" si="456"/>
        <v xml:space="preserve"> </v>
      </c>
      <c r="V980" t="str">
        <f t="shared" si="457"/>
        <v xml:space="preserve"> </v>
      </c>
      <c r="W980" t="str">
        <f t="shared" si="460"/>
        <v>UPSUBCAS</v>
      </c>
      <c r="X980" t="str">
        <f t="shared" si="461"/>
        <v>(PlantType)</v>
      </c>
    </row>
    <row r="981" spans="1:24" x14ac:dyDescent="0.25">
      <c r="A981" t="s">
        <v>4630</v>
      </c>
      <c r="B981" t="s">
        <v>2875</v>
      </c>
      <c r="C981" t="s">
        <v>2839</v>
      </c>
      <c r="E981" t="s">
        <v>2914</v>
      </c>
      <c r="G981" t="s">
        <v>4631</v>
      </c>
      <c r="H981" t="s">
        <v>5308</v>
      </c>
      <c r="M981" t="str">
        <f t="shared" si="458"/>
        <v/>
      </c>
      <c r="N981" t="str">
        <f t="shared" si="459"/>
        <v/>
      </c>
      <c r="O981" t="str">
        <f>IFERROR(VLOOKUP(A981,dispett,2,FALSE),B981)</f>
        <v>ecpcntl</v>
      </c>
      <c r="P981" t="str">
        <f t="shared" si="451"/>
        <v>PlantType</v>
      </c>
      <c r="Q981" t="str">
        <f t="shared" si="452"/>
        <v xml:space="preserve"> </v>
      </c>
      <c r="R981" t="str">
        <f t="shared" si="453"/>
        <v xml:space="preserve"> </v>
      </c>
      <c r="S981" t="str">
        <f t="shared" si="454"/>
        <v xml:space="preserve"> </v>
      </c>
      <c r="T981" t="str">
        <f t="shared" si="455"/>
        <v xml:space="preserve"> </v>
      </c>
      <c r="U981" t="str">
        <f t="shared" si="456"/>
        <v xml:space="preserve"> </v>
      </c>
      <c r="V981" t="str">
        <f t="shared" si="457"/>
        <v xml:space="preserve"> </v>
      </c>
      <c r="W981" t="str">
        <f t="shared" si="460"/>
        <v>UPSUBLIM</v>
      </c>
      <c r="X981" t="str">
        <f t="shared" si="461"/>
        <v>(PlantType)</v>
      </c>
    </row>
    <row r="982" spans="1:24" x14ac:dyDescent="0.25">
      <c r="A982" t="s">
        <v>4632</v>
      </c>
      <c r="B982" t="s">
        <v>2937</v>
      </c>
      <c r="C982" t="s">
        <v>2839</v>
      </c>
      <c r="E982" t="s">
        <v>2876</v>
      </c>
      <c r="G982" t="s">
        <v>4633</v>
      </c>
      <c r="H982" t="s">
        <v>2803</v>
      </c>
      <c r="M982" t="str">
        <f t="shared" si="458"/>
        <v/>
      </c>
      <c r="N982" t="str">
        <f t="shared" si="459"/>
        <v/>
      </c>
      <c r="O982" t="str">
        <f>IFERROR(VLOOKUP(A982,dispett,2,FALSE),B982)</f>
        <v>uso2grp</v>
      </c>
      <c r="P982" t="str">
        <f t="shared" si="451"/>
        <v>SCALARSet</v>
      </c>
      <c r="Q982" t="str">
        <f t="shared" si="452"/>
        <v xml:space="preserve"> </v>
      </c>
      <c r="R982" t="str">
        <f t="shared" si="453"/>
        <v xml:space="preserve"> </v>
      </c>
      <c r="S982" t="str">
        <f t="shared" si="454"/>
        <v xml:space="preserve"> </v>
      </c>
      <c r="T982" t="str">
        <f t="shared" si="455"/>
        <v xml:space="preserve"> </v>
      </c>
      <c r="U982" t="str">
        <f t="shared" si="456"/>
        <v xml:space="preserve"> </v>
      </c>
      <c r="V982" t="str">
        <f t="shared" si="457"/>
        <v xml:space="preserve"> </v>
      </c>
      <c r="W982" t="str">
        <f t="shared" si="460"/>
        <v>UPSYEAR</v>
      </c>
      <c r="X982" t="str">
        <f t="shared" si="461"/>
        <v>(SCALARSet)</v>
      </c>
    </row>
    <row r="983" spans="1:24" x14ac:dyDescent="0.25">
      <c r="A983" t="s">
        <v>4634</v>
      </c>
      <c r="B983" t="s">
        <v>2875</v>
      </c>
      <c r="C983" t="s">
        <v>2839</v>
      </c>
      <c r="E983" t="s">
        <v>2914</v>
      </c>
      <c r="G983" t="s">
        <v>4635</v>
      </c>
      <c r="H983" t="s">
        <v>2803</v>
      </c>
      <c r="M983" t="str">
        <f t="shared" si="458"/>
        <v/>
      </c>
      <c r="N983" t="str">
        <f t="shared" si="459"/>
        <v/>
      </c>
      <c r="O983" t="str">
        <f>IFERROR(VLOOKUP(A983,dispett,2,FALSE),B983)</f>
        <v>ecpcntl</v>
      </c>
      <c r="P983" t="str">
        <f t="shared" si="451"/>
        <v>SCALARSet</v>
      </c>
      <c r="Q983" t="str">
        <f t="shared" si="452"/>
        <v xml:space="preserve"> </v>
      </c>
      <c r="R983" t="str">
        <f t="shared" si="453"/>
        <v xml:space="preserve"> </v>
      </c>
      <c r="S983" t="str">
        <f t="shared" si="454"/>
        <v xml:space="preserve"> </v>
      </c>
      <c r="T983" t="str">
        <f t="shared" si="455"/>
        <v xml:space="preserve"> </v>
      </c>
      <c r="U983" t="str">
        <f t="shared" si="456"/>
        <v xml:space="preserve"> </v>
      </c>
      <c r="V983" t="str">
        <f t="shared" si="457"/>
        <v xml:space="preserve"> </v>
      </c>
      <c r="W983" t="str">
        <f t="shared" si="460"/>
        <v>UPTCRT</v>
      </c>
      <c r="X983" t="str">
        <f t="shared" si="461"/>
        <v>(SCALARSet)</v>
      </c>
    </row>
    <row r="984" spans="1:24" x14ac:dyDescent="0.25">
      <c r="A984" t="s">
        <v>4636</v>
      </c>
      <c r="B984" t="s">
        <v>2875</v>
      </c>
      <c r="C984" t="s">
        <v>2839</v>
      </c>
      <c r="E984" t="s">
        <v>2876</v>
      </c>
      <c r="G984" t="s">
        <v>4637</v>
      </c>
      <c r="H984" t="s">
        <v>5308</v>
      </c>
      <c r="M984" t="str">
        <f t="shared" si="458"/>
        <v/>
      </c>
      <c r="N984" t="str">
        <f t="shared" si="459"/>
        <v/>
      </c>
      <c r="O984" t="str">
        <f>IFERROR(VLOOKUP(A984,dispett,2,FALSE),B984)</f>
        <v>ecpcntl</v>
      </c>
      <c r="P984" t="str">
        <f t="shared" si="451"/>
        <v>PlantType</v>
      </c>
      <c r="Q984" t="str">
        <f t="shared" si="452"/>
        <v xml:space="preserve"> </v>
      </c>
      <c r="R984" t="str">
        <f t="shared" si="453"/>
        <v xml:space="preserve"> </v>
      </c>
      <c r="S984" t="str">
        <f t="shared" si="454"/>
        <v xml:space="preserve"> </v>
      </c>
      <c r="T984" t="str">
        <f t="shared" si="455"/>
        <v xml:space="preserve"> </v>
      </c>
      <c r="U984" t="str">
        <f t="shared" si="456"/>
        <v xml:space="preserve"> </v>
      </c>
      <c r="V984" t="str">
        <f t="shared" si="457"/>
        <v xml:space="preserve"> </v>
      </c>
      <c r="W984" t="str">
        <f t="shared" si="460"/>
        <v>UPTOPR</v>
      </c>
      <c r="X984" t="str">
        <f t="shared" si="461"/>
        <v>(PlantType)</v>
      </c>
    </row>
    <row r="985" spans="1:24" x14ac:dyDescent="0.25">
      <c r="A985" t="s">
        <v>4638</v>
      </c>
      <c r="B985" t="s">
        <v>2875</v>
      </c>
      <c r="C985" t="s">
        <v>2839</v>
      </c>
      <c r="E985" t="s">
        <v>2876</v>
      </c>
      <c r="G985" t="s">
        <v>4639</v>
      </c>
      <c r="H985" t="s">
        <v>5308</v>
      </c>
      <c r="M985" t="str">
        <f t="shared" si="458"/>
        <v/>
      </c>
      <c r="N985" t="str">
        <f t="shared" si="459"/>
        <v/>
      </c>
      <c r="O985" t="str">
        <f>IFERROR(VLOOKUP(A985,dispett,2,FALSE),B985)</f>
        <v>ecpcntl</v>
      </c>
      <c r="P985" t="str">
        <f t="shared" si="451"/>
        <v>PlantType</v>
      </c>
      <c r="Q985" t="str">
        <f t="shared" si="452"/>
        <v xml:space="preserve"> </v>
      </c>
      <c r="R985" t="str">
        <f t="shared" si="453"/>
        <v xml:space="preserve"> </v>
      </c>
      <c r="S985" t="str">
        <f t="shared" si="454"/>
        <v xml:space="preserve"> </v>
      </c>
      <c r="T985" t="str">
        <f t="shared" si="455"/>
        <v xml:space="preserve"> </v>
      </c>
      <c r="U985" t="str">
        <f t="shared" si="456"/>
        <v xml:space="preserve"> </v>
      </c>
      <c r="V985" t="str">
        <f t="shared" si="457"/>
        <v xml:space="preserve"> </v>
      </c>
      <c r="W985" t="str">
        <f t="shared" si="460"/>
        <v>UPTTYP</v>
      </c>
      <c r="X985" t="str">
        <f t="shared" si="461"/>
        <v>(PlantType)</v>
      </c>
    </row>
    <row r="986" spans="1:24" x14ac:dyDescent="0.25">
      <c r="A986" t="s">
        <v>4640</v>
      </c>
      <c r="B986" t="s">
        <v>2875</v>
      </c>
      <c r="C986" t="s">
        <v>2839</v>
      </c>
      <c r="E986" t="s">
        <v>2876</v>
      </c>
      <c r="G986" t="s">
        <v>4641</v>
      </c>
      <c r="H986" t="s">
        <v>5308</v>
      </c>
      <c r="M986" t="str">
        <f t="shared" si="458"/>
        <v/>
      </c>
      <c r="N986" t="str">
        <f t="shared" si="459"/>
        <v/>
      </c>
      <c r="O986" t="str">
        <f>IFERROR(VLOOKUP(A986,dispett,2,FALSE),B986)</f>
        <v>ecpcntl</v>
      </c>
      <c r="P986" t="str">
        <f t="shared" si="451"/>
        <v>PlantType</v>
      </c>
      <c r="Q986" t="str">
        <f t="shared" si="452"/>
        <v xml:space="preserve"> </v>
      </c>
      <c r="R986" t="str">
        <f t="shared" si="453"/>
        <v xml:space="preserve"> </v>
      </c>
      <c r="S986" t="str">
        <f t="shared" si="454"/>
        <v xml:space="preserve"> </v>
      </c>
      <c r="T986" t="str">
        <f t="shared" si="455"/>
        <v xml:space="preserve"> </v>
      </c>
      <c r="U986" t="str">
        <f t="shared" si="456"/>
        <v xml:space="preserve"> </v>
      </c>
      <c r="V986" t="str">
        <f t="shared" si="457"/>
        <v xml:space="preserve"> </v>
      </c>
      <c r="W986" t="str">
        <f t="shared" si="460"/>
        <v>UPTXLF</v>
      </c>
      <c r="X986" t="str">
        <f t="shared" si="461"/>
        <v>(PlantType)</v>
      </c>
    </row>
    <row r="987" spans="1:24" x14ac:dyDescent="0.25">
      <c r="A987" t="s">
        <v>4642</v>
      </c>
      <c r="B987" t="s">
        <v>2875</v>
      </c>
      <c r="C987" t="s">
        <v>2839</v>
      </c>
      <c r="E987" t="s">
        <v>2914</v>
      </c>
      <c r="G987" t="s">
        <v>4643</v>
      </c>
      <c r="H987" t="s">
        <v>2803</v>
      </c>
      <c r="M987" t="str">
        <f t="shared" si="458"/>
        <v/>
      </c>
      <c r="N987" t="str">
        <f t="shared" si="459"/>
        <v/>
      </c>
      <c r="O987" t="str">
        <f>IFERROR(VLOOKUP(A987,dispett,2,FALSE),B987)</f>
        <v>ecpcntl</v>
      </c>
      <c r="P987" t="str">
        <f t="shared" si="451"/>
        <v>SCALARSet</v>
      </c>
      <c r="Q987" t="str">
        <f t="shared" si="452"/>
        <v xml:space="preserve"> </v>
      </c>
      <c r="R987" t="str">
        <f t="shared" si="453"/>
        <v xml:space="preserve"> </v>
      </c>
      <c r="S987" t="str">
        <f t="shared" si="454"/>
        <v xml:space="preserve"> </v>
      </c>
      <c r="T987" t="str">
        <f t="shared" si="455"/>
        <v xml:space="preserve"> </v>
      </c>
      <c r="U987" t="str">
        <f t="shared" si="456"/>
        <v xml:space="preserve"> </v>
      </c>
      <c r="V987" t="str">
        <f t="shared" si="457"/>
        <v xml:space="preserve"> </v>
      </c>
      <c r="W987" t="str">
        <f t="shared" si="460"/>
        <v>UPTXRT</v>
      </c>
      <c r="X987" t="str">
        <f t="shared" si="461"/>
        <v>(SCALARSet)</v>
      </c>
    </row>
    <row r="988" spans="1:24" x14ac:dyDescent="0.25">
      <c r="A988" t="s">
        <v>4644</v>
      </c>
      <c r="B988" t="s">
        <v>2875</v>
      </c>
      <c r="C988" t="s">
        <v>2839</v>
      </c>
      <c r="E988" t="s">
        <v>2876</v>
      </c>
      <c r="G988" t="s">
        <v>4645</v>
      </c>
      <c r="H988" t="s">
        <v>5308</v>
      </c>
      <c r="M988" t="str">
        <f t="shared" si="458"/>
        <v/>
      </c>
      <c r="N988" t="str">
        <f t="shared" si="459"/>
        <v/>
      </c>
      <c r="O988" t="str">
        <f>IFERROR(VLOOKUP(A988,dispett,2,FALSE),B988)</f>
        <v>ecpcntl</v>
      </c>
      <c r="P988" t="str">
        <f t="shared" si="451"/>
        <v>PlantType</v>
      </c>
      <c r="Q988" t="str">
        <f t="shared" si="452"/>
        <v xml:space="preserve"> </v>
      </c>
      <c r="R988" t="str">
        <f t="shared" si="453"/>
        <v xml:space="preserve"> </v>
      </c>
      <c r="S988" t="str">
        <f t="shared" si="454"/>
        <v xml:space="preserve"> </v>
      </c>
      <c r="T988" t="str">
        <f t="shared" si="455"/>
        <v xml:space="preserve"> </v>
      </c>
      <c r="U988" t="str">
        <f t="shared" si="456"/>
        <v xml:space="preserve"> </v>
      </c>
      <c r="V988" t="str">
        <f t="shared" si="457"/>
        <v xml:space="preserve"> </v>
      </c>
      <c r="W988" t="str">
        <f t="shared" si="460"/>
        <v>UPUCLF</v>
      </c>
      <c r="X988" t="str">
        <f t="shared" si="461"/>
        <v>(PlantType)</v>
      </c>
    </row>
    <row r="989" spans="1:24" x14ac:dyDescent="0.25">
      <c r="A989" t="s">
        <v>4646</v>
      </c>
      <c r="B989" t="s">
        <v>4647</v>
      </c>
      <c r="C989" t="s">
        <v>2839</v>
      </c>
      <c r="E989" t="s">
        <v>2840</v>
      </c>
      <c r="G989" t="s">
        <v>4648</v>
      </c>
      <c r="H989" t="s">
        <v>2727</v>
      </c>
      <c r="I989" t="s">
        <v>2561</v>
      </c>
      <c r="M989" t="str">
        <f t="shared" si="458"/>
        <v/>
      </c>
      <c r="N989" t="str">
        <f t="shared" si="459"/>
        <v/>
      </c>
      <c r="O989" t="str">
        <f>IFERROR(VLOOKUP(A989,dispett,2,FALSE),B989)</f>
        <v>dispinyr</v>
      </c>
      <c r="P989" t="str">
        <f t="shared" si="451"/>
        <v>SupplyRegion_ALT1</v>
      </c>
      <c r="Q989" t="str">
        <f t="shared" si="452"/>
        <v>MNUMYR</v>
      </c>
      <c r="R989" t="str">
        <f t="shared" si="453"/>
        <v xml:space="preserve"> </v>
      </c>
      <c r="S989" t="str">
        <f t="shared" si="454"/>
        <v xml:space="preserve"> </v>
      </c>
      <c r="T989" t="str">
        <f t="shared" si="455"/>
        <v xml:space="preserve"> </v>
      </c>
      <c r="U989" t="str">
        <f t="shared" si="456"/>
        <v xml:space="preserve"> </v>
      </c>
      <c r="V989" t="str">
        <f t="shared" si="457"/>
        <v xml:space="preserve"> </v>
      </c>
      <c r="W989" t="str">
        <f t="shared" si="460"/>
        <v>UPURELN</v>
      </c>
      <c r="X989" t="str">
        <f t="shared" si="461"/>
        <v>(SupplyRegion_ALT1,MNUMYR)</v>
      </c>
    </row>
    <row r="990" spans="1:24" x14ac:dyDescent="0.25">
      <c r="A990" t="s">
        <v>4649</v>
      </c>
      <c r="B990" t="s">
        <v>2875</v>
      </c>
      <c r="C990" t="s">
        <v>2839</v>
      </c>
      <c r="E990" t="s">
        <v>2876</v>
      </c>
      <c r="G990" t="s">
        <v>4650</v>
      </c>
      <c r="H990" t="s">
        <v>5308</v>
      </c>
      <c r="M990" t="str">
        <f t="shared" si="458"/>
        <v/>
      </c>
      <c r="N990" t="str">
        <f t="shared" si="459"/>
        <v/>
      </c>
      <c r="O990" t="str">
        <f>IFERROR(VLOOKUP(A990,dispett,2,FALSE),B990)</f>
        <v>ecpcntl</v>
      </c>
      <c r="P990" t="str">
        <f t="shared" si="451"/>
        <v>PlantType</v>
      </c>
      <c r="Q990" t="str">
        <f t="shared" si="452"/>
        <v xml:space="preserve"> </v>
      </c>
      <c r="R990" t="str">
        <f t="shared" si="453"/>
        <v xml:space="preserve"> </v>
      </c>
      <c r="S990" t="str">
        <f t="shared" si="454"/>
        <v xml:space="preserve"> </v>
      </c>
      <c r="T990" t="str">
        <f t="shared" si="455"/>
        <v xml:space="preserve"> </v>
      </c>
      <c r="U990" t="str">
        <f t="shared" si="456"/>
        <v xml:space="preserve"> </v>
      </c>
      <c r="V990" t="str">
        <f t="shared" si="457"/>
        <v xml:space="preserve"> </v>
      </c>
      <c r="W990" t="str">
        <f t="shared" si="460"/>
        <v>UPVTYP</v>
      </c>
      <c r="X990" t="str">
        <f t="shared" si="461"/>
        <v>(PlantType)</v>
      </c>
    </row>
    <row r="991" spans="1:24" x14ac:dyDescent="0.25">
      <c r="A991" t="s">
        <v>4651</v>
      </c>
      <c r="B991" t="s">
        <v>3268</v>
      </c>
      <c r="C991" t="s">
        <v>2865</v>
      </c>
      <c r="E991" t="s">
        <v>2914</v>
      </c>
      <c r="H991" t="s">
        <v>5308</v>
      </c>
      <c r="I991" t="s">
        <v>2727</v>
      </c>
      <c r="M991" t="str">
        <f t="shared" si="458"/>
        <v/>
      </c>
      <c r="N991" t="str">
        <f t="shared" si="459"/>
        <v/>
      </c>
      <c r="O991" t="str">
        <f>IFERROR(VLOOKUP(A991,dispett,2,FALSE),B991)</f>
        <v>emmemis</v>
      </c>
      <c r="P991" t="str">
        <f t="shared" si="451"/>
        <v>PlantType</v>
      </c>
      <c r="Q991" t="str">
        <f t="shared" si="452"/>
        <v>SupplyRegion</v>
      </c>
      <c r="R991" t="str">
        <f t="shared" si="453"/>
        <v xml:space="preserve"> </v>
      </c>
      <c r="S991" t="str">
        <f t="shared" si="454"/>
        <v xml:space="preserve"> </v>
      </c>
      <c r="T991" t="str">
        <f t="shared" si="455"/>
        <v xml:space="preserve"> </v>
      </c>
      <c r="U991" t="str">
        <f t="shared" si="456"/>
        <v xml:space="preserve"> </v>
      </c>
      <c r="V991" t="str">
        <f t="shared" si="457"/>
        <v xml:space="preserve"> </v>
      </c>
      <c r="W991" t="str">
        <f t="shared" si="460"/>
        <v>UPWDCFN</v>
      </c>
      <c r="X991" t="str">
        <f t="shared" si="461"/>
        <v>(PlantType,SupplyRegion)</v>
      </c>
    </row>
    <row r="992" spans="1:24" x14ac:dyDescent="0.25">
      <c r="A992" t="s">
        <v>4652</v>
      </c>
      <c r="B992" t="s">
        <v>2875</v>
      </c>
      <c r="C992" t="s">
        <v>2865</v>
      </c>
      <c r="E992" t="s">
        <v>2914</v>
      </c>
      <c r="G992" t="s">
        <v>4653</v>
      </c>
      <c r="H992" t="s">
        <v>5313</v>
      </c>
      <c r="I992" t="s">
        <v>2783</v>
      </c>
      <c r="M992" t="str">
        <f t="shared" si="458"/>
        <v/>
      </c>
      <c r="N992" t="str">
        <f t="shared" si="459"/>
        <v/>
      </c>
      <c r="O992" t="str">
        <f>IFERROR(VLOOKUP(A992,dispett,2,FALSE),B992)</f>
        <v>ecpcntl</v>
      </c>
      <c r="P992" t="str">
        <f t="shared" si="451"/>
        <v>DispatchableECP</v>
      </c>
      <c r="Q992" t="str">
        <f t="shared" si="452"/>
        <v>CoalDemandRegion</v>
      </c>
      <c r="R992" t="str">
        <f t="shared" si="453"/>
        <v xml:space="preserve"> </v>
      </c>
      <c r="S992" t="str">
        <f t="shared" si="454"/>
        <v xml:space="preserve"> </v>
      </c>
      <c r="T992" t="str">
        <f t="shared" si="455"/>
        <v xml:space="preserve"> </v>
      </c>
      <c r="U992" t="str">
        <f t="shared" si="456"/>
        <v xml:space="preserve"> </v>
      </c>
      <c r="V992" t="str">
        <f t="shared" si="457"/>
        <v xml:space="preserve"> </v>
      </c>
      <c r="W992" t="str">
        <f t="shared" si="460"/>
        <v>UPWDCFR</v>
      </c>
      <c r="X992" t="str">
        <f t="shared" si="461"/>
        <v>(DispatchableECP,CoalDemandRegion)</v>
      </c>
    </row>
    <row r="993" spans="1:24" x14ac:dyDescent="0.25">
      <c r="A993" t="s">
        <v>4654</v>
      </c>
      <c r="B993" t="s">
        <v>2875</v>
      </c>
      <c r="C993" t="s">
        <v>2839</v>
      </c>
      <c r="E993" t="s">
        <v>2876</v>
      </c>
      <c r="G993" t="s">
        <v>4655</v>
      </c>
      <c r="H993" t="s">
        <v>2727</v>
      </c>
      <c r="I993" t="s">
        <v>2727</v>
      </c>
      <c r="M993" t="str">
        <f t="shared" si="458"/>
        <v/>
      </c>
      <c r="N993" t="str">
        <f t="shared" si="459"/>
        <v/>
      </c>
      <c r="O993" t="str">
        <f>IFERROR(VLOOKUP(A993,dispett,2,FALSE),B993)</f>
        <v>ecpcntl</v>
      </c>
      <c r="P993" t="str">
        <f t="shared" si="451"/>
        <v>SupplyRegion_ALT1</v>
      </c>
      <c r="Q993" t="str">
        <f t="shared" si="452"/>
        <v>SupplyRegion</v>
      </c>
      <c r="R993" t="str">
        <f t="shared" si="453"/>
        <v xml:space="preserve"> </v>
      </c>
      <c r="S993" t="str">
        <f t="shared" si="454"/>
        <v xml:space="preserve"> </v>
      </c>
      <c r="T993" t="str">
        <f t="shared" si="455"/>
        <v xml:space="preserve"> </v>
      </c>
      <c r="U993" t="str">
        <f t="shared" si="456"/>
        <v xml:space="preserve"> </v>
      </c>
      <c r="V993" t="str">
        <f t="shared" si="457"/>
        <v xml:space="preserve"> </v>
      </c>
      <c r="W993" t="str">
        <f t="shared" si="460"/>
        <v>UPXRGN</v>
      </c>
      <c r="X993" t="str">
        <f t="shared" si="461"/>
        <v>(SupplyRegion_ALT1,SupplyRegion)</v>
      </c>
    </row>
    <row r="994" spans="1:24" x14ac:dyDescent="0.25">
      <c r="A994" t="s">
        <v>4656</v>
      </c>
      <c r="B994" t="s">
        <v>2937</v>
      </c>
      <c r="C994" t="s">
        <v>2839</v>
      </c>
      <c r="E994" t="s">
        <v>2914</v>
      </c>
      <c r="G994" t="s">
        <v>4657</v>
      </c>
      <c r="H994" t="s">
        <v>2793</v>
      </c>
      <c r="I994" t="s">
        <v>2783</v>
      </c>
      <c r="J994" t="s">
        <v>2561</v>
      </c>
      <c r="M994" t="str">
        <f t="shared" si="458"/>
        <v/>
      </c>
      <c r="N994" t="str">
        <f t="shared" si="459"/>
        <v/>
      </c>
      <c r="O994" t="str">
        <f>IFERROR(VLOOKUP(A994,dispett,2,FALSE),B994)</f>
        <v>uso2grp</v>
      </c>
      <c r="P994" t="str">
        <f t="shared" si="451"/>
        <v>UtilitySector</v>
      </c>
      <c r="Q994" t="str">
        <f t="shared" si="452"/>
        <v>CoalDemandRegion</v>
      </c>
      <c r="R994" t="str">
        <f t="shared" si="453"/>
        <v>MNUMYR</v>
      </c>
      <c r="S994" t="str">
        <f t="shared" si="454"/>
        <v xml:space="preserve"> </v>
      </c>
      <c r="T994" t="str">
        <f t="shared" si="455"/>
        <v xml:space="preserve"> </v>
      </c>
      <c r="U994" t="str">
        <f t="shared" si="456"/>
        <v xml:space="preserve"> </v>
      </c>
      <c r="V994" t="str">
        <f t="shared" si="457"/>
        <v xml:space="preserve"> </v>
      </c>
      <c r="W994" t="str">
        <f t="shared" si="460"/>
        <v>UQCOAL</v>
      </c>
      <c r="X994" t="str">
        <f t="shared" si="461"/>
        <v>(UtilitySector,CoalDemandRegion,MNUMYR)</v>
      </c>
    </row>
    <row r="995" spans="1:24" x14ac:dyDescent="0.25">
      <c r="A995" t="s">
        <v>4658</v>
      </c>
      <c r="B995" t="s">
        <v>2917</v>
      </c>
      <c r="C995" t="s">
        <v>2839</v>
      </c>
      <c r="E995" t="s">
        <v>2914</v>
      </c>
      <c r="G995" t="s">
        <v>4659</v>
      </c>
      <c r="H995" t="s">
        <v>2561</v>
      </c>
      <c r="I995" t="s">
        <v>2727</v>
      </c>
      <c r="M995" t="str">
        <f t="shared" si="458"/>
        <v/>
      </c>
      <c r="N995" t="str">
        <f t="shared" si="459"/>
        <v/>
      </c>
      <c r="O995" t="str">
        <f>IFERROR(VLOOKUP(A995,dispett,2,FALSE),B995)</f>
        <v>control</v>
      </c>
      <c r="P995" t="str">
        <f t="shared" si="451"/>
        <v>MNUMYR</v>
      </c>
      <c r="Q995" t="str">
        <f t="shared" si="452"/>
        <v>SupplyRegion</v>
      </c>
      <c r="R995" t="str">
        <f t="shared" si="453"/>
        <v xml:space="preserve"> </v>
      </c>
      <c r="S995" t="str">
        <f t="shared" si="454"/>
        <v xml:space="preserve"> </v>
      </c>
      <c r="T995" t="str">
        <f t="shared" si="455"/>
        <v xml:space="preserve"> </v>
      </c>
      <c r="U995" t="str">
        <f t="shared" si="456"/>
        <v xml:space="preserve"> </v>
      </c>
      <c r="V995" t="str">
        <f t="shared" si="457"/>
        <v xml:space="preserve"> </v>
      </c>
      <c r="W995" t="str">
        <f t="shared" si="460"/>
        <v>UQHYFAC</v>
      </c>
      <c r="X995" t="str">
        <f t="shared" si="461"/>
        <v>(MNUMYR,SupplyRegion)</v>
      </c>
    </row>
    <row r="996" spans="1:24" x14ac:dyDescent="0.25">
      <c r="A996" t="s">
        <v>4660</v>
      </c>
      <c r="B996" t="s">
        <v>2917</v>
      </c>
      <c r="C996" t="s">
        <v>2865</v>
      </c>
      <c r="E996" t="s">
        <v>2914</v>
      </c>
      <c r="G996" t="s">
        <v>4661</v>
      </c>
      <c r="H996" t="s">
        <v>2803</v>
      </c>
      <c r="M996" t="str">
        <f t="shared" si="458"/>
        <v/>
      </c>
      <c r="N996" t="str">
        <f t="shared" si="459"/>
        <v/>
      </c>
      <c r="O996" t="str">
        <f>IFERROR(VLOOKUP(A996,dispett,2,FALSE),B996)</f>
        <v>control</v>
      </c>
      <c r="P996" t="str">
        <f t="shared" si="451"/>
        <v>SCALARSet</v>
      </c>
      <c r="Q996" t="str">
        <f t="shared" si="452"/>
        <v xml:space="preserve"> </v>
      </c>
      <c r="R996" t="str">
        <f t="shared" si="453"/>
        <v xml:space="preserve"> </v>
      </c>
      <c r="S996" t="str">
        <f t="shared" si="454"/>
        <v xml:space="preserve"> </v>
      </c>
      <c r="T996" t="str">
        <f t="shared" si="455"/>
        <v xml:space="preserve"> </v>
      </c>
      <c r="U996" t="str">
        <f t="shared" si="456"/>
        <v xml:space="preserve"> </v>
      </c>
      <c r="V996" t="str">
        <f t="shared" si="457"/>
        <v xml:space="preserve"> </v>
      </c>
      <c r="W996" t="str">
        <f t="shared" si="460"/>
        <v>URCARWT</v>
      </c>
      <c r="X996" t="str">
        <f t="shared" si="461"/>
        <v>(SCALARSet)</v>
      </c>
    </row>
    <row r="997" spans="1:24" x14ac:dyDescent="0.25">
      <c r="A997" t="s">
        <v>4662</v>
      </c>
      <c r="B997" t="s">
        <v>2964</v>
      </c>
      <c r="C997" t="s">
        <v>2865</v>
      </c>
      <c r="E997" t="s">
        <v>2914</v>
      </c>
      <c r="G997" t="s">
        <v>4663</v>
      </c>
      <c r="H997" t="s">
        <v>2565</v>
      </c>
      <c r="I997" t="s">
        <v>2727</v>
      </c>
      <c r="M997" t="str">
        <f t="shared" si="458"/>
        <v/>
      </c>
      <c r="N997" t="str">
        <f t="shared" si="459"/>
        <v/>
      </c>
      <c r="O997" t="str">
        <f>IFERROR(VLOOKUP(A997,dispett,2,FALSE),B997)</f>
        <v>uecpout</v>
      </c>
      <c r="P997" t="str">
        <f t="shared" si="451"/>
        <v>Three</v>
      </c>
      <c r="Q997" t="str">
        <f t="shared" si="452"/>
        <v>SupplyRegion</v>
      </c>
      <c r="R997" t="str">
        <f t="shared" si="453"/>
        <v xml:space="preserve"> </v>
      </c>
      <c r="S997" t="str">
        <f t="shared" si="454"/>
        <v xml:space="preserve"> </v>
      </c>
      <c r="T997" t="str">
        <f t="shared" si="455"/>
        <v xml:space="preserve"> </v>
      </c>
      <c r="U997" t="str">
        <f t="shared" si="456"/>
        <v xml:space="preserve"> </v>
      </c>
      <c r="V997" t="str">
        <f t="shared" si="457"/>
        <v xml:space="preserve"> </v>
      </c>
      <c r="W997" t="str">
        <f t="shared" si="460"/>
        <v>URELPRC</v>
      </c>
      <c r="X997" t="str">
        <f t="shared" si="461"/>
        <v>(Three,SupplyRegion)</v>
      </c>
    </row>
    <row r="998" spans="1:24" x14ac:dyDescent="0.25">
      <c r="A998" t="s">
        <v>4664</v>
      </c>
      <c r="B998" t="s">
        <v>2964</v>
      </c>
      <c r="C998" t="s">
        <v>2865</v>
      </c>
      <c r="E998" t="s">
        <v>2914</v>
      </c>
      <c r="G998" t="s">
        <v>4665</v>
      </c>
      <c r="H998" t="s">
        <v>2565</v>
      </c>
      <c r="I998" t="s">
        <v>2727</v>
      </c>
      <c r="M998" t="str">
        <f t="shared" si="458"/>
        <v/>
      </c>
      <c r="N998" t="str">
        <f t="shared" si="459"/>
        <v/>
      </c>
      <c r="O998" t="str">
        <f>IFERROR(VLOOKUP(A998,dispett,2,FALSE),B998)</f>
        <v>uecpout</v>
      </c>
      <c r="P998" t="str">
        <f t="shared" si="451"/>
        <v>Three</v>
      </c>
      <c r="Q998" t="str">
        <f t="shared" si="452"/>
        <v>SupplyRegion</v>
      </c>
      <c r="R998" t="str">
        <f t="shared" si="453"/>
        <v xml:space="preserve"> </v>
      </c>
      <c r="S998" t="str">
        <f t="shared" si="454"/>
        <v xml:space="preserve"> </v>
      </c>
      <c r="T998" t="str">
        <f t="shared" si="455"/>
        <v xml:space="preserve"> </v>
      </c>
      <c r="U998" t="str">
        <f t="shared" si="456"/>
        <v xml:space="preserve"> </v>
      </c>
      <c r="V998" t="str">
        <f t="shared" si="457"/>
        <v xml:space="preserve"> </v>
      </c>
      <c r="W998" t="str">
        <f t="shared" si="460"/>
        <v>URELRSV</v>
      </c>
      <c r="X998" t="str">
        <f t="shared" si="461"/>
        <v>(Three,SupplyRegion)</v>
      </c>
    </row>
    <row r="999" spans="1:24" x14ac:dyDescent="0.25">
      <c r="A999" t="s">
        <v>4666</v>
      </c>
      <c r="B999" t="s">
        <v>2964</v>
      </c>
      <c r="C999" t="s">
        <v>2865</v>
      </c>
      <c r="E999" t="s">
        <v>2914</v>
      </c>
      <c r="G999" t="s">
        <v>4667</v>
      </c>
      <c r="H999" t="s">
        <v>2727</v>
      </c>
      <c r="M999" t="str">
        <f t="shared" si="458"/>
        <v/>
      </c>
      <c r="N999" t="str">
        <f t="shared" si="459"/>
        <v/>
      </c>
      <c r="O999" t="str">
        <f>IFERROR(VLOOKUP(A999,dispett,2,FALSE),B999)</f>
        <v>uecpout</v>
      </c>
      <c r="P999" t="str">
        <f t="shared" si="451"/>
        <v>SupplyRegion_ALT1</v>
      </c>
      <c r="Q999" t="str">
        <f t="shared" si="452"/>
        <v xml:space="preserve"> </v>
      </c>
      <c r="R999" t="str">
        <f t="shared" si="453"/>
        <v xml:space="preserve"> </v>
      </c>
      <c r="S999" t="str">
        <f t="shared" si="454"/>
        <v xml:space="preserve"> </v>
      </c>
      <c r="T999" t="str">
        <f t="shared" si="455"/>
        <v xml:space="preserve"> </v>
      </c>
      <c r="U999" t="str">
        <f t="shared" si="456"/>
        <v xml:space="preserve"> </v>
      </c>
      <c r="V999" t="str">
        <f t="shared" si="457"/>
        <v xml:space="preserve"> </v>
      </c>
      <c r="W999" t="str">
        <f t="shared" si="460"/>
        <v>URELTGT</v>
      </c>
      <c r="X999" t="str">
        <f t="shared" si="461"/>
        <v>(SupplyRegion_ALT1)</v>
      </c>
    </row>
    <row r="1000" spans="1:24" x14ac:dyDescent="0.25">
      <c r="A1000" t="s">
        <v>4668</v>
      </c>
      <c r="B1000" t="s">
        <v>2875</v>
      </c>
      <c r="C1000" t="s">
        <v>2839</v>
      </c>
      <c r="E1000" t="s">
        <v>2876</v>
      </c>
      <c r="G1000" t="s">
        <v>4669</v>
      </c>
      <c r="H1000" t="s">
        <v>2803</v>
      </c>
      <c r="M1000" t="str">
        <f t="shared" si="458"/>
        <v/>
      </c>
      <c r="N1000" t="str">
        <f t="shared" si="459"/>
        <v/>
      </c>
      <c r="O1000" t="str">
        <f>IFERROR(VLOOKUP(A1000,dispett,2,FALSE),B1000)</f>
        <v>ecpcntl</v>
      </c>
      <c r="P1000" t="str">
        <f t="shared" ref="P1000:P1034" si="462">IFERROR(VLOOKUP(H1000,ECPLOOK,3,FALSE),"missing")</f>
        <v>SCALARSet</v>
      </c>
      <c r="Q1000" t="str">
        <f t="shared" ref="Q1000:Q1034" si="463">IFERROR(VLOOKUP(I1000,ECPLOOK,2,FALSE),IF(I1000&lt;&gt;"","missing"," "))</f>
        <v xml:space="preserve"> </v>
      </c>
      <c r="R1000" t="str">
        <f t="shared" ref="R1000:R1034" si="464">IFERROR(VLOOKUP(J1000,ECPLOOK,3,FALSE),IF(J1000&lt;&gt;"","missing"," "))</f>
        <v xml:space="preserve"> </v>
      </c>
      <c r="S1000" t="str">
        <f t="shared" ref="S1000:S1034" si="465">IFERROR(VLOOKUP(K1000,ECPLOOK,2,FALSE),IF(K1000&lt;&gt;"","missing"," "))</f>
        <v xml:space="preserve"> </v>
      </c>
      <c r="T1000" t="str">
        <f t="shared" ref="T1000:T1034" si="466">IFERROR(VLOOKUP(L1000,ECPLOOK,3,FALSE),IF(L1000&lt;&gt;"","missing"," "))</f>
        <v xml:space="preserve"> </v>
      </c>
      <c r="U1000" t="str">
        <f t="shared" ref="U1000:U1034" si="467">IFERROR(VLOOKUP(M1000,ECPLOOK,2)," ")</f>
        <v xml:space="preserve"> </v>
      </c>
      <c r="V1000" t="str">
        <f t="shared" ref="V1000:V1034" si="468">IFERROR(VLOOKUP(N1000,ECPLOOK,2)," ")</f>
        <v xml:space="preserve"> </v>
      </c>
      <c r="W1000" t="str">
        <f t="shared" si="460"/>
        <v>UREV_NYR</v>
      </c>
      <c r="X1000" t="str">
        <f t="shared" si="461"/>
        <v>(SCALARSet)</v>
      </c>
    </row>
    <row r="1001" spans="1:24" x14ac:dyDescent="0.25">
      <c r="A1001" t="s">
        <v>4670</v>
      </c>
      <c r="B1001" t="s">
        <v>2917</v>
      </c>
      <c r="C1001" t="s">
        <v>2839</v>
      </c>
      <c r="E1001" t="s">
        <v>2914</v>
      </c>
      <c r="G1001" t="s">
        <v>4671</v>
      </c>
      <c r="H1001" t="s">
        <v>2569</v>
      </c>
      <c r="M1001" t="str">
        <f t="shared" ref="M1001:M1034" si="469">IF(OR($O1001="dispout",$O1001="bildin",$O1001="bildout",$O1001="dispin"),"mnumnr","")</f>
        <v/>
      </c>
      <c r="N1001" t="str">
        <f t="shared" ref="N1001:N1034" si="470">IF(OR($O1001="dispout",$O1001="bildin",$O1001="bildout",$O1001="dispett3"),"mnumyr","")</f>
        <v/>
      </c>
      <c r="O1001" t="str">
        <f>IFERROR(VLOOKUP(A1001,dispett,2,FALSE),B1001)</f>
        <v>control</v>
      </c>
      <c r="P1001" t="str">
        <f t="shared" si="462"/>
        <v>FortyNine</v>
      </c>
      <c r="Q1001" t="str">
        <f t="shared" si="463"/>
        <v xml:space="preserve"> </v>
      </c>
      <c r="R1001" t="str">
        <f t="shared" si="464"/>
        <v xml:space="preserve"> </v>
      </c>
      <c r="S1001" t="str">
        <f t="shared" si="465"/>
        <v xml:space="preserve"> </v>
      </c>
      <c r="T1001" t="str">
        <f t="shared" si="466"/>
        <v xml:space="preserve"> </v>
      </c>
      <c r="U1001" t="str">
        <f t="shared" si="467"/>
        <v xml:space="preserve"> </v>
      </c>
      <c r="V1001" t="str">
        <f t="shared" si="468"/>
        <v xml:space="preserve"> </v>
      </c>
      <c r="W1001" t="str">
        <f t="shared" ref="W1001:W1034" si="471">IF(A1001&lt;&gt;"CF",SUBSTITUTE(A1001,"$","_"),"WWIND_CF")</f>
        <v>URG_ZECMAX</v>
      </c>
      <c r="X1001" t="str">
        <f t="shared" ref="X1001:X1034" si="472">IF(P1001&lt;&gt;" ","("&amp;P1001,"")    &amp;    IF(Q1001&lt;&gt;" ",   ","&amp;Q1001,"")   &amp; IF(R1001&lt;&gt;" ",   ","&amp;R1001,"")   &amp; IF(S1001&lt;&gt;" ",   ","&amp;S1001,"")  &amp; IF(T1001&lt;&gt;" ",   ","&amp;T1001,"")  &amp; IF(U1001&lt;&gt;" ",  ","&amp;U1001,"") &amp; IF(V1001&lt;&gt;" ",  "," &amp; V1001,"" )&amp; IF(P1001&lt;&gt;" ",")","")</f>
        <v>(FortyNine)</v>
      </c>
    </row>
    <row r="1002" spans="1:24" x14ac:dyDescent="0.25">
      <c r="A1002" t="s">
        <v>4672</v>
      </c>
      <c r="B1002" t="s">
        <v>3757</v>
      </c>
      <c r="C1002" t="s">
        <v>2865</v>
      </c>
      <c r="E1002" t="s">
        <v>2914</v>
      </c>
      <c r="G1002" t="s">
        <v>4673</v>
      </c>
      <c r="H1002" t="s">
        <v>5320</v>
      </c>
      <c r="I1002" t="s">
        <v>2727</v>
      </c>
      <c r="M1002" t="str">
        <f t="shared" si="469"/>
        <v/>
      </c>
      <c r="N1002" t="str">
        <f t="shared" si="470"/>
        <v>mnumyr</v>
      </c>
      <c r="O1002" t="str">
        <f>IFERROR(VLOOKUP(A1002,dispett,2,FALSE),B1002)</f>
        <v>dispett3</v>
      </c>
      <c r="P1002" t="str">
        <f t="shared" si="462"/>
        <v>Season</v>
      </c>
      <c r="Q1002" t="str">
        <f t="shared" si="463"/>
        <v>SupplyRegion</v>
      </c>
      <c r="R1002" t="str">
        <f t="shared" si="464"/>
        <v xml:space="preserve"> </v>
      </c>
      <c r="S1002" t="str">
        <f t="shared" si="465"/>
        <v xml:space="preserve"> </v>
      </c>
      <c r="T1002" t="str">
        <f t="shared" si="466"/>
        <v xml:space="preserve"> </v>
      </c>
      <c r="U1002" t="str">
        <f t="shared" si="467"/>
        <v xml:space="preserve"> </v>
      </c>
      <c r="V1002" t="str">
        <f t="shared" si="468"/>
        <v>MNUMYR</v>
      </c>
      <c r="W1002" t="str">
        <f t="shared" si="471"/>
        <v>URNCSTEX_ECP</v>
      </c>
      <c r="X1002" t="str">
        <f t="shared" si="472"/>
        <v>(Season,SupplyRegion,MNUMYR)</v>
      </c>
    </row>
    <row r="1003" spans="1:24" x14ac:dyDescent="0.25">
      <c r="A1003" t="s">
        <v>4674</v>
      </c>
      <c r="B1003" t="s">
        <v>3757</v>
      </c>
      <c r="C1003" t="s">
        <v>2865</v>
      </c>
      <c r="E1003" t="s">
        <v>2914</v>
      </c>
      <c r="G1003" t="s">
        <v>4673</v>
      </c>
      <c r="H1003" t="s">
        <v>5342</v>
      </c>
      <c r="I1003" t="s">
        <v>2727</v>
      </c>
      <c r="M1003" t="str">
        <f t="shared" si="469"/>
        <v/>
      </c>
      <c r="N1003" t="str">
        <f t="shared" si="470"/>
        <v>mnumyr</v>
      </c>
      <c r="O1003" t="str">
        <f>IFERROR(VLOOKUP(A1003,dispett,2,FALSE),B1003)</f>
        <v>dispett3</v>
      </c>
      <c r="P1003" t="str">
        <f t="shared" si="462"/>
        <v>Season</v>
      </c>
      <c r="Q1003" t="str">
        <f t="shared" si="463"/>
        <v>SupplyRegion</v>
      </c>
      <c r="R1003" t="str">
        <f t="shared" si="464"/>
        <v xml:space="preserve"> </v>
      </c>
      <c r="S1003" t="str">
        <f t="shared" si="465"/>
        <v xml:space="preserve"> </v>
      </c>
      <c r="T1003" t="str">
        <f t="shared" si="466"/>
        <v xml:space="preserve"> </v>
      </c>
      <c r="U1003" t="str">
        <f t="shared" si="467"/>
        <v xml:space="preserve"> </v>
      </c>
      <c r="V1003" t="str">
        <f t="shared" si="468"/>
        <v>MNUMYR</v>
      </c>
      <c r="W1003" t="str">
        <f t="shared" si="471"/>
        <v>URNCSTEX_EFD</v>
      </c>
      <c r="X1003" t="str">
        <f t="shared" si="472"/>
        <v>(Season,SupplyRegion,MNUMYR)</v>
      </c>
    </row>
    <row r="1004" spans="1:24" x14ac:dyDescent="0.25">
      <c r="A1004" t="s">
        <v>4675</v>
      </c>
      <c r="B1004" t="s">
        <v>3757</v>
      </c>
      <c r="C1004" t="s">
        <v>2865</v>
      </c>
      <c r="E1004" t="s">
        <v>2914</v>
      </c>
      <c r="G1004" t="s">
        <v>4676</v>
      </c>
      <c r="H1004" t="s">
        <v>5320</v>
      </c>
      <c r="I1004" t="s">
        <v>2727</v>
      </c>
      <c r="M1004" t="str">
        <f t="shared" si="469"/>
        <v/>
      </c>
      <c r="N1004" t="str">
        <f t="shared" si="470"/>
        <v>mnumyr</v>
      </c>
      <c r="O1004" t="str">
        <f>IFERROR(VLOOKUP(A1004,dispett,2,FALSE),B1004)</f>
        <v>dispett3</v>
      </c>
      <c r="P1004" t="str">
        <f t="shared" si="462"/>
        <v>Season</v>
      </c>
      <c r="Q1004" t="str">
        <f t="shared" si="463"/>
        <v>SupplyRegion</v>
      </c>
      <c r="R1004" t="str">
        <f t="shared" si="464"/>
        <v xml:space="preserve"> </v>
      </c>
      <c r="S1004" t="str">
        <f t="shared" si="465"/>
        <v xml:space="preserve"> </v>
      </c>
      <c r="T1004" t="str">
        <f t="shared" si="466"/>
        <v xml:space="preserve"> </v>
      </c>
      <c r="U1004" t="str">
        <f t="shared" si="467"/>
        <v xml:space="preserve"> </v>
      </c>
      <c r="V1004" t="str">
        <f t="shared" si="468"/>
        <v>MNUMYR</v>
      </c>
      <c r="W1004" t="str">
        <f t="shared" si="471"/>
        <v>URNCSTIM_ECP</v>
      </c>
      <c r="X1004" t="str">
        <f t="shared" si="472"/>
        <v>(Season,SupplyRegion,MNUMYR)</v>
      </c>
    </row>
    <row r="1005" spans="1:24" x14ac:dyDescent="0.25">
      <c r="A1005" t="s">
        <v>4677</v>
      </c>
      <c r="B1005" t="s">
        <v>3757</v>
      </c>
      <c r="C1005" t="s">
        <v>2865</v>
      </c>
      <c r="E1005" t="s">
        <v>2914</v>
      </c>
      <c r="G1005" t="s">
        <v>4676</v>
      </c>
      <c r="H1005" t="s">
        <v>5342</v>
      </c>
      <c r="I1005" t="s">
        <v>2727</v>
      </c>
      <c r="M1005" t="str">
        <f t="shared" si="469"/>
        <v/>
      </c>
      <c r="N1005" t="str">
        <f t="shared" si="470"/>
        <v>mnumyr</v>
      </c>
      <c r="O1005" t="str">
        <f>IFERROR(VLOOKUP(A1005,dispett,2,FALSE),B1005)</f>
        <v>dispett3</v>
      </c>
      <c r="P1005" t="str">
        <f t="shared" si="462"/>
        <v>Season</v>
      </c>
      <c r="Q1005" t="str">
        <f t="shared" si="463"/>
        <v>SupplyRegion</v>
      </c>
      <c r="R1005" t="str">
        <f t="shared" si="464"/>
        <v xml:space="preserve"> </v>
      </c>
      <c r="S1005" t="str">
        <f t="shared" si="465"/>
        <v xml:space="preserve"> </v>
      </c>
      <c r="T1005" t="str">
        <f t="shared" si="466"/>
        <v xml:space="preserve"> </v>
      </c>
      <c r="U1005" t="str">
        <f t="shared" si="467"/>
        <v xml:space="preserve"> </v>
      </c>
      <c r="V1005" t="str">
        <f t="shared" si="468"/>
        <v>MNUMYR</v>
      </c>
      <c r="W1005" t="str">
        <f t="shared" si="471"/>
        <v>URNCSTIM_EFD</v>
      </c>
      <c r="X1005" t="str">
        <f t="shared" si="472"/>
        <v>(Season,SupplyRegion,MNUMYR)</v>
      </c>
    </row>
    <row r="1006" spans="1:24" x14ac:dyDescent="0.25">
      <c r="A1006" t="s">
        <v>4678</v>
      </c>
      <c r="B1006" t="s">
        <v>3999</v>
      </c>
      <c r="C1006" t="s">
        <v>2839</v>
      </c>
      <c r="E1006" t="s">
        <v>2840</v>
      </c>
      <c r="G1006" t="s">
        <v>4679</v>
      </c>
      <c r="H1006" t="s">
        <v>2727</v>
      </c>
      <c r="I1006" t="s">
        <v>2561</v>
      </c>
      <c r="M1006" t="str">
        <f t="shared" si="469"/>
        <v/>
      </c>
      <c r="N1006" t="str">
        <f t="shared" si="470"/>
        <v/>
      </c>
      <c r="O1006" t="str">
        <f>IFERROR(VLOOKUP(A1006,dispett,2,FALSE),B1006)</f>
        <v>uefdout</v>
      </c>
      <c r="P1006" t="str">
        <f t="shared" si="462"/>
        <v>SupplyRegion_ALT1</v>
      </c>
      <c r="Q1006" t="str">
        <f t="shared" si="463"/>
        <v>MNUMYR</v>
      </c>
      <c r="R1006" t="str">
        <f t="shared" si="464"/>
        <v xml:space="preserve"> </v>
      </c>
      <c r="S1006" t="str">
        <f t="shared" si="465"/>
        <v xml:space="preserve"> </v>
      </c>
      <c r="T1006" t="str">
        <f t="shared" si="466"/>
        <v xml:space="preserve"> </v>
      </c>
      <c r="U1006" t="str">
        <f t="shared" si="467"/>
        <v xml:space="preserve"> </v>
      </c>
      <c r="V1006" t="str">
        <f t="shared" si="468"/>
        <v xml:space="preserve"> </v>
      </c>
      <c r="W1006" t="str">
        <f t="shared" si="471"/>
        <v>URPSCGG</v>
      </c>
      <c r="X1006" t="str">
        <f t="shared" si="472"/>
        <v>(SupplyRegion_ALT1,MNUMYR)</v>
      </c>
    </row>
    <row r="1007" spans="1:24" x14ac:dyDescent="0.25">
      <c r="A1007" t="s">
        <v>4680</v>
      </c>
      <c r="B1007" t="s">
        <v>3999</v>
      </c>
      <c r="C1007" t="s">
        <v>2839</v>
      </c>
      <c r="E1007" t="s">
        <v>2840</v>
      </c>
      <c r="G1007" t="s">
        <v>4681</v>
      </c>
      <c r="H1007" t="s">
        <v>2727</v>
      </c>
      <c r="I1007" t="s">
        <v>2561</v>
      </c>
      <c r="M1007" t="str">
        <f t="shared" si="469"/>
        <v/>
      </c>
      <c r="N1007" t="str">
        <f t="shared" si="470"/>
        <v/>
      </c>
      <c r="O1007" t="str">
        <f>IFERROR(VLOOKUP(A1007,dispett,2,FALSE),B1007)</f>
        <v>uefdout</v>
      </c>
      <c r="P1007" t="str">
        <f t="shared" si="462"/>
        <v>SupplyRegion_ALT1</v>
      </c>
      <c r="Q1007" t="str">
        <f t="shared" si="463"/>
        <v>MNUMYR</v>
      </c>
      <c r="R1007" t="str">
        <f t="shared" si="464"/>
        <v xml:space="preserve"> </v>
      </c>
      <c r="S1007" t="str">
        <f t="shared" si="465"/>
        <v xml:space="preserve"> </v>
      </c>
      <c r="T1007" t="str">
        <f t="shared" si="466"/>
        <v xml:space="preserve"> </v>
      </c>
      <c r="U1007" t="str">
        <f t="shared" si="467"/>
        <v xml:space="preserve"> </v>
      </c>
      <c r="V1007" t="str">
        <f t="shared" si="468"/>
        <v xml:space="preserve"> </v>
      </c>
      <c r="W1007" t="str">
        <f t="shared" si="471"/>
        <v>URPSCGO</v>
      </c>
      <c r="X1007" t="str">
        <f t="shared" si="472"/>
        <v>(SupplyRegion_ALT1,MNUMYR)</v>
      </c>
    </row>
    <row r="1008" spans="1:24" x14ac:dyDescent="0.25">
      <c r="A1008" t="s">
        <v>4682</v>
      </c>
      <c r="B1008" t="s">
        <v>2917</v>
      </c>
      <c r="C1008" t="s">
        <v>2839</v>
      </c>
      <c r="E1008" t="s">
        <v>2914</v>
      </c>
      <c r="G1008" t="s">
        <v>4683</v>
      </c>
      <c r="H1008" t="s">
        <v>2561</v>
      </c>
      <c r="M1008" t="str">
        <f t="shared" si="469"/>
        <v/>
      </c>
      <c r="N1008" t="str">
        <f t="shared" si="470"/>
        <v/>
      </c>
      <c r="O1008" t="str">
        <f>IFERROR(VLOOKUP(A1008,dispett,2,FALSE),B1008)</f>
        <v>control</v>
      </c>
      <c r="P1008" t="str">
        <f t="shared" si="462"/>
        <v>MNUMYR</v>
      </c>
      <c r="Q1008" t="str">
        <f t="shared" si="463"/>
        <v xml:space="preserve"> </v>
      </c>
      <c r="R1008" t="str">
        <f t="shared" si="464"/>
        <v xml:space="preserve"> </v>
      </c>
      <c r="S1008" t="str">
        <f t="shared" si="465"/>
        <v xml:space="preserve"> </v>
      </c>
      <c r="T1008" t="str">
        <f t="shared" si="466"/>
        <v xml:space="preserve"> </v>
      </c>
      <c r="U1008" t="str">
        <f t="shared" si="467"/>
        <v xml:space="preserve"> </v>
      </c>
      <c r="V1008" t="str">
        <f t="shared" si="468"/>
        <v xml:space="preserve"> </v>
      </c>
      <c r="W1008" t="str">
        <f t="shared" si="471"/>
        <v>USO2_BA_CRD</v>
      </c>
      <c r="X1008" t="str">
        <f t="shared" si="472"/>
        <v>(MNUMYR)</v>
      </c>
    </row>
    <row r="1009" spans="1:24" x14ac:dyDescent="0.25">
      <c r="A1009" t="s">
        <v>4684</v>
      </c>
      <c r="B1009" t="s">
        <v>2917</v>
      </c>
      <c r="C1009" t="s">
        <v>2839</v>
      </c>
      <c r="E1009" t="s">
        <v>2914</v>
      </c>
      <c r="G1009" t="s">
        <v>4685</v>
      </c>
      <c r="H1009" t="s">
        <v>2561</v>
      </c>
      <c r="M1009" t="str">
        <f t="shared" si="469"/>
        <v/>
      </c>
      <c r="N1009" t="str">
        <f t="shared" si="470"/>
        <v/>
      </c>
      <c r="O1009" t="str">
        <f>IFERROR(VLOOKUP(A1009,dispett,2,FALSE),B1009)</f>
        <v>control</v>
      </c>
      <c r="P1009" t="str">
        <f t="shared" si="462"/>
        <v>MNUMYR</v>
      </c>
      <c r="Q1009" t="str">
        <f t="shared" si="463"/>
        <v xml:space="preserve"> </v>
      </c>
      <c r="R1009" t="str">
        <f t="shared" si="464"/>
        <v xml:space="preserve"> </v>
      </c>
      <c r="S1009" t="str">
        <f t="shared" si="465"/>
        <v xml:space="preserve"> </v>
      </c>
      <c r="T1009" t="str">
        <f t="shared" si="466"/>
        <v xml:space="preserve"> </v>
      </c>
      <c r="U1009" t="str">
        <f t="shared" si="467"/>
        <v xml:space="preserve"> </v>
      </c>
      <c r="V1009" t="str">
        <f t="shared" si="468"/>
        <v xml:space="preserve"> </v>
      </c>
      <c r="W1009" t="str">
        <f t="shared" si="471"/>
        <v>USO2_BA_WGT</v>
      </c>
      <c r="X1009" t="str">
        <f t="shared" si="472"/>
        <v>(MNUMYR)</v>
      </c>
    </row>
    <row r="1010" spans="1:24" x14ac:dyDescent="0.25">
      <c r="A1010" t="s">
        <v>4686</v>
      </c>
      <c r="B1010" t="s">
        <v>2875</v>
      </c>
      <c r="C1010" t="s">
        <v>2839</v>
      </c>
      <c r="E1010" t="s">
        <v>2876</v>
      </c>
      <c r="G1010" t="s">
        <v>4687</v>
      </c>
      <c r="H1010" t="s">
        <v>2803</v>
      </c>
      <c r="M1010" t="str">
        <f t="shared" si="469"/>
        <v/>
      </c>
      <c r="N1010" t="str">
        <f t="shared" si="470"/>
        <v/>
      </c>
      <c r="O1010" t="str">
        <f>IFERROR(VLOOKUP(A1010,dispett,2,FALSE),B1010)</f>
        <v>ecpcntl</v>
      </c>
      <c r="P1010" t="str">
        <f t="shared" si="462"/>
        <v>SCALARSet</v>
      </c>
      <c r="Q1010" t="str">
        <f t="shared" si="463"/>
        <v xml:space="preserve"> </v>
      </c>
      <c r="R1010" t="str">
        <f t="shared" si="464"/>
        <v xml:space="preserve"> </v>
      </c>
      <c r="S1010" t="str">
        <f t="shared" si="465"/>
        <v xml:space="preserve"> </v>
      </c>
      <c r="T1010" t="str">
        <f t="shared" si="466"/>
        <v xml:space="preserve"> </v>
      </c>
      <c r="U1010" t="str">
        <f t="shared" si="467"/>
        <v xml:space="preserve"> </v>
      </c>
      <c r="V1010" t="str">
        <f t="shared" si="468"/>
        <v xml:space="preserve"> </v>
      </c>
      <c r="W1010" t="str">
        <f t="shared" si="471"/>
        <v>USW_BACT</v>
      </c>
      <c r="X1010" t="str">
        <f t="shared" si="472"/>
        <v>(SCALARSet)</v>
      </c>
    </row>
    <row r="1011" spans="1:24" x14ac:dyDescent="0.25">
      <c r="A1011" t="s">
        <v>4688</v>
      </c>
      <c r="B1011" t="s">
        <v>3231</v>
      </c>
      <c r="C1011" t="s">
        <v>2839</v>
      </c>
      <c r="E1011" t="s">
        <v>2868</v>
      </c>
      <c r="G1011" t="s">
        <v>4689</v>
      </c>
      <c r="H1011" t="s">
        <v>2803</v>
      </c>
      <c r="M1011" t="str">
        <f t="shared" si="469"/>
        <v/>
      </c>
      <c r="N1011" t="str">
        <f t="shared" si="470"/>
        <v/>
      </c>
      <c r="O1011" t="str">
        <f>IFERROR(VLOOKUP(A1011,dispett,2,FALSE),B1011)</f>
        <v>emission</v>
      </c>
      <c r="P1011" t="str">
        <f t="shared" si="462"/>
        <v>SCALARSet</v>
      </c>
      <c r="Q1011" t="str">
        <f t="shared" si="463"/>
        <v xml:space="preserve"> </v>
      </c>
      <c r="R1011" t="str">
        <f t="shared" si="464"/>
        <v xml:space="preserve"> </v>
      </c>
      <c r="S1011" t="str">
        <f t="shared" si="465"/>
        <v xml:space="preserve"> </v>
      </c>
      <c r="T1011" t="str">
        <f t="shared" si="466"/>
        <v xml:space="preserve"> </v>
      </c>
      <c r="U1011" t="str">
        <f t="shared" si="467"/>
        <v xml:space="preserve"> </v>
      </c>
      <c r="V1011" t="str">
        <f t="shared" si="468"/>
        <v xml:space="preserve"> </v>
      </c>
      <c r="W1011" t="str">
        <f t="shared" si="471"/>
        <v>USW_CAMR</v>
      </c>
      <c r="X1011" t="str">
        <f t="shared" si="472"/>
        <v>(SCALARSet)</v>
      </c>
    </row>
    <row r="1012" spans="1:24" x14ac:dyDescent="0.25">
      <c r="A1012" t="s">
        <v>4690</v>
      </c>
      <c r="B1012" t="s">
        <v>2917</v>
      </c>
      <c r="C1012" t="s">
        <v>2839</v>
      </c>
      <c r="E1012" t="s">
        <v>2876</v>
      </c>
      <c r="G1012" t="s">
        <v>4691</v>
      </c>
      <c r="H1012" t="s">
        <v>2803</v>
      </c>
      <c r="M1012" t="str">
        <f t="shared" si="469"/>
        <v/>
      </c>
      <c r="N1012" t="str">
        <f t="shared" si="470"/>
        <v/>
      </c>
      <c r="O1012" t="str">
        <f>IFERROR(VLOOKUP(A1012,dispett,2,FALSE),B1012)</f>
        <v>control</v>
      </c>
      <c r="P1012" t="str">
        <f t="shared" si="462"/>
        <v>SCALARSet</v>
      </c>
      <c r="Q1012" t="str">
        <f t="shared" si="463"/>
        <v xml:space="preserve"> </v>
      </c>
      <c r="R1012" t="str">
        <f t="shared" si="464"/>
        <v xml:space="preserve"> </v>
      </c>
      <c r="S1012" t="str">
        <f t="shared" si="465"/>
        <v xml:space="preserve"> </v>
      </c>
      <c r="T1012" t="str">
        <f t="shared" si="466"/>
        <v xml:space="preserve"> </v>
      </c>
      <c r="U1012" t="str">
        <f t="shared" si="467"/>
        <v xml:space="preserve"> </v>
      </c>
      <c r="V1012" t="str">
        <f t="shared" si="468"/>
        <v xml:space="preserve"> </v>
      </c>
      <c r="W1012" t="str">
        <f t="shared" si="471"/>
        <v>USW_CAR</v>
      </c>
      <c r="X1012" t="str">
        <f t="shared" si="472"/>
        <v>(SCALARSet)</v>
      </c>
    </row>
    <row r="1013" spans="1:24" x14ac:dyDescent="0.25">
      <c r="A1013" t="s">
        <v>4692</v>
      </c>
      <c r="B1013" t="s">
        <v>2875</v>
      </c>
      <c r="C1013" t="s">
        <v>2839</v>
      </c>
      <c r="E1013" t="s">
        <v>2876</v>
      </c>
      <c r="G1013" t="s">
        <v>4693</v>
      </c>
      <c r="H1013" t="s">
        <v>2803</v>
      </c>
      <c r="M1013" t="str">
        <f t="shared" si="469"/>
        <v/>
      </c>
      <c r="N1013" t="str">
        <f t="shared" si="470"/>
        <v/>
      </c>
      <c r="O1013" t="str">
        <f>IFERROR(VLOOKUP(A1013,dispett,2,FALSE),B1013)</f>
        <v>ecpcntl</v>
      </c>
      <c r="P1013" t="str">
        <f t="shared" si="462"/>
        <v>SCALARSet</v>
      </c>
      <c r="Q1013" t="str">
        <f t="shared" si="463"/>
        <v xml:space="preserve"> </v>
      </c>
      <c r="R1013" t="str">
        <f t="shared" si="464"/>
        <v xml:space="preserve"> </v>
      </c>
      <c r="S1013" t="str">
        <f t="shared" si="465"/>
        <v xml:space="preserve"> </v>
      </c>
      <c r="T1013" t="str">
        <f t="shared" si="466"/>
        <v xml:space="preserve"> </v>
      </c>
      <c r="U1013" t="str">
        <f t="shared" si="467"/>
        <v xml:space="preserve"> </v>
      </c>
      <c r="V1013" t="str">
        <f t="shared" si="468"/>
        <v xml:space="preserve"> </v>
      </c>
      <c r="W1013" t="str">
        <f t="shared" si="471"/>
        <v>USW_CLGRP</v>
      </c>
      <c r="X1013" t="str">
        <f t="shared" si="472"/>
        <v>(SCALARSet)</v>
      </c>
    </row>
    <row r="1014" spans="1:24" x14ac:dyDescent="0.25">
      <c r="A1014" t="s">
        <v>4694</v>
      </c>
      <c r="B1014" t="s">
        <v>2917</v>
      </c>
      <c r="C1014" t="s">
        <v>2839</v>
      </c>
      <c r="E1014" t="s">
        <v>2876</v>
      </c>
      <c r="G1014" t="s">
        <v>4695</v>
      </c>
      <c r="H1014" t="s">
        <v>2803</v>
      </c>
      <c r="M1014" t="str">
        <f t="shared" si="469"/>
        <v/>
      </c>
      <c r="N1014" t="str">
        <f t="shared" si="470"/>
        <v/>
      </c>
      <c r="O1014" t="str">
        <f>IFERROR(VLOOKUP(A1014,dispett,2,FALSE),B1014)</f>
        <v>control</v>
      </c>
      <c r="P1014" t="str">
        <f t="shared" si="462"/>
        <v>SCALARSet</v>
      </c>
      <c r="Q1014" t="str">
        <f t="shared" si="463"/>
        <v xml:space="preserve"> </v>
      </c>
      <c r="R1014" t="str">
        <f t="shared" si="464"/>
        <v xml:space="preserve"> </v>
      </c>
      <c r="S1014" t="str">
        <f t="shared" si="465"/>
        <v xml:space="preserve"> </v>
      </c>
      <c r="T1014" t="str">
        <f t="shared" si="466"/>
        <v xml:space="preserve"> </v>
      </c>
      <c r="U1014" t="str">
        <f t="shared" si="467"/>
        <v xml:space="preserve"> </v>
      </c>
      <c r="V1014" t="str">
        <f t="shared" si="468"/>
        <v xml:space="preserve"> </v>
      </c>
      <c r="W1014" t="str">
        <f t="shared" si="471"/>
        <v>USW_DBS</v>
      </c>
      <c r="X1014" t="str">
        <f t="shared" si="472"/>
        <v>(SCALARSet)</v>
      </c>
    </row>
    <row r="1015" spans="1:24" x14ac:dyDescent="0.25">
      <c r="A1015" t="s">
        <v>4696</v>
      </c>
      <c r="B1015" t="s">
        <v>2875</v>
      </c>
      <c r="C1015" t="s">
        <v>2839</v>
      </c>
      <c r="E1015" t="s">
        <v>2876</v>
      </c>
      <c r="G1015" t="s">
        <v>4697</v>
      </c>
      <c r="H1015" t="s">
        <v>2803</v>
      </c>
      <c r="M1015" t="str">
        <f t="shared" si="469"/>
        <v/>
      </c>
      <c r="N1015" t="str">
        <f t="shared" si="470"/>
        <v/>
      </c>
      <c r="O1015" t="str">
        <f>IFERROR(VLOOKUP(A1015,dispett,2,FALSE),B1015)</f>
        <v>ecpcntl</v>
      </c>
      <c r="P1015" t="str">
        <f t="shared" si="462"/>
        <v>SCALARSet</v>
      </c>
      <c r="Q1015" t="str">
        <f t="shared" si="463"/>
        <v xml:space="preserve"> </v>
      </c>
      <c r="R1015" t="str">
        <f t="shared" si="464"/>
        <v xml:space="preserve"> </v>
      </c>
      <c r="S1015" t="str">
        <f t="shared" si="465"/>
        <v xml:space="preserve"> </v>
      </c>
      <c r="T1015" t="str">
        <f t="shared" si="466"/>
        <v xml:space="preserve"> </v>
      </c>
      <c r="U1015" t="str">
        <f t="shared" si="467"/>
        <v xml:space="preserve"> </v>
      </c>
      <c r="V1015" t="str">
        <f t="shared" si="468"/>
        <v xml:space="preserve"> </v>
      </c>
      <c r="W1015" t="str">
        <f t="shared" si="471"/>
        <v>USW_DSI</v>
      </c>
      <c r="X1015" t="str">
        <f t="shared" si="472"/>
        <v>(SCALARSet)</v>
      </c>
    </row>
    <row r="1016" spans="1:24" x14ac:dyDescent="0.25">
      <c r="A1016" t="s">
        <v>4698</v>
      </c>
      <c r="B1016" t="s">
        <v>2917</v>
      </c>
      <c r="C1016" t="s">
        <v>2839</v>
      </c>
      <c r="E1016" t="s">
        <v>2876</v>
      </c>
      <c r="G1016" t="s">
        <v>4699</v>
      </c>
      <c r="H1016" t="s">
        <v>2803</v>
      </c>
      <c r="M1016" t="str">
        <f t="shared" si="469"/>
        <v/>
      </c>
      <c r="N1016" t="str">
        <f t="shared" si="470"/>
        <v/>
      </c>
      <c r="O1016" t="str">
        <f>IFERROR(VLOOKUP(A1016,dispett,2,FALSE),B1016)</f>
        <v>control</v>
      </c>
      <c r="P1016" t="str">
        <f t="shared" si="462"/>
        <v>SCALARSet</v>
      </c>
      <c r="Q1016" t="str">
        <f t="shared" si="463"/>
        <v xml:space="preserve"> </v>
      </c>
      <c r="R1016" t="str">
        <f t="shared" si="464"/>
        <v xml:space="preserve"> </v>
      </c>
      <c r="S1016" t="str">
        <f t="shared" si="465"/>
        <v xml:space="preserve"> </v>
      </c>
      <c r="T1016" t="str">
        <f t="shared" si="466"/>
        <v xml:space="preserve"> </v>
      </c>
      <c r="U1016" t="str">
        <f t="shared" si="467"/>
        <v xml:space="preserve"> </v>
      </c>
      <c r="V1016" t="str">
        <f t="shared" si="468"/>
        <v xml:space="preserve"> </v>
      </c>
      <c r="W1016" t="str">
        <f t="shared" si="471"/>
        <v>USW_ERET</v>
      </c>
      <c r="X1016" t="str">
        <f t="shared" si="472"/>
        <v>(SCALARSet)</v>
      </c>
    </row>
    <row r="1017" spans="1:24" x14ac:dyDescent="0.25">
      <c r="A1017" t="s">
        <v>4700</v>
      </c>
      <c r="B1017" t="s">
        <v>2875</v>
      </c>
      <c r="C1017" t="s">
        <v>2839</v>
      </c>
      <c r="E1017" t="s">
        <v>2876</v>
      </c>
      <c r="G1017" t="s">
        <v>4701</v>
      </c>
      <c r="H1017" t="s">
        <v>2803</v>
      </c>
      <c r="M1017" t="str">
        <f t="shared" si="469"/>
        <v/>
      </c>
      <c r="N1017" t="str">
        <f t="shared" si="470"/>
        <v/>
      </c>
      <c r="O1017" t="str">
        <f>IFERROR(VLOOKUP(A1017,dispett,2,FALSE),B1017)</f>
        <v>ecpcntl</v>
      </c>
      <c r="P1017" t="str">
        <f t="shared" si="462"/>
        <v>SCALARSet</v>
      </c>
      <c r="Q1017" t="str">
        <f t="shared" si="463"/>
        <v xml:space="preserve"> </v>
      </c>
      <c r="R1017" t="str">
        <f t="shared" si="464"/>
        <v xml:space="preserve"> </v>
      </c>
      <c r="S1017" t="str">
        <f t="shared" si="465"/>
        <v xml:space="preserve"> </v>
      </c>
      <c r="T1017" t="str">
        <f t="shared" si="466"/>
        <v xml:space="preserve"> </v>
      </c>
      <c r="U1017" t="str">
        <f t="shared" si="467"/>
        <v xml:space="preserve"> </v>
      </c>
      <c r="V1017" t="str">
        <f t="shared" si="468"/>
        <v xml:space="preserve"> </v>
      </c>
      <c r="W1017" t="str">
        <f t="shared" si="471"/>
        <v>USW_HG</v>
      </c>
      <c r="X1017" t="str">
        <f t="shared" si="472"/>
        <v>(SCALARSet)</v>
      </c>
    </row>
    <row r="1018" spans="1:24" x14ac:dyDescent="0.25">
      <c r="A1018" t="s">
        <v>4702</v>
      </c>
      <c r="B1018" t="s">
        <v>2917</v>
      </c>
      <c r="C1018" t="s">
        <v>2839</v>
      </c>
      <c r="E1018" t="s">
        <v>2876</v>
      </c>
      <c r="G1018" t="s">
        <v>4703</v>
      </c>
      <c r="H1018" t="s">
        <v>2803</v>
      </c>
      <c r="M1018" t="str">
        <f t="shared" si="469"/>
        <v/>
      </c>
      <c r="N1018" t="str">
        <f t="shared" si="470"/>
        <v/>
      </c>
      <c r="O1018" t="str">
        <f>IFERROR(VLOOKUP(A1018,dispett,2,FALSE),B1018)</f>
        <v>control</v>
      </c>
      <c r="P1018" t="str">
        <f t="shared" si="462"/>
        <v>SCALARSet</v>
      </c>
      <c r="Q1018" t="str">
        <f t="shared" si="463"/>
        <v xml:space="preserve"> </v>
      </c>
      <c r="R1018" t="str">
        <f t="shared" si="464"/>
        <v xml:space="preserve"> </v>
      </c>
      <c r="S1018" t="str">
        <f t="shared" si="465"/>
        <v xml:space="preserve"> </v>
      </c>
      <c r="T1018" t="str">
        <f t="shared" si="466"/>
        <v xml:space="preserve"> </v>
      </c>
      <c r="U1018" t="str">
        <f t="shared" si="467"/>
        <v xml:space="preserve"> </v>
      </c>
      <c r="V1018" t="str">
        <f t="shared" si="468"/>
        <v xml:space="preserve"> </v>
      </c>
      <c r="W1018" t="str">
        <f t="shared" si="471"/>
        <v>USW_HYD</v>
      </c>
      <c r="X1018" t="str">
        <f t="shared" si="472"/>
        <v>(SCALARSet)</v>
      </c>
    </row>
    <row r="1019" spans="1:24" x14ac:dyDescent="0.25">
      <c r="A1019" t="s">
        <v>4704</v>
      </c>
      <c r="B1019" t="s">
        <v>2875</v>
      </c>
      <c r="C1019" t="s">
        <v>2839</v>
      </c>
      <c r="E1019" t="s">
        <v>2876</v>
      </c>
      <c r="G1019" t="s">
        <v>4705</v>
      </c>
      <c r="H1019" t="s">
        <v>2803</v>
      </c>
      <c r="M1019" t="str">
        <f t="shared" si="469"/>
        <v/>
      </c>
      <c r="N1019" t="str">
        <f t="shared" si="470"/>
        <v/>
      </c>
      <c r="O1019" t="str">
        <f>IFERROR(VLOOKUP(A1019,dispett,2,FALSE),B1019)</f>
        <v>ecpcntl</v>
      </c>
      <c r="P1019" t="str">
        <f t="shared" si="462"/>
        <v>SCALARSet</v>
      </c>
      <c r="Q1019" t="str">
        <f t="shared" si="463"/>
        <v xml:space="preserve"> </v>
      </c>
      <c r="R1019" t="str">
        <f t="shared" si="464"/>
        <v xml:space="preserve"> </v>
      </c>
      <c r="S1019" t="str">
        <f t="shared" si="465"/>
        <v xml:space="preserve"> </v>
      </c>
      <c r="T1019" t="str">
        <f t="shared" si="466"/>
        <v xml:space="preserve"> </v>
      </c>
      <c r="U1019" t="str">
        <f t="shared" si="467"/>
        <v xml:space="preserve"> </v>
      </c>
      <c r="V1019" t="str">
        <f t="shared" si="468"/>
        <v xml:space="preserve"> </v>
      </c>
      <c r="W1019" t="str">
        <f t="shared" si="471"/>
        <v>USW_MACT</v>
      </c>
      <c r="X1019" t="str">
        <f t="shared" si="472"/>
        <v>(SCALARSet)</v>
      </c>
    </row>
    <row r="1020" spans="1:24" x14ac:dyDescent="0.25">
      <c r="A1020" t="s">
        <v>4706</v>
      </c>
      <c r="B1020" t="s">
        <v>2917</v>
      </c>
      <c r="C1020" t="s">
        <v>2839</v>
      </c>
      <c r="E1020" t="s">
        <v>2876</v>
      </c>
      <c r="G1020" t="s">
        <v>4707</v>
      </c>
      <c r="H1020" t="s">
        <v>2803</v>
      </c>
      <c r="M1020" t="str">
        <f t="shared" si="469"/>
        <v/>
      </c>
      <c r="N1020" t="str">
        <f t="shared" si="470"/>
        <v/>
      </c>
      <c r="O1020" t="str">
        <f>IFERROR(VLOOKUP(A1020,dispett,2,FALSE),B1020)</f>
        <v>control</v>
      </c>
      <c r="P1020" t="str">
        <f t="shared" si="462"/>
        <v>SCALARSet</v>
      </c>
      <c r="Q1020" t="str">
        <f t="shared" si="463"/>
        <v xml:space="preserve"> </v>
      </c>
      <c r="R1020" t="str">
        <f t="shared" si="464"/>
        <v xml:space="preserve"> </v>
      </c>
      <c r="S1020" t="str">
        <f t="shared" si="465"/>
        <v xml:space="preserve"> </v>
      </c>
      <c r="T1020" t="str">
        <f t="shared" si="466"/>
        <v xml:space="preserve"> </v>
      </c>
      <c r="U1020" t="str">
        <f t="shared" si="467"/>
        <v xml:space="preserve"> </v>
      </c>
      <c r="V1020" t="str">
        <f t="shared" si="468"/>
        <v xml:space="preserve"> </v>
      </c>
      <c r="W1020" t="str">
        <f t="shared" si="471"/>
        <v>USW_RNW</v>
      </c>
      <c r="X1020" t="str">
        <f t="shared" si="472"/>
        <v>(SCALARSet)</v>
      </c>
    </row>
    <row r="1021" spans="1:24" x14ac:dyDescent="0.25">
      <c r="A1021" t="s">
        <v>4708</v>
      </c>
      <c r="B1021" t="s">
        <v>2875</v>
      </c>
      <c r="C1021" t="s">
        <v>2839</v>
      </c>
      <c r="E1021" t="s">
        <v>2876</v>
      </c>
      <c r="G1021" t="s">
        <v>4709</v>
      </c>
      <c r="H1021" t="s">
        <v>2803</v>
      </c>
      <c r="M1021" t="str">
        <f t="shared" si="469"/>
        <v/>
      </c>
      <c r="N1021" t="str">
        <f t="shared" si="470"/>
        <v/>
      </c>
      <c r="O1021" t="str">
        <f>IFERROR(VLOOKUP(A1021,dispett,2,FALSE),B1021)</f>
        <v>ecpcntl</v>
      </c>
      <c r="P1021" t="str">
        <f t="shared" si="462"/>
        <v>SCALARSet</v>
      </c>
      <c r="Q1021" t="str">
        <f t="shared" si="463"/>
        <v xml:space="preserve"> </v>
      </c>
      <c r="R1021" t="str">
        <f t="shared" si="464"/>
        <v xml:space="preserve"> </v>
      </c>
      <c r="S1021" t="str">
        <f t="shared" si="465"/>
        <v xml:space="preserve"> </v>
      </c>
      <c r="T1021" t="str">
        <f t="shared" si="466"/>
        <v xml:space="preserve"> </v>
      </c>
      <c r="U1021" t="str">
        <f t="shared" si="467"/>
        <v xml:space="preserve"> </v>
      </c>
      <c r="V1021" t="str">
        <f t="shared" si="468"/>
        <v xml:space="preserve"> </v>
      </c>
      <c r="W1021" t="str">
        <f t="shared" si="471"/>
        <v>USW_RTRSK</v>
      </c>
      <c r="X1021" t="str">
        <f t="shared" si="472"/>
        <v>(SCALARSet)</v>
      </c>
    </row>
    <row r="1022" spans="1:24" x14ac:dyDescent="0.25">
      <c r="A1022" t="s">
        <v>4710</v>
      </c>
      <c r="B1022" t="s">
        <v>2875</v>
      </c>
      <c r="C1022" t="s">
        <v>2839</v>
      </c>
      <c r="E1022" t="s">
        <v>2876</v>
      </c>
      <c r="G1022" t="s">
        <v>4711</v>
      </c>
      <c r="H1022" t="s">
        <v>2803</v>
      </c>
      <c r="M1022" t="str">
        <f t="shared" si="469"/>
        <v/>
      </c>
      <c r="N1022" t="str">
        <f t="shared" si="470"/>
        <v/>
      </c>
      <c r="O1022" t="str">
        <f>IFERROR(VLOOKUP(A1022,dispett,2,FALSE),B1022)</f>
        <v>ecpcntl</v>
      </c>
      <c r="P1022" t="str">
        <f t="shared" si="462"/>
        <v>SCALARSet</v>
      </c>
      <c r="Q1022" t="str">
        <f t="shared" si="463"/>
        <v xml:space="preserve"> </v>
      </c>
      <c r="R1022" t="str">
        <f t="shared" si="464"/>
        <v xml:space="preserve"> </v>
      </c>
      <c r="S1022" t="str">
        <f t="shared" si="465"/>
        <v xml:space="preserve"> </v>
      </c>
      <c r="T1022" t="str">
        <f t="shared" si="466"/>
        <v xml:space="preserve"> </v>
      </c>
      <c r="U1022" t="str">
        <f t="shared" si="467"/>
        <v xml:space="preserve"> </v>
      </c>
      <c r="V1022" t="str">
        <f t="shared" si="468"/>
        <v xml:space="preserve"> </v>
      </c>
      <c r="W1022" t="str">
        <f t="shared" si="471"/>
        <v>USW_WACC</v>
      </c>
      <c r="X1022" t="str">
        <f t="shared" si="472"/>
        <v>(SCALARSet)</v>
      </c>
    </row>
    <row r="1023" spans="1:24" x14ac:dyDescent="0.25">
      <c r="A1023" t="s">
        <v>4712</v>
      </c>
      <c r="B1023" t="s">
        <v>2917</v>
      </c>
      <c r="C1023" t="s">
        <v>2839</v>
      </c>
      <c r="E1023" t="s">
        <v>2876</v>
      </c>
      <c r="G1023" t="s">
        <v>4713</v>
      </c>
      <c r="H1023" t="s">
        <v>2803</v>
      </c>
      <c r="M1023" t="str">
        <f t="shared" si="469"/>
        <v/>
      </c>
      <c r="N1023" t="str">
        <f t="shared" si="470"/>
        <v/>
      </c>
      <c r="O1023" t="str">
        <f>IFERROR(VLOOKUP(A1023,dispett,2,FALSE),B1023)</f>
        <v>control</v>
      </c>
      <c r="P1023" t="str">
        <f t="shared" si="462"/>
        <v>SCALARSet</v>
      </c>
      <c r="Q1023" t="str">
        <f t="shared" si="463"/>
        <v xml:space="preserve"> </v>
      </c>
      <c r="R1023" t="str">
        <f t="shared" si="464"/>
        <v xml:space="preserve"> </v>
      </c>
      <c r="S1023" t="str">
        <f t="shared" si="465"/>
        <v xml:space="preserve"> </v>
      </c>
      <c r="T1023" t="str">
        <f t="shared" si="466"/>
        <v xml:space="preserve"> </v>
      </c>
      <c r="U1023" t="str">
        <f t="shared" si="467"/>
        <v xml:space="preserve"> </v>
      </c>
      <c r="V1023" t="str">
        <f t="shared" si="468"/>
        <v xml:space="preserve"> </v>
      </c>
      <c r="W1023" t="str">
        <f t="shared" si="471"/>
        <v>USW_ZECSUB</v>
      </c>
      <c r="X1023" t="str">
        <f t="shared" si="472"/>
        <v>(SCALARSet)</v>
      </c>
    </row>
    <row r="1024" spans="1:24" x14ac:dyDescent="0.25">
      <c r="A1024" t="s">
        <v>4714</v>
      </c>
      <c r="B1024" t="s">
        <v>2917</v>
      </c>
      <c r="C1024" t="s">
        <v>2839</v>
      </c>
      <c r="E1024" t="s">
        <v>2876</v>
      </c>
      <c r="G1024" t="s">
        <v>4715</v>
      </c>
      <c r="H1024" t="s">
        <v>2561</v>
      </c>
      <c r="M1024" t="str">
        <f t="shared" si="469"/>
        <v/>
      </c>
      <c r="N1024" t="str">
        <f t="shared" si="470"/>
        <v/>
      </c>
      <c r="O1024" t="str">
        <f>IFERROR(VLOOKUP(A1024,dispett,2,FALSE),B1024)</f>
        <v>control</v>
      </c>
      <c r="P1024" t="str">
        <f t="shared" si="462"/>
        <v>MNUMYR</v>
      </c>
      <c r="Q1024" t="str">
        <f t="shared" si="463"/>
        <v xml:space="preserve"> </v>
      </c>
      <c r="R1024" t="str">
        <f t="shared" si="464"/>
        <v xml:space="preserve"> </v>
      </c>
      <c r="S1024" t="str">
        <f t="shared" si="465"/>
        <v xml:space="preserve"> </v>
      </c>
      <c r="T1024" t="str">
        <f t="shared" si="466"/>
        <v xml:space="preserve"> </v>
      </c>
      <c r="U1024" t="str">
        <f t="shared" si="467"/>
        <v xml:space="preserve"> </v>
      </c>
      <c r="V1024" t="str">
        <f t="shared" si="468"/>
        <v xml:space="preserve"> </v>
      </c>
      <c r="W1024" t="str">
        <f t="shared" si="471"/>
        <v>USYEAR</v>
      </c>
      <c r="X1024" t="str">
        <f t="shared" si="472"/>
        <v>(MNUMYR)</v>
      </c>
    </row>
    <row r="1025" spans="1:24" x14ac:dyDescent="0.25">
      <c r="A1025" t="s">
        <v>4716</v>
      </c>
      <c r="B1025" t="s">
        <v>2964</v>
      </c>
      <c r="C1025" t="s">
        <v>2865</v>
      </c>
      <c r="E1025" t="s">
        <v>2914</v>
      </c>
      <c r="G1025" t="s">
        <v>4717</v>
      </c>
      <c r="H1025" t="s">
        <v>2571</v>
      </c>
      <c r="I1025" t="s">
        <v>2561</v>
      </c>
      <c r="M1025" t="str">
        <f t="shared" si="469"/>
        <v/>
      </c>
      <c r="N1025" t="str">
        <f t="shared" si="470"/>
        <v/>
      </c>
      <c r="O1025" t="str">
        <f>IFERROR(VLOOKUP(A1025,dispett,2,FALSE),B1025)</f>
        <v>uecpout</v>
      </c>
      <c r="P1025" t="str">
        <f t="shared" si="462"/>
        <v>OGSMRegionEX_ALTTo</v>
      </c>
      <c r="Q1025" t="str">
        <f t="shared" si="463"/>
        <v>MNUMYR</v>
      </c>
      <c r="R1025" t="str">
        <f t="shared" si="464"/>
        <v xml:space="preserve"> </v>
      </c>
      <c r="S1025" t="str">
        <f t="shared" si="465"/>
        <v xml:space="preserve"> </v>
      </c>
      <c r="T1025" t="str">
        <f t="shared" si="466"/>
        <v xml:space="preserve"> </v>
      </c>
      <c r="U1025" t="str">
        <f t="shared" si="467"/>
        <v xml:space="preserve"> </v>
      </c>
      <c r="V1025" t="str">
        <f t="shared" si="468"/>
        <v xml:space="preserve"> </v>
      </c>
      <c r="W1025" t="str">
        <f t="shared" si="471"/>
        <v>UTCO2PEM</v>
      </c>
      <c r="X1025" t="str">
        <f t="shared" si="472"/>
        <v>(OGSMRegionEX_ALTTo,MNUMYR)</v>
      </c>
    </row>
    <row r="1026" spans="1:24" x14ac:dyDescent="0.25">
      <c r="A1026" t="s">
        <v>4718</v>
      </c>
      <c r="B1026" t="s">
        <v>4719</v>
      </c>
      <c r="C1026" t="s">
        <v>2839</v>
      </c>
      <c r="E1026" t="s">
        <v>2840</v>
      </c>
      <c r="G1026" t="s">
        <v>4720</v>
      </c>
      <c r="H1026" t="s">
        <v>2727</v>
      </c>
      <c r="I1026" t="s">
        <v>5356</v>
      </c>
      <c r="M1026" t="str">
        <f t="shared" si="469"/>
        <v/>
      </c>
      <c r="N1026" t="str">
        <f t="shared" si="470"/>
        <v/>
      </c>
      <c r="O1026" t="str">
        <f>IFERROR(VLOOKUP(A1026,dispett,2,FALSE),B1026)</f>
        <v>uettout</v>
      </c>
      <c r="P1026" t="str">
        <f t="shared" si="462"/>
        <v>SupplyRegion_ALT1</v>
      </c>
      <c r="Q1026" t="str">
        <f t="shared" si="463"/>
        <v>MNUMYRX</v>
      </c>
      <c r="R1026" t="str">
        <f t="shared" si="464"/>
        <v xml:space="preserve"> </v>
      </c>
      <c r="S1026" t="str">
        <f t="shared" si="465"/>
        <v xml:space="preserve"> </v>
      </c>
      <c r="T1026" t="str">
        <f t="shared" si="466"/>
        <v xml:space="preserve"> </v>
      </c>
      <c r="U1026" t="str">
        <f t="shared" si="467"/>
        <v xml:space="preserve"> </v>
      </c>
      <c r="V1026" t="str">
        <f t="shared" si="468"/>
        <v xml:space="preserve"> </v>
      </c>
      <c r="W1026" t="str">
        <f t="shared" si="471"/>
        <v>UTRELADJ</v>
      </c>
      <c r="X1026" t="str">
        <f t="shared" si="472"/>
        <v>(SupplyRegion_ALT1,MNUMYRX)</v>
      </c>
    </row>
    <row r="1027" spans="1:24" x14ac:dyDescent="0.25">
      <c r="A1027" t="s">
        <v>4721</v>
      </c>
      <c r="B1027" t="s">
        <v>2917</v>
      </c>
      <c r="C1027" t="s">
        <v>2839</v>
      </c>
      <c r="E1027" t="s">
        <v>2876</v>
      </c>
      <c r="G1027" t="s">
        <v>4722</v>
      </c>
      <c r="H1027" t="s">
        <v>2803</v>
      </c>
      <c r="M1027" t="str">
        <f t="shared" si="469"/>
        <v/>
      </c>
      <c r="N1027" t="str">
        <f t="shared" si="470"/>
        <v/>
      </c>
      <c r="O1027" t="str">
        <f>IFERROR(VLOOKUP(A1027,dispett,2,FALSE),B1027)</f>
        <v>control</v>
      </c>
      <c r="P1027" t="str">
        <f t="shared" si="462"/>
        <v>SCALARSet</v>
      </c>
      <c r="Q1027" t="str">
        <f t="shared" si="463"/>
        <v xml:space="preserve"> </v>
      </c>
      <c r="R1027" t="str">
        <f t="shared" si="464"/>
        <v xml:space="preserve"> </v>
      </c>
      <c r="S1027" t="str">
        <f t="shared" si="465"/>
        <v xml:space="preserve"> </v>
      </c>
      <c r="T1027" t="str">
        <f t="shared" si="466"/>
        <v xml:space="preserve"> </v>
      </c>
      <c r="U1027" t="str">
        <f t="shared" si="467"/>
        <v xml:space="preserve"> </v>
      </c>
      <c r="V1027" t="str">
        <f t="shared" si="468"/>
        <v xml:space="preserve"> </v>
      </c>
      <c r="W1027" t="str">
        <f t="shared" si="471"/>
        <v>UYR_CAR</v>
      </c>
      <c r="X1027" t="str">
        <f t="shared" si="472"/>
        <v>(SCALARSet)</v>
      </c>
    </row>
    <row r="1028" spans="1:24" x14ac:dyDescent="0.25">
      <c r="A1028" t="s">
        <v>4723</v>
      </c>
      <c r="B1028" t="s">
        <v>2917</v>
      </c>
      <c r="C1028" t="s">
        <v>2865</v>
      </c>
      <c r="E1028" t="s">
        <v>2876</v>
      </c>
      <c r="G1028" t="s">
        <v>4724</v>
      </c>
      <c r="H1028" t="s">
        <v>2803</v>
      </c>
      <c r="M1028" t="str">
        <f t="shared" si="469"/>
        <v/>
      </c>
      <c r="N1028" t="str">
        <f t="shared" si="470"/>
        <v/>
      </c>
      <c r="O1028" t="str">
        <f>IFERROR(VLOOKUP(A1028,dispett,2,FALSE),B1028)</f>
        <v>control</v>
      </c>
      <c r="P1028" t="str">
        <f t="shared" si="462"/>
        <v>SCALARSet</v>
      </c>
      <c r="Q1028" t="str">
        <f t="shared" si="463"/>
        <v xml:space="preserve"> </v>
      </c>
      <c r="R1028" t="str">
        <f t="shared" si="464"/>
        <v xml:space="preserve"> </v>
      </c>
      <c r="S1028" t="str">
        <f t="shared" si="465"/>
        <v xml:space="preserve"> </v>
      </c>
      <c r="T1028" t="str">
        <f t="shared" si="466"/>
        <v xml:space="preserve"> </v>
      </c>
      <c r="U1028" t="str">
        <f t="shared" si="467"/>
        <v xml:space="preserve"> </v>
      </c>
      <c r="V1028" t="str">
        <f t="shared" si="468"/>
        <v xml:space="preserve"> </v>
      </c>
      <c r="W1028" t="str">
        <f t="shared" si="471"/>
        <v>UYR_CARWE</v>
      </c>
      <c r="X1028" t="str">
        <f t="shared" si="472"/>
        <v>(SCALARSet)</v>
      </c>
    </row>
    <row r="1029" spans="1:24" x14ac:dyDescent="0.25">
      <c r="A1029" t="s">
        <v>4725</v>
      </c>
      <c r="B1029" t="s">
        <v>2917</v>
      </c>
      <c r="C1029" t="s">
        <v>2839</v>
      </c>
      <c r="E1029" t="s">
        <v>2876</v>
      </c>
      <c r="G1029" t="s">
        <v>4726</v>
      </c>
      <c r="H1029" t="s">
        <v>2803</v>
      </c>
      <c r="M1029" t="str">
        <f t="shared" si="469"/>
        <v/>
      </c>
      <c r="N1029" t="str">
        <f t="shared" si="470"/>
        <v/>
      </c>
      <c r="O1029" t="str">
        <f>IFERROR(VLOOKUP(A1029,dispett,2,FALSE),B1029)</f>
        <v>control</v>
      </c>
      <c r="P1029" t="str">
        <f t="shared" si="462"/>
        <v>SCALARSet</v>
      </c>
      <c r="Q1029" t="str">
        <f t="shared" si="463"/>
        <v xml:space="preserve"> </v>
      </c>
      <c r="R1029" t="str">
        <f t="shared" si="464"/>
        <v xml:space="preserve"> </v>
      </c>
      <c r="S1029" t="str">
        <f t="shared" si="465"/>
        <v xml:space="preserve"> </v>
      </c>
      <c r="T1029" t="str">
        <f t="shared" si="466"/>
        <v xml:space="preserve"> </v>
      </c>
      <c r="U1029" t="str">
        <f t="shared" si="467"/>
        <v xml:space="preserve"> </v>
      </c>
      <c r="V1029" t="str">
        <f t="shared" si="468"/>
        <v xml:space="preserve"> </v>
      </c>
      <c r="W1029" t="str">
        <f t="shared" si="471"/>
        <v>UYR_CARWS</v>
      </c>
      <c r="X1029" t="str">
        <f t="shared" si="472"/>
        <v>(SCALARSet)</v>
      </c>
    </row>
    <row r="1030" spans="1:24" x14ac:dyDescent="0.25">
      <c r="A1030" t="s">
        <v>4727</v>
      </c>
      <c r="B1030" t="s">
        <v>2917</v>
      </c>
      <c r="C1030" t="s">
        <v>2839</v>
      </c>
      <c r="E1030" t="s">
        <v>2876</v>
      </c>
      <c r="G1030" t="s">
        <v>4728</v>
      </c>
      <c r="H1030" t="s">
        <v>2803</v>
      </c>
      <c r="M1030" t="str">
        <f t="shared" si="469"/>
        <v/>
      </c>
      <c r="N1030" t="str">
        <f t="shared" si="470"/>
        <v/>
      </c>
      <c r="O1030" t="str">
        <f>IFERROR(VLOOKUP(A1030,dispett,2,FALSE),B1030)</f>
        <v>control</v>
      </c>
      <c r="P1030" t="str">
        <f t="shared" si="462"/>
        <v>SCALARSet</v>
      </c>
      <c r="Q1030" t="str">
        <f t="shared" si="463"/>
        <v xml:space="preserve"> </v>
      </c>
      <c r="R1030" t="str">
        <f t="shared" si="464"/>
        <v xml:space="preserve"> </v>
      </c>
      <c r="S1030" t="str">
        <f t="shared" si="465"/>
        <v xml:space="preserve"> </v>
      </c>
      <c r="T1030" t="str">
        <f t="shared" si="466"/>
        <v xml:space="preserve"> </v>
      </c>
      <c r="U1030" t="str">
        <f t="shared" si="467"/>
        <v xml:space="preserve"> </v>
      </c>
      <c r="V1030" t="str">
        <f t="shared" si="468"/>
        <v xml:space="preserve"> </v>
      </c>
      <c r="W1030" t="str">
        <f t="shared" si="471"/>
        <v>UYR_NOCAIR</v>
      </c>
      <c r="X1030" t="str">
        <f t="shared" si="472"/>
        <v>(SCALARSet)</v>
      </c>
    </row>
    <row r="1031" spans="1:24" x14ac:dyDescent="0.25">
      <c r="A1031" t="s">
        <v>4729</v>
      </c>
      <c r="B1031" t="s">
        <v>2917</v>
      </c>
      <c r="C1031" t="s">
        <v>2839</v>
      </c>
      <c r="E1031" t="s">
        <v>2876</v>
      </c>
      <c r="G1031" t="s">
        <v>4730</v>
      </c>
      <c r="H1031" t="s">
        <v>2803</v>
      </c>
      <c r="M1031" t="str">
        <f t="shared" si="469"/>
        <v/>
      </c>
      <c r="N1031" t="str">
        <f t="shared" si="470"/>
        <v/>
      </c>
      <c r="O1031" t="str">
        <f>IFERROR(VLOOKUP(A1031,dispett,2,FALSE),B1031)</f>
        <v>control</v>
      </c>
      <c r="P1031" t="str">
        <f t="shared" si="462"/>
        <v>SCALARSet</v>
      </c>
      <c r="Q1031" t="str">
        <f t="shared" si="463"/>
        <v xml:space="preserve"> </v>
      </c>
      <c r="R1031" t="str">
        <f t="shared" si="464"/>
        <v xml:space="preserve"> </v>
      </c>
      <c r="S1031" t="str">
        <f t="shared" si="465"/>
        <v xml:space="preserve"> </v>
      </c>
      <c r="T1031" t="str">
        <f t="shared" si="466"/>
        <v xml:space="preserve"> </v>
      </c>
      <c r="U1031" t="str">
        <f t="shared" si="467"/>
        <v xml:space="preserve"> </v>
      </c>
      <c r="V1031" t="str">
        <f t="shared" si="468"/>
        <v xml:space="preserve"> </v>
      </c>
      <c r="W1031" t="str">
        <f t="shared" si="471"/>
        <v>UYR_RSCAIR</v>
      </c>
      <c r="X1031" t="str">
        <f t="shared" si="472"/>
        <v>(SCALARSet)</v>
      </c>
    </row>
    <row r="1032" spans="1:24" x14ac:dyDescent="0.25">
      <c r="A1032" t="s">
        <v>4731</v>
      </c>
      <c r="B1032" t="s">
        <v>4647</v>
      </c>
      <c r="C1032" t="s">
        <v>2839</v>
      </c>
      <c r="E1032" t="s">
        <v>2868</v>
      </c>
      <c r="G1032" t="s">
        <v>648</v>
      </c>
      <c r="H1032" t="s">
        <v>2803</v>
      </c>
      <c r="M1032" t="str">
        <f t="shared" si="469"/>
        <v/>
      </c>
      <c r="N1032" t="str">
        <f t="shared" si="470"/>
        <v/>
      </c>
      <c r="O1032" t="str">
        <f>IFERROR(VLOOKUP(A1032,dispett,2,FALSE),B1032)</f>
        <v>dispinyr</v>
      </c>
      <c r="P1032" t="str">
        <f t="shared" si="462"/>
        <v>SCALARSet</v>
      </c>
      <c r="Q1032" t="str">
        <f t="shared" si="463"/>
        <v xml:space="preserve"> </v>
      </c>
      <c r="R1032" t="str">
        <f t="shared" si="464"/>
        <v xml:space="preserve"> </v>
      </c>
      <c r="S1032" t="str">
        <f t="shared" si="465"/>
        <v xml:space="preserve"> </v>
      </c>
      <c r="T1032" t="str">
        <f t="shared" si="466"/>
        <v xml:space="preserve"> </v>
      </c>
      <c r="U1032" t="str">
        <f t="shared" si="467"/>
        <v xml:space="preserve"> </v>
      </c>
      <c r="V1032" t="str">
        <f t="shared" si="468"/>
        <v xml:space="preserve"> </v>
      </c>
      <c r="W1032" t="str">
        <f t="shared" si="471"/>
        <v>UYR_STEO</v>
      </c>
      <c r="X1032" t="str">
        <f t="shared" si="472"/>
        <v>(SCALARSet)</v>
      </c>
    </row>
    <row r="1033" spans="1:24" x14ac:dyDescent="0.25">
      <c r="A1033" s="2" t="s">
        <v>5276</v>
      </c>
      <c r="B1033" s="2" t="s">
        <v>2917</v>
      </c>
      <c r="C1033" s="2" t="s">
        <v>2839</v>
      </c>
      <c r="D1033" s="2"/>
      <c r="E1033" s="2" t="s">
        <v>2876</v>
      </c>
      <c r="F1033" s="2"/>
      <c r="G1033" s="2" t="s">
        <v>5277</v>
      </c>
      <c r="H1033" s="2" t="s">
        <v>2569</v>
      </c>
      <c r="I1033" s="2"/>
      <c r="J1033" s="2"/>
      <c r="K1033" s="2"/>
      <c r="L1033" s="2"/>
      <c r="M1033" s="2" t="str">
        <f t="shared" si="469"/>
        <v/>
      </c>
      <c r="N1033" s="2" t="str">
        <f t="shared" si="470"/>
        <v/>
      </c>
      <c r="O1033" s="2" t="str">
        <f>IFERROR(VLOOKUP(A1033,dispett,2,FALSE),B1033)</f>
        <v>control</v>
      </c>
      <c r="P1033" s="2" t="str">
        <f t="shared" ref="P1033" si="473">IFERROR(VLOOKUP(H1033,ECPLOOK,3,FALSE),"missing")</f>
        <v>FortyNine</v>
      </c>
      <c r="Q1033" s="2" t="str">
        <f t="shared" ref="Q1033" si="474">IFERROR(VLOOKUP(I1033,ECPLOOK,2,FALSE),IF(I1033&lt;&gt;"","missing"," "))</f>
        <v xml:space="preserve"> </v>
      </c>
      <c r="R1033" s="2" t="str">
        <f t="shared" ref="R1033" si="475">IFERROR(VLOOKUP(J1033,ECPLOOK,3,FALSE),IF(J1033&lt;&gt;"","missing"," "))</f>
        <v xml:space="preserve"> </v>
      </c>
      <c r="S1033" s="2" t="str">
        <f t="shared" ref="S1033" si="476">IFERROR(VLOOKUP(K1033,ECPLOOK,2,FALSE),IF(K1033&lt;&gt;"","missing"," "))</f>
        <v xml:space="preserve"> </v>
      </c>
      <c r="T1033" s="2" t="str">
        <f t="shared" ref="T1033" si="477">IFERROR(VLOOKUP(L1033,ECPLOOK,3,FALSE),IF(L1033&lt;&gt;"","missing"," "))</f>
        <v xml:space="preserve"> </v>
      </c>
      <c r="U1033" s="2" t="str">
        <f t="shared" ref="U1033" si="478">IFERROR(VLOOKUP(M1033,ECPLOOK,2)," ")</f>
        <v xml:space="preserve"> </v>
      </c>
      <c r="V1033" s="2" t="str">
        <f t="shared" ref="V1033" si="479">IFERROR(VLOOKUP(N1033,ECPLOOK,2)," ")</f>
        <v xml:space="preserve"> </v>
      </c>
      <c r="W1033" s="2" t="str">
        <f t="shared" ref="W1033" si="480">IF(A1033&lt;&gt;"CF",SUBSTITUTE(A1033,"$","_"),"WWIND_CF")</f>
        <v>UYR_ACE</v>
      </c>
      <c r="X1033" s="2" t="str">
        <f t="shared" ref="X1033" si="481">IF(P1033&lt;&gt;" ","("&amp;P1033,"")    &amp;    IF(Q1033&lt;&gt;" ",   ","&amp;Q1033,"")   &amp; IF(R1033&lt;&gt;" ",   ","&amp;R1033,"")   &amp; IF(S1033&lt;&gt;" ",   ","&amp;S1033,"")  &amp; IF(T1033&lt;&gt;" ",   ","&amp;T1033,"")  &amp; IF(U1033&lt;&gt;" ",  ","&amp;U1033,"") &amp; IF(V1033&lt;&gt;" ",  "," &amp; V1033,"" )&amp; IF(P1033&lt;&gt;" ",")","")</f>
        <v>(FortyNine)</v>
      </c>
    </row>
    <row r="1034" spans="1:24" x14ac:dyDescent="0.25">
      <c r="A1034" t="s">
        <v>4733</v>
      </c>
      <c r="B1034" t="s">
        <v>3771</v>
      </c>
      <c r="C1034" t="s">
        <v>2865</v>
      </c>
      <c r="E1034" t="s">
        <v>3078</v>
      </c>
      <c r="G1034" t="s">
        <v>4734</v>
      </c>
      <c r="H1034" t="s">
        <v>5360</v>
      </c>
      <c r="I1034" t="s">
        <v>5359</v>
      </c>
      <c r="M1034" t="str">
        <f t="shared" si="469"/>
        <v/>
      </c>
      <c r="N1034" t="str">
        <f t="shared" si="470"/>
        <v/>
      </c>
      <c r="O1034" t="str">
        <f>IFERROR(VLOOKUP(A1034,dispett,2,FALSE),B1034)</f>
        <v>plntctl</v>
      </c>
      <c r="P1034" t="str">
        <f t="shared" si="462"/>
        <v>PlantReg</v>
      </c>
      <c r="Q1034" t="str">
        <f t="shared" si="463"/>
        <v>PlantGrpReg</v>
      </c>
      <c r="R1034" t="str">
        <f t="shared" si="464"/>
        <v xml:space="preserve"> </v>
      </c>
      <c r="S1034" t="str">
        <f t="shared" si="465"/>
        <v xml:space="preserve"> </v>
      </c>
      <c r="T1034" t="str">
        <f t="shared" si="466"/>
        <v xml:space="preserve"> </v>
      </c>
      <c r="U1034" t="str">
        <f t="shared" si="467"/>
        <v xml:space="preserve"> </v>
      </c>
      <c r="V1034" t="str">
        <f t="shared" si="468"/>
        <v xml:space="preserve"> </v>
      </c>
      <c r="W1034" t="str">
        <f t="shared" si="471"/>
        <v>W_INT</v>
      </c>
      <c r="X1034" t="str">
        <f t="shared" si="472"/>
        <v>(PlantReg,PlantGrpReg)</v>
      </c>
    </row>
    <row r="1035" spans="1:24" x14ac:dyDescent="0.25">
      <c r="A1035" t="s">
        <v>4735</v>
      </c>
      <c r="B1035" t="s">
        <v>3771</v>
      </c>
      <c r="C1035" t="s">
        <v>2839</v>
      </c>
      <c r="E1035" t="s">
        <v>2914</v>
      </c>
      <c r="G1035" t="s">
        <v>4736</v>
      </c>
      <c r="H1035" t="s">
        <v>5334</v>
      </c>
      <c r="I1035" t="s">
        <v>5336</v>
      </c>
      <c r="M1035" t="str">
        <f t="shared" ref="M1035:M1086" si="482">IF(OR($O1035="dispout",$O1035="bildin",$O1035="bildout",$O1035="dispin"),"mnumnr","")</f>
        <v/>
      </c>
      <c r="N1035" t="str">
        <f t="shared" ref="N1035:N1086" si="483">IF(OR($O1035="dispout",$O1035="bildin",$O1035="bildout",$O1035="dispett3"),"mnumyr","")</f>
        <v/>
      </c>
      <c r="O1035" t="str">
        <f>IFERROR(VLOOKUP(A1035,dispett,2,FALSE),B1035)</f>
        <v>plntctl</v>
      </c>
      <c r="P1035" t="str">
        <f t="shared" ref="P1035:P1085" si="484">IFERROR(VLOOKUP(H1035,ECPLOOK,3,FALSE),"missing")</f>
        <v>EFDPlantType</v>
      </c>
      <c r="Q1035" t="str">
        <f t="shared" ref="Q1035:Q1085" si="485">IFERROR(VLOOKUP(I1035,ECPLOOK,2,FALSE),IF(I1035&lt;&gt;"","missing"," "))</f>
        <v>FuelsPerPlant</v>
      </c>
      <c r="R1035" t="str">
        <f t="shared" ref="R1035:R1085" si="486">IFERROR(VLOOKUP(J1035,ECPLOOK,3,FALSE),IF(J1035&lt;&gt;"","missing"," "))</f>
        <v xml:space="preserve"> </v>
      </c>
      <c r="S1035" t="str">
        <f t="shared" ref="S1035:S1085" si="487">IFERROR(VLOOKUP(K1035,ECPLOOK,2,FALSE),IF(K1035&lt;&gt;"","missing"," "))</f>
        <v xml:space="preserve"> </v>
      </c>
      <c r="T1035" t="str">
        <f t="shared" ref="T1035:T1085" si="488">IFERROR(VLOOKUP(L1035,ECPLOOK,3,FALSE),IF(L1035&lt;&gt;"","missing"," "))</f>
        <v xml:space="preserve"> </v>
      </c>
      <c r="U1035" t="str">
        <f t="shared" ref="U1035:U1085" si="489">IFERROR(VLOOKUP(M1035,ECPLOOK,2)," ")</f>
        <v xml:space="preserve"> </v>
      </c>
      <c r="V1035" t="str">
        <f t="shared" ref="V1035:V1085" si="490">IFERROR(VLOOKUP(N1035,ECPLOOK,2)," ")</f>
        <v xml:space="preserve"> </v>
      </c>
      <c r="W1035" t="str">
        <f t="shared" ref="W1035:W1086" si="491">IF(A1035&lt;&gt;"CF",SUBSTITUTE(A1035,"$","_"),"WWIND_CF")</f>
        <v>WCMFSH</v>
      </c>
      <c r="X1035" t="str">
        <f t="shared" ref="X1035:X1086" si="492">IF(P1035&lt;&gt;" ","("&amp;P1035,"")    &amp;    IF(Q1035&lt;&gt;" ",   ","&amp;Q1035,"")   &amp; IF(R1035&lt;&gt;" ",   ","&amp;R1035,"")   &amp; IF(S1035&lt;&gt;" ",   ","&amp;S1035,"")  &amp; IF(T1035&lt;&gt;" ",   ","&amp;T1035,"")  &amp; IF(U1035&lt;&gt;" ",  ","&amp;U1035,"") &amp; IF(V1035&lt;&gt;" ",  "," &amp; V1035,"" )&amp; IF(P1035&lt;&gt;" ",")","")</f>
        <v>(EFDPlantType,FuelsPerPlant)</v>
      </c>
    </row>
    <row r="1036" spans="1:24" x14ac:dyDescent="0.25">
      <c r="A1036" t="s">
        <v>4737</v>
      </c>
      <c r="B1036" t="s">
        <v>2932</v>
      </c>
      <c r="C1036" t="s">
        <v>2839</v>
      </c>
      <c r="E1036" t="s">
        <v>2840</v>
      </c>
      <c r="H1036" t="s">
        <v>2561</v>
      </c>
      <c r="M1036" t="str">
        <f t="shared" si="482"/>
        <v/>
      </c>
      <c r="N1036" t="str">
        <f t="shared" si="483"/>
        <v/>
      </c>
      <c r="O1036" t="str">
        <f>IFERROR(VLOOKUP(A1036,dispett,2,FALSE),B1036)</f>
        <v>wrenew</v>
      </c>
      <c r="P1036" t="str">
        <f t="shared" si="484"/>
        <v>MNUMYR</v>
      </c>
      <c r="Q1036" t="str">
        <f t="shared" si="485"/>
        <v xml:space="preserve"> </v>
      </c>
      <c r="R1036" t="str">
        <f t="shared" si="486"/>
        <v xml:space="preserve"> </v>
      </c>
      <c r="S1036" t="str">
        <f t="shared" si="487"/>
        <v xml:space="preserve"> </v>
      </c>
      <c r="T1036" t="str">
        <f t="shared" si="488"/>
        <v xml:space="preserve"> </v>
      </c>
      <c r="U1036" t="str">
        <f t="shared" si="489"/>
        <v xml:space="preserve"> </v>
      </c>
      <c r="V1036" t="str">
        <f t="shared" si="490"/>
        <v xml:space="preserve"> </v>
      </c>
      <c r="W1036" t="str">
        <f t="shared" si="491"/>
        <v>WDCFHUR</v>
      </c>
      <c r="X1036" t="str">
        <f t="shared" si="492"/>
        <v>(MNUMYR)</v>
      </c>
    </row>
    <row r="1037" spans="1:24" x14ac:dyDescent="0.25">
      <c r="A1037" t="s">
        <v>4738</v>
      </c>
      <c r="B1037" t="s">
        <v>2932</v>
      </c>
      <c r="C1037" t="s">
        <v>2839</v>
      </c>
      <c r="E1037" t="s">
        <v>2840</v>
      </c>
      <c r="H1037" t="s">
        <v>2561</v>
      </c>
      <c r="M1037" t="str">
        <f t="shared" si="482"/>
        <v/>
      </c>
      <c r="N1037" t="str">
        <f t="shared" si="483"/>
        <v/>
      </c>
      <c r="O1037" t="str">
        <f>IFERROR(VLOOKUP(A1037,dispett,2,FALSE),B1037)</f>
        <v>wrenew</v>
      </c>
      <c r="P1037" t="str">
        <f t="shared" si="484"/>
        <v>MNUMYR</v>
      </c>
      <c r="Q1037" t="str">
        <f t="shared" si="485"/>
        <v xml:space="preserve"> </v>
      </c>
      <c r="R1037" t="str">
        <f t="shared" si="486"/>
        <v xml:space="preserve"> </v>
      </c>
      <c r="S1037" t="str">
        <f t="shared" si="487"/>
        <v xml:space="preserve"> </v>
      </c>
      <c r="T1037" t="str">
        <f t="shared" si="488"/>
        <v xml:space="preserve"> </v>
      </c>
      <c r="U1037" t="str">
        <f t="shared" si="489"/>
        <v xml:space="preserve"> </v>
      </c>
      <c r="V1037" t="str">
        <f t="shared" si="490"/>
        <v xml:space="preserve"> </v>
      </c>
      <c r="W1037" t="str">
        <f t="shared" si="491"/>
        <v>WDCFSUB</v>
      </c>
      <c r="X1037" t="str">
        <f t="shared" si="492"/>
        <v>(MNUMYR)</v>
      </c>
    </row>
    <row r="1038" spans="1:24" x14ac:dyDescent="0.25">
      <c r="A1038" t="s">
        <v>4739</v>
      </c>
      <c r="B1038" t="s">
        <v>2932</v>
      </c>
      <c r="C1038" t="s">
        <v>2839</v>
      </c>
      <c r="E1038" t="s">
        <v>2876</v>
      </c>
      <c r="H1038" t="s">
        <v>2725</v>
      </c>
      <c r="M1038" t="str">
        <f t="shared" si="482"/>
        <v/>
      </c>
      <c r="N1038" t="str">
        <f t="shared" si="483"/>
        <v/>
      </c>
      <c r="O1038" t="str">
        <f>IFERROR(VLOOKUP(A1038,dispett,2,FALSE),B1038)</f>
        <v>wrenew</v>
      </c>
      <c r="P1038" t="str">
        <f t="shared" si="484"/>
        <v>BiomassType</v>
      </c>
      <c r="Q1038" t="str">
        <f t="shared" si="485"/>
        <v xml:space="preserve"> </v>
      </c>
      <c r="R1038" t="str">
        <f t="shared" si="486"/>
        <v xml:space="preserve"> </v>
      </c>
      <c r="S1038" t="str">
        <f t="shared" si="487"/>
        <v xml:space="preserve"> </v>
      </c>
      <c r="T1038" t="str">
        <f t="shared" si="488"/>
        <v xml:space="preserve"> </v>
      </c>
      <c r="U1038" t="str">
        <f t="shared" si="489"/>
        <v xml:space="preserve"> </v>
      </c>
      <c r="V1038" t="str">
        <f t="shared" si="490"/>
        <v xml:space="preserve"> </v>
      </c>
      <c r="W1038" t="str">
        <f t="shared" si="491"/>
        <v>WDSUP_AVL</v>
      </c>
      <c r="X1038" t="str">
        <f t="shared" si="492"/>
        <v>(BiomassType)</v>
      </c>
    </row>
    <row r="1039" spans="1:24" x14ac:dyDescent="0.25">
      <c r="A1039" t="s">
        <v>4740</v>
      </c>
      <c r="B1039" t="s">
        <v>2932</v>
      </c>
      <c r="C1039" t="s">
        <v>2839</v>
      </c>
      <c r="E1039" t="s">
        <v>2914</v>
      </c>
      <c r="G1039" t="s">
        <v>4741</v>
      </c>
      <c r="H1039" t="s">
        <v>2797</v>
      </c>
      <c r="I1039" t="s">
        <v>2783</v>
      </c>
      <c r="J1039" t="s">
        <v>5355</v>
      </c>
      <c r="K1039" t="s">
        <v>2725</v>
      </c>
      <c r="M1039" t="str">
        <f t="shared" si="482"/>
        <v/>
      </c>
      <c r="N1039" t="str">
        <f t="shared" si="483"/>
        <v/>
      </c>
      <c r="O1039" t="str">
        <f>IFERROR(VLOOKUP(A1039,dispett,2,FALSE),B1039)</f>
        <v>wrenew</v>
      </c>
      <c r="P1039" t="str">
        <f t="shared" si="484"/>
        <v>BiomassProductionStep</v>
      </c>
      <c r="Q1039" t="str">
        <f t="shared" si="485"/>
        <v>CoalDemandRegion</v>
      </c>
      <c r="R1039" t="str">
        <f t="shared" si="486"/>
        <v>MNUMYRF</v>
      </c>
      <c r="S1039" t="str">
        <f t="shared" si="487"/>
        <v>BiomassType</v>
      </c>
      <c r="T1039" t="str">
        <f t="shared" si="488"/>
        <v xml:space="preserve"> </v>
      </c>
      <c r="U1039" t="str">
        <f t="shared" si="489"/>
        <v xml:space="preserve"> </v>
      </c>
      <c r="V1039" t="str">
        <f t="shared" si="490"/>
        <v xml:space="preserve"> </v>
      </c>
      <c r="W1039" t="str">
        <f t="shared" si="491"/>
        <v>WDSUP_P</v>
      </c>
      <c r="X1039" t="str">
        <f t="shared" si="492"/>
        <v>(BiomassProductionStep,CoalDemandRegion,MNUMYRF,BiomassType)</v>
      </c>
    </row>
    <row r="1040" spans="1:24" x14ac:dyDescent="0.25">
      <c r="A1040" t="s">
        <v>4742</v>
      </c>
      <c r="B1040" t="s">
        <v>2932</v>
      </c>
      <c r="C1040" t="s">
        <v>2839</v>
      </c>
      <c r="E1040" s="11" t="s">
        <v>2914</v>
      </c>
      <c r="F1040" s="11"/>
      <c r="G1040" t="s">
        <v>4743</v>
      </c>
      <c r="H1040" t="s">
        <v>2800</v>
      </c>
      <c r="I1040" t="s">
        <v>2783</v>
      </c>
      <c r="J1040" t="s">
        <v>5355</v>
      </c>
      <c r="K1040" t="s">
        <v>2725</v>
      </c>
      <c r="M1040" t="str">
        <f t="shared" si="482"/>
        <v/>
      </c>
      <c r="N1040" t="str">
        <f t="shared" si="483"/>
        <v/>
      </c>
      <c r="O1040" t="str">
        <f>IFERROR(VLOOKUP(A1040,dispett,2,FALSE),B1040)</f>
        <v>wrenew</v>
      </c>
      <c r="P1040" t="str">
        <f t="shared" si="484"/>
        <v>BiomassProductionStep</v>
      </c>
      <c r="Q1040" t="str">
        <f t="shared" si="485"/>
        <v>CoalDemandRegion</v>
      </c>
      <c r="R1040" t="str">
        <f t="shared" si="486"/>
        <v>MNUMYRF</v>
      </c>
      <c r="S1040" t="str">
        <f t="shared" si="487"/>
        <v>BiomassType</v>
      </c>
      <c r="T1040" t="str">
        <f t="shared" si="488"/>
        <v xml:space="preserve"> </v>
      </c>
      <c r="U1040" t="str">
        <f t="shared" si="489"/>
        <v xml:space="preserve"> </v>
      </c>
      <c r="V1040" t="str">
        <f t="shared" si="490"/>
        <v xml:space="preserve"> </v>
      </c>
      <c r="W1040" t="str">
        <f t="shared" si="491"/>
        <v>WDSUP_Q</v>
      </c>
      <c r="X1040" t="str">
        <f t="shared" si="492"/>
        <v>(BiomassProductionStep,CoalDemandRegion,MNUMYRF,BiomassType)</v>
      </c>
    </row>
    <row r="1041" spans="1:24" x14ac:dyDescent="0.25">
      <c r="A1041" t="s">
        <v>4744</v>
      </c>
      <c r="B1041" t="s">
        <v>2928</v>
      </c>
      <c r="C1041" t="s">
        <v>2839</v>
      </c>
      <c r="E1041" t="s">
        <v>2929</v>
      </c>
      <c r="G1041" t="s">
        <v>4745</v>
      </c>
      <c r="H1041" t="s">
        <v>2727</v>
      </c>
      <c r="M1041" t="str">
        <f t="shared" si="482"/>
        <v/>
      </c>
      <c r="N1041" t="str">
        <f t="shared" si="483"/>
        <v/>
      </c>
      <c r="O1041" t="str">
        <f>IFERROR(VLOOKUP(A1041,dispett,2,FALSE),B1041)</f>
        <v>dsmtfecp</v>
      </c>
      <c r="P1041" t="str">
        <f t="shared" si="484"/>
        <v>SupplyRegion_ALT1</v>
      </c>
      <c r="Q1041" t="str">
        <f t="shared" si="485"/>
        <v xml:space="preserve"> </v>
      </c>
      <c r="R1041" t="str">
        <f t="shared" si="486"/>
        <v xml:space="preserve"> </v>
      </c>
      <c r="S1041" t="str">
        <f t="shared" si="487"/>
        <v xml:space="preserve"> </v>
      </c>
      <c r="T1041" t="str">
        <f t="shared" si="488"/>
        <v xml:space="preserve"> </v>
      </c>
      <c r="U1041" t="str">
        <f t="shared" si="489"/>
        <v xml:space="preserve"> </v>
      </c>
      <c r="V1041" t="str">
        <f t="shared" si="490"/>
        <v xml:space="preserve"> </v>
      </c>
      <c r="W1041" t="str">
        <f t="shared" si="491"/>
        <v>WF_CAP_ADJ</v>
      </c>
      <c r="X1041" t="str">
        <f t="shared" si="492"/>
        <v>(SupplyRegion_ALT1)</v>
      </c>
    </row>
    <row r="1042" spans="1:24" x14ac:dyDescent="0.25">
      <c r="A1042" t="s">
        <v>4746</v>
      </c>
      <c r="B1042" t="s">
        <v>3771</v>
      </c>
      <c r="C1042" t="s">
        <v>2839</v>
      </c>
      <c r="E1042" t="s">
        <v>2876</v>
      </c>
      <c r="G1042" t="s">
        <v>4747</v>
      </c>
      <c r="H1042" t="s">
        <v>5334</v>
      </c>
      <c r="I1042" t="s">
        <v>5336</v>
      </c>
      <c r="M1042" t="str">
        <f t="shared" si="482"/>
        <v/>
      </c>
      <c r="N1042" t="str">
        <f t="shared" si="483"/>
        <v/>
      </c>
      <c r="O1042" t="str">
        <f>IFERROR(VLOOKUP(A1042,dispett,2,FALSE),B1042)</f>
        <v>plntctl</v>
      </c>
      <c r="P1042" t="str">
        <f t="shared" si="484"/>
        <v>EFDPlantType</v>
      </c>
      <c r="Q1042" t="str">
        <f t="shared" si="485"/>
        <v>FuelsPerPlant</v>
      </c>
      <c r="R1042" t="str">
        <f t="shared" si="486"/>
        <v xml:space="preserve"> </v>
      </c>
      <c r="S1042" t="str">
        <f t="shared" si="487"/>
        <v xml:space="preserve"> </v>
      </c>
      <c r="T1042" t="str">
        <f t="shared" si="488"/>
        <v xml:space="preserve"> </v>
      </c>
      <c r="U1042" t="str">
        <f t="shared" si="489"/>
        <v xml:space="preserve"> </v>
      </c>
      <c r="V1042" t="str">
        <f t="shared" si="490"/>
        <v xml:space="preserve"> </v>
      </c>
      <c r="W1042" t="str">
        <f t="shared" si="491"/>
        <v>WFLTP</v>
      </c>
      <c r="X1042" t="str">
        <f t="shared" si="492"/>
        <v>(EFDPlantType,FuelsPerPlant)</v>
      </c>
    </row>
    <row r="1043" spans="1:24" x14ac:dyDescent="0.25">
      <c r="A1043" t="s">
        <v>4748</v>
      </c>
      <c r="B1043" t="s">
        <v>3771</v>
      </c>
      <c r="C1043" t="s">
        <v>2865</v>
      </c>
      <c r="E1043" t="s">
        <v>2876</v>
      </c>
      <c r="G1043" t="s">
        <v>4749</v>
      </c>
      <c r="H1043" t="s">
        <v>2803</v>
      </c>
      <c r="M1043" t="str">
        <f t="shared" si="482"/>
        <v/>
      </c>
      <c r="N1043" t="str">
        <f t="shared" si="483"/>
        <v/>
      </c>
      <c r="O1043" t="str">
        <f>IFERROR(VLOOKUP(A1043,dispett,2,FALSE),B1043)</f>
        <v>plntctl</v>
      </c>
      <c r="P1043" t="str">
        <f t="shared" si="484"/>
        <v>SCALARSet</v>
      </c>
      <c r="Q1043" t="str">
        <f t="shared" si="485"/>
        <v xml:space="preserve"> </v>
      </c>
      <c r="R1043" t="str">
        <f t="shared" si="486"/>
        <v xml:space="preserve"> </v>
      </c>
      <c r="S1043" t="str">
        <f t="shared" si="487"/>
        <v xml:space="preserve"> </v>
      </c>
      <c r="T1043" t="str">
        <f t="shared" si="488"/>
        <v xml:space="preserve"> </v>
      </c>
      <c r="U1043" t="str">
        <f t="shared" si="489"/>
        <v xml:space="preserve"> </v>
      </c>
      <c r="V1043" t="str">
        <f t="shared" si="490"/>
        <v xml:space="preserve"> </v>
      </c>
      <c r="W1043" t="str">
        <f t="shared" si="491"/>
        <v>WGRP_NXT</v>
      </c>
      <c r="X1043" t="str">
        <f t="shared" si="492"/>
        <v>(SCALARSet)</v>
      </c>
    </row>
    <row r="1044" spans="1:24" s="2" customFormat="1" x14ac:dyDescent="0.25">
      <c r="A1044" s="2" t="s">
        <v>5144</v>
      </c>
      <c r="B1044" s="2" t="s">
        <v>5145</v>
      </c>
      <c r="C1044" s="2" t="s">
        <v>2839</v>
      </c>
      <c r="E1044" s="2" t="s">
        <v>2840</v>
      </c>
      <c r="H1044" s="2" t="s">
        <v>2561</v>
      </c>
      <c r="M1044" s="2" t="str">
        <f t="shared" si="482"/>
        <v/>
      </c>
      <c r="N1044" s="2" t="str">
        <f t="shared" si="483"/>
        <v/>
      </c>
      <c r="O1044" s="2" t="str">
        <f>IFERROR(VLOOKUP(A1044,dispett,2,FALSE),B1044)</f>
        <v>wwdcomon</v>
      </c>
      <c r="P1044" s="2" t="str">
        <f t="shared" ref="P1044" si="493">IFERROR(VLOOKUP(H1044,ECPLOOK,3,FALSE),"missing")</f>
        <v>MNUMYR</v>
      </c>
      <c r="Q1044" s="2" t="str">
        <f t="shared" ref="Q1044" si="494">IFERROR(VLOOKUP(I1044,ECPLOOK,2,FALSE),IF(I1044&lt;&gt;"","missing"," "))</f>
        <v xml:space="preserve"> </v>
      </c>
      <c r="R1044" s="2" t="str">
        <f t="shared" ref="R1044" si="495">IFERROR(VLOOKUP(J1044,ECPLOOK,3,FALSE),IF(J1044&lt;&gt;"","missing"," "))</f>
        <v xml:space="preserve"> </v>
      </c>
      <c r="S1044" s="2" t="str">
        <f t="shared" ref="S1044" si="496">IFERROR(VLOOKUP(K1044,ECPLOOK,2,FALSE),IF(K1044&lt;&gt;"","missing"," "))</f>
        <v xml:space="preserve"> </v>
      </c>
      <c r="T1044" s="2" t="str">
        <f t="shared" ref="T1044" si="497">IFERROR(VLOOKUP(L1044,ECPLOOK,3,FALSE),IF(L1044&lt;&gt;"","missing"," "))</f>
        <v xml:space="preserve"> </v>
      </c>
      <c r="U1044" s="2" t="str">
        <f t="shared" ref="U1044" si="498">IFERROR(VLOOKUP(M1044,ECPLOOK,2)," ")</f>
        <v xml:space="preserve"> </v>
      </c>
      <c r="V1044" s="2" t="str">
        <f t="shared" ref="V1044" si="499">IFERROR(VLOOKUP(N1044,ECPLOOK,2)," ")</f>
        <v xml:space="preserve"> </v>
      </c>
      <c r="W1044" s="2" t="str">
        <f t="shared" ref="W1044" si="500">IF(A1044&lt;&gt;"CF",SUBSTITUTE(A1044,"$","_"),"WWIND_CF")</f>
        <v>WHRIGCC</v>
      </c>
      <c r="X1044" s="2" t="str">
        <f t="shared" ref="X1044" si="501">IF(P1044&lt;&gt;" ","("&amp;P1044,"")    &amp;    IF(Q1044&lt;&gt;" ",   ","&amp;Q1044,"")   &amp; IF(R1044&lt;&gt;" ",   ","&amp;R1044,"")   &amp; IF(S1044&lt;&gt;" ",   ","&amp;S1044,"")  &amp; IF(T1044&lt;&gt;" ",   ","&amp;T1044,"")  &amp; IF(U1044&lt;&gt;" ",  ","&amp;U1044,"") &amp; IF(V1044&lt;&gt;" ",  "," &amp; V1044,"" )&amp; IF(P1044&lt;&gt;" ",")","")</f>
        <v>(MNUMYR)</v>
      </c>
    </row>
    <row r="1045" spans="1:24" x14ac:dyDescent="0.25">
      <c r="A1045" t="s">
        <v>4750</v>
      </c>
      <c r="B1045" t="s">
        <v>2875</v>
      </c>
      <c r="C1045" t="s">
        <v>2839</v>
      </c>
      <c r="E1045" t="s">
        <v>2876</v>
      </c>
      <c r="G1045" t="s">
        <v>4751</v>
      </c>
      <c r="H1045" t="s">
        <v>2803</v>
      </c>
      <c r="M1045" t="str">
        <f t="shared" si="482"/>
        <v/>
      </c>
      <c r="N1045" t="str">
        <f t="shared" si="483"/>
        <v/>
      </c>
      <c r="O1045" t="str">
        <f>IFERROR(VLOOKUP(A1045,dispett,2,FALSE),B1045)</f>
        <v>ecpcntl</v>
      </c>
      <c r="P1045" t="str">
        <f t="shared" si="484"/>
        <v>SCALARSet</v>
      </c>
      <c r="Q1045" t="str">
        <f t="shared" si="485"/>
        <v xml:space="preserve"> </v>
      </c>
      <c r="R1045" t="str">
        <f t="shared" si="486"/>
        <v xml:space="preserve"> </v>
      </c>
      <c r="S1045" t="str">
        <f t="shared" si="487"/>
        <v xml:space="preserve"> </v>
      </c>
      <c r="T1045" t="str">
        <f t="shared" si="488"/>
        <v xml:space="preserve"> </v>
      </c>
      <c r="U1045" t="str">
        <f t="shared" si="489"/>
        <v xml:space="preserve"> </v>
      </c>
      <c r="V1045" t="str">
        <f t="shared" si="490"/>
        <v xml:space="preserve"> </v>
      </c>
      <c r="W1045" t="str">
        <f t="shared" si="491"/>
        <v>WIB1</v>
      </c>
      <c r="X1045" t="str">
        <f t="shared" si="492"/>
        <v>(SCALARSet)</v>
      </c>
    </row>
    <row r="1046" spans="1:24" x14ac:dyDescent="0.25">
      <c r="A1046" t="s">
        <v>4752</v>
      </c>
      <c r="B1046" t="s">
        <v>2875</v>
      </c>
      <c r="C1046" t="s">
        <v>2839</v>
      </c>
      <c r="E1046" t="s">
        <v>2876</v>
      </c>
      <c r="G1046" t="s">
        <v>4753</v>
      </c>
      <c r="H1046" t="s">
        <v>2803</v>
      </c>
      <c r="M1046" t="str">
        <f t="shared" si="482"/>
        <v/>
      </c>
      <c r="N1046" t="str">
        <f t="shared" si="483"/>
        <v/>
      </c>
      <c r="O1046" t="str">
        <f>IFERROR(VLOOKUP(A1046,dispett,2,FALSE),B1046)</f>
        <v>ecpcntl</v>
      </c>
      <c r="P1046" t="str">
        <f t="shared" si="484"/>
        <v>SCALARSet</v>
      </c>
      <c r="Q1046" t="str">
        <f t="shared" si="485"/>
        <v xml:space="preserve"> </v>
      </c>
      <c r="R1046" t="str">
        <f t="shared" si="486"/>
        <v xml:space="preserve"> </v>
      </c>
      <c r="S1046" t="str">
        <f t="shared" si="487"/>
        <v xml:space="preserve"> </v>
      </c>
      <c r="T1046" t="str">
        <f t="shared" si="488"/>
        <v xml:space="preserve"> </v>
      </c>
      <c r="U1046" t="str">
        <f t="shared" si="489"/>
        <v xml:space="preserve"> </v>
      </c>
      <c r="V1046" t="str">
        <f t="shared" si="490"/>
        <v xml:space="preserve"> </v>
      </c>
      <c r="W1046" t="str">
        <f t="shared" si="491"/>
        <v>WIB2</v>
      </c>
      <c r="X1046" t="str">
        <f t="shared" si="492"/>
        <v>(SCALARSet)</v>
      </c>
    </row>
    <row r="1047" spans="1:24" x14ac:dyDescent="0.25">
      <c r="A1047" t="s">
        <v>4754</v>
      </c>
      <c r="B1047" t="s">
        <v>2875</v>
      </c>
      <c r="C1047" t="s">
        <v>2839</v>
      </c>
      <c r="E1047" t="s">
        <v>2876</v>
      </c>
      <c r="G1047" t="s">
        <v>4755</v>
      </c>
      <c r="H1047" t="s">
        <v>2803</v>
      </c>
      <c r="M1047" t="str">
        <f t="shared" si="482"/>
        <v/>
      </c>
      <c r="N1047" t="str">
        <f t="shared" si="483"/>
        <v/>
      </c>
      <c r="O1047" t="str">
        <f>IFERROR(VLOOKUP(A1047,dispett,2,FALSE),B1047)</f>
        <v>ecpcntl</v>
      </c>
      <c r="P1047" t="str">
        <f t="shared" si="484"/>
        <v>SCALARSet</v>
      </c>
      <c r="Q1047" t="str">
        <f t="shared" si="485"/>
        <v xml:space="preserve"> </v>
      </c>
      <c r="R1047" t="str">
        <f t="shared" si="486"/>
        <v xml:space="preserve"> </v>
      </c>
      <c r="S1047" t="str">
        <f t="shared" si="487"/>
        <v xml:space="preserve"> </v>
      </c>
      <c r="T1047" t="str">
        <f t="shared" si="488"/>
        <v xml:space="preserve"> </v>
      </c>
      <c r="U1047" t="str">
        <f t="shared" si="489"/>
        <v xml:space="preserve"> </v>
      </c>
      <c r="V1047" t="str">
        <f t="shared" si="490"/>
        <v xml:space="preserve"> </v>
      </c>
      <c r="W1047" t="str">
        <f t="shared" si="491"/>
        <v>WIB3</v>
      </c>
      <c r="X1047" t="str">
        <f t="shared" si="492"/>
        <v>(SCALARSet)</v>
      </c>
    </row>
    <row r="1048" spans="1:24" x14ac:dyDescent="0.25">
      <c r="A1048" t="s">
        <v>4756</v>
      </c>
      <c r="B1048" t="s">
        <v>2875</v>
      </c>
      <c r="C1048" t="s">
        <v>2839</v>
      </c>
      <c r="E1048" t="s">
        <v>2876</v>
      </c>
      <c r="G1048" t="s">
        <v>4757</v>
      </c>
      <c r="H1048" t="s">
        <v>2803</v>
      </c>
      <c r="M1048" t="str">
        <f t="shared" si="482"/>
        <v/>
      </c>
      <c r="N1048" t="str">
        <f t="shared" si="483"/>
        <v/>
      </c>
      <c r="O1048" t="str">
        <f>IFERROR(VLOOKUP(A1048,dispett,2,FALSE),B1048)</f>
        <v>ecpcntl</v>
      </c>
      <c r="P1048" t="str">
        <f t="shared" si="484"/>
        <v>SCALARSet</v>
      </c>
      <c r="Q1048" t="str">
        <f t="shared" si="485"/>
        <v xml:space="preserve"> </v>
      </c>
      <c r="R1048" t="str">
        <f t="shared" si="486"/>
        <v xml:space="preserve"> </v>
      </c>
      <c r="S1048" t="str">
        <f t="shared" si="487"/>
        <v xml:space="preserve"> </v>
      </c>
      <c r="T1048" t="str">
        <f t="shared" si="488"/>
        <v xml:space="preserve"> </v>
      </c>
      <c r="U1048" t="str">
        <f t="shared" si="489"/>
        <v xml:space="preserve"> </v>
      </c>
      <c r="V1048" t="str">
        <f t="shared" si="490"/>
        <v xml:space="preserve"> </v>
      </c>
      <c r="W1048" t="str">
        <f t="shared" si="491"/>
        <v>WIB4</v>
      </c>
      <c r="X1048" t="str">
        <f t="shared" si="492"/>
        <v>(SCALARSet)</v>
      </c>
    </row>
    <row r="1049" spans="1:24" x14ac:dyDescent="0.25">
      <c r="A1049" t="s">
        <v>4758</v>
      </c>
      <c r="B1049" t="s">
        <v>2875</v>
      </c>
      <c r="C1049" t="s">
        <v>2839</v>
      </c>
      <c r="E1049" t="s">
        <v>2876</v>
      </c>
      <c r="G1049" t="s">
        <v>4759</v>
      </c>
      <c r="H1049" t="s">
        <v>2803</v>
      </c>
      <c r="M1049" t="str">
        <f t="shared" si="482"/>
        <v/>
      </c>
      <c r="N1049" t="str">
        <f t="shared" si="483"/>
        <v/>
      </c>
      <c r="O1049" t="str">
        <f>IFERROR(VLOOKUP(A1049,dispett,2,FALSE),B1049)</f>
        <v>ecpcntl</v>
      </c>
      <c r="P1049" t="str">
        <f t="shared" si="484"/>
        <v>SCALARSet</v>
      </c>
      <c r="Q1049" t="str">
        <f t="shared" si="485"/>
        <v xml:space="preserve"> </v>
      </c>
      <c r="R1049" t="str">
        <f t="shared" si="486"/>
        <v xml:space="preserve"> </v>
      </c>
      <c r="S1049" t="str">
        <f t="shared" si="487"/>
        <v xml:space="preserve"> </v>
      </c>
      <c r="T1049" t="str">
        <f t="shared" si="488"/>
        <v xml:space="preserve"> </v>
      </c>
      <c r="U1049" t="str">
        <f t="shared" si="489"/>
        <v xml:space="preserve"> </v>
      </c>
      <c r="V1049" t="str">
        <f t="shared" si="490"/>
        <v xml:space="preserve"> </v>
      </c>
      <c r="W1049" t="str">
        <f t="shared" si="491"/>
        <v>WIB5</v>
      </c>
      <c r="X1049" t="str">
        <f t="shared" si="492"/>
        <v>(SCALARSet)</v>
      </c>
    </row>
    <row r="1050" spans="1:24" x14ac:dyDescent="0.25">
      <c r="A1050" t="s">
        <v>4760</v>
      </c>
      <c r="B1050" t="s">
        <v>2875</v>
      </c>
      <c r="C1050" t="s">
        <v>2839</v>
      </c>
      <c r="E1050" t="s">
        <v>2876</v>
      </c>
      <c r="G1050" t="s">
        <v>4761</v>
      </c>
      <c r="H1050" t="s">
        <v>2803</v>
      </c>
      <c r="M1050" t="str">
        <f t="shared" si="482"/>
        <v/>
      </c>
      <c r="N1050" t="str">
        <f t="shared" si="483"/>
        <v/>
      </c>
      <c r="O1050" t="str">
        <f>IFERROR(VLOOKUP(A1050,dispett,2,FALSE),B1050)</f>
        <v>ecpcntl</v>
      </c>
      <c r="P1050" t="str">
        <f t="shared" si="484"/>
        <v>SCALARSet</v>
      </c>
      <c r="Q1050" t="str">
        <f t="shared" si="485"/>
        <v xml:space="preserve"> </v>
      </c>
      <c r="R1050" t="str">
        <f t="shared" si="486"/>
        <v xml:space="preserve"> </v>
      </c>
      <c r="S1050" t="str">
        <f t="shared" si="487"/>
        <v xml:space="preserve"> </v>
      </c>
      <c r="T1050" t="str">
        <f t="shared" si="488"/>
        <v xml:space="preserve"> </v>
      </c>
      <c r="U1050" t="str">
        <f t="shared" si="489"/>
        <v xml:space="preserve"> </v>
      </c>
      <c r="V1050" t="str">
        <f t="shared" si="490"/>
        <v xml:space="preserve"> </v>
      </c>
      <c r="W1050" t="str">
        <f t="shared" si="491"/>
        <v>WIB6</v>
      </c>
      <c r="X1050" t="str">
        <f t="shared" si="492"/>
        <v>(SCALARSet)</v>
      </c>
    </row>
    <row r="1051" spans="1:24" x14ac:dyDescent="0.25">
      <c r="A1051" t="s">
        <v>4762</v>
      </c>
      <c r="B1051" t="s">
        <v>2875</v>
      </c>
      <c r="C1051" t="s">
        <v>2839</v>
      </c>
      <c r="E1051" t="s">
        <v>2876</v>
      </c>
      <c r="G1051" t="s">
        <v>4763</v>
      </c>
      <c r="H1051" t="s">
        <v>2803</v>
      </c>
      <c r="M1051" t="str">
        <f t="shared" si="482"/>
        <v/>
      </c>
      <c r="N1051" t="str">
        <f t="shared" si="483"/>
        <v/>
      </c>
      <c r="O1051" t="str">
        <f>IFERROR(VLOOKUP(A1051,dispett,2,FALSE),B1051)</f>
        <v>ecpcntl</v>
      </c>
      <c r="P1051" t="str">
        <f t="shared" si="484"/>
        <v>SCALARSet</v>
      </c>
      <c r="Q1051" t="str">
        <f t="shared" si="485"/>
        <v xml:space="preserve"> </v>
      </c>
      <c r="R1051" t="str">
        <f t="shared" si="486"/>
        <v xml:space="preserve"> </v>
      </c>
      <c r="S1051" t="str">
        <f t="shared" si="487"/>
        <v xml:space="preserve"> </v>
      </c>
      <c r="T1051" t="str">
        <f t="shared" si="488"/>
        <v xml:space="preserve"> </v>
      </c>
      <c r="U1051" t="str">
        <f t="shared" si="489"/>
        <v xml:space="preserve"> </v>
      </c>
      <c r="V1051" t="str">
        <f t="shared" si="490"/>
        <v xml:space="preserve"> </v>
      </c>
      <c r="W1051" t="str">
        <f t="shared" si="491"/>
        <v>WIB7</v>
      </c>
      <c r="X1051" t="str">
        <f t="shared" si="492"/>
        <v>(SCALARSet)</v>
      </c>
    </row>
    <row r="1052" spans="1:24" x14ac:dyDescent="0.25">
      <c r="A1052" t="s">
        <v>4764</v>
      </c>
      <c r="B1052" t="s">
        <v>2875</v>
      </c>
      <c r="C1052" t="s">
        <v>2839</v>
      </c>
      <c r="E1052" t="s">
        <v>2876</v>
      </c>
      <c r="G1052" t="s">
        <v>4765</v>
      </c>
      <c r="H1052" t="s">
        <v>2803</v>
      </c>
      <c r="M1052" t="str">
        <f t="shared" si="482"/>
        <v/>
      </c>
      <c r="N1052" t="str">
        <f t="shared" si="483"/>
        <v/>
      </c>
      <c r="O1052" t="str">
        <f>IFERROR(VLOOKUP(A1052,dispett,2,FALSE),B1052)</f>
        <v>ecpcntl</v>
      </c>
      <c r="P1052" t="str">
        <f t="shared" si="484"/>
        <v>SCALARSet</v>
      </c>
      <c r="Q1052" t="str">
        <f t="shared" si="485"/>
        <v xml:space="preserve"> </v>
      </c>
      <c r="R1052" t="str">
        <f t="shared" si="486"/>
        <v xml:space="preserve"> </v>
      </c>
      <c r="S1052" t="str">
        <f t="shared" si="487"/>
        <v xml:space="preserve"> </v>
      </c>
      <c r="T1052" t="str">
        <f t="shared" si="488"/>
        <v xml:space="preserve"> </v>
      </c>
      <c r="U1052" t="str">
        <f t="shared" si="489"/>
        <v xml:space="preserve"> </v>
      </c>
      <c r="V1052" t="str">
        <f t="shared" si="490"/>
        <v xml:space="preserve"> </v>
      </c>
      <c r="W1052" t="str">
        <f t="shared" si="491"/>
        <v>WIB8</v>
      </c>
      <c r="X1052" t="str">
        <f t="shared" si="492"/>
        <v>(SCALARSet)</v>
      </c>
    </row>
    <row r="1053" spans="1:24" x14ac:dyDescent="0.25">
      <c r="A1053" t="s">
        <v>4766</v>
      </c>
      <c r="B1053" t="s">
        <v>2875</v>
      </c>
      <c r="C1053" t="s">
        <v>2839</v>
      </c>
      <c r="E1053" t="s">
        <v>2876</v>
      </c>
      <c r="G1053" t="s">
        <v>4767</v>
      </c>
      <c r="H1053" t="s">
        <v>2803</v>
      </c>
      <c r="M1053" t="str">
        <f t="shared" si="482"/>
        <v/>
      </c>
      <c r="N1053" t="str">
        <f t="shared" si="483"/>
        <v/>
      </c>
      <c r="O1053" t="str">
        <f>IFERROR(VLOOKUP(A1053,dispett,2,FALSE),B1053)</f>
        <v>ecpcntl</v>
      </c>
      <c r="P1053" t="str">
        <f t="shared" si="484"/>
        <v>SCALARSet</v>
      </c>
      <c r="Q1053" t="str">
        <f t="shared" si="485"/>
        <v xml:space="preserve"> </v>
      </c>
      <c r="R1053" t="str">
        <f t="shared" si="486"/>
        <v xml:space="preserve"> </v>
      </c>
      <c r="S1053" t="str">
        <f t="shared" si="487"/>
        <v xml:space="preserve"> </v>
      </c>
      <c r="T1053" t="str">
        <f t="shared" si="488"/>
        <v xml:space="preserve"> </v>
      </c>
      <c r="U1053" t="str">
        <f t="shared" si="489"/>
        <v xml:space="preserve"> </v>
      </c>
      <c r="V1053" t="str">
        <f t="shared" si="490"/>
        <v xml:space="preserve"> </v>
      </c>
      <c r="W1053" t="str">
        <f t="shared" si="491"/>
        <v>WIC1</v>
      </c>
      <c r="X1053" t="str">
        <f t="shared" si="492"/>
        <v>(SCALARSet)</v>
      </c>
    </row>
    <row r="1054" spans="1:24" x14ac:dyDescent="0.25">
      <c r="A1054" t="s">
        <v>4768</v>
      </c>
      <c r="B1054" t="s">
        <v>2875</v>
      </c>
      <c r="C1054" t="s">
        <v>2839</v>
      </c>
      <c r="E1054" t="s">
        <v>2876</v>
      </c>
      <c r="G1054" t="s">
        <v>4769</v>
      </c>
      <c r="H1054" t="s">
        <v>2803</v>
      </c>
      <c r="M1054" t="str">
        <f t="shared" si="482"/>
        <v/>
      </c>
      <c r="N1054" t="str">
        <f t="shared" si="483"/>
        <v/>
      </c>
      <c r="O1054" t="str">
        <f>IFERROR(VLOOKUP(A1054,dispett,2,FALSE),B1054)</f>
        <v>ecpcntl</v>
      </c>
      <c r="P1054" t="str">
        <f t="shared" si="484"/>
        <v>SCALARSet</v>
      </c>
      <c r="Q1054" t="str">
        <f t="shared" si="485"/>
        <v xml:space="preserve"> </v>
      </c>
      <c r="R1054" t="str">
        <f t="shared" si="486"/>
        <v xml:space="preserve"> </v>
      </c>
      <c r="S1054" t="str">
        <f t="shared" si="487"/>
        <v xml:space="preserve"> </v>
      </c>
      <c r="T1054" t="str">
        <f t="shared" si="488"/>
        <v xml:space="preserve"> </v>
      </c>
      <c r="U1054" t="str">
        <f t="shared" si="489"/>
        <v xml:space="preserve"> </v>
      </c>
      <c r="V1054" t="str">
        <f t="shared" si="490"/>
        <v xml:space="preserve"> </v>
      </c>
      <c r="W1054" t="str">
        <f t="shared" si="491"/>
        <v>WIC2</v>
      </c>
      <c r="X1054" t="str">
        <f t="shared" si="492"/>
        <v>(SCALARSet)</v>
      </c>
    </row>
    <row r="1055" spans="1:24" x14ac:dyDescent="0.25">
      <c r="A1055" t="s">
        <v>4770</v>
      </c>
      <c r="B1055" t="s">
        <v>2875</v>
      </c>
      <c r="C1055" t="s">
        <v>2839</v>
      </c>
      <c r="E1055" t="s">
        <v>2876</v>
      </c>
      <c r="G1055" t="s">
        <v>4771</v>
      </c>
      <c r="H1055" t="s">
        <v>2803</v>
      </c>
      <c r="M1055" t="str">
        <f t="shared" si="482"/>
        <v/>
      </c>
      <c r="N1055" t="str">
        <f t="shared" si="483"/>
        <v/>
      </c>
      <c r="O1055" t="str">
        <f>IFERROR(VLOOKUP(A1055,dispett,2,FALSE),B1055)</f>
        <v>ecpcntl</v>
      </c>
      <c r="P1055" t="str">
        <f t="shared" si="484"/>
        <v>SCALARSet</v>
      </c>
      <c r="Q1055" t="str">
        <f t="shared" si="485"/>
        <v xml:space="preserve"> </v>
      </c>
      <c r="R1055" t="str">
        <f t="shared" si="486"/>
        <v xml:space="preserve"> </v>
      </c>
      <c r="S1055" t="str">
        <f t="shared" si="487"/>
        <v xml:space="preserve"> </v>
      </c>
      <c r="T1055" t="str">
        <f t="shared" si="488"/>
        <v xml:space="preserve"> </v>
      </c>
      <c r="U1055" t="str">
        <f t="shared" si="489"/>
        <v xml:space="preserve"> </v>
      </c>
      <c r="V1055" t="str">
        <f t="shared" si="490"/>
        <v xml:space="preserve"> </v>
      </c>
      <c r="W1055" t="str">
        <f t="shared" si="491"/>
        <v>WIC3</v>
      </c>
      <c r="X1055" t="str">
        <f t="shared" si="492"/>
        <v>(SCALARSet)</v>
      </c>
    </row>
    <row r="1056" spans="1:24" x14ac:dyDescent="0.25">
      <c r="A1056" t="s">
        <v>4772</v>
      </c>
      <c r="B1056" t="s">
        <v>2875</v>
      </c>
      <c r="C1056" t="s">
        <v>2839</v>
      </c>
      <c r="E1056" t="s">
        <v>2876</v>
      </c>
      <c r="G1056" t="s">
        <v>4773</v>
      </c>
      <c r="H1056" t="s">
        <v>2803</v>
      </c>
      <c r="M1056" t="str">
        <f t="shared" si="482"/>
        <v/>
      </c>
      <c r="N1056" t="str">
        <f t="shared" si="483"/>
        <v/>
      </c>
      <c r="O1056" t="str">
        <f>IFERROR(VLOOKUP(A1056,dispett,2,FALSE),B1056)</f>
        <v>ecpcntl</v>
      </c>
      <c r="P1056" t="str">
        <f t="shared" si="484"/>
        <v>SCALARSet</v>
      </c>
      <c r="Q1056" t="str">
        <f t="shared" si="485"/>
        <v xml:space="preserve"> </v>
      </c>
      <c r="R1056" t="str">
        <f t="shared" si="486"/>
        <v xml:space="preserve"> </v>
      </c>
      <c r="S1056" t="str">
        <f t="shared" si="487"/>
        <v xml:space="preserve"> </v>
      </c>
      <c r="T1056" t="str">
        <f t="shared" si="488"/>
        <v xml:space="preserve"> </v>
      </c>
      <c r="U1056" t="str">
        <f t="shared" si="489"/>
        <v xml:space="preserve"> </v>
      </c>
      <c r="V1056" t="str">
        <f t="shared" si="490"/>
        <v xml:space="preserve"> </v>
      </c>
      <c r="W1056" t="str">
        <f t="shared" si="491"/>
        <v>WIC4</v>
      </c>
      <c r="X1056" t="str">
        <f t="shared" si="492"/>
        <v>(SCALARSet)</v>
      </c>
    </row>
    <row r="1057" spans="1:24" x14ac:dyDescent="0.25">
      <c r="A1057" t="s">
        <v>4774</v>
      </c>
      <c r="B1057" t="s">
        <v>2875</v>
      </c>
      <c r="C1057" t="s">
        <v>2839</v>
      </c>
      <c r="E1057" t="s">
        <v>2876</v>
      </c>
      <c r="G1057" t="s">
        <v>4775</v>
      </c>
      <c r="H1057" t="s">
        <v>2803</v>
      </c>
      <c r="M1057" t="str">
        <f t="shared" si="482"/>
        <v/>
      </c>
      <c r="N1057" t="str">
        <f t="shared" si="483"/>
        <v/>
      </c>
      <c r="O1057" t="str">
        <f>IFERROR(VLOOKUP(A1057,dispett,2,FALSE),B1057)</f>
        <v>ecpcntl</v>
      </c>
      <c r="P1057" t="str">
        <f t="shared" si="484"/>
        <v>SCALARSet</v>
      </c>
      <c r="Q1057" t="str">
        <f t="shared" si="485"/>
        <v xml:space="preserve"> </v>
      </c>
      <c r="R1057" t="str">
        <f t="shared" si="486"/>
        <v xml:space="preserve"> </v>
      </c>
      <c r="S1057" t="str">
        <f t="shared" si="487"/>
        <v xml:space="preserve"> </v>
      </c>
      <c r="T1057" t="str">
        <f t="shared" si="488"/>
        <v xml:space="preserve"> </v>
      </c>
      <c r="U1057" t="str">
        <f t="shared" si="489"/>
        <v xml:space="preserve"> </v>
      </c>
      <c r="V1057" t="str">
        <f t="shared" si="490"/>
        <v xml:space="preserve"> </v>
      </c>
      <c r="W1057" t="str">
        <f t="shared" si="491"/>
        <v>WIC5</v>
      </c>
      <c r="X1057" t="str">
        <f t="shared" si="492"/>
        <v>(SCALARSet)</v>
      </c>
    </row>
    <row r="1058" spans="1:24" x14ac:dyDescent="0.25">
      <c r="A1058" t="s">
        <v>4776</v>
      </c>
      <c r="B1058" t="s">
        <v>2875</v>
      </c>
      <c r="C1058" t="s">
        <v>2839</v>
      </c>
      <c r="E1058" t="s">
        <v>2876</v>
      </c>
      <c r="G1058" t="s">
        <v>4777</v>
      </c>
      <c r="H1058" t="s">
        <v>2803</v>
      </c>
      <c r="M1058" t="str">
        <f t="shared" si="482"/>
        <v/>
      </c>
      <c r="N1058" t="str">
        <f t="shared" si="483"/>
        <v/>
      </c>
      <c r="O1058" t="str">
        <f>IFERROR(VLOOKUP(A1058,dispett,2,FALSE),B1058)</f>
        <v>ecpcntl</v>
      </c>
      <c r="P1058" t="str">
        <f t="shared" si="484"/>
        <v>SCALARSet</v>
      </c>
      <c r="Q1058" t="str">
        <f t="shared" si="485"/>
        <v xml:space="preserve"> </v>
      </c>
      <c r="R1058" t="str">
        <f t="shared" si="486"/>
        <v xml:space="preserve"> </v>
      </c>
      <c r="S1058" t="str">
        <f t="shared" si="487"/>
        <v xml:space="preserve"> </v>
      </c>
      <c r="T1058" t="str">
        <f t="shared" si="488"/>
        <v xml:space="preserve"> </v>
      </c>
      <c r="U1058" t="str">
        <f t="shared" si="489"/>
        <v xml:space="preserve"> </v>
      </c>
      <c r="V1058" t="str">
        <f t="shared" si="490"/>
        <v xml:space="preserve"> </v>
      </c>
      <c r="W1058" t="str">
        <f t="shared" si="491"/>
        <v>WIC6</v>
      </c>
      <c r="X1058" t="str">
        <f t="shared" si="492"/>
        <v>(SCALARSet)</v>
      </c>
    </row>
    <row r="1059" spans="1:24" x14ac:dyDescent="0.25">
      <c r="A1059" t="s">
        <v>4778</v>
      </c>
      <c r="B1059" t="s">
        <v>2875</v>
      </c>
      <c r="C1059" t="s">
        <v>2839</v>
      </c>
      <c r="E1059" t="s">
        <v>2876</v>
      </c>
      <c r="G1059" t="s">
        <v>4779</v>
      </c>
      <c r="H1059" t="s">
        <v>2803</v>
      </c>
      <c r="M1059" t="str">
        <f t="shared" si="482"/>
        <v/>
      </c>
      <c r="N1059" t="str">
        <f t="shared" si="483"/>
        <v/>
      </c>
      <c r="O1059" t="str">
        <f>IFERROR(VLOOKUP(A1059,dispett,2,FALSE),B1059)</f>
        <v>ecpcntl</v>
      </c>
      <c r="P1059" t="str">
        <f t="shared" si="484"/>
        <v>SCALARSet</v>
      </c>
      <c r="Q1059" t="str">
        <f t="shared" si="485"/>
        <v xml:space="preserve"> </v>
      </c>
      <c r="R1059" t="str">
        <f t="shared" si="486"/>
        <v xml:space="preserve"> </v>
      </c>
      <c r="S1059" t="str">
        <f t="shared" si="487"/>
        <v xml:space="preserve"> </v>
      </c>
      <c r="T1059" t="str">
        <f t="shared" si="488"/>
        <v xml:space="preserve"> </v>
      </c>
      <c r="U1059" t="str">
        <f t="shared" si="489"/>
        <v xml:space="preserve"> </v>
      </c>
      <c r="V1059" t="str">
        <f t="shared" si="490"/>
        <v xml:space="preserve"> </v>
      </c>
      <c r="W1059" t="str">
        <f t="shared" si="491"/>
        <v>WIC7</v>
      </c>
      <c r="X1059" t="str">
        <f t="shared" si="492"/>
        <v>(SCALARSet)</v>
      </c>
    </row>
    <row r="1060" spans="1:24" x14ac:dyDescent="0.25">
      <c r="A1060" t="s">
        <v>4780</v>
      </c>
      <c r="B1060" t="s">
        <v>2875</v>
      </c>
      <c r="C1060" t="s">
        <v>2839</v>
      </c>
      <c r="E1060" t="s">
        <v>2876</v>
      </c>
      <c r="G1060" t="s">
        <v>4781</v>
      </c>
      <c r="H1060" t="s">
        <v>2803</v>
      </c>
      <c r="M1060" t="str">
        <f t="shared" si="482"/>
        <v/>
      </c>
      <c r="N1060" t="str">
        <f t="shared" si="483"/>
        <v/>
      </c>
      <c r="O1060" t="str">
        <f>IFERROR(VLOOKUP(A1060,dispett,2,FALSE),B1060)</f>
        <v>ecpcntl</v>
      </c>
      <c r="P1060" t="str">
        <f t="shared" si="484"/>
        <v>SCALARSet</v>
      </c>
      <c r="Q1060" t="str">
        <f t="shared" si="485"/>
        <v xml:space="preserve"> </v>
      </c>
      <c r="R1060" t="str">
        <f t="shared" si="486"/>
        <v xml:space="preserve"> </v>
      </c>
      <c r="S1060" t="str">
        <f t="shared" si="487"/>
        <v xml:space="preserve"> </v>
      </c>
      <c r="T1060" t="str">
        <f t="shared" si="488"/>
        <v xml:space="preserve"> </v>
      </c>
      <c r="U1060" t="str">
        <f t="shared" si="489"/>
        <v xml:space="preserve"> </v>
      </c>
      <c r="V1060" t="str">
        <f t="shared" si="490"/>
        <v xml:space="preserve"> </v>
      </c>
      <c r="W1060" t="str">
        <f t="shared" si="491"/>
        <v>WIC8</v>
      </c>
      <c r="X1060" t="str">
        <f t="shared" si="492"/>
        <v>(SCALARSet)</v>
      </c>
    </row>
    <row r="1061" spans="1:24" x14ac:dyDescent="0.25">
      <c r="A1061" t="s">
        <v>4782</v>
      </c>
      <c r="B1061" t="s">
        <v>2875</v>
      </c>
      <c r="C1061" t="s">
        <v>2839</v>
      </c>
      <c r="E1061" t="s">
        <v>2876</v>
      </c>
      <c r="G1061" t="s">
        <v>4783</v>
      </c>
      <c r="H1061" t="s">
        <v>2803</v>
      </c>
      <c r="M1061" t="str">
        <f t="shared" si="482"/>
        <v/>
      </c>
      <c r="N1061" t="str">
        <f t="shared" si="483"/>
        <v/>
      </c>
      <c r="O1061" t="str">
        <f>IFERROR(VLOOKUP(A1061,dispett,2,FALSE),B1061)</f>
        <v>ecpcntl</v>
      </c>
      <c r="P1061" t="str">
        <f t="shared" si="484"/>
        <v>SCALARSet</v>
      </c>
      <c r="Q1061" t="str">
        <f t="shared" si="485"/>
        <v xml:space="preserve"> </v>
      </c>
      <c r="R1061" t="str">
        <f t="shared" si="486"/>
        <v xml:space="preserve"> </v>
      </c>
      <c r="S1061" t="str">
        <f t="shared" si="487"/>
        <v xml:space="preserve"> </v>
      </c>
      <c r="T1061" t="str">
        <f t="shared" si="488"/>
        <v xml:space="preserve"> </v>
      </c>
      <c r="U1061" t="str">
        <f t="shared" si="489"/>
        <v xml:space="preserve"> </v>
      </c>
      <c r="V1061" t="str">
        <f t="shared" si="490"/>
        <v xml:space="preserve"> </v>
      </c>
      <c r="W1061" t="str">
        <f t="shared" si="491"/>
        <v>WIC9</v>
      </c>
      <c r="X1061" t="str">
        <f t="shared" si="492"/>
        <v>(SCALARSet)</v>
      </c>
    </row>
    <row r="1062" spans="1:24" x14ac:dyDescent="0.25">
      <c r="A1062" t="s">
        <v>4784</v>
      </c>
      <c r="B1062" t="s">
        <v>2875</v>
      </c>
      <c r="C1062" t="s">
        <v>2839</v>
      </c>
      <c r="E1062" t="s">
        <v>2876</v>
      </c>
      <c r="G1062" t="s">
        <v>4785</v>
      </c>
      <c r="H1062" t="s">
        <v>2803</v>
      </c>
      <c r="M1062" t="str">
        <f t="shared" si="482"/>
        <v/>
      </c>
      <c r="N1062" t="str">
        <f t="shared" si="483"/>
        <v/>
      </c>
      <c r="O1062" t="str">
        <f>IFERROR(VLOOKUP(A1062,dispett,2,FALSE),B1062)</f>
        <v>ecpcntl</v>
      </c>
      <c r="P1062" t="str">
        <f t="shared" si="484"/>
        <v>SCALARSet</v>
      </c>
      <c r="Q1062" t="str">
        <f t="shared" si="485"/>
        <v xml:space="preserve"> </v>
      </c>
      <c r="R1062" t="str">
        <f t="shared" si="486"/>
        <v xml:space="preserve"> </v>
      </c>
      <c r="S1062" t="str">
        <f t="shared" si="487"/>
        <v xml:space="preserve"> </v>
      </c>
      <c r="T1062" t="str">
        <f t="shared" si="488"/>
        <v xml:space="preserve"> </v>
      </c>
      <c r="U1062" t="str">
        <f t="shared" si="489"/>
        <v xml:space="preserve"> </v>
      </c>
      <c r="V1062" t="str">
        <f t="shared" si="490"/>
        <v xml:space="preserve"> </v>
      </c>
      <c r="W1062" t="str">
        <f t="shared" si="491"/>
        <v>WICX</v>
      </c>
      <c r="X1062" t="str">
        <f t="shared" si="492"/>
        <v>(SCALARSet)</v>
      </c>
    </row>
    <row r="1063" spans="1:24" x14ac:dyDescent="0.25">
      <c r="A1063" t="s">
        <v>4786</v>
      </c>
      <c r="B1063" t="s">
        <v>2875</v>
      </c>
      <c r="C1063" t="s">
        <v>2839</v>
      </c>
      <c r="E1063" t="s">
        <v>2876</v>
      </c>
      <c r="G1063" t="s">
        <v>4787</v>
      </c>
      <c r="H1063" t="s">
        <v>2803</v>
      </c>
      <c r="M1063" t="str">
        <f t="shared" si="482"/>
        <v/>
      </c>
      <c r="N1063" t="str">
        <f t="shared" si="483"/>
        <v/>
      </c>
      <c r="O1063" t="str">
        <f>IFERROR(VLOOKUP(A1063,dispett,2,FALSE),B1063)</f>
        <v>ecpcntl</v>
      </c>
      <c r="P1063" t="str">
        <f t="shared" si="484"/>
        <v>SCALARSet</v>
      </c>
      <c r="Q1063" t="str">
        <f t="shared" si="485"/>
        <v xml:space="preserve"> </v>
      </c>
      <c r="R1063" t="str">
        <f t="shared" si="486"/>
        <v xml:space="preserve"> </v>
      </c>
      <c r="S1063" t="str">
        <f t="shared" si="487"/>
        <v xml:space="preserve"> </v>
      </c>
      <c r="T1063" t="str">
        <f t="shared" si="488"/>
        <v xml:space="preserve"> </v>
      </c>
      <c r="U1063" t="str">
        <f t="shared" si="489"/>
        <v xml:space="preserve"> </v>
      </c>
      <c r="V1063" t="str">
        <f t="shared" si="490"/>
        <v xml:space="preserve"> </v>
      </c>
      <c r="W1063" t="str">
        <f t="shared" si="491"/>
        <v>WICY</v>
      </c>
      <c r="X1063" t="str">
        <f t="shared" si="492"/>
        <v>(SCALARSet)</v>
      </c>
    </row>
    <row r="1064" spans="1:24" x14ac:dyDescent="0.25">
      <c r="A1064" t="s">
        <v>4788</v>
      </c>
      <c r="B1064" t="s">
        <v>2875</v>
      </c>
      <c r="C1064" t="s">
        <v>2839</v>
      </c>
      <c r="E1064" t="s">
        <v>2876</v>
      </c>
      <c r="G1064" t="s">
        <v>4789</v>
      </c>
      <c r="H1064" t="s">
        <v>2803</v>
      </c>
      <c r="M1064" t="str">
        <f t="shared" si="482"/>
        <v/>
      </c>
      <c r="N1064" t="str">
        <f t="shared" si="483"/>
        <v/>
      </c>
      <c r="O1064" t="str">
        <f>IFERROR(VLOOKUP(A1064,dispett,2,FALSE),B1064)</f>
        <v>ecpcntl</v>
      </c>
      <c r="P1064" t="str">
        <f t="shared" si="484"/>
        <v>SCALARSet</v>
      </c>
      <c r="Q1064" t="str">
        <f t="shared" si="485"/>
        <v xml:space="preserve"> </v>
      </c>
      <c r="R1064" t="str">
        <f t="shared" si="486"/>
        <v xml:space="preserve"> </v>
      </c>
      <c r="S1064" t="str">
        <f t="shared" si="487"/>
        <v xml:space="preserve"> </v>
      </c>
      <c r="T1064" t="str">
        <f t="shared" si="488"/>
        <v xml:space="preserve"> </v>
      </c>
      <c r="U1064" t="str">
        <f t="shared" si="489"/>
        <v xml:space="preserve"> </v>
      </c>
      <c r="V1064" t="str">
        <f t="shared" si="490"/>
        <v xml:space="preserve"> </v>
      </c>
      <c r="W1064" t="str">
        <f t="shared" si="491"/>
        <v>WICZ</v>
      </c>
      <c r="X1064" t="str">
        <f t="shared" si="492"/>
        <v>(SCALARSet)</v>
      </c>
    </row>
    <row r="1065" spans="1:24" x14ac:dyDescent="0.25">
      <c r="A1065" t="s">
        <v>4790</v>
      </c>
      <c r="B1065" t="s">
        <v>2875</v>
      </c>
      <c r="C1065" t="s">
        <v>2839</v>
      </c>
      <c r="E1065" t="s">
        <v>2876</v>
      </c>
      <c r="G1065" t="s">
        <v>4791</v>
      </c>
      <c r="H1065" t="s">
        <v>2803</v>
      </c>
      <c r="M1065" t="str">
        <f t="shared" si="482"/>
        <v/>
      </c>
      <c r="N1065" t="str">
        <f t="shared" si="483"/>
        <v/>
      </c>
      <c r="O1065" t="str">
        <f>IFERROR(VLOOKUP(A1065,dispett,2,FALSE),B1065)</f>
        <v>ecpcntl</v>
      </c>
      <c r="P1065" t="str">
        <f t="shared" si="484"/>
        <v>SCALARSet</v>
      </c>
      <c r="Q1065" t="str">
        <f t="shared" si="485"/>
        <v xml:space="preserve"> </v>
      </c>
      <c r="R1065" t="str">
        <f t="shared" si="486"/>
        <v xml:space="preserve"> </v>
      </c>
      <c r="S1065" t="str">
        <f t="shared" si="487"/>
        <v xml:space="preserve"> </v>
      </c>
      <c r="T1065" t="str">
        <f t="shared" si="488"/>
        <v xml:space="preserve"> </v>
      </c>
      <c r="U1065" t="str">
        <f t="shared" si="489"/>
        <v xml:space="preserve"> </v>
      </c>
      <c r="V1065" t="str">
        <f t="shared" si="490"/>
        <v xml:space="preserve"> </v>
      </c>
      <c r="W1065" t="str">
        <f t="shared" si="491"/>
        <v>WIH1</v>
      </c>
      <c r="X1065" t="str">
        <f t="shared" si="492"/>
        <v>(SCALARSet)</v>
      </c>
    </row>
    <row r="1066" spans="1:24" x14ac:dyDescent="0.25">
      <c r="A1066" t="s">
        <v>4792</v>
      </c>
      <c r="B1066" t="s">
        <v>2875</v>
      </c>
      <c r="C1066" t="s">
        <v>2839</v>
      </c>
      <c r="E1066" t="s">
        <v>2876</v>
      </c>
      <c r="G1066" t="s">
        <v>4793</v>
      </c>
      <c r="H1066" t="s">
        <v>2803</v>
      </c>
      <c r="M1066" t="str">
        <f t="shared" si="482"/>
        <v/>
      </c>
      <c r="N1066" t="str">
        <f t="shared" si="483"/>
        <v/>
      </c>
      <c r="O1066" t="str">
        <f>IFERROR(VLOOKUP(A1066,dispett,2,FALSE),B1066)</f>
        <v>ecpcntl</v>
      </c>
      <c r="P1066" t="str">
        <f t="shared" si="484"/>
        <v>SCALARSet</v>
      </c>
      <c r="Q1066" t="str">
        <f t="shared" si="485"/>
        <v xml:space="preserve"> </v>
      </c>
      <c r="R1066" t="str">
        <f t="shared" si="486"/>
        <v xml:space="preserve"> </v>
      </c>
      <c r="S1066" t="str">
        <f t="shared" si="487"/>
        <v xml:space="preserve"> </v>
      </c>
      <c r="T1066" t="str">
        <f t="shared" si="488"/>
        <v xml:space="preserve"> </v>
      </c>
      <c r="U1066" t="str">
        <f t="shared" si="489"/>
        <v xml:space="preserve"> </v>
      </c>
      <c r="V1066" t="str">
        <f t="shared" si="490"/>
        <v xml:space="preserve"> </v>
      </c>
      <c r="W1066" t="str">
        <f t="shared" si="491"/>
        <v>WIH2</v>
      </c>
      <c r="X1066" t="str">
        <f t="shared" si="492"/>
        <v>(SCALARSet)</v>
      </c>
    </row>
    <row r="1067" spans="1:24" x14ac:dyDescent="0.25">
      <c r="A1067" t="s">
        <v>4794</v>
      </c>
      <c r="B1067" t="s">
        <v>2875</v>
      </c>
      <c r="C1067" t="s">
        <v>2839</v>
      </c>
      <c r="E1067" t="s">
        <v>2876</v>
      </c>
      <c r="G1067" t="s">
        <v>4795</v>
      </c>
      <c r="H1067" t="s">
        <v>2803</v>
      </c>
      <c r="M1067" t="str">
        <f t="shared" si="482"/>
        <v/>
      </c>
      <c r="N1067" t="str">
        <f t="shared" si="483"/>
        <v/>
      </c>
      <c r="O1067" t="str">
        <f>IFERROR(VLOOKUP(A1067,dispett,2,FALSE),B1067)</f>
        <v>ecpcntl</v>
      </c>
      <c r="P1067" t="str">
        <f t="shared" si="484"/>
        <v>SCALARSet</v>
      </c>
      <c r="Q1067" t="str">
        <f t="shared" si="485"/>
        <v xml:space="preserve"> </v>
      </c>
      <c r="R1067" t="str">
        <f t="shared" si="486"/>
        <v xml:space="preserve"> </v>
      </c>
      <c r="S1067" t="str">
        <f t="shared" si="487"/>
        <v xml:space="preserve"> </v>
      </c>
      <c r="T1067" t="str">
        <f t="shared" si="488"/>
        <v xml:space="preserve"> </v>
      </c>
      <c r="U1067" t="str">
        <f t="shared" si="489"/>
        <v xml:space="preserve"> </v>
      </c>
      <c r="V1067" t="str">
        <f t="shared" si="490"/>
        <v xml:space="preserve"> </v>
      </c>
      <c r="W1067" t="str">
        <f t="shared" si="491"/>
        <v>WIH3</v>
      </c>
      <c r="X1067" t="str">
        <f t="shared" si="492"/>
        <v>(SCALARSet)</v>
      </c>
    </row>
    <row r="1068" spans="1:24" x14ac:dyDescent="0.25">
      <c r="A1068" t="s">
        <v>4796</v>
      </c>
      <c r="B1068" t="s">
        <v>2875</v>
      </c>
      <c r="C1068" t="s">
        <v>2839</v>
      </c>
      <c r="E1068" t="s">
        <v>2876</v>
      </c>
      <c r="G1068" t="s">
        <v>4797</v>
      </c>
      <c r="H1068" t="s">
        <v>2803</v>
      </c>
      <c r="M1068" t="str">
        <f t="shared" si="482"/>
        <v/>
      </c>
      <c r="N1068" t="str">
        <f t="shared" si="483"/>
        <v/>
      </c>
      <c r="O1068" t="str">
        <f>IFERROR(VLOOKUP(A1068,dispett,2,FALSE),B1068)</f>
        <v>ecpcntl</v>
      </c>
      <c r="P1068" t="str">
        <f t="shared" si="484"/>
        <v>SCALARSet</v>
      </c>
      <c r="Q1068" t="str">
        <f t="shared" si="485"/>
        <v xml:space="preserve"> </v>
      </c>
      <c r="R1068" t="str">
        <f t="shared" si="486"/>
        <v xml:space="preserve"> </v>
      </c>
      <c r="S1068" t="str">
        <f t="shared" si="487"/>
        <v xml:space="preserve"> </v>
      </c>
      <c r="T1068" t="str">
        <f t="shared" si="488"/>
        <v xml:space="preserve"> </v>
      </c>
      <c r="U1068" t="str">
        <f t="shared" si="489"/>
        <v xml:space="preserve"> </v>
      </c>
      <c r="V1068" t="str">
        <f t="shared" si="490"/>
        <v xml:space="preserve"> </v>
      </c>
      <c r="W1068" t="str">
        <f t="shared" si="491"/>
        <v>WIH4</v>
      </c>
      <c r="X1068" t="str">
        <f t="shared" si="492"/>
        <v>(SCALARSet)</v>
      </c>
    </row>
    <row r="1069" spans="1:24" x14ac:dyDescent="0.25">
      <c r="A1069" t="s">
        <v>4798</v>
      </c>
      <c r="B1069" t="s">
        <v>2875</v>
      </c>
      <c r="C1069" t="s">
        <v>2839</v>
      </c>
      <c r="E1069" t="s">
        <v>2876</v>
      </c>
      <c r="G1069" t="s">
        <v>4799</v>
      </c>
      <c r="H1069" t="s">
        <v>2803</v>
      </c>
      <c r="M1069" t="str">
        <f t="shared" si="482"/>
        <v/>
      </c>
      <c r="N1069" t="str">
        <f t="shared" si="483"/>
        <v/>
      </c>
      <c r="O1069" t="str">
        <f>IFERROR(VLOOKUP(A1069,dispett,2,FALSE),B1069)</f>
        <v>ecpcntl</v>
      </c>
      <c r="P1069" t="str">
        <f t="shared" si="484"/>
        <v>SCALARSet</v>
      </c>
      <c r="Q1069" t="str">
        <f t="shared" si="485"/>
        <v xml:space="preserve"> </v>
      </c>
      <c r="R1069" t="str">
        <f t="shared" si="486"/>
        <v xml:space="preserve"> </v>
      </c>
      <c r="S1069" t="str">
        <f t="shared" si="487"/>
        <v xml:space="preserve"> </v>
      </c>
      <c r="T1069" t="str">
        <f t="shared" si="488"/>
        <v xml:space="preserve"> </v>
      </c>
      <c r="U1069" t="str">
        <f t="shared" si="489"/>
        <v xml:space="preserve"> </v>
      </c>
      <c r="V1069" t="str">
        <f t="shared" si="490"/>
        <v xml:space="preserve"> </v>
      </c>
      <c r="W1069" t="str">
        <f t="shared" si="491"/>
        <v>WIH5</v>
      </c>
      <c r="X1069" t="str">
        <f t="shared" si="492"/>
        <v>(SCALARSet)</v>
      </c>
    </row>
    <row r="1070" spans="1:24" x14ac:dyDescent="0.25">
      <c r="A1070" t="s">
        <v>4800</v>
      </c>
      <c r="B1070" t="s">
        <v>2875</v>
      </c>
      <c r="C1070" t="s">
        <v>2839</v>
      </c>
      <c r="E1070" t="s">
        <v>2876</v>
      </c>
      <c r="G1070" t="s">
        <v>4801</v>
      </c>
      <c r="H1070" t="s">
        <v>2803</v>
      </c>
      <c r="M1070" t="str">
        <f t="shared" si="482"/>
        <v/>
      </c>
      <c r="N1070" t="str">
        <f t="shared" si="483"/>
        <v/>
      </c>
      <c r="O1070" t="str">
        <f>IFERROR(VLOOKUP(A1070,dispett,2,FALSE),B1070)</f>
        <v>ecpcntl</v>
      </c>
      <c r="P1070" t="str">
        <f t="shared" si="484"/>
        <v>SCALARSet</v>
      </c>
      <c r="Q1070" t="str">
        <f t="shared" si="485"/>
        <v xml:space="preserve"> </v>
      </c>
      <c r="R1070" t="str">
        <f t="shared" si="486"/>
        <v xml:space="preserve"> </v>
      </c>
      <c r="S1070" t="str">
        <f t="shared" si="487"/>
        <v xml:space="preserve"> </v>
      </c>
      <c r="T1070" t="str">
        <f t="shared" si="488"/>
        <v xml:space="preserve"> </v>
      </c>
      <c r="U1070" t="str">
        <f t="shared" si="489"/>
        <v xml:space="preserve"> </v>
      </c>
      <c r="V1070" t="str">
        <f t="shared" si="490"/>
        <v xml:space="preserve"> </v>
      </c>
      <c r="W1070" t="str">
        <f t="shared" si="491"/>
        <v>WIH6</v>
      </c>
      <c r="X1070" t="str">
        <f t="shared" si="492"/>
        <v>(SCALARSet)</v>
      </c>
    </row>
    <row r="1071" spans="1:24" x14ac:dyDescent="0.25">
      <c r="A1071" t="s">
        <v>4802</v>
      </c>
      <c r="B1071" t="s">
        <v>2875</v>
      </c>
      <c r="C1071" t="s">
        <v>2839</v>
      </c>
      <c r="E1071" t="s">
        <v>2876</v>
      </c>
      <c r="G1071" t="s">
        <v>4803</v>
      </c>
      <c r="H1071" t="s">
        <v>2803</v>
      </c>
      <c r="M1071" t="str">
        <f t="shared" si="482"/>
        <v/>
      </c>
      <c r="N1071" t="str">
        <f t="shared" si="483"/>
        <v/>
      </c>
      <c r="O1071" t="str">
        <f>IFERROR(VLOOKUP(A1071,dispett,2,FALSE),B1071)</f>
        <v>ecpcntl</v>
      </c>
      <c r="P1071" t="str">
        <f t="shared" si="484"/>
        <v>SCALARSet</v>
      </c>
      <c r="Q1071" t="str">
        <f t="shared" si="485"/>
        <v xml:space="preserve"> </v>
      </c>
      <c r="R1071" t="str">
        <f t="shared" si="486"/>
        <v xml:space="preserve"> </v>
      </c>
      <c r="S1071" t="str">
        <f t="shared" si="487"/>
        <v xml:space="preserve"> </v>
      </c>
      <c r="T1071" t="str">
        <f t="shared" si="488"/>
        <v xml:space="preserve"> </v>
      </c>
      <c r="U1071" t="str">
        <f t="shared" si="489"/>
        <v xml:space="preserve"> </v>
      </c>
      <c r="V1071" t="str">
        <f t="shared" si="490"/>
        <v xml:space="preserve"> </v>
      </c>
      <c r="W1071" t="str">
        <f t="shared" si="491"/>
        <v>WIH7</v>
      </c>
      <c r="X1071" t="str">
        <f t="shared" si="492"/>
        <v>(SCALARSet)</v>
      </c>
    </row>
    <row r="1072" spans="1:24" x14ac:dyDescent="0.25">
      <c r="A1072" t="s">
        <v>4804</v>
      </c>
      <c r="B1072" t="s">
        <v>2875</v>
      </c>
      <c r="C1072" t="s">
        <v>2839</v>
      </c>
      <c r="E1072" t="s">
        <v>2876</v>
      </c>
      <c r="G1072" t="s">
        <v>4805</v>
      </c>
      <c r="H1072" t="s">
        <v>2803</v>
      </c>
      <c r="M1072" t="str">
        <f t="shared" si="482"/>
        <v/>
      </c>
      <c r="N1072" t="str">
        <f t="shared" si="483"/>
        <v/>
      </c>
      <c r="O1072" t="str">
        <f>IFERROR(VLOOKUP(A1072,dispett,2,FALSE),B1072)</f>
        <v>ecpcntl</v>
      </c>
      <c r="P1072" t="str">
        <f t="shared" si="484"/>
        <v>SCALARSet</v>
      </c>
      <c r="Q1072" t="str">
        <f t="shared" si="485"/>
        <v xml:space="preserve"> </v>
      </c>
      <c r="R1072" t="str">
        <f t="shared" si="486"/>
        <v xml:space="preserve"> </v>
      </c>
      <c r="S1072" t="str">
        <f t="shared" si="487"/>
        <v xml:space="preserve"> </v>
      </c>
      <c r="T1072" t="str">
        <f t="shared" si="488"/>
        <v xml:space="preserve"> </v>
      </c>
      <c r="U1072" t="str">
        <f t="shared" si="489"/>
        <v xml:space="preserve"> </v>
      </c>
      <c r="V1072" t="str">
        <f t="shared" si="490"/>
        <v xml:space="preserve"> </v>
      </c>
      <c r="W1072" t="str">
        <f t="shared" si="491"/>
        <v>WIH8</v>
      </c>
      <c r="X1072" t="str">
        <f t="shared" si="492"/>
        <v>(SCALARSet)</v>
      </c>
    </row>
    <row r="1073" spans="1:24" x14ac:dyDescent="0.25">
      <c r="A1073" t="s">
        <v>4806</v>
      </c>
      <c r="B1073" t="s">
        <v>2875</v>
      </c>
      <c r="C1073" t="s">
        <v>2839</v>
      </c>
      <c r="E1073" t="s">
        <v>2876</v>
      </c>
      <c r="G1073" t="s">
        <v>4807</v>
      </c>
      <c r="H1073" t="s">
        <v>2803</v>
      </c>
      <c r="M1073" t="str">
        <f t="shared" si="482"/>
        <v/>
      </c>
      <c r="N1073" t="str">
        <f t="shared" si="483"/>
        <v/>
      </c>
      <c r="O1073" t="str">
        <f>IFERROR(VLOOKUP(A1073,dispett,2,FALSE),B1073)</f>
        <v>ecpcntl</v>
      </c>
      <c r="P1073" t="str">
        <f t="shared" si="484"/>
        <v>SCALARSet</v>
      </c>
      <c r="Q1073" t="str">
        <f t="shared" si="485"/>
        <v xml:space="preserve"> </v>
      </c>
      <c r="R1073" t="str">
        <f t="shared" si="486"/>
        <v xml:space="preserve"> </v>
      </c>
      <c r="S1073" t="str">
        <f t="shared" si="487"/>
        <v xml:space="preserve"> </v>
      </c>
      <c r="T1073" t="str">
        <f t="shared" si="488"/>
        <v xml:space="preserve"> </v>
      </c>
      <c r="U1073" t="str">
        <f t="shared" si="489"/>
        <v xml:space="preserve"> </v>
      </c>
      <c r="V1073" t="str">
        <f t="shared" si="490"/>
        <v xml:space="preserve"> </v>
      </c>
      <c r="W1073" t="str">
        <f t="shared" si="491"/>
        <v>WIH9</v>
      </c>
      <c r="X1073" t="str">
        <f t="shared" si="492"/>
        <v>(SCALARSet)</v>
      </c>
    </row>
    <row r="1074" spans="1:24" x14ac:dyDescent="0.25">
      <c r="A1074" t="s">
        <v>4808</v>
      </c>
      <c r="B1074" t="s">
        <v>2875</v>
      </c>
      <c r="C1074" t="s">
        <v>2839</v>
      </c>
      <c r="E1074" t="s">
        <v>2876</v>
      </c>
      <c r="G1074" t="s">
        <v>4809</v>
      </c>
      <c r="H1074" t="s">
        <v>2803</v>
      </c>
      <c r="M1074" t="str">
        <f t="shared" si="482"/>
        <v/>
      </c>
      <c r="N1074" t="str">
        <f t="shared" si="483"/>
        <v/>
      </c>
      <c r="O1074" t="str">
        <f>IFERROR(VLOOKUP(A1074,dispett,2,FALSE),B1074)</f>
        <v>ecpcntl</v>
      </c>
      <c r="P1074" t="str">
        <f t="shared" si="484"/>
        <v>SCALARSet</v>
      </c>
      <c r="Q1074" t="str">
        <f t="shared" si="485"/>
        <v xml:space="preserve"> </v>
      </c>
      <c r="R1074" t="str">
        <f t="shared" si="486"/>
        <v xml:space="preserve"> </v>
      </c>
      <c r="S1074" t="str">
        <f t="shared" si="487"/>
        <v xml:space="preserve"> </v>
      </c>
      <c r="T1074" t="str">
        <f t="shared" si="488"/>
        <v xml:space="preserve"> </v>
      </c>
      <c r="U1074" t="str">
        <f t="shared" si="489"/>
        <v xml:space="preserve"> </v>
      </c>
      <c r="V1074" t="str">
        <f t="shared" si="490"/>
        <v xml:space="preserve"> </v>
      </c>
      <c r="W1074" t="str">
        <f t="shared" si="491"/>
        <v>WIHA</v>
      </c>
      <c r="X1074" t="str">
        <f t="shared" si="492"/>
        <v>(SCALARSet)</v>
      </c>
    </row>
    <row r="1075" spans="1:24" x14ac:dyDescent="0.25">
      <c r="A1075" t="s">
        <v>4810</v>
      </c>
      <c r="B1075" t="s">
        <v>2875</v>
      </c>
      <c r="C1075" t="s">
        <v>2839</v>
      </c>
      <c r="E1075" t="s">
        <v>2876</v>
      </c>
      <c r="G1075" t="s">
        <v>4811</v>
      </c>
      <c r="H1075" t="s">
        <v>2803</v>
      </c>
      <c r="M1075" t="str">
        <f t="shared" si="482"/>
        <v/>
      </c>
      <c r="N1075" t="str">
        <f t="shared" si="483"/>
        <v/>
      </c>
      <c r="O1075" t="str">
        <f>IFERROR(VLOOKUP(A1075,dispett,2,FALSE),B1075)</f>
        <v>ecpcntl</v>
      </c>
      <c r="P1075" t="str">
        <f t="shared" si="484"/>
        <v>SCALARSet</v>
      </c>
      <c r="Q1075" t="str">
        <f t="shared" si="485"/>
        <v xml:space="preserve"> </v>
      </c>
      <c r="R1075" t="str">
        <f t="shared" si="486"/>
        <v xml:space="preserve"> </v>
      </c>
      <c r="S1075" t="str">
        <f t="shared" si="487"/>
        <v xml:space="preserve"> </v>
      </c>
      <c r="T1075" t="str">
        <f t="shared" si="488"/>
        <v xml:space="preserve"> </v>
      </c>
      <c r="U1075" t="str">
        <f t="shared" si="489"/>
        <v xml:space="preserve"> </v>
      </c>
      <c r="V1075" t="str">
        <f t="shared" si="490"/>
        <v xml:space="preserve"> </v>
      </c>
      <c r="W1075" t="str">
        <f t="shared" si="491"/>
        <v>WIHB</v>
      </c>
      <c r="X1075" t="str">
        <f t="shared" si="492"/>
        <v>(SCALARSet)</v>
      </c>
    </row>
    <row r="1076" spans="1:24" x14ac:dyDescent="0.25">
      <c r="A1076" t="s">
        <v>4812</v>
      </c>
      <c r="B1076" t="s">
        <v>2875</v>
      </c>
      <c r="C1076" t="s">
        <v>2839</v>
      </c>
      <c r="E1076" t="s">
        <v>2876</v>
      </c>
      <c r="G1076" t="s">
        <v>4813</v>
      </c>
      <c r="H1076" t="s">
        <v>2803</v>
      </c>
      <c r="M1076" t="str">
        <f t="shared" si="482"/>
        <v/>
      </c>
      <c r="N1076" t="str">
        <f t="shared" si="483"/>
        <v/>
      </c>
      <c r="O1076" t="str">
        <f>IFERROR(VLOOKUP(A1076,dispett,2,FALSE),B1076)</f>
        <v>ecpcntl</v>
      </c>
      <c r="P1076" t="str">
        <f t="shared" si="484"/>
        <v>SCALARSet</v>
      </c>
      <c r="Q1076" t="str">
        <f t="shared" si="485"/>
        <v xml:space="preserve"> </v>
      </c>
      <c r="R1076" t="str">
        <f t="shared" si="486"/>
        <v xml:space="preserve"> </v>
      </c>
      <c r="S1076" t="str">
        <f t="shared" si="487"/>
        <v xml:space="preserve"> </v>
      </c>
      <c r="T1076" t="str">
        <f t="shared" si="488"/>
        <v xml:space="preserve"> </v>
      </c>
      <c r="U1076" t="str">
        <f t="shared" si="489"/>
        <v xml:space="preserve"> </v>
      </c>
      <c r="V1076" t="str">
        <f t="shared" si="490"/>
        <v xml:space="preserve"> </v>
      </c>
      <c r="W1076" t="str">
        <f t="shared" si="491"/>
        <v>WIHC</v>
      </c>
      <c r="X1076" t="str">
        <f t="shared" si="492"/>
        <v>(SCALARSet)</v>
      </c>
    </row>
    <row r="1077" spans="1:24" x14ac:dyDescent="0.25">
      <c r="A1077" t="s">
        <v>4814</v>
      </c>
      <c r="B1077" t="s">
        <v>2875</v>
      </c>
      <c r="C1077" t="s">
        <v>2839</v>
      </c>
      <c r="E1077" t="s">
        <v>2876</v>
      </c>
      <c r="G1077" t="s">
        <v>4815</v>
      </c>
      <c r="H1077" t="s">
        <v>2803</v>
      </c>
      <c r="M1077" t="str">
        <f t="shared" si="482"/>
        <v/>
      </c>
      <c r="N1077" t="str">
        <f t="shared" si="483"/>
        <v/>
      </c>
      <c r="O1077" t="str">
        <f>IFERROR(VLOOKUP(A1077,dispett,2,FALSE),B1077)</f>
        <v>ecpcntl</v>
      </c>
      <c r="P1077" t="str">
        <f t="shared" si="484"/>
        <v>SCALARSet</v>
      </c>
      <c r="Q1077" t="str">
        <f t="shared" si="485"/>
        <v xml:space="preserve"> </v>
      </c>
      <c r="R1077" t="str">
        <f t="shared" si="486"/>
        <v xml:space="preserve"> </v>
      </c>
      <c r="S1077" t="str">
        <f t="shared" si="487"/>
        <v xml:space="preserve"> </v>
      </c>
      <c r="T1077" t="str">
        <f t="shared" si="488"/>
        <v xml:space="preserve"> </v>
      </c>
      <c r="U1077" t="str">
        <f t="shared" si="489"/>
        <v xml:space="preserve"> </v>
      </c>
      <c r="V1077" t="str">
        <f t="shared" si="490"/>
        <v xml:space="preserve"> </v>
      </c>
      <c r="W1077" t="str">
        <f t="shared" si="491"/>
        <v>WIPC</v>
      </c>
      <c r="X1077" t="str">
        <f t="shared" si="492"/>
        <v>(SCALARSet)</v>
      </c>
    </row>
    <row r="1078" spans="1:24" x14ac:dyDescent="0.25">
      <c r="A1078" t="s">
        <v>4816</v>
      </c>
      <c r="B1078" t="s">
        <v>2875</v>
      </c>
      <c r="C1078" t="s">
        <v>2839</v>
      </c>
      <c r="E1078" t="s">
        <v>2876</v>
      </c>
      <c r="G1078" t="s">
        <v>4817</v>
      </c>
      <c r="H1078" t="s">
        <v>2803</v>
      </c>
      <c r="M1078" t="str">
        <f t="shared" si="482"/>
        <v/>
      </c>
      <c r="N1078" t="str">
        <f t="shared" si="483"/>
        <v/>
      </c>
      <c r="O1078" t="str">
        <f>IFERROR(VLOOKUP(A1078,dispett,2,FALSE),B1078)</f>
        <v>ecpcntl</v>
      </c>
      <c r="P1078" t="str">
        <f t="shared" si="484"/>
        <v>SCALARSet</v>
      </c>
      <c r="Q1078" t="str">
        <f t="shared" si="485"/>
        <v xml:space="preserve"> </v>
      </c>
      <c r="R1078" t="str">
        <f t="shared" si="486"/>
        <v xml:space="preserve"> </v>
      </c>
      <c r="S1078" t="str">
        <f t="shared" si="487"/>
        <v xml:space="preserve"> </v>
      </c>
      <c r="T1078" t="str">
        <f t="shared" si="488"/>
        <v xml:space="preserve"> </v>
      </c>
      <c r="U1078" t="str">
        <f t="shared" si="489"/>
        <v xml:space="preserve"> </v>
      </c>
      <c r="V1078" t="str">
        <f t="shared" si="490"/>
        <v xml:space="preserve"> </v>
      </c>
      <c r="W1078" t="str">
        <f t="shared" si="491"/>
        <v>WIOC</v>
      </c>
      <c r="X1078" t="str">
        <f t="shared" si="492"/>
        <v>(SCALARSet)</v>
      </c>
    </row>
    <row r="1079" spans="1:24" x14ac:dyDescent="0.25">
      <c r="A1079" t="s">
        <v>4818</v>
      </c>
      <c r="B1079" t="s">
        <v>2875</v>
      </c>
      <c r="C1079" t="s">
        <v>2839</v>
      </c>
      <c r="E1079" t="s">
        <v>2876</v>
      </c>
      <c r="G1079" t="s">
        <v>4819</v>
      </c>
      <c r="H1079" t="s">
        <v>2803</v>
      </c>
      <c r="M1079" t="str">
        <f t="shared" si="482"/>
        <v/>
      </c>
      <c r="N1079" t="str">
        <f t="shared" si="483"/>
        <v/>
      </c>
      <c r="O1079" t="str">
        <f>IFERROR(VLOOKUP(A1079,dispett,2,FALSE),B1079)</f>
        <v>ecpcntl</v>
      </c>
      <c r="P1079" t="str">
        <f t="shared" si="484"/>
        <v>SCALARSet</v>
      </c>
      <c r="Q1079" t="str">
        <f t="shared" si="485"/>
        <v xml:space="preserve"> </v>
      </c>
      <c r="R1079" t="str">
        <f t="shared" si="486"/>
        <v xml:space="preserve"> </v>
      </c>
      <c r="S1079" t="str">
        <f t="shared" si="487"/>
        <v xml:space="preserve"> </v>
      </c>
      <c r="T1079" t="str">
        <f t="shared" si="488"/>
        <v xml:space="preserve"> </v>
      </c>
      <c r="U1079" t="str">
        <f t="shared" si="489"/>
        <v xml:space="preserve"> </v>
      </c>
      <c r="V1079" t="str">
        <f t="shared" si="490"/>
        <v xml:space="preserve"> </v>
      </c>
      <c r="W1079" t="str">
        <f t="shared" si="491"/>
        <v>WIIG</v>
      </c>
      <c r="X1079" t="str">
        <f t="shared" si="492"/>
        <v>(SCALARSet)</v>
      </c>
    </row>
    <row r="1080" spans="1:24" x14ac:dyDescent="0.25">
      <c r="A1080" t="s">
        <v>4820</v>
      </c>
      <c r="B1080" t="s">
        <v>2875</v>
      </c>
      <c r="C1080" t="s">
        <v>2839</v>
      </c>
      <c r="E1080" t="s">
        <v>2876</v>
      </c>
      <c r="G1080" t="s">
        <v>4821</v>
      </c>
      <c r="H1080" t="s">
        <v>2803</v>
      </c>
      <c r="M1080" t="str">
        <f t="shared" si="482"/>
        <v/>
      </c>
      <c r="N1080" t="str">
        <f t="shared" si="483"/>
        <v/>
      </c>
      <c r="O1080" t="str">
        <f>IFERROR(VLOOKUP(A1080,dispett,2,FALSE),B1080)</f>
        <v>ecpcntl</v>
      </c>
      <c r="P1080" t="str">
        <f t="shared" si="484"/>
        <v>SCALARSet</v>
      </c>
      <c r="Q1080" t="str">
        <f t="shared" si="485"/>
        <v xml:space="preserve"> </v>
      </c>
      <c r="R1080" t="str">
        <f t="shared" si="486"/>
        <v xml:space="preserve"> </v>
      </c>
      <c r="S1080" t="str">
        <f t="shared" si="487"/>
        <v xml:space="preserve"> </v>
      </c>
      <c r="T1080" t="str">
        <f t="shared" si="488"/>
        <v xml:space="preserve"> </v>
      </c>
      <c r="U1080" t="str">
        <f t="shared" si="489"/>
        <v xml:space="preserve"> </v>
      </c>
      <c r="V1080" t="str">
        <f t="shared" si="490"/>
        <v xml:space="preserve"> </v>
      </c>
      <c r="W1080" t="str">
        <f t="shared" si="491"/>
        <v>WII2</v>
      </c>
      <c r="X1080" t="str">
        <f t="shared" si="492"/>
        <v>(SCALARSet)</v>
      </c>
    </row>
    <row r="1081" spans="1:24" x14ac:dyDescent="0.25">
      <c r="A1081" t="s">
        <v>4822</v>
      </c>
      <c r="B1081" t="s">
        <v>2875</v>
      </c>
      <c r="C1081" t="s">
        <v>2839</v>
      </c>
      <c r="E1081" t="s">
        <v>2876</v>
      </c>
      <c r="G1081" t="s">
        <v>4823</v>
      </c>
      <c r="H1081" t="s">
        <v>2803</v>
      </c>
      <c r="M1081" t="str">
        <f t="shared" si="482"/>
        <v/>
      </c>
      <c r="N1081" t="str">
        <f t="shared" si="483"/>
        <v/>
      </c>
      <c r="O1081" t="str">
        <f>IFERROR(VLOOKUP(A1081,dispett,2,FALSE),B1081)</f>
        <v>ecpcntl</v>
      </c>
      <c r="P1081" t="str">
        <f t="shared" si="484"/>
        <v>SCALARSet</v>
      </c>
      <c r="Q1081" t="str">
        <f t="shared" si="485"/>
        <v xml:space="preserve"> </v>
      </c>
      <c r="R1081" t="str">
        <f t="shared" si="486"/>
        <v xml:space="preserve"> </v>
      </c>
      <c r="S1081" t="str">
        <f t="shared" si="487"/>
        <v xml:space="preserve"> </v>
      </c>
      <c r="T1081" t="str">
        <f t="shared" si="488"/>
        <v xml:space="preserve"> </v>
      </c>
      <c r="U1081" t="str">
        <f t="shared" si="489"/>
        <v xml:space="preserve"> </v>
      </c>
      <c r="V1081" t="str">
        <f t="shared" si="490"/>
        <v xml:space="preserve"> </v>
      </c>
      <c r="W1081" t="str">
        <f t="shared" si="491"/>
        <v>WIPQ</v>
      </c>
      <c r="X1081" t="str">
        <f t="shared" si="492"/>
        <v>(SCALARSet)</v>
      </c>
    </row>
    <row r="1082" spans="1:24" x14ac:dyDescent="0.25">
      <c r="A1082" t="s">
        <v>4824</v>
      </c>
      <c r="B1082" t="s">
        <v>2875</v>
      </c>
      <c r="C1082" t="s">
        <v>2839</v>
      </c>
      <c r="E1082" t="s">
        <v>2876</v>
      </c>
      <c r="G1082" t="s">
        <v>4825</v>
      </c>
      <c r="H1082" t="s">
        <v>2803</v>
      </c>
      <c r="M1082" t="str">
        <f t="shared" si="482"/>
        <v/>
      </c>
      <c r="N1082" t="str">
        <f t="shared" si="483"/>
        <v/>
      </c>
      <c r="O1082" t="str">
        <f>IFERROR(VLOOKUP(A1082,dispett,2,FALSE),B1082)</f>
        <v>ecpcntl</v>
      </c>
      <c r="P1082" t="str">
        <f t="shared" si="484"/>
        <v>SCALARSet</v>
      </c>
      <c r="Q1082" t="str">
        <f t="shared" si="485"/>
        <v xml:space="preserve"> </v>
      </c>
      <c r="R1082" t="str">
        <f t="shared" si="486"/>
        <v xml:space="preserve"> </v>
      </c>
      <c r="S1082" t="str">
        <f t="shared" si="487"/>
        <v xml:space="preserve"> </v>
      </c>
      <c r="T1082" t="str">
        <f t="shared" si="488"/>
        <v xml:space="preserve"> </v>
      </c>
      <c r="U1082" t="str">
        <f t="shared" si="489"/>
        <v xml:space="preserve"> </v>
      </c>
      <c r="V1082" t="str">
        <f t="shared" si="490"/>
        <v xml:space="preserve"> </v>
      </c>
      <c r="W1082" t="str">
        <f t="shared" si="491"/>
        <v>WIIS</v>
      </c>
      <c r="X1082" t="str">
        <f t="shared" si="492"/>
        <v>(SCALARSet)</v>
      </c>
    </row>
    <row r="1083" spans="1:24" x14ac:dyDescent="0.25">
      <c r="A1083" t="s">
        <v>4826</v>
      </c>
      <c r="B1083" t="s">
        <v>2875</v>
      </c>
      <c r="C1083" t="s">
        <v>2839</v>
      </c>
      <c r="E1083" t="s">
        <v>2876</v>
      </c>
      <c r="G1083" t="s">
        <v>4827</v>
      </c>
      <c r="H1083" t="s">
        <v>2803</v>
      </c>
      <c r="M1083" t="str">
        <f t="shared" si="482"/>
        <v/>
      </c>
      <c r="N1083" t="str">
        <f t="shared" si="483"/>
        <v/>
      </c>
      <c r="O1083" t="str">
        <f>IFERROR(VLOOKUP(A1083,dispett,2,FALSE),B1083)</f>
        <v>ecpcntl</v>
      </c>
      <c r="P1083" t="str">
        <f t="shared" si="484"/>
        <v>SCALARSet</v>
      </c>
      <c r="Q1083" t="str">
        <f t="shared" si="485"/>
        <v xml:space="preserve"> </v>
      </c>
      <c r="R1083" t="str">
        <f t="shared" si="486"/>
        <v xml:space="preserve"> </v>
      </c>
      <c r="S1083" t="str">
        <f t="shared" si="487"/>
        <v xml:space="preserve"> </v>
      </c>
      <c r="T1083" t="str">
        <f t="shared" si="488"/>
        <v xml:space="preserve"> </v>
      </c>
      <c r="U1083" t="str">
        <f t="shared" si="489"/>
        <v xml:space="preserve"> </v>
      </c>
      <c r="V1083" t="str">
        <f t="shared" si="490"/>
        <v xml:space="preserve"> </v>
      </c>
      <c r="W1083" t="str">
        <f t="shared" si="491"/>
        <v>WING</v>
      </c>
      <c r="X1083" t="str">
        <f t="shared" si="492"/>
        <v>(SCALARSet)</v>
      </c>
    </row>
    <row r="1084" spans="1:24" x14ac:dyDescent="0.25">
      <c r="A1084" t="s">
        <v>4828</v>
      </c>
      <c r="B1084" t="s">
        <v>2875</v>
      </c>
      <c r="C1084" t="s">
        <v>2839</v>
      </c>
      <c r="E1084" t="s">
        <v>2876</v>
      </c>
      <c r="G1084" t="s">
        <v>4829</v>
      </c>
      <c r="H1084" t="s">
        <v>2803</v>
      </c>
      <c r="M1084" t="str">
        <f t="shared" si="482"/>
        <v/>
      </c>
      <c r="N1084" t="str">
        <f t="shared" si="483"/>
        <v/>
      </c>
      <c r="O1084" t="str">
        <f>IFERROR(VLOOKUP(A1084,dispett,2,FALSE),B1084)</f>
        <v>ecpcntl</v>
      </c>
      <c r="P1084" t="str">
        <f t="shared" si="484"/>
        <v>SCALARSet</v>
      </c>
      <c r="Q1084" t="str">
        <f t="shared" si="485"/>
        <v xml:space="preserve"> </v>
      </c>
      <c r="R1084" t="str">
        <f t="shared" si="486"/>
        <v xml:space="preserve"> </v>
      </c>
      <c r="S1084" t="str">
        <f t="shared" si="487"/>
        <v xml:space="preserve"> </v>
      </c>
      <c r="T1084" t="str">
        <f t="shared" si="488"/>
        <v xml:space="preserve"> </v>
      </c>
      <c r="U1084" t="str">
        <f t="shared" si="489"/>
        <v xml:space="preserve"> </v>
      </c>
      <c r="V1084" t="str">
        <f t="shared" si="490"/>
        <v xml:space="preserve"> </v>
      </c>
      <c r="W1084" t="str">
        <f t="shared" si="491"/>
        <v>WIST</v>
      </c>
      <c r="X1084" t="str">
        <f t="shared" si="492"/>
        <v>(SCALARSet)</v>
      </c>
    </row>
    <row r="1085" spans="1:24" x14ac:dyDescent="0.25">
      <c r="A1085" t="s">
        <v>4830</v>
      </c>
      <c r="B1085" t="s">
        <v>2875</v>
      </c>
      <c r="C1085" t="s">
        <v>2839</v>
      </c>
      <c r="E1085" t="s">
        <v>2876</v>
      </c>
      <c r="G1085" t="s">
        <v>4831</v>
      </c>
      <c r="H1085" t="s">
        <v>2803</v>
      </c>
      <c r="M1085" t="str">
        <f t="shared" si="482"/>
        <v/>
      </c>
      <c r="N1085" t="str">
        <f t="shared" si="483"/>
        <v/>
      </c>
      <c r="O1085" t="str">
        <f>IFERROR(VLOOKUP(A1085,dispett,2,FALSE),B1085)</f>
        <v>ecpcntl</v>
      </c>
      <c r="P1085" t="str">
        <f t="shared" si="484"/>
        <v>SCALARSet</v>
      </c>
      <c r="Q1085" t="str">
        <f t="shared" si="485"/>
        <v xml:space="preserve"> </v>
      </c>
      <c r="R1085" t="str">
        <f t="shared" si="486"/>
        <v xml:space="preserve"> </v>
      </c>
      <c r="S1085" t="str">
        <f t="shared" si="487"/>
        <v xml:space="preserve"> </v>
      </c>
      <c r="T1085" t="str">
        <f t="shared" si="488"/>
        <v xml:space="preserve"> </v>
      </c>
      <c r="U1085" t="str">
        <f t="shared" si="489"/>
        <v xml:space="preserve"> </v>
      </c>
      <c r="V1085" t="str">
        <f t="shared" si="490"/>
        <v xml:space="preserve"> </v>
      </c>
      <c r="W1085" t="str">
        <f t="shared" si="491"/>
        <v>WIET</v>
      </c>
      <c r="X1085" t="str">
        <f t="shared" si="492"/>
        <v>(SCALARSet)</v>
      </c>
    </row>
    <row r="1086" spans="1:24" x14ac:dyDescent="0.25">
      <c r="A1086" t="s">
        <v>4832</v>
      </c>
      <c r="B1086" t="s">
        <v>2875</v>
      </c>
      <c r="C1086" t="s">
        <v>2839</v>
      </c>
      <c r="E1086" t="s">
        <v>2876</v>
      </c>
      <c r="G1086" t="s">
        <v>4833</v>
      </c>
      <c r="H1086" t="s">
        <v>2803</v>
      </c>
      <c r="M1086" t="str">
        <f t="shared" si="482"/>
        <v/>
      </c>
      <c r="N1086" t="str">
        <f t="shared" si="483"/>
        <v/>
      </c>
      <c r="O1086" t="str">
        <f>IFERROR(VLOOKUP(A1086,dispett,2,FALSE),B1086)</f>
        <v>ecpcntl</v>
      </c>
      <c r="P1086" t="str">
        <f t="shared" ref="P1086:P1134" si="502">IFERROR(VLOOKUP(H1086,ECPLOOK,3,FALSE),"missing")</f>
        <v>SCALARSet</v>
      </c>
      <c r="Q1086" t="str">
        <f t="shared" ref="Q1086:Q1134" si="503">IFERROR(VLOOKUP(I1086,ECPLOOK,2,FALSE),IF(I1086&lt;&gt;"","missing"," "))</f>
        <v xml:space="preserve"> </v>
      </c>
      <c r="R1086" t="str">
        <f t="shared" ref="R1086:R1134" si="504">IFERROR(VLOOKUP(J1086,ECPLOOK,3,FALSE),IF(J1086&lt;&gt;"","missing"," "))</f>
        <v xml:space="preserve"> </v>
      </c>
      <c r="S1086" t="str">
        <f t="shared" ref="S1086:S1134" si="505">IFERROR(VLOOKUP(K1086,ECPLOOK,2,FALSE),IF(K1086&lt;&gt;"","missing"," "))</f>
        <v xml:space="preserve"> </v>
      </c>
      <c r="T1086" t="str">
        <f t="shared" ref="T1086:T1134" si="506">IFERROR(VLOOKUP(L1086,ECPLOOK,3,FALSE),IF(L1086&lt;&gt;"","missing"," "))</f>
        <v xml:space="preserve"> </v>
      </c>
      <c r="U1086" t="str">
        <f t="shared" ref="U1086:U1134" si="507">IFERROR(VLOOKUP(M1086,ECPLOOK,2)," ")</f>
        <v xml:space="preserve"> </v>
      </c>
      <c r="V1086" t="str">
        <f t="shared" ref="V1086:V1134" si="508">IFERROR(VLOOKUP(N1086,ECPLOOK,2)," ")</f>
        <v xml:space="preserve"> </v>
      </c>
      <c r="W1086" t="str">
        <f t="shared" si="491"/>
        <v>WIIC</v>
      </c>
      <c r="X1086" t="str">
        <f t="shared" si="492"/>
        <v>(SCALARSet)</v>
      </c>
    </row>
    <row r="1087" spans="1:24" x14ac:dyDescent="0.25">
      <c r="A1087" t="s">
        <v>4834</v>
      </c>
      <c r="B1087" t="s">
        <v>2875</v>
      </c>
      <c r="C1087" t="s">
        <v>2839</v>
      </c>
      <c r="E1087" t="s">
        <v>2876</v>
      </c>
      <c r="G1087" t="s">
        <v>4835</v>
      </c>
      <c r="H1087" t="s">
        <v>2803</v>
      </c>
      <c r="M1087" t="str">
        <f t="shared" ref="M1087:M1135" si="509">IF(OR($O1087="dispout",$O1087="bildin",$O1087="bildout",$O1087="dispin"),"mnumnr","")</f>
        <v/>
      </c>
      <c r="N1087" t="str">
        <f t="shared" ref="N1087:N1135" si="510">IF(OR($O1087="dispout",$O1087="bildin",$O1087="bildout",$O1087="dispett3"),"mnumyr","")</f>
        <v/>
      </c>
      <c r="O1087" t="str">
        <f>IFERROR(VLOOKUP(A1087,dispett,2,FALSE),B1087)</f>
        <v>ecpcntl</v>
      </c>
      <c r="P1087" t="str">
        <f t="shared" si="502"/>
        <v>SCALARSet</v>
      </c>
      <c r="Q1087" t="str">
        <f t="shared" si="503"/>
        <v xml:space="preserve"> </v>
      </c>
      <c r="R1087" t="str">
        <f t="shared" si="504"/>
        <v xml:space="preserve"> </v>
      </c>
      <c r="S1087" t="str">
        <f t="shared" si="505"/>
        <v xml:space="preserve"> </v>
      </c>
      <c r="T1087" t="str">
        <f t="shared" si="506"/>
        <v xml:space="preserve"> </v>
      </c>
      <c r="U1087" t="str">
        <f t="shared" si="507"/>
        <v xml:space="preserve"> </v>
      </c>
      <c r="V1087" t="str">
        <f t="shared" si="508"/>
        <v xml:space="preserve"> </v>
      </c>
      <c r="W1087" t="str">
        <f t="shared" ref="W1087:W1135" si="511">IF(A1087&lt;&gt;"CF",SUBSTITUTE(A1087,"$","_"),"WWIND_CF")</f>
        <v>WICT</v>
      </c>
      <c r="X1087" t="str">
        <f t="shared" ref="X1087:X1135" si="512">IF(P1087&lt;&gt;" ","("&amp;P1087,"")    &amp;    IF(Q1087&lt;&gt;" ",   ","&amp;Q1087,"")   &amp; IF(R1087&lt;&gt;" ",   ","&amp;R1087,"")   &amp; IF(S1087&lt;&gt;" ",   ","&amp;S1087,"")  &amp; IF(T1087&lt;&gt;" ",   ","&amp;T1087,"")  &amp; IF(U1087&lt;&gt;" ",  ","&amp;U1087,"") &amp; IF(V1087&lt;&gt;" ",  "," &amp; V1087,"" )&amp; IF(P1087&lt;&gt;" ",")","")</f>
        <v>(SCALARSet)</v>
      </c>
    </row>
    <row r="1088" spans="1:24" x14ac:dyDescent="0.25">
      <c r="A1088" t="s">
        <v>4836</v>
      </c>
      <c r="B1088" t="s">
        <v>2875</v>
      </c>
      <c r="C1088" t="s">
        <v>2839</v>
      </c>
      <c r="E1088" t="s">
        <v>2876</v>
      </c>
      <c r="G1088" t="s">
        <v>4837</v>
      </c>
      <c r="H1088" t="s">
        <v>2803</v>
      </c>
      <c r="M1088" t="str">
        <f t="shared" si="509"/>
        <v/>
      </c>
      <c r="N1088" t="str">
        <f t="shared" si="510"/>
        <v/>
      </c>
      <c r="O1088" t="str">
        <f>IFERROR(VLOOKUP(A1088,dispett,2,FALSE),B1088)</f>
        <v>ecpcntl</v>
      </c>
      <c r="P1088" t="str">
        <f t="shared" si="502"/>
        <v>SCALARSet</v>
      </c>
      <c r="Q1088" t="str">
        <f t="shared" si="503"/>
        <v xml:space="preserve"> </v>
      </c>
      <c r="R1088" t="str">
        <f t="shared" si="504"/>
        <v xml:space="preserve"> </v>
      </c>
      <c r="S1088" t="str">
        <f t="shared" si="505"/>
        <v xml:space="preserve"> </v>
      </c>
      <c r="T1088" t="str">
        <f t="shared" si="506"/>
        <v xml:space="preserve"> </v>
      </c>
      <c r="U1088" t="str">
        <f t="shared" si="507"/>
        <v xml:space="preserve"> </v>
      </c>
      <c r="V1088" t="str">
        <f t="shared" si="508"/>
        <v xml:space="preserve"> </v>
      </c>
      <c r="W1088" t="str">
        <f t="shared" si="511"/>
        <v>WIT2</v>
      </c>
      <c r="X1088" t="str">
        <f t="shared" si="512"/>
        <v>(SCALARSet)</v>
      </c>
    </row>
    <row r="1089" spans="1:24" x14ac:dyDescent="0.25">
      <c r="A1089" t="s">
        <v>4838</v>
      </c>
      <c r="B1089" t="s">
        <v>2875</v>
      </c>
      <c r="C1089" t="s">
        <v>2839</v>
      </c>
      <c r="E1089" t="s">
        <v>2876</v>
      </c>
      <c r="G1089" t="s">
        <v>4839</v>
      </c>
      <c r="H1089" t="s">
        <v>2803</v>
      </c>
      <c r="M1089" t="str">
        <f t="shared" si="509"/>
        <v/>
      </c>
      <c r="N1089" t="str">
        <f t="shared" si="510"/>
        <v/>
      </c>
      <c r="O1089" t="str">
        <f>IFERROR(VLOOKUP(A1089,dispett,2,FALSE),B1089)</f>
        <v>ecpcntl</v>
      </c>
      <c r="P1089" t="str">
        <f t="shared" si="502"/>
        <v>SCALARSet</v>
      </c>
      <c r="Q1089" t="str">
        <f t="shared" si="503"/>
        <v xml:space="preserve"> </v>
      </c>
      <c r="R1089" t="str">
        <f t="shared" si="504"/>
        <v xml:space="preserve"> </v>
      </c>
      <c r="S1089" t="str">
        <f t="shared" si="505"/>
        <v xml:space="preserve"> </v>
      </c>
      <c r="T1089" t="str">
        <f t="shared" si="506"/>
        <v xml:space="preserve"> </v>
      </c>
      <c r="U1089" t="str">
        <f t="shared" si="507"/>
        <v xml:space="preserve"> </v>
      </c>
      <c r="V1089" t="str">
        <f t="shared" si="508"/>
        <v xml:space="preserve"> </v>
      </c>
      <c r="W1089" t="str">
        <f t="shared" si="511"/>
        <v>WIAT</v>
      </c>
      <c r="X1089" t="str">
        <f t="shared" si="512"/>
        <v>(SCALARSet)</v>
      </c>
    </row>
    <row r="1090" spans="1:24" x14ac:dyDescent="0.25">
      <c r="A1090" t="s">
        <v>4840</v>
      </c>
      <c r="B1090" t="s">
        <v>2875</v>
      </c>
      <c r="C1090" t="s">
        <v>2839</v>
      </c>
      <c r="E1090" t="s">
        <v>2876</v>
      </c>
      <c r="G1090" t="s">
        <v>4841</v>
      </c>
      <c r="H1090" t="s">
        <v>2803</v>
      </c>
      <c r="M1090" t="str">
        <f t="shared" si="509"/>
        <v/>
      </c>
      <c r="N1090" t="str">
        <f t="shared" si="510"/>
        <v/>
      </c>
      <c r="O1090" t="str">
        <f>IFERROR(VLOOKUP(A1090,dispett,2,FALSE),B1090)</f>
        <v>ecpcntl</v>
      </c>
      <c r="P1090" t="str">
        <f t="shared" si="502"/>
        <v>SCALARSet</v>
      </c>
      <c r="Q1090" t="str">
        <f t="shared" si="503"/>
        <v xml:space="preserve"> </v>
      </c>
      <c r="R1090" t="str">
        <f t="shared" si="504"/>
        <v xml:space="preserve"> </v>
      </c>
      <c r="S1090" t="str">
        <f t="shared" si="505"/>
        <v xml:space="preserve"> </v>
      </c>
      <c r="T1090" t="str">
        <f t="shared" si="506"/>
        <v xml:space="preserve"> </v>
      </c>
      <c r="U1090" t="str">
        <f t="shared" si="507"/>
        <v xml:space="preserve"> </v>
      </c>
      <c r="V1090" t="str">
        <f t="shared" si="508"/>
        <v xml:space="preserve"> </v>
      </c>
      <c r="W1090" t="str">
        <f t="shared" si="511"/>
        <v>WIEC</v>
      </c>
      <c r="X1090" t="str">
        <f t="shared" si="512"/>
        <v>(SCALARSet)</v>
      </c>
    </row>
    <row r="1091" spans="1:24" x14ac:dyDescent="0.25">
      <c r="A1091" t="s">
        <v>4842</v>
      </c>
      <c r="B1091" t="s">
        <v>2875</v>
      </c>
      <c r="C1091" t="s">
        <v>2839</v>
      </c>
      <c r="E1091" t="s">
        <v>2876</v>
      </c>
      <c r="G1091" t="s">
        <v>4843</v>
      </c>
      <c r="H1091" t="s">
        <v>2803</v>
      </c>
      <c r="M1091" t="str">
        <f t="shared" si="509"/>
        <v/>
      </c>
      <c r="N1091" t="str">
        <f t="shared" si="510"/>
        <v/>
      </c>
      <c r="O1091" t="str">
        <f>IFERROR(VLOOKUP(A1091,dispett,2,FALSE),B1091)</f>
        <v>ecpcntl</v>
      </c>
      <c r="P1091" t="str">
        <f t="shared" si="502"/>
        <v>SCALARSet</v>
      </c>
      <c r="Q1091" t="str">
        <f t="shared" si="503"/>
        <v xml:space="preserve"> </v>
      </c>
      <c r="R1091" t="str">
        <f t="shared" si="504"/>
        <v xml:space="preserve"> </v>
      </c>
      <c r="S1091" t="str">
        <f t="shared" si="505"/>
        <v xml:space="preserve"> </v>
      </c>
      <c r="T1091" t="str">
        <f t="shared" si="506"/>
        <v xml:space="preserve"> </v>
      </c>
      <c r="U1091" t="str">
        <f t="shared" si="507"/>
        <v xml:space="preserve"> </v>
      </c>
      <c r="V1091" t="str">
        <f t="shared" si="508"/>
        <v xml:space="preserve"> </v>
      </c>
      <c r="W1091" t="str">
        <f t="shared" si="511"/>
        <v>WICC</v>
      </c>
      <c r="X1091" t="str">
        <f t="shared" si="512"/>
        <v>(SCALARSet)</v>
      </c>
    </row>
    <row r="1092" spans="1:24" x14ac:dyDescent="0.25">
      <c r="A1092" t="s">
        <v>4844</v>
      </c>
      <c r="B1092" t="s">
        <v>2875</v>
      </c>
      <c r="C1092" t="s">
        <v>2839</v>
      </c>
      <c r="E1092" t="s">
        <v>2876</v>
      </c>
      <c r="G1092" t="s">
        <v>4845</v>
      </c>
      <c r="H1092" t="s">
        <v>2803</v>
      </c>
      <c r="M1092" t="str">
        <f t="shared" si="509"/>
        <v/>
      </c>
      <c r="N1092" t="str">
        <f t="shared" si="510"/>
        <v/>
      </c>
      <c r="O1092" t="str">
        <f>IFERROR(VLOOKUP(A1092,dispett,2,FALSE),B1092)</f>
        <v>ecpcntl</v>
      </c>
      <c r="P1092" t="str">
        <f t="shared" si="502"/>
        <v>SCALARSet</v>
      </c>
      <c r="Q1092" t="str">
        <f t="shared" si="503"/>
        <v xml:space="preserve"> </v>
      </c>
      <c r="R1092" t="str">
        <f t="shared" si="504"/>
        <v xml:space="preserve"> </v>
      </c>
      <c r="S1092" t="str">
        <f t="shared" si="505"/>
        <v xml:space="preserve"> </v>
      </c>
      <c r="T1092" t="str">
        <f t="shared" si="506"/>
        <v xml:space="preserve"> </v>
      </c>
      <c r="U1092" t="str">
        <f t="shared" si="507"/>
        <v xml:space="preserve"> </v>
      </c>
      <c r="V1092" t="str">
        <f t="shared" si="508"/>
        <v xml:space="preserve"> </v>
      </c>
      <c r="W1092" t="str">
        <f t="shared" si="511"/>
        <v>WIAC</v>
      </c>
      <c r="X1092" t="str">
        <f t="shared" si="512"/>
        <v>(SCALARSet)</v>
      </c>
    </row>
    <row r="1093" spans="1:24" x14ac:dyDescent="0.25">
      <c r="A1093" t="s">
        <v>4846</v>
      </c>
      <c r="B1093" t="s">
        <v>2875</v>
      </c>
      <c r="C1093" t="s">
        <v>2839</v>
      </c>
      <c r="E1093" t="s">
        <v>2876</v>
      </c>
      <c r="G1093" t="s">
        <v>4847</v>
      </c>
      <c r="H1093" t="s">
        <v>2803</v>
      </c>
      <c r="M1093" t="str">
        <f t="shared" si="509"/>
        <v/>
      </c>
      <c r="N1093" t="str">
        <f t="shared" si="510"/>
        <v/>
      </c>
      <c r="O1093" t="str">
        <f>IFERROR(VLOOKUP(A1093,dispett,2,FALSE),B1093)</f>
        <v>ecpcntl</v>
      </c>
      <c r="P1093" t="str">
        <f t="shared" si="502"/>
        <v>SCALARSet</v>
      </c>
      <c r="Q1093" t="str">
        <f t="shared" si="503"/>
        <v xml:space="preserve"> </v>
      </c>
      <c r="R1093" t="str">
        <f t="shared" si="504"/>
        <v xml:space="preserve"> </v>
      </c>
      <c r="S1093" t="str">
        <f t="shared" si="505"/>
        <v xml:space="preserve"> </v>
      </c>
      <c r="T1093" t="str">
        <f t="shared" si="506"/>
        <v xml:space="preserve"> </v>
      </c>
      <c r="U1093" t="str">
        <f t="shared" si="507"/>
        <v xml:space="preserve"> </v>
      </c>
      <c r="V1093" t="str">
        <f t="shared" si="508"/>
        <v xml:space="preserve"> </v>
      </c>
      <c r="W1093" t="str">
        <f t="shared" si="511"/>
        <v>WIA2</v>
      </c>
      <c r="X1093" t="str">
        <f t="shared" si="512"/>
        <v>(SCALARSet)</v>
      </c>
    </row>
    <row r="1094" spans="1:24" x14ac:dyDescent="0.25">
      <c r="A1094" t="s">
        <v>4848</v>
      </c>
      <c r="B1094" t="s">
        <v>2875</v>
      </c>
      <c r="C1094" t="s">
        <v>2839</v>
      </c>
      <c r="E1094" t="s">
        <v>2876</v>
      </c>
      <c r="G1094" t="s">
        <v>4849</v>
      </c>
      <c r="H1094" t="s">
        <v>2803</v>
      </c>
      <c r="M1094" t="str">
        <f t="shared" si="509"/>
        <v/>
      </c>
      <c r="N1094" t="str">
        <f t="shared" si="510"/>
        <v/>
      </c>
      <c r="O1094" t="str">
        <f>IFERROR(VLOOKUP(A1094,dispett,2,FALSE),B1094)</f>
        <v>ecpcntl</v>
      </c>
      <c r="P1094" t="str">
        <f t="shared" si="502"/>
        <v>SCALARSet</v>
      </c>
      <c r="Q1094" t="str">
        <f t="shared" si="503"/>
        <v xml:space="preserve"> </v>
      </c>
      <c r="R1094" t="str">
        <f t="shared" si="504"/>
        <v xml:space="preserve"> </v>
      </c>
      <c r="S1094" t="str">
        <f t="shared" si="505"/>
        <v xml:space="preserve"> </v>
      </c>
      <c r="T1094" t="str">
        <f t="shared" si="506"/>
        <v xml:space="preserve"> </v>
      </c>
      <c r="U1094" t="str">
        <f t="shared" si="507"/>
        <v xml:space="preserve"> </v>
      </c>
      <c r="V1094" t="str">
        <f t="shared" si="508"/>
        <v xml:space="preserve"> </v>
      </c>
      <c r="W1094" t="str">
        <f t="shared" si="511"/>
        <v>WICS</v>
      </c>
      <c r="X1094" t="str">
        <f t="shared" si="512"/>
        <v>(SCALARSet)</v>
      </c>
    </row>
    <row r="1095" spans="1:24" x14ac:dyDescent="0.25">
      <c r="A1095" t="s">
        <v>4850</v>
      </c>
      <c r="B1095" t="s">
        <v>2875</v>
      </c>
      <c r="C1095" t="s">
        <v>2839</v>
      </c>
      <c r="E1095" t="s">
        <v>2876</v>
      </c>
      <c r="G1095" t="s">
        <v>4851</v>
      </c>
      <c r="H1095" t="s">
        <v>2803</v>
      </c>
      <c r="M1095" t="str">
        <f t="shared" si="509"/>
        <v/>
      </c>
      <c r="N1095" t="str">
        <f t="shared" si="510"/>
        <v/>
      </c>
      <c r="O1095" t="str">
        <f>IFERROR(VLOOKUP(A1095,dispett,2,FALSE),B1095)</f>
        <v>ecpcntl</v>
      </c>
      <c r="P1095" t="str">
        <f t="shared" si="502"/>
        <v>SCALARSet</v>
      </c>
      <c r="Q1095" t="str">
        <f t="shared" si="503"/>
        <v xml:space="preserve"> </v>
      </c>
      <c r="R1095" t="str">
        <f t="shared" si="504"/>
        <v xml:space="preserve"> </v>
      </c>
      <c r="S1095" t="str">
        <f t="shared" si="505"/>
        <v xml:space="preserve"> </v>
      </c>
      <c r="T1095" t="str">
        <f t="shared" si="506"/>
        <v xml:space="preserve"> </v>
      </c>
      <c r="U1095" t="str">
        <f t="shared" si="507"/>
        <v xml:space="preserve"> </v>
      </c>
      <c r="V1095" t="str">
        <f t="shared" si="508"/>
        <v xml:space="preserve"> </v>
      </c>
      <c r="W1095" t="str">
        <f t="shared" si="511"/>
        <v>WIFC</v>
      </c>
      <c r="X1095" t="str">
        <f t="shared" si="512"/>
        <v>(SCALARSet)</v>
      </c>
    </row>
    <row r="1096" spans="1:24" x14ac:dyDescent="0.25">
      <c r="A1096" t="s">
        <v>4852</v>
      </c>
      <c r="B1096" t="s">
        <v>2875</v>
      </c>
      <c r="C1096" t="s">
        <v>2839</v>
      </c>
      <c r="E1096" t="s">
        <v>2876</v>
      </c>
      <c r="G1096" t="s">
        <v>4853</v>
      </c>
      <c r="H1096" t="s">
        <v>2803</v>
      </c>
      <c r="M1096" t="str">
        <f t="shared" si="509"/>
        <v/>
      </c>
      <c r="N1096" t="str">
        <f t="shared" si="510"/>
        <v/>
      </c>
      <c r="O1096" t="str">
        <f>IFERROR(VLOOKUP(A1096,dispett,2,FALSE),B1096)</f>
        <v>ecpcntl</v>
      </c>
      <c r="P1096" t="str">
        <f t="shared" si="502"/>
        <v>SCALARSet</v>
      </c>
      <c r="Q1096" t="str">
        <f t="shared" si="503"/>
        <v xml:space="preserve"> </v>
      </c>
      <c r="R1096" t="str">
        <f t="shared" si="504"/>
        <v xml:space="preserve"> </v>
      </c>
      <c r="S1096" t="str">
        <f t="shared" si="505"/>
        <v xml:space="preserve"> </v>
      </c>
      <c r="T1096" t="str">
        <f t="shared" si="506"/>
        <v xml:space="preserve"> </v>
      </c>
      <c r="U1096" t="str">
        <f t="shared" si="507"/>
        <v xml:space="preserve"> </v>
      </c>
      <c r="V1096" t="str">
        <f t="shared" si="508"/>
        <v xml:space="preserve"> </v>
      </c>
      <c r="W1096" t="str">
        <f t="shared" si="511"/>
        <v>WICN</v>
      </c>
      <c r="X1096" t="str">
        <f t="shared" si="512"/>
        <v>(SCALARSet)</v>
      </c>
    </row>
    <row r="1097" spans="1:24" x14ac:dyDescent="0.25">
      <c r="A1097" t="s">
        <v>4854</v>
      </c>
      <c r="B1097" t="s">
        <v>2875</v>
      </c>
      <c r="C1097" t="s">
        <v>2839</v>
      </c>
      <c r="E1097" t="s">
        <v>2876</v>
      </c>
      <c r="G1097" t="s">
        <v>4855</v>
      </c>
      <c r="H1097" t="s">
        <v>2803</v>
      </c>
      <c r="M1097" t="str">
        <f t="shared" si="509"/>
        <v/>
      </c>
      <c r="N1097" t="str">
        <f t="shared" si="510"/>
        <v/>
      </c>
      <c r="O1097" t="str">
        <f>IFERROR(VLOOKUP(A1097,dispett,2,FALSE),B1097)</f>
        <v>ecpcntl</v>
      </c>
      <c r="P1097" t="str">
        <f t="shared" si="502"/>
        <v>SCALARSet</v>
      </c>
      <c r="Q1097" t="str">
        <f t="shared" si="503"/>
        <v xml:space="preserve"> </v>
      </c>
      <c r="R1097" t="str">
        <f t="shared" si="504"/>
        <v xml:space="preserve"> </v>
      </c>
      <c r="S1097" t="str">
        <f t="shared" si="505"/>
        <v xml:space="preserve"> </v>
      </c>
      <c r="T1097" t="str">
        <f t="shared" si="506"/>
        <v xml:space="preserve"> </v>
      </c>
      <c r="U1097" t="str">
        <f t="shared" si="507"/>
        <v xml:space="preserve"> </v>
      </c>
      <c r="V1097" t="str">
        <f t="shared" si="508"/>
        <v xml:space="preserve"> </v>
      </c>
      <c r="W1097" t="str">
        <f t="shared" si="511"/>
        <v>WIAN</v>
      </c>
      <c r="X1097" t="str">
        <f t="shared" si="512"/>
        <v>(SCALARSet)</v>
      </c>
    </row>
    <row r="1098" spans="1:24" x14ac:dyDescent="0.25">
      <c r="A1098" t="s">
        <v>4856</v>
      </c>
      <c r="B1098" t="s">
        <v>2875</v>
      </c>
      <c r="C1098" t="s">
        <v>2839</v>
      </c>
      <c r="E1098" t="s">
        <v>2876</v>
      </c>
      <c r="G1098" t="s">
        <v>4857</v>
      </c>
      <c r="H1098" t="s">
        <v>2803</v>
      </c>
      <c r="M1098" t="str">
        <f t="shared" si="509"/>
        <v/>
      </c>
      <c r="N1098" t="str">
        <f t="shared" si="510"/>
        <v/>
      </c>
      <c r="O1098" t="str">
        <f>IFERROR(VLOOKUP(A1098,dispett,2,FALSE),B1098)</f>
        <v>ecpcntl</v>
      </c>
      <c r="P1098" t="str">
        <f t="shared" si="502"/>
        <v>SCALARSet</v>
      </c>
      <c r="Q1098" t="str">
        <f t="shared" si="503"/>
        <v xml:space="preserve"> </v>
      </c>
      <c r="R1098" t="str">
        <f t="shared" si="504"/>
        <v xml:space="preserve"> </v>
      </c>
      <c r="S1098" t="str">
        <f t="shared" si="505"/>
        <v xml:space="preserve"> </v>
      </c>
      <c r="T1098" t="str">
        <f t="shared" si="506"/>
        <v xml:space="preserve"> </v>
      </c>
      <c r="U1098" t="str">
        <f t="shared" si="507"/>
        <v xml:space="preserve"> </v>
      </c>
      <c r="V1098" t="str">
        <f t="shared" si="508"/>
        <v xml:space="preserve"> </v>
      </c>
      <c r="W1098" t="str">
        <f t="shared" si="511"/>
        <v>WISM</v>
      </c>
      <c r="X1098" t="str">
        <f t="shared" si="512"/>
        <v>(SCALARSet)</v>
      </c>
    </row>
    <row r="1099" spans="1:24" x14ac:dyDescent="0.25">
      <c r="A1099" t="s">
        <v>4858</v>
      </c>
      <c r="B1099" t="s">
        <v>2875</v>
      </c>
      <c r="C1099" t="s">
        <v>2839</v>
      </c>
      <c r="E1099" t="s">
        <v>2876</v>
      </c>
      <c r="G1099" t="s">
        <v>4859</v>
      </c>
      <c r="H1099" t="s">
        <v>2803</v>
      </c>
      <c r="M1099" t="str">
        <f t="shared" si="509"/>
        <v/>
      </c>
      <c r="N1099" t="str">
        <f t="shared" si="510"/>
        <v/>
      </c>
      <c r="O1099" t="str">
        <f>IFERROR(VLOOKUP(A1099,dispett,2,FALSE),B1099)</f>
        <v>ecpcntl</v>
      </c>
      <c r="P1099" t="str">
        <f t="shared" si="502"/>
        <v>SCALARSet</v>
      </c>
      <c r="Q1099" t="str">
        <f t="shared" si="503"/>
        <v xml:space="preserve"> </v>
      </c>
      <c r="R1099" t="str">
        <f t="shared" si="504"/>
        <v xml:space="preserve"> </v>
      </c>
      <c r="S1099" t="str">
        <f t="shared" si="505"/>
        <v xml:space="preserve"> </v>
      </c>
      <c r="T1099" t="str">
        <f t="shared" si="506"/>
        <v xml:space="preserve"> </v>
      </c>
      <c r="U1099" t="str">
        <f t="shared" si="507"/>
        <v xml:space="preserve"> </v>
      </c>
      <c r="V1099" t="str">
        <f t="shared" si="508"/>
        <v xml:space="preserve"> </v>
      </c>
      <c r="W1099" t="str">
        <f t="shared" si="511"/>
        <v>WIGN</v>
      </c>
      <c r="X1099" t="str">
        <f t="shared" si="512"/>
        <v>(SCALARSet)</v>
      </c>
    </row>
    <row r="1100" spans="1:24" x14ac:dyDescent="0.25">
      <c r="A1100" t="s">
        <v>4860</v>
      </c>
      <c r="B1100" t="s">
        <v>2875</v>
      </c>
      <c r="C1100" t="s">
        <v>2839</v>
      </c>
      <c r="E1100" t="s">
        <v>2876</v>
      </c>
      <c r="G1100" t="s">
        <v>4861</v>
      </c>
      <c r="H1100" t="s">
        <v>2803</v>
      </c>
      <c r="M1100" t="str">
        <f t="shared" si="509"/>
        <v/>
      </c>
      <c r="N1100" t="str">
        <f t="shared" si="510"/>
        <v/>
      </c>
      <c r="O1100" t="str">
        <f>IFERROR(VLOOKUP(A1100,dispett,2,FALSE),B1100)</f>
        <v>ecpcntl</v>
      </c>
      <c r="P1100" t="str">
        <f t="shared" si="502"/>
        <v>SCALARSet</v>
      </c>
      <c r="Q1100" t="str">
        <f t="shared" si="503"/>
        <v xml:space="preserve"> </v>
      </c>
      <c r="R1100" t="str">
        <f t="shared" si="504"/>
        <v xml:space="preserve"> </v>
      </c>
      <c r="S1100" t="str">
        <f t="shared" si="505"/>
        <v xml:space="preserve"> </v>
      </c>
      <c r="T1100" t="str">
        <f t="shared" si="506"/>
        <v xml:space="preserve"> </v>
      </c>
      <c r="U1100" t="str">
        <f t="shared" si="507"/>
        <v xml:space="preserve"> </v>
      </c>
      <c r="V1100" t="str">
        <f t="shared" si="508"/>
        <v xml:space="preserve"> </v>
      </c>
      <c r="W1100" t="str">
        <f t="shared" si="511"/>
        <v>WIWD</v>
      </c>
      <c r="X1100" t="str">
        <f t="shared" si="512"/>
        <v>(SCALARSet)</v>
      </c>
    </row>
    <row r="1101" spans="1:24" x14ac:dyDescent="0.25">
      <c r="A1101" t="s">
        <v>4862</v>
      </c>
      <c r="B1101" t="s">
        <v>2875</v>
      </c>
      <c r="C1101" t="s">
        <v>2839</v>
      </c>
      <c r="E1101" t="s">
        <v>2876</v>
      </c>
      <c r="G1101" t="s">
        <v>4863</v>
      </c>
      <c r="H1101" t="s">
        <v>2803</v>
      </c>
      <c r="M1101" t="str">
        <f t="shared" si="509"/>
        <v/>
      </c>
      <c r="N1101" t="str">
        <f t="shared" si="510"/>
        <v/>
      </c>
      <c r="O1101" t="str">
        <f>IFERROR(VLOOKUP(A1101,dispett,2,FALSE),B1101)</f>
        <v>ecpcntl</v>
      </c>
      <c r="P1101" t="str">
        <f t="shared" si="502"/>
        <v>SCALARSet</v>
      </c>
      <c r="Q1101" t="str">
        <f t="shared" si="503"/>
        <v xml:space="preserve"> </v>
      </c>
      <c r="R1101" t="str">
        <f t="shared" si="504"/>
        <v xml:space="preserve"> </v>
      </c>
      <c r="S1101" t="str">
        <f t="shared" si="505"/>
        <v xml:space="preserve"> </v>
      </c>
      <c r="T1101" t="str">
        <f t="shared" si="506"/>
        <v xml:space="preserve"> </v>
      </c>
      <c r="U1101" t="str">
        <f t="shared" si="507"/>
        <v xml:space="preserve"> </v>
      </c>
      <c r="V1101" t="str">
        <f t="shared" si="508"/>
        <v xml:space="preserve"> </v>
      </c>
      <c r="W1101" t="str">
        <f t="shared" si="511"/>
        <v>WIBI</v>
      </c>
      <c r="X1101" t="str">
        <f t="shared" si="512"/>
        <v>(SCALARSet)</v>
      </c>
    </row>
    <row r="1102" spans="1:24" x14ac:dyDescent="0.25">
      <c r="A1102" t="s">
        <v>4864</v>
      </c>
      <c r="B1102" t="s">
        <v>2875</v>
      </c>
      <c r="C1102" t="s">
        <v>2839</v>
      </c>
      <c r="E1102" t="s">
        <v>2876</v>
      </c>
      <c r="G1102" t="s">
        <v>4865</v>
      </c>
      <c r="H1102" t="s">
        <v>2803</v>
      </c>
      <c r="M1102" t="str">
        <f t="shared" si="509"/>
        <v/>
      </c>
      <c r="N1102" t="str">
        <f t="shared" si="510"/>
        <v/>
      </c>
      <c r="O1102" t="str">
        <f>IFERROR(VLOOKUP(A1102,dispett,2,FALSE),B1102)</f>
        <v>ecpcntl</v>
      </c>
      <c r="P1102" t="str">
        <f t="shared" si="502"/>
        <v>SCALARSet</v>
      </c>
      <c r="Q1102" t="str">
        <f t="shared" si="503"/>
        <v xml:space="preserve"> </v>
      </c>
      <c r="R1102" t="str">
        <f t="shared" si="504"/>
        <v xml:space="preserve"> </v>
      </c>
      <c r="S1102" t="str">
        <f t="shared" si="505"/>
        <v xml:space="preserve"> </v>
      </c>
      <c r="T1102" t="str">
        <f t="shared" si="506"/>
        <v xml:space="preserve"> </v>
      </c>
      <c r="U1102" t="str">
        <f t="shared" si="507"/>
        <v xml:space="preserve"> </v>
      </c>
      <c r="V1102" t="str">
        <f t="shared" si="508"/>
        <v xml:space="preserve"> </v>
      </c>
      <c r="W1102" t="str">
        <f t="shared" si="511"/>
        <v>WIGT</v>
      </c>
      <c r="X1102" t="str">
        <f t="shared" si="512"/>
        <v>(SCALARSet)</v>
      </c>
    </row>
    <row r="1103" spans="1:24" x14ac:dyDescent="0.25">
      <c r="A1103" t="s">
        <v>4866</v>
      </c>
      <c r="B1103" t="s">
        <v>2875</v>
      </c>
      <c r="C1103" t="s">
        <v>2839</v>
      </c>
      <c r="E1103" t="s">
        <v>2876</v>
      </c>
      <c r="G1103" t="s">
        <v>4867</v>
      </c>
      <c r="H1103" t="s">
        <v>2803</v>
      </c>
      <c r="M1103" t="str">
        <f t="shared" si="509"/>
        <v/>
      </c>
      <c r="N1103" t="str">
        <f t="shared" si="510"/>
        <v/>
      </c>
      <c r="O1103" t="str">
        <f>IFERROR(VLOOKUP(A1103,dispett,2,FALSE),B1103)</f>
        <v>ecpcntl</v>
      </c>
      <c r="P1103" t="str">
        <f t="shared" si="502"/>
        <v>SCALARSet</v>
      </c>
      <c r="Q1103" t="str">
        <f t="shared" si="503"/>
        <v xml:space="preserve"> </v>
      </c>
      <c r="R1103" t="str">
        <f t="shared" si="504"/>
        <v xml:space="preserve"> </v>
      </c>
      <c r="S1103" t="str">
        <f t="shared" si="505"/>
        <v xml:space="preserve"> </v>
      </c>
      <c r="T1103" t="str">
        <f t="shared" si="506"/>
        <v xml:space="preserve"> </v>
      </c>
      <c r="U1103" t="str">
        <f t="shared" si="507"/>
        <v xml:space="preserve"> </v>
      </c>
      <c r="V1103" t="str">
        <f t="shared" si="508"/>
        <v xml:space="preserve"> </v>
      </c>
      <c r="W1103" t="str">
        <f t="shared" si="511"/>
        <v>WIAG</v>
      </c>
      <c r="X1103" t="str">
        <f t="shared" si="512"/>
        <v>(SCALARSet)</v>
      </c>
    </row>
    <row r="1104" spans="1:24" x14ac:dyDescent="0.25">
      <c r="A1104" t="s">
        <v>4868</v>
      </c>
      <c r="B1104" t="s">
        <v>2875</v>
      </c>
      <c r="C1104" t="s">
        <v>2839</v>
      </c>
      <c r="E1104" t="s">
        <v>2876</v>
      </c>
      <c r="G1104" t="s">
        <v>4869</v>
      </c>
      <c r="H1104" t="s">
        <v>2803</v>
      </c>
      <c r="M1104" t="str">
        <f t="shared" si="509"/>
        <v/>
      </c>
      <c r="N1104" t="str">
        <f t="shared" si="510"/>
        <v/>
      </c>
      <c r="O1104" t="str">
        <f>IFERROR(VLOOKUP(A1104,dispett,2,FALSE),B1104)</f>
        <v>ecpcntl</v>
      </c>
      <c r="P1104" t="str">
        <f t="shared" si="502"/>
        <v>SCALARSet</v>
      </c>
      <c r="Q1104" t="str">
        <f t="shared" si="503"/>
        <v xml:space="preserve"> </v>
      </c>
      <c r="R1104" t="str">
        <f t="shared" si="504"/>
        <v xml:space="preserve"> </v>
      </c>
      <c r="S1104" t="str">
        <f t="shared" si="505"/>
        <v xml:space="preserve"> </v>
      </c>
      <c r="T1104" t="str">
        <f t="shared" si="506"/>
        <v xml:space="preserve"> </v>
      </c>
      <c r="U1104" t="str">
        <f t="shared" si="507"/>
        <v xml:space="preserve"> </v>
      </c>
      <c r="V1104" t="str">
        <f t="shared" si="508"/>
        <v xml:space="preserve"> </v>
      </c>
      <c r="W1104" t="str">
        <f t="shared" si="511"/>
        <v>WIMS</v>
      </c>
      <c r="X1104" t="str">
        <f t="shared" si="512"/>
        <v>(SCALARSet)</v>
      </c>
    </row>
    <row r="1105" spans="1:24" x14ac:dyDescent="0.25">
      <c r="A1105" t="s">
        <v>4870</v>
      </c>
      <c r="B1105" t="s">
        <v>2875</v>
      </c>
      <c r="C1105" t="s">
        <v>2839</v>
      </c>
      <c r="E1105" t="s">
        <v>2876</v>
      </c>
      <c r="G1105" t="s">
        <v>4871</v>
      </c>
      <c r="H1105" t="s">
        <v>2803</v>
      </c>
      <c r="M1105" t="str">
        <f t="shared" si="509"/>
        <v/>
      </c>
      <c r="N1105" t="str">
        <f t="shared" si="510"/>
        <v/>
      </c>
      <c r="O1105" t="str">
        <f>IFERROR(VLOOKUP(A1105,dispett,2,FALSE),B1105)</f>
        <v>ecpcntl</v>
      </c>
      <c r="P1105" t="str">
        <f t="shared" si="502"/>
        <v>SCALARSet</v>
      </c>
      <c r="Q1105" t="str">
        <f t="shared" si="503"/>
        <v xml:space="preserve"> </v>
      </c>
      <c r="R1105" t="str">
        <f t="shared" si="504"/>
        <v xml:space="preserve"> </v>
      </c>
      <c r="S1105" t="str">
        <f t="shared" si="505"/>
        <v xml:space="preserve"> </v>
      </c>
      <c r="T1105" t="str">
        <f t="shared" si="506"/>
        <v xml:space="preserve"> </v>
      </c>
      <c r="U1105" t="str">
        <f t="shared" si="507"/>
        <v xml:space="preserve"> </v>
      </c>
      <c r="V1105" t="str">
        <f t="shared" si="508"/>
        <v xml:space="preserve"> </v>
      </c>
      <c r="W1105" t="str">
        <f t="shared" si="511"/>
        <v>WIHY</v>
      </c>
      <c r="X1105" t="str">
        <f t="shared" si="512"/>
        <v>(SCALARSet)</v>
      </c>
    </row>
    <row r="1106" spans="1:24" x14ac:dyDescent="0.25">
      <c r="A1106" t="s">
        <v>4872</v>
      </c>
      <c r="B1106" t="s">
        <v>2875</v>
      </c>
      <c r="C1106" t="s">
        <v>2839</v>
      </c>
      <c r="E1106" t="s">
        <v>2876</v>
      </c>
      <c r="G1106" t="s">
        <v>4873</v>
      </c>
      <c r="H1106" t="s">
        <v>2803</v>
      </c>
      <c r="M1106" t="str">
        <f t="shared" si="509"/>
        <v/>
      </c>
      <c r="N1106" t="str">
        <f t="shared" si="510"/>
        <v/>
      </c>
      <c r="O1106" t="str">
        <f>IFERROR(VLOOKUP(A1106,dispett,2,FALSE),B1106)</f>
        <v>ecpcntl</v>
      </c>
      <c r="P1106" t="str">
        <f t="shared" si="502"/>
        <v>SCALARSet</v>
      </c>
      <c r="Q1106" t="str">
        <f t="shared" si="503"/>
        <v xml:space="preserve"> </v>
      </c>
      <c r="R1106" t="str">
        <f t="shared" si="504"/>
        <v xml:space="preserve"> </v>
      </c>
      <c r="S1106" t="str">
        <f t="shared" si="505"/>
        <v xml:space="preserve"> </v>
      </c>
      <c r="T1106" t="str">
        <f t="shared" si="506"/>
        <v xml:space="preserve"> </v>
      </c>
      <c r="U1106" t="str">
        <f t="shared" si="507"/>
        <v xml:space="preserve"> </v>
      </c>
      <c r="V1106" t="str">
        <f t="shared" si="508"/>
        <v xml:space="preserve"> </v>
      </c>
      <c r="W1106" t="str">
        <f t="shared" si="511"/>
        <v>WIHO</v>
      </c>
      <c r="X1106" t="str">
        <f t="shared" si="512"/>
        <v>(SCALARSet)</v>
      </c>
    </row>
    <row r="1107" spans="1:24" x14ac:dyDescent="0.25">
      <c r="A1107" t="s">
        <v>4874</v>
      </c>
      <c r="B1107" t="s">
        <v>2875</v>
      </c>
      <c r="C1107" t="s">
        <v>2839</v>
      </c>
      <c r="E1107" t="s">
        <v>2876</v>
      </c>
      <c r="G1107" t="s">
        <v>4875</v>
      </c>
      <c r="H1107" t="s">
        <v>2803</v>
      </c>
      <c r="M1107" t="str">
        <f t="shared" si="509"/>
        <v/>
      </c>
      <c r="N1107" t="str">
        <f t="shared" si="510"/>
        <v/>
      </c>
      <c r="O1107" t="str">
        <f>IFERROR(VLOOKUP(A1107,dispett,2,FALSE),B1107)</f>
        <v>ecpcntl</v>
      </c>
      <c r="P1107" t="str">
        <f t="shared" si="502"/>
        <v>SCALARSet</v>
      </c>
      <c r="Q1107" t="str">
        <f t="shared" si="503"/>
        <v xml:space="preserve"> </v>
      </c>
      <c r="R1107" t="str">
        <f t="shared" si="504"/>
        <v xml:space="preserve"> </v>
      </c>
      <c r="S1107" t="str">
        <f t="shared" si="505"/>
        <v xml:space="preserve"> </v>
      </c>
      <c r="T1107" t="str">
        <f t="shared" si="506"/>
        <v xml:space="preserve"> </v>
      </c>
      <c r="U1107" t="str">
        <f t="shared" si="507"/>
        <v xml:space="preserve"> </v>
      </c>
      <c r="V1107" t="str">
        <f t="shared" si="508"/>
        <v xml:space="preserve"> </v>
      </c>
      <c r="W1107" t="str">
        <f t="shared" si="511"/>
        <v>WIHI</v>
      </c>
      <c r="X1107" t="str">
        <f t="shared" si="512"/>
        <v>(SCALARSet)</v>
      </c>
    </row>
    <row r="1108" spans="1:24" x14ac:dyDescent="0.25">
      <c r="A1108" t="s">
        <v>4876</v>
      </c>
      <c r="B1108" t="s">
        <v>2875</v>
      </c>
      <c r="C1108" t="s">
        <v>2839</v>
      </c>
      <c r="E1108" t="s">
        <v>2876</v>
      </c>
      <c r="G1108" t="s">
        <v>4877</v>
      </c>
      <c r="H1108" t="s">
        <v>2803</v>
      </c>
      <c r="M1108" t="str">
        <f t="shared" si="509"/>
        <v/>
      </c>
      <c r="N1108" t="str">
        <f t="shared" si="510"/>
        <v/>
      </c>
      <c r="O1108" t="str">
        <f>IFERROR(VLOOKUP(A1108,dispett,2,FALSE),B1108)</f>
        <v>ecpcntl</v>
      </c>
      <c r="P1108" t="str">
        <f t="shared" si="502"/>
        <v>SCALARSet</v>
      </c>
      <c r="Q1108" t="str">
        <f t="shared" si="503"/>
        <v xml:space="preserve"> </v>
      </c>
      <c r="R1108" t="str">
        <f t="shared" si="504"/>
        <v xml:space="preserve"> </v>
      </c>
      <c r="S1108" t="str">
        <f t="shared" si="505"/>
        <v xml:space="preserve"> </v>
      </c>
      <c r="T1108" t="str">
        <f t="shared" si="506"/>
        <v xml:space="preserve"> </v>
      </c>
      <c r="U1108" t="str">
        <f t="shared" si="507"/>
        <v xml:space="preserve"> </v>
      </c>
      <c r="V1108" t="str">
        <f t="shared" si="508"/>
        <v xml:space="preserve"> </v>
      </c>
      <c r="W1108" t="str">
        <f t="shared" si="511"/>
        <v>WITI</v>
      </c>
      <c r="X1108" t="str">
        <f t="shared" si="512"/>
        <v>(SCALARSet)</v>
      </c>
    </row>
    <row r="1109" spans="1:24" x14ac:dyDescent="0.25">
      <c r="A1109" t="s">
        <v>4878</v>
      </c>
      <c r="B1109" t="s">
        <v>2875</v>
      </c>
      <c r="C1109" t="s">
        <v>2839</v>
      </c>
      <c r="E1109" t="s">
        <v>2876</v>
      </c>
      <c r="G1109" t="s">
        <v>4879</v>
      </c>
      <c r="H1109" t="s">
        <v>2803</v>
      </c>
      <c r="M1109" t="str">
        <f t="shared" si="509"/>
        <v/>
      </c>
      <c r="N1109" t="str">
        <f t="shared" si="510"/>
        <v/>
      </c>
      <c r="O1109" t="str">
        <f>IFERROR(VLOOKUP(A1109,dispett,2,FALSE),B1109)</f>
        <v>ecpcntl</v>
      </c>
      <c r="P1109" t="str">
        <f t="shared" si="502"/>
        <v>SCALARSet</v>
      </c>
      <c r="Q1109" t="str">
        <f t="shared" si="503"/>
        <v xml:space="preserve"> </v>
      </c>
      <c r="R1109" t="str">
        <f t="shared" si="504"/>
        <v xml:space="preserve"> </v>
      </c>
      <c r="S1109" t="str">
        <f t="shared" si="505"/>
        <v xml:space="preserve"> </v>
      </c>
      <c r="T1109" t="str">
        <f t="shared" si="506"/>
        <v xml:space="preserve"> </v>
      </c>
      <c r="U1109" t="str">
        <f t="shared" si="507"/>
        <v xml:space="preserve"> </v>
      </c>
      <c r="V1109" t="str">
        <f t="shared" si="508"/>
        <v xml:space="preserve"> </v>
      </c>
      <c r="W1109" t="str">
        <f t="shared" si="511"/>
        <v>WIPS</v>
      </c>
      <c r="X1109" t="str">
        <f t="shared" si="512"/>
        <v>(SCALARSet)</v>
      </c>
    </row>
    <row r="1110" spans="1:24" x14ac:dyDescent="0.25">
      <c r="A1110" t="s">
        <v>4880</v>
      </c>
      <c r="B1110" t="s">
        <v>2875</v>
      </c>
      <c r="C1110" t="s">
        <v>2839</v>
      </c>
      <c r="E1110" t="s">
        <v>2876</v>
      </c>
      <c r="G1110" t="s">
        <v>4881</v>
      </c>
      <c r="H1110" t="s">
        <v>2803</v>
      </c>
      <c r="M1110" t="str">
        <f t="shared" si="509"/>
        <v/>
      </c>
      <c r="N1110" t="str">
        <f t="shared" si="510"/>
        <v/>
      </c>
      <c r="O1110" t="str">
        <f>IFERROR(VLOOKUP(A1110,dispett,2,FALSE),B1110)</f>
        <v>ecpcntl</v>
      </c>
      <c r="P1110" t="str">
        <f t="shared" si="502"/>
        <v>SCALARSet</v>
      </c>
      <c r="Q1110" t="str">
        <f t="shared" si="503"/>
        <v xml:space="preserve"> </v>
      </c>
      <c r="R1110" t="str">
        <f t="shared" si="504"/>
        <v xml:space="preserve"> </v>
      </c>
      <c r="S1110" t="str">
        <f t="shared" si="505"/>
        <v xml:space="preserve"> </v>
      </c>
      <c r="T1110" t="str">
        <f t="shared" si="506"/>
        <v xml:space="preserve"> </v>
      </c>
      <c r="U1110" t="str">
        <f t="shared" si="507"/>
        <v xml:space="preserve"> </v>
      </c>
      <c r="V1110" t="str">
        <f t="shared" si="508"/>
        <v xml:space="preserve"> </v>
      </c>
      <c r="W1110" t="str">
        <f t="shared" si="511"/>
        <v>WIP2</v>
      </c>
      <c r="X1110" t="str">
        <f t="shared" si="512"/>
        <v>(SCALARSet)</v>
      </c>
    </row>
    <row r="1111" spans="1:24" x14ac:dyDescent="0.25">
      <c r="A1111" t="s">
        <v>4882</v>
      </c>
      <c r="B1111" t="s">
        <v>2875</v>
      </c>
      <c r="C1111" t="s">
        <v>2839</v>
      </c>
      <c r="E1111" t="s">
        <v>2876</v>
      </c>
      <c r="G1111" t="s">
        <v>4883</v>
      </c>
      <c r="H1111" t="s">
        <v>2803</v>
      </c>
      <c r="M1111" t="str">
        <f t="shared" si="509"/>
        <v/>
      </c>
      <c r="N1111" t="str">
        <f t="shared" si="510"/>
        <v/>
      </c>
      <c r="O1111" t="str">
        <f>IFERROR(VLOOKUP(A1111,dispett,2,FALSE),B1111)</f>
        <v>ecpcntl</v>
      </c>
      <c r="P1111" t="str">
        <f t="shared" si="502"/>
        <v>SCALARSet</v>
      </c>
      <c r="Q1111" t="str">
        <f t="shared" si="503"/>
        <v xml:space="preserve"> </v>
      </c>
      <c r="R1111" t="str">
        <f t="shared" si="504"/>
        <v xml:space="preserve"> </v>
      </c>
      <c r="S1111" t="str">
        <f t="shared" si="505"/>
        <v xml:space="preserve"> </v>
      </c>
      <c r="T1111" t="str">
        <f t="shared" si="506"/>
        <v xml:space="preserve"> </v>
      </c>
      <c r="U1111" t="str">
        <f t="shared" si="507"/>
        <v xml:space="preserve"> </v>
      </c>
      <c r="V1111" t="str">
        <f t="shared" si="508"/>
        <v xml:space="preserve"> </v>
      </c>
      <c r="W1111" t="str">
        <f t="shared" si="511"/>
        <v>WISQ</v>
      </c>
      <c r="X1111" t="str">
        <f t="shared" si="512"/>
        <v>(SCALARSet)</v>
      </c>
    </row>
    <row r="1112" spans="1:24" x14ac:dyDescent="0.25">
      <c r="A1112" t="s">
        <v>4884</v>
      </c>
      <c r="B1112" t="s">
        <v>2875</v>
      </c>
      <c r="C1112" t="s">
        <v>2839</v>
      </c>
      <c r="E1112" t="s">
        <v>2876</v>
      </c>
      <c r="G1112" t="s">
        <v>4885</v>
      </c>
      <c r="H1112" t="s">
        <v>2803</v>
      </c>
      <c r="M1112" t="str">
        <f t="shared" si="509"/>
        <v/>
      </c>
      <c r="N1112" t="str">
        <f t="shared" si="510"/>
        <v/>
      </c>
      <c r="O1112" t="str">
        <f>IFERROR(VLOOKUP(A1112,dispett,2,FALSE),B1112)</f>
        <v>ecpcntl</v>
      </c>
      <c r="P1112" t="str">
        <f t="shared" si="502"/>
        <v>SCALARSet</v>
      </c>
      <c r="Q1112" t="str">
        <f t="shared" si="503"/>
        <v xml:space="preserve"> </v>
      </c>
      <c r="R1112" t="str">
        <f t="shared" si="504"/>
        <v xml:space="preserve"> </v>
      </c>
      <c r="S1112" t="str">
        <f t="shared" si="505"/>
        <v xml:space="preserve"> </v>
      </c>
      <c r="T1112" t="str">
        <f t="shared" si="506"/>
        <v xml:space="preserve"> </v>
      </c>
      <c r="U1112" t="str">
        <f t="shared" si="507"/>
        <v xml:space="preserve"> </v>
      </c>
      <c r="V1112" t="str">
        <f t="shared" si="508"/>
        <v xml:space="preserve"> </v>
      </c>
      <c r="W1112" t="str">
        <f t="shared" si="511"/>
        <v>WIDS</v>
      </c>
      <c r="X1112" t="str">
        <f t="shared" si="512"/>
        <v>(SCALARSet)</v>
      </c>
    </row>
    <row r="1113" spans="1:24" x14ac:dyDescent="0.25">
      <c r="A1113" t="s">
        <v>4886</v>
      </c>
      <c r="B1113" t="s">
        <v>2875</v>
      </c>
      <c r="C1113" t="s">
        <v>2839</v>
      </c>
      <c r="E1113" t="s">
        <v>2876</v>
      </c>
      <c r="G1113" t="s">
        <v>4881</v>
      </c>
      <c r="H1113" t="s">
        <v>2803</v>
      </c>
      <c r="M1113" t="str">
        <f t="shared" si="509"/>
        <v/>
      </c>
      <c r="N1113" t="str">
        <f t="shared" si="510"/>
        <v/>
      </c>
      <c r="O1113" t="str">
        <f>IFERROR(VLOOKUP(A1113,dispett,2,FALSE),B1113)</f>
        <v>ecpcntl</v>
      </c>
      <c r="P1113" t="str">
        <f t="shared" si="502"/>
        <v>SCALARSet</v>
      </c>
      <c r="Q1113" t="str">
        <f t="shared" si="503"/>
        <v xml:space="preserve"> </v>
      </c>
      <c r="R1113" t="str">
        <f t="shared" si="504"/>
        <v xml:space="preserve"> </v>
      </c>
      <c r="S1113" t="str">
        <f t="shared" si="505"/>
        <v xml:space="preserve"> </v>
      </c>
      <c r="T1113" t="str">
        <f t="shared" si="506"/>
        <v xml:space="preserve"> </v>
      </c>
      <c r="U1113" t="str">
        <f t="shared" si="507"/>
        <v xml:space="preserve"> </v>
      </c>
      <c r="V1113" t="str">
        <f t="shared" si="508"/>
        <v xml:space="preserve"> </v>
      </c>
      <c r="W1113" t="str">
        <f t="shared" si="511"/>
        <v>WIOS</v>
      </c>
      <c r="X1113" t="str">
        <f t="shared" si="512"/>
        <v>(SCALARSet)</v>
      </c>
    </row>
    <row r="1114" spans="1:24" x14ac:dyDescent="0.25">
      <c r="A1114" t="s">
        <v>4887</v>
      </c>
      <c r="B1114" t="s">
        <v>2875</v>
      </c>
      <c r="C1114" t="s">
        <v>2839</v>
      </c>
      <c r="E1114" t="s">
        <v>2876</v>
      </c>
      <c r="G1114" t="s">
        <v>4888</v>
      </c>
      <c r="H1114" t="s">
        <v>2803</v>
      </c>
      <c r="M1114" t="str">
        <f t="shared" si="509"/>
        <v/>
      </c>
      <c r="N1114" t="str">
        <f t="shared" si="510"/>
        <v/>
      </c>
      <c r="O1114" t="str">
        <f>IFERROR(VLOOKUP(A1114,dispett,2,FALSE),B1114)</f>
        <v>ecpcntl</v>
      </c>
      <c r="P1114" t="str">
        <f t="shared" si="502"/>
        <v>SCALARSet</v>
      </c>
      <c r="Q1114" t="str">
        <f t="shared" si="503"/>
        <v xml:space="preserve"> </v>
      </c>
      <c r="R1114" t="str">
        <f t="shared" si="504"/>
        <v xml:space="preserve"> </v>
      </c>
      <c r="S1114" t="str">
        <f t="shared" si="505"/>
        <v xml:space="preserve"> </v>
      </c>
      <c r="T1114" t="str">
        <f t="shared" si="506"/>
        <v xml:space="preserve"> </v>
      </c>
      <c r="U1114" t="str">
        <f t="shared" si="507"/>
        <v xml:space="preserve"> </v>
      </c>
      <c r="V1114" t="str">
        <f t="shared" si="508"/>
        <v xml:space="preserve"> </v>
      </c>
      <c r="W1114" t="str">
        <f t="shared" si="511"/>
        <v>WIWN</v>
      </c>
      <c r="X1114" t="str">
        <f t="shared" si="512"/>
        <v>(SCALARSet)</v>
      </c>
    </row>
    <row r="1115" spans="1:24" x14ac:dyDescent="0.25">
      <c r="A1115" t="s">
        <v>4889</v>
      </c>
      <c r="B1115" t="s">
        <v>2875</v>
      </c>
      <c r="C1115" t="s">
        <v>2839</v>
      </c>
      <c r="E1115" t="s">
        <v>2876</v>
      </c>
      <c r="G1115" t="s">
        <v>4890</v>
      </c>
      <c r="H1115" t="s">
        <v>2803</v>
      </c>
      <c r="M1115" t="str">
        <f t="shared" si="509"/>
        <v/>
      </c>
      <c r="N1115" t="str">
        <f t="shared" si="510"/>
        <v/>
      </c>
      <c r="O1115" t="str">
        <f>IFERROR(VLOOKUP(A1115,dispett,2,FALSE),B1115)</f>
        <v>ecpcntl</v>
      </c>
      <c r="P1115" t="str">
        <f t="shared" si="502"/>
        <v>SCALARSet</v>
      </c>
      <c r="Q1115" t="str">
        <f t="shared" si="503"/>
        <v xml:space="preserve"> </v>
      </c>
      <c r="R1115" t="str">
        <f t="shared" si="504"/>
        <v xml:space="preserve"> </v>
      </c>
      <c r="S1115" t="str">
        <f t="shared" si="505"/>
        <v xml:space="preserve"> </v>
      </c>
      <c r="T1115" t="str">
        <f t="shared" si="506"/>
        <v xml:space="preserve"> </v>
      </c>
      <c r="U1115" t="str">
        <f t="shared" si="507"/>
        <v xml:space="preserve"> </v>
      </c>
      <c r="V1115" t="str">
        <f t="shared" si="508"/>
        <v xml:space="preserve"> </v>
      </c>
      <c r="W1115" t="str">
        <f t="shared" si="511"/>
        <v>WIWL</v>
      </c>
      <c r="X1115" t="str">
        <f t="shared" si="512"/>
        <v>(SCALARSet)</v>
      </c>
    </row>
    <row r="1116" spans="1:24" x14ac:dyDescent="0.25">
      <c r="A1116" t="s">
        <v>4891</v>
      </c>
      <c r="B1116" t="s">
        <v>2875</v>
      </c>
      <c r="C1116" t="s">
        <v>2839</v>
      </c>
      <c r="E1116" t="s">
        <v>2876</v>
      </c>
      <c r="G1116" t="s">
        <v>4892</v>
      </c>
      <c r="H1116" t="s">
        <v>2803</v>
      </c>
      <c r="M1116" t="str">
        <f t="shared" si="509"/>
        <v/>
      </c>
      <c r="N1116" t="str">
        <f t="shared" si="510"/>
        <v/>
      </c>
      <c r="O1116" t="str">
        <f>IFERROR(VLOOKUP(A1116,dispett,2,FALSE),B1116)</f>
        <v>ecpcntl</v>
      </c>
      <c r="P1116" t="str">
        <f t="shared" si="502"/>
        <v>SCALARSet</v>
      </c>
      <c r="Q1116" t="str">
        <f t="shared" si="503"/>
        <v xml:space="preserve"> </v>
      </c>
      <c r="R1116" t="str">
        <f t="shared" si="504"/>
        <v xml:space="preserve"> </v>
      </c>
      <c r="S1116" t="str">
        <f t="shared" si="505"/>
        <v xml:space="preserve"> </v>
      </c>
      <c r="T1116" t="str">
        <f t="shared" si="506"/>
        <v xml:space="preserve"> </v>
      </c>
      <c r="U1116" t="str">
        <f t="shared" si="507"/>
        <v xml:space="preserve"> </v>
      </c>
      <c r="V1116" t="str">
        <f t="shared" si="508"/>
        <v xml:space="preserve"> </v>
      </c>
      <c r="W1116" t="str">
        <f t="shared" si="511"/>
        <v>WIWF</v>
      </c>
      <c r="X1116" t="str">
        <f t="shared" si="512"/>
        <v>(SCALARSet)</v>
      </c>
    </row>
    <row r="1117" spans="1:24" x14ac:dyDescent="0.25">
      <c r="A1117" t="s">
        <v>4893</v>
      </c>
      <c r="B1117" t="s">
        <v>2875</v>
      </c>
      <c r="C1117" t="s">
        <v>2839</v>
      </c>
      <c r="E1117" t="s">
        <v>2876</v>
      </c>
      <c r="G1117" t="s">
        <v>4894</v>
      </c>
      <c r="H1117" t="s">
        <v>2803</v>
      </c>
      <c r="M1117" t="str">
        <f t="shared" si="509"/>
        <v/>
      </c>
      <c r="N1117" t="str">
        <f t="shared" si="510"/>
        <v/>
      </c>
      <c r="O1117" t="str">
        <f>IFERROR(VLOOKUP(A1117,dispett,2,FALSE),B1117)</f>
        <v>ecpcntl</v>
      </c>
      <c r="P1117" t="str">
        <f t="shared" si="502"/>
        <v>SCALARSet</v>
      </c>
      <c r="Q1117" t="str">
        <f t="shared" si="503"/>
        <v xml:space="preserve"> </v>
      </c>
      <c r="R1117" t="str">
        <f t="shared" si="504"/>
        <v xml:space="preserve"> </v>
      </c>
      <c r="S1117" t="str">
        <f t="shared" si="505"/>
        <v xml:space="preserve"> </v>
      </c>
      <c r="T1117" t="str">
        <f t="shared" si="506"/>
        <v xml:space="preserve"> </v>
      </c>
      <c r="U1117" t="str">
        <f t="shared" si="507"/>
        <v xml:space="preserve"> </v>
      </c>
      <c r="V1117" t="str">
        <f t="shared" si="508"/>
        <v xml:space="preserve"> </v>
      </c>
      <c r="W1117" t="str">
        <f t="shared" si="511"/>
        <v>WISO</v>
      </c>
      <c r="X1117" t="str">
        <f t="shared" si="512"/>
        <v>(SCALARSet)</v>
      </c>
    </row>
    <row r="1118" spans="1:24" x14ac:dyDescent="0.25">
      <c r="A1118" t="s">
        <v>4895</v>
      </c>
      <c r="B1118" t="s">
        <v>2875</v>
      </c>
      <c r="C1118" t="s">
        <v>2839</v>
      </c>
      <c r="E1118" t="s">
        <v>2876</v>
      </c>
      <c r="G1118" t="s">
        <v>4896</v>
      </c>
      <c r="H1118" t="s">
        <v>2803</v>
      </c>
      <c r="M1118" t="str">
        <f t="shared" si="509"/>
        <v/>
      </c>
      <c r="N1118" t="str">
        <f t="shared" si="510"/>
        <v/>
      </c>
      <c r="O1118" t="str">
        <f>IFERROR(VLOOKUP(A1118,dispett,2,FALSE),B1118)</f>
        <v>ecpcntl</v>
      </c>
      <c r="P1118" t="str">
        <f t="shared" si="502"/>
        <v>SCALARSet</v>
      </c>
      <c r="Q1118" t="str">
        <f t="shared" si="503"/>
        <v xml:space="preserve"> </v>
      </c>
      <c r="R1118" t="str">
        <f t="shared" si="504"/>
        <v xml:space="preserve"> </v>
      </c>
      <c r="S1118" t="str">
        <f t="shared" si="505"/>
        <v xml:space="preserve"> </v>
      </c>
      <c r="T1118" t="str">
        <f t="shared" si="506"/>
        <v xml:space="preserve"> </v>
      </c>
      <c r="U1118" t="str">
        <f t="shared" si="507"/>
        <v xml:space="preserve"> </v>
      </c>
      <c r="V1118" t="str">
        <f t="shared" si="508"/>
        <v xml:space="preserve"> </v>
      </c>
      <c r="W1118" t="str">
        <f t="shared" si="511"/>
        <v>WISS</v>
      </c>
      <c r="X1118" t="str">
        <f t="shared" si="512"/>
        <v>(SCALARSet)</v>
      </c>
    </row>
    <row r="1119" spans="1:24" x14ac:dyDescent="0.25">
      <c r="A1119" t="s">
        <v>4897</v>
      </c>
      <c r="B1119" t="s">
        <v>2875</v>
      </c>
      <c r="C1119" t="s">
        <v>2839</v>
      </c>
      <c r="E1119" t="s">
        <v>2876</v>
      </c>
      <c r="G1119" t="s">
        <v>4898</v>
      </c>
      <c r="H1119" t="s">
        <v>2803</v>
      </c>
      <c r="M1119" t="str">
        <f t="shared" si="509"/>
        <v/>
      </c>
      <c r="N1119" t="str">
        <f t="shared" si="510"/>
        <v/>
      </c>
      <c r="O1119" t="str">
        <f>IFERROR(VLOOKUP(A1119,dispett,2,FALSE),B1119)</f>
        <v>ecpcntl</v>
      </c>
      <c r="P1119" t="str">
        <f t="shared" si="502"/>
        <v>SCALARSet</v>
      </c>
      <c r="Q1119" t="str">
        <f t="shared" si="503"/>
        <v xml:space="preserve"> </v>
      </c>
      <c r="R1119" t="str">
        <f t="shared" si="504"/>
        <v xml:space="preserve"> </v>
      </c>
      <c r="S1119" t="str">
        <f t="shared" si="505"/>
        <v xml:space="preserve"> </v>
      </c>
      <c r="T1119" t="str">
        <f t="shared" si="506"/>
        <v xml:space="preserve"> </v>
      </c>
      <c r="U1119" t="str">
        <f t="shared" si="507"/>
        <v xml:space="preserve"> </v>
      </c>
      <c r="V1119" t="str">
        <f t="shared" si="508"/>
        <v xml:space="preserve"> </v>
      </c>
      <c r="W1119" t="str">
        <f t="shared" si="511"/>
        <v>WIS2</v>
      </c>
      <c r="X1119" t="str">
        <f t="shared" si="512"/>
        <v>(SCALARSet)</v>
      </c>
    </row>
    <row r="1120" spans="1:24" x14ac:dyDescent="0.25">
      <c r="A1120" t="s">
        <v>4899</v>
      </c>
      <c r="B1120" t="s">
        <v>2875</v>
      </c>
      <c r="C1120" t="s">
        <v>2839</v>
      </c>
      <c r="E1120" t="s">
        <v>2876</v>
      </c>
      <c r="G1120" t="s">
        <v>4900</v>
      </c>
      <c r="H1120" t="s">
        <v>2803</v>
      </c>
      <c r="M1120" t="str">
        <f t="shared" si="509"/>
        <v/>
      </c>
      <c r="N1120" t="str">
        <f t="shared" si="510"/>
        <v/>
      </c>
      <c r="O1120" t="str">
        <f>IFERROR(VLOOKUP(A1120,dispett,2,FALSE),B1120)</f>
        <v>ecpcntl</v>
      </c>
      <c r="P1120" t="str">
        <f t="shared" si="502"/>
        <v>SCALARSet</v>
      </c>
      <c r="Q1120" t="str">
        <f t="shared" si="503"/>
        <v xml:space="preserve"> </v>
      </c>
      <c r="R1120" t="str">
        <f t="shared" si="504"/>
        <v xml:space="preserve"> </v>
      </c>
      <c r="S1120" t="str">
        <f t="shared" si="505"/>
        <v xml:space="preserve"> </v>
      </c>
      <c r="T1120" t="str">
        <f t="shared" si="506"/>
        <v xml:space="preserve"> </v>
      </c>
      <c r="U1120" t="str">
        <f t="shared" si="507"/>
        <v xml:space="preserve"> </v>
      </c>
      <c r="V1120" t="str">
        <f t="shared" si="508"/>
        <v xml:space="preserve"> </v>
      </c>
      <c r="W1120" t="str">
        <f t="shared" si="511"/>
        <v>WIPV</v>
      </c>
      <c r="X1120" t="str">
        <f t="shared" si="512"/>
        <v>(SCALARSet)</v>
      </c>
    </row>
    <row r="1121" spans="1:24" x14ac:dyDescent="0.25">
      <c r="A1121" t="s">
        <v>4901</v>
      </c>
      <c r="B1121" t="s">
        <v>2875</v>
      </c>
      <c r="C1121" t="s">
        <v>2839</v>
      </c>
      <c r="E1121" t="s">
        <v>2876</v>
      </c>
      <c r="G1121" t="s">
        <v>4902</v>
      </c>
      <c r="H1121" t="s">
        <v>2803</v>
      </c>
      <c r="M1121" t="str">
        <f t="shared" si="509"/>
        <v/>
      </c>
      <c r="N1121" t="str">
        <f t="shared" si="510"/>
        <v/>
      </c>
      <c r="O1121" t="str">
        <f>IFERROR(VLOOKUP(A1121,dispett,2,FALSE),B1121)</f>
        <v>ecpcntl</v>
      </c>
      <c r="P1121" t="str">
        <f t="shared" si="502"/>
        <v>SCALARSet</v>
      </c>
      <c r="Q1121" t="str">
        <f t="shared" si="503"/>
        <v xml:space="preserve"> </v>
      </c>
      <c r="R1121" t="str">
        <f t="shared" si="504"/>
        <v xml:space="preserve"> </v>
      </c>
      <c r="S1121" t="str">
        <f t="shared" si="505"/>
        <v xml:space="preserve"> </v>
      </c>
      <c r="T1121" t="str">
        <f t="shared" si="506"/>
        <v xml:space="preserve"> </v>
      </c>
      <c r="U1121" t="str">
        <f t="shared" si="507"/>
        <v xml:space="preserve"> </v>
      </c>
      <c r="V1121" t="str">
        <f t="shared" si="508"/>
        <v xml:space="preserve"> </v>
      </c>
      <c r="W1121" t="str">
        <f t="shared" si="511"/>
        <v>WIPT</v>
      </c>
      <c r="X1121" t="str">
        <f t="shared" si="512"/>
        <v>(SCALARSet)</v>
      </c>
    </row>
    <row r="1122" spans="1:24" x14ac:dyDescent="0.25">
      <c r="A1122" t="s">
        <v>4903</v>
      </c>
      <c r="B1122" t="s">
        <v>2875</v>
      </c>
      <c r="C1122" t="s">
        <v>2839</v>
      </c>
      <c r="E1122" t="s">
        <v>2876</v>
      </c>
      <c r="G1122" t="s">
        <v>4904</v>
      </c>
      <c r="H1122" t="s">
        <v>2803</v>
      </c>
      <c r="M1122" t="str">
        <f t="shared" si="509"/>
        <v/>
      </c>
      <c r="N1122" t="str">
        <f t="shared" si="510"/>
        <v/>
      </c>
      <c r="O1122" t="str">
        <f>IFERROR(VLOOKUP(A1122,dispett,2,FALSE),B1122)</f>
        <v>ecpcntl</v>
      </c>
      <c r="P1122" t="str">
        <f t="shared" si="502"/>
        <v>SCALARSet</v>
      </c>
      <c r="Q1122" t="str">
        <f t="shared" si="503"/>
        <v xml:space="preserve"> </v>
      </c>
      <c r="R1122" t="str">
        <f t="shared" si="504"/>
        <v xml:space="preserve"> </v>
      </c>
      <c r="S1122" t="str">
        <f t="shared" si="505"/>
        <v xml:space="preserve"> </v>
      </c>
      <c r="T1122" t="str">
        <f t="shared" si="506"/>
        <v xml:space="preserve"> </v>
      </c>
      <c r="U1122" t="str">
        <f t="shared" si="507"/>
        <v xml:space="preserve"> </v>
      </c>
      <c r="V1122" t="str">
        <f t="shared" si="508"/>
        <v xml:space="preserve"> </v>
      </c>
      <c r="W1122" t="str">
        <f t="shared" si="511"/>
        <v>WIIN</v>
      </c>
      <c r="X1122" t="str">
        <f t="shared" si="512"/>
        <v>(SCALARSet)</v>
      </c>
    </row>
    <row r="1123" spans="1:24" x14ac:dyDescent="0.25">
      <c r="A1123" t="s">
        <v>4905</v>
      </c>
      <c r="B1123" t="s">
        <v>2875</v>
      </c>
      <c r="C1123" t="s">
        <v>2839</v>
      </c>
      <c r="E1123" t="s">
        <v>2876</v>
      </c>
      <c r="G1123" t="s">
        <v>4906</v>
      </c>
      <c r="H1123" t="s">
        <v>2803</v>
      </c>
      <c r="M1123" t="str">
        <f t="shared" si="509"/>
        <v/>
      </c>
      <c r="N1123" t="str">
        <f t="shared" si="510"/>
        <v/>
      </c>
      <c r="O1123" t="str">
        <f>IFERROR(VLOOKUP(A1123,dispett,2,FALSE),B1123)</f>
        <v>ecpcntl</v>
      </c>
      <c r="P1123" t="str">
        <f t="shared" si="502"/>
        <v>SCALARSet</v>
      </c>
      <c r="Q1123" t="str">
        <f t="shared" si="503"/>
        <v xml:space="preserve"> </v>
      </c>
      <c r="R1123" t="str">
        <f t="shared" si="504"/>
        <v xml:space="preserve"> </v>
      </c>
      <c r="S1123" t="str">
        <f t="shared" si="505"/>
        <v xml:space="preserve"> </v>
      </c>
      <c r="T1123" t="str">
        <f t="shared" si="506"/>
        <v xml:space="preserve"> </v>
      </c>
      <c r="U1123" t="str">
        <f t="shared" si="507"/>
        <v xml:space="preserve"> </v>
      </c>
      <c r="V1123" t="str">
        <f t="shared" si="508"/>
        <v xml:space="preserve"> </v>
      </c>
      <c r="W1123" t="str">
        <f t="shared" si="511"/>
        <v>WIDB</v>
      </c>
      <c r="X1123" t="str">
        <f t="shared" si="512"/>
        <v>(SCALARSet)</v>
      </c>
    </row>
    <row r="1124" spans="1:24" x14ac:dyDescent="0.25">
      <c r="A1124" t="s">
        <v>4907</v>
      </c>
      <c r="B1124" t="s">
        <v>2875</v>
      </c>
      <c r="C1124" t="s">
        <v>2839</v>
      </c>
      <c r="E1124" t="s">
        <v>2876</v>
      </c>
      <c r="G1124" t="s">
        <v>4908</v>
      </c>
      <c r="H1124" t="s">
        <v>2803</v>
      </c>
      <c r="M1124" t="str">
        <f t="shared" si="509"/>
        <v/>
      </c>
      <c r="N1124" t="str">
        <f t="shared" si="510"/>
        <v/>
      </c>
      <c r="O1124" t="str">
        <f>IFERROR(VLOOKUP(A1124,dispett,2,FALSE),B1124)</f>
        <v>ecpcntl</v>
      </c>
      <c r="P1124" t="str">
        <f t="shared" si="502"/>
        <v>SCALARSet</v>
      </c>
      <c r="Q1124" t="str">
        <f t="shared" si="503"/>
        <v xml:space="preserve"> </v>
      </c>
      <c r="R1124" t="str">
        <f t="shared" si="504"/>
        <v xml:space="preserve"> </v>
      </c>
      <c r="S1124" t="str">
        <f t="shared" si="505"/>
        <v xml:space="preserve"> </v>
      </c>
      <c r="T1124" t="str">
        <f t="shared" si="506"/>
        <v xml:space="preserve"> </v>
      </c>
      <c r="U1124" t="str">
        <f t="shared" si="507"/>
        <v xml:space="preserve"> </v>
      </c>
      <c r="V1124" t="str">
        <f t="shared" si="508"/>
        <v xml:space="preserve"> </v>
      </c>
      <c r="W1124" t="str">
        <f t="shared" si="511"/>
        <v>WIDP</v>
      </c>
      <c r="X1124" t="str">
        <f t="shared" si="512"/>
        <v>(SCALARSet)</v>
      </c>
    </row>
    <row r="1125" spans="1:24" x14ac:dyDescent="0.25">
      <c r="A1125" t="s">
        <v>4909</v>
      </c>
      <c r="B1125" t="s">
        <v>2928</v>
      </c>
      <c r="C1125" t="s">
        <v>2839</v>
      </c>
      <c r="E1125" t="s">
        <v>2929</v>
      </c>
      <c r="G1125" t="s">
        <v>4910</v>
      </c>
      <c r="H1125" t="s">
        <v>2727</v>
      </c>
      <c r="M1125" t="str">
        <f t="shared" si="509"/>
        <v/>
      </c>
      <c r="N1125" t="str">
        <f t="shared" si="510"/>
        <v/>
      </c>
      <c r="O1125" t="str">
        <f>IFERROR(VLOOKUP(A1125,dispett,2,FALSE),B1125)</f>
        <v>dsmtfecp</v>
      </c>
      <c r="P1125" t="str">
        <f t="shared" si="502"/>
        <v>SupplyRegion_ALT1</v>
      </c>
      <c r="Q1125" t="str">
        <f t="shared" si="503"/>
        <v xml:space="preserve"> </v>
      </c>
      <c r="R1125" t="str">
        <f t="shared" si="504"/>
        <v xml:space="preserve"> </v>
      </c>
      <c r="S1125" t="str">
        <f t="shared" si="505"/>
        <v xml:space="preserve"> </v>
      </c>
      <c r="T1125" t="str">
        <f t="shared" si="506"/>
        <v xml:space="preserve"> </v>
      </c>
      <c r="U1125" t="str">
        <f t="shared" si="507"/>
        <v xml:space="preserve"> </v>
      </c>
      <c r="V1125" t="str">
        <f t="shared" si="508"/>
        <v xml:space="preserve"> </v>
      </c>
      <c r="W1125" t="str">
        <f t="shared" si="511"/>
        <v>WL_CAP_ADJ</v>
      </c>
      <c r="X1125" t="str">
        <f t="shared" si="512"/>
        <v>(SupplyRegion_ALT1)</v>
      </c>
    </row>
    <row r="1126" spans="1:24" x14ac:dyDescent="0.25">
      <c r="A1126" t="s">
        <v>4911</v>
      </c>
      <c r="B1126" t="s">
        <v>2932</v>
      </c>
      <c r="C1126" t="s">
        <v>2839</v>
      </c>
      <c r="E1126" t="s">
        <v>2914</v>
      </c>
      <c r="G1126" t="s">
        <v>4912</v>
      </c>
      <c r="H1126" t="s">
        <v>2727</v>
      </c>
      <c r="I1126" t="s">
        <v>2742</v>
      </c>
      <c r="J1126" t="s">
        <v>2551</v>
      </c>
      <c r="K1126" t="s">
        <v>2561</v>
      </c>
      <c r="M1126" t="str">
        <f t="shared" si="509"/>
        <v/>
      </c>
      <c r="N1126" t="str">
        <f t="shared" si="510"/>
        <v/>
      </c>
      <c r="O1126" t="str">
        <f>IFERROR(VLOOKUP(A1126,dispett,2,FALSE),B1126)</f>
        <v>wrenew</v>
      </c>
      <c r="P1126" t="str">
        <f t="shared" si="502"/>
        <v>SupplyRegion_ALT1</v>
      </c>
      <c r="Q1126" t="str">
        <f t="shared" si="503"/>
        <v>SupplyStep</v>
      </c>
      <c r="R1126" t="str">
        <f t="shared" si="504"/>
        <v>Months</v>
      </c>
      <c r="S1126" t="str">
        <f t="shared" si="505"/>
        <v>MNUMYR</v>
      </c>
      <c r="T1126" t="str">
        <f t="shared" si="506"/>
        <v xml:space="preserve"> </v>
      </c>
      <c r="U1126" t="str">
        <f t="shared" si="507"/>
        <v xml:space="preserve"> </v>
      </c>
      <c r="V1126" t="str">
        <f t="shared" si="508"/>
        <v xml:space="preserve"> </v>
      </c>
      <c r="W1126" t="str">
        <f t="shared" si="511"/>
        <v>WMFHYEL</v>
      </c>
      <c r="X1126" t="str">
        <f t="shared" si="512"/>
        <v>(SupplyRegion_ALT1,SupplyStep,Months,MNUMYR)</v>
      </c>
    </row>
    <row r="1127" spans="1:24" x14ac:dyDescent="0.25">
      <c r="A1127" t="s">
        <v>4913</v>
      </c>
      <c r="B1127" t="s">
        <v>2928</v>
      </c>
      <c r="C1127" t="s">
        <v>2839</v>
      </c>
      <c r="E1127" t="s">
        <v>2929</v>
      </c>
      <c r="G1127" t="s">
        <v>4914</v>
      </c>
      <c r="H1127" t="s">
        <v>2727</v>
      </c>
      <c r="M1127" t="str">
        <f t="shared" si="509"/>
        <v/>
      </c>
      <c r="N1127" t="str">
        <f t="shared" si="510"/>
        <v/>
      </c>
      <c r="O1127" t="str">
        <f>IFERROR(VLOOKUP(A1127,dispett,2,FALSE),B1127)</f>
        <v>dsmtfecp</v>
      </c>
      <c r="P1127" t="str">
        <f t="shared" si="502"/>
        <v>SupplyRegion_ALT1</v>
      </c>
      <c r="Q1127" t="str">
        <f t="shared" si="503"/>
        <v xml:space="preserve"> </v>
      </c>
      <c r="R1127" t="str">
        <f t="shared" si="504"/>
        <v xml:space="preserve"> </v>
      </c>
      <c r="S1127" t="str">
        <f t="shared" si="505"/>
        <v xml:space="preserve"> </v>
      </c>
      <c r="T1127" t="str">
        <f t="shared" si="506"/>
        <v xml:space="preserve"> </v>
      </c>
      <c r="U1127" t="str">
        <f t="shared" si="507"/>
        <v xml:space="preserve"> </v>
      </c>
      <c r="V1127" t="str">
        <f t="shared" si="508"/>
        <v xml:space="preserve"> </v>
      </c>
      <c r="W1127" t="str">
        <f t="shared" si="511"/>
        <v>WN_CAP_ADJ</v>
      </c>
      <c r="X1127" t="str">
        <f t="shared" si="512"/>
        <v>(SupplyRegion_ALT1)</v>
      </c>
    </row>
    <row r="1128" spans="1:24" x14ac:dyDescent="0.25">
      <c r="A1128" t="s">
        <v>4915</v>
      </c>
      <c r="B1128" t="s">
        <v>2928</v>
      </c>
      <c r="C1128" t="s">
        <v>2839</v>
      </c>
      <c r="E1128" t="s">
        <v>2929</v>
      </c>
      <c r="G1128" t="s">
        <v>4916</v>
      </c>
      <c r="H1128" t="s">
        <v>2727</v>
      </c>
      <c r="M1128" t="str">
        <f t="shared" si="509"/>
        <v/>
      </c>
      <c r="N1128" t="str">
        <f t="shared" si="510"/>
        <v/>
      </c>
      <c r="O1128" t="str">
        <f>IFERROR(VLOOKUP(A1128,dispett,2,FALSE),B1128)</f>
        <v>dsmtfecp</v>
      </c>
      <c r="P1128" t="str">
        <f t="shared" si="502"/>
        <v>SupplyRegion_ALT1</v>
      </c>
      <c r="Q1128" t="str">
        <f t="shared" si="503"/>
        <v xml:space="preserve"> </v>
      </c>
      <c r="R1128" t="str">
        <f t="shared" si="504"/>
        <v xml:space="preserve"> </v>
      </c>
      <c r="S1128" t="str">
        <f t="shared" si="505"/>
        <v xml:space="preserve"> </v>
      </c>
      <c r="T1128" t="str">
        <f t="shared" si="506"/>
        <v xml:space="preserve"> </v>
      </c>
      <c r="U1128" t="str">
        <f t="shared" si="507"/>
        <v xml:space="preserve"> </v>
      </c>
      <c r="V1128" t="str">
        <f t="shared" si="508"/>
        <v xml:space="preserve"> </v>
      </c>
      <c r="W1128" t="str">
        <f t="shared" si="511"/>
        <v>WN_NEW_ADJ</v>
      </c>
      <c r="X1128" t="str">
        <f t="shared" si="512"/>
        <v>(SupplyRegion_ALT1)</v>
      </c>
    </row>
    <row r="1129" spans="1:24" x14ac:dyDescent="0.25">
      <c r="A1129" t="s">
        <v>4917</v>
      </c>
      <c r="B1129" t="s">
        <v>3771</v>
      </c>
      <c r="C1129" t="s">
        <v>2865</v>
      </c>
      <c r="E1129" t="s">
        <v>3078</v>
      </c>
      <c r="G1129" t="s">
        <v>4918</v>
      </c>
      <c r="H1129" t="s">
        <v>5360</v>
      </c>
      <c r="I1129" t="s">
        <v>5334</v>
      </c>
      <c r="J1129" t="s">
        <v>5345</v>
      </c>
      <c r="K1129" t="s">
        <v>5339</v>
      </c>
      <c r="M1129" t="str">
        <f t="shared" si="509"/>
        <v/>
      </c>
      <c r="N1129" t="str">
        <f t="shared" si="510"/>
        <v/>
      </c>
      <c r="O1129" t="str">
        <f>IFERROR(VLOOKUP(A1129,dispett,2,FALSE),B1129)</f>
        <v>plntctl</v>
      </c>
      <c r="P1129" t="str">
        <f t="shared" si="502"/>
        <v>PlantReg</v>
      </c>
      <c r="Q1129" t="str">
        <f t="shared" si="503"/>
        <v>EFDPlantType</v>
      </c>
      <c r="R1129" t="str">
        <f t="shared" si="504"/>
        <v>EFDOwnerShipType</v>
      </c>
      <c r="S1129" t="str">
        <f t="shared" si="505"/>
        <v>FuelRegion</v>
      </c>
      <c r="T1129" t="str">
        <f t="shared" si="506"/>
        <v xml:space="preserve"> </v>
      </c>
      <c r="U1129" t="str">
        <f t="shared" si="507"/>
        <v xml:space="preserve"> </v>
      </c>
      <c r="V1129" t="str">
        <f t="shared" si="508"/>
        <v xml:space="preserve"> </v>
      </c>
      <c r="W1129" t="str">
        <f t="shared" si="511"/>
        <v>WNEWGRP</v>
      </c>
      <c r="X1129" t="str">
        <f t="shared" si="512"/>
        <v>(PlantReg,EFDPlantType,EFDOwnerShipType,FuelRegion)</v>
      </c>
    </row>
    <row r="1130" spans="1:24" x14ac:dyDescent="0.25">
      <c r="A1130" t="s">
        <v>4919</v>
      </c>
      <c r="B1130" t="s">
        <v>3771</v>
      </c>
      <c r="C1130" t="s">
        <v>2865</v>
      </c>
      <c r="E1130" t="s">
        <v>3078</v>
      </c>
      <c r="G1130" t="s">
        <v>4920</v>
      </c>
      <c r="H1130" t="s">
        <v>5360</v>
      </c>
      <c r="M1130" t="str">
        <f t="shared" si="509"/>
        <v/>
      </c>
      <c r="N1130" t="str">
        <f t="shared" si="510"/>
        <v/>
      </c>
      <c r="O1130" t="str">
        <f>IFERROR(VLOOKUP(A1130,dispett,2,FALSE),B1130)</f>
        <v>plntctl</v>
      </c>
      <c r="P1130" t="str">
        <f t="shared" si="502"/>
        <v>PlantReg</v>
      </c>
      <c r="Q1130" t="str">
        <f t="shared" si="503"/>
        <v xml:space="preserve"> </v>
      </c>
      <c r="R1130" t="str">
        <f t="shared" si="504"/>
        <v xml:space="preserve"> </v>
      </c>
      <c r="S1130" t="str">
        <f t="shared" si="505"/>
        <v xml:space="preserve"> </v>
      </c>
      <c r="T1130" t="str">
        <f t="shared" si="506"/>
        <v xml:space="preserve"> </v>
      </c>
      <c r="U1130" t="str">
        <f t="shared" si="507"/>
        <v xml:space="preserve"> </v>
      </c>
      <c r="V1130" t="str">
        <f t="shared" si="508"/>
        <v xml:space="preserve"> </v>
      </c>
      <c r="W1130" t="str">
        <f t="shared" si="511"/>
        <v>WNGRPS</v>
      </c>
      <c r="X1130" t="str">
        <f t="shared" si="512"/>
        <v>(PlantReg)</v>
      </c>
    </row>
    <row r="1131" spans="1:24" x14ac:dyDescent="0.25">
      <c r="A1131" t="s">
        <v>4921</v>
      </c>
      <c r="B1131" t="s">
        <v>3771</v>
      </c>
      <c r="C1131" t="s">
        <v>2865</v>
      </c>
      <c r="E1131" t="s">
        <v>3078</v>
      </c>
      <c r="G1131" t="s">
        <v>4922</v>
      </c>
      <c r="H1131" t="s">
        <v>5351</v>
      </c>
      <c r="M1131" t="str">
        <f t="shared" si="509"/>
        <v/>
      </c>
      <c r="N1131" t="str">
        <f t="shared" si="510"/>
        <v/>
      </c>
      <c r="O1131" t="str">
        <f>IFERROR(VLOOKUP(A1131,dispett,2,FALSE),B1131)</f>
        <v>plntctl</v>
      </c>
      <c r="P1131" t="str">
        <f t="shared" si="502"/>
        <v>PlantGroup</v>
      </c>
      <c r="Q1131" t="str">
        <f t="shared" si="503"/>
        <v xml:space="preserve"> </v>
      </c>
      <c r="R1131" t="str">
        <f t="shared" si="504"/>
        <v xml:space="preserve"> </v>
      </c>
      <c r="S1131" t="str">
        <f t="shared" si="505"/>
        <v xml:space="preserve"> </v>
      </c>
      <c r="T1131" t="str">
        <f t="shared" si="506"/>
        <v xml:space="preserve"> </v>
      </c>
      <c r="U1131" t="str">
        <f t="shared" si="507"/>
        <v xml:space="preserve"> </v>
      </c>
      <c r="V1131" t="str">
        <f t="shared" si="508"/>
        <v xml:space="preserve"> </v>
      </c>
      <c r="W1131" t="str">
        <f t="shared" si="511"/>
        <v>WNXT_SGRP</v>
      </c>
      <c r="X1131" t="str">
        <f t="shared" si="512"/>
        <v>(PlantGroup)</v>
      </c>
    </row>
    <row r="1132" spans="1:24" x14ac:dyDescent="0.25">
      <c r="A1132" t="s">
        <v>4923</v>
      </c>
      <c r="B1132" t="s">
        <v>2875</v>
      </c>
      <c r="C1132" t="s">
        <v>2839</v>
      </c>
      <c r="E1132" t="s">
        <v>2876</v>
      </c>
      <c r="G1132" t="s">
        <v>4924</v>
      </c>
      <c r="H1132" t="s">
        <v>5308</v>
      </c>
      <c r="I1132" t="s">
        <v>2727</v>
      </c>
      <c r="M1132" t="str">
        <f t="shared" si="509"/>
        <v/>
      </c>
      <c r="N1132" t="str">
        <f t="shared" si="510"/>
        <v/>
      </c>
      <c r="O1132" t="str">
        <f>IFERROR(VLOOKUP(A1132,dispett,2,FALSE),B1132)</f>
        <v>ecpcntl</v>
      </c>
      <c r="P1132" t="str">
        <f t="shared" si="502"/>
        <v>PlantType</v>
      </c>
      <c r="Q1132" t="str">
        <f t="shared" si="503"/>
        <v>SupplyRegion</v>
      </c>
      <c r="R1132" t="str">
        <f t="shared" si="504"/>
        <v xml:space="preserve"> </v>
      </c>
      <c r="S1132" t="str">
        <f t="shared" si="505"/>
        <v xml:space="preserve"> </v>
      </c>
      <c r="T1132" t="str">
        <f t="shared" si="506"/>
        <v xml:space="preserve"> </v>
      </c>
      <c r="U1132" t="str">
        <f t="shared" si="507"/>
        <v xml:space="preserve"> </v>
      </c>
      <c r="V1132" t="str">
        <f t="shared" si="508"/>
        <v xml:space="preserve"> </v>
      </c>
      <c r="W1132" t="str">
        <f t="shared" si="511"/>
        <v>WPTTYP</v>
      </c>
      <c r="X1132" t="str">
        <f t="shared" si="512"/>
        <v>(PlantType,SupplyRegion)</v>
      </c>
    </row>
    <row r="1133" spans="1:24" x14ac:dyDescent="0.25">
      <c r="A1133" t="s">
        <v>4925</v>
      </c>
      <c r="B1133" t="s">
        <v>3771</v>
      </c>
      <c r="C1133" t="s">
        <v>2865</v>
      </c>
      <c r="E1133" t="s">
        <v>2876</v>
      </c>
      <c r="G1133" t="s">
        <v>4926</v>
      </c>
      <c r="H1133" t="s">
        <v>2803</v>
      </c>
      <c r="M1133" t="str">
        <f t="shared" si="509"/>
        <v/>
      </c>
      <c r="N1133" t="str">
        <f t="shared" si="510"/>
        <v/>
      </c>
      <c r="O1133" t="str">
        <f>IFERROR(VLOOKUP(A1133,dispett,2,FALSE),B1133)</f>
        <v>plntctl</v>
      </c>
      <c r="P1133" t="str">
        <f t="shared" si="502"/>
        <v>SCALARSet</v>
      </c>
      <c r="Q1133" t="str">
        <f t="shared" si="503"/>
        <v xml:space="preserve"> </v>
      </c>
      <c r="R1133" t="str">
        <f t="shared" si="504"/>
        <v xml:space="preserve"> </v>
      </c>
      <c r="S1133" t="str">
        <f t="shared" si="505"/>
        <v xml:space="preserve"> </v>
      </c>
      <c r="T1133" t="str">
        <f t="shared" si="506"/>
        <v xml:space="preserve"> </v>
      </c>
      <c r="U1133" t="str">
        <f t="shared" si="507"/>
        <v xml:space="preserve"> </v>
      </c>
      <c r="V1133" t="str">
        <f t="shared" si="508"/>
        <v xml:space="preserve"> </v>
      </c>
      <c r="W1133" t="str">
        <f t="shared" si="511"/>
        <v>WREC_NXT</v>
      </c>
      <c r="X1133" t="str">
        <f t="shared" si="512"/>
        <v>(SCALARSet)</v>
      </c>
    </row>
    <row r="1134" spans="1:24" x14ac:dyDescent="0.25">
      <c r="A1134" t="s">
        <v>4927</v>
      </c>
      <c r="B1134" t="s">
        <v>2932</v>
      </c>
      <c r="C1134" t="s">
        <v>2839</v>
      </c>
      <c r="E1134" t="s">
        <v>2914</v>
      </c>
      <c r="G1134" t="s">
        <v>4928</v>
      </c>
      <c r="H1134" t="s">
        <v>3266</v>
      </c>
      <c r="I1134" t="s">
        <v>2842</v>
      </c>
      <c r="J1134" t="s">
        <v>2565</v>
      </c>
      <c r="K1134" t="s">
        <v>2551</v>
      </c>
      <c r="L1134" t="s">
        <v>2563</v>
      </c>
      <c r="M1134" t="str">
        <f t="shared" si="509"/>
        <v/>
      </c>
      <c r="N1134" t="str">
        <f t="shared" si="510"/>
        <v/>
      </c>
      <c r="O1134" t="str">
        <f>IFERROR(VLOOKUP(A1134,dispett,2,FALSE),B1134)</f>
        <v>wrenew</v>
      </c>
      <c r="P1134" t="str">
        <f t="shared" si="502"/>
        <v>SupplyRegion_ALT1</v>
      </c>
      <c r="Q1134" t="str">
        <f t="shared" si="503"/>
        <v>MNUMYR</v>
      </c>
      <c r="R1134" t="str">
        <f t="shared" si="504"/>
        <v>Three</v>
      </c>
      <c r="S1134" t="str">
        <f t="shared" si="505"/>
        <v>Months</v>
      </c>
      <c r="T1134" t="str">
        <f t="shared" si="506"/>
        <v>HoursADay</v>
      </c>
      <c r="U1134" t="str">
        <f t="shared" si="507"/>
        <v xml:space="preserve"> </v>
      </c>
      <c r="V1134" t="str">
        <f t="shared" si="508"/>
        <v xml:space="preserve"> </v>
      </c>
      <c r="W1134" t="str">
        <f t="shared" si="511"/>
        <v>WSFWFEL_CF</v>
      </c>
      <c r="X1134" t="str">
        <f t="shared" si="512"/>
        <v>(SupplyRegion_ALT1,MNUMYR,Three,Months,HoursADay)</v>
      </c>
    </row>
    <row r="1135" spans="1:24" x14ac:dyDescent="0.25">
      <c r="A1135" t="s">
        <v>4929</v>
      </c>
      <c r="B1135" t="s">
        <v>2932</v>
      </c>
      <c r="C1135" t="s">
        <v>2839</v>
      </c>
      <c r="E1135" t="s">
        <v>2914</v>
      </c>
      <c r="G1135" t="s">
        <v>4928</v>
      </c>
      <c r="H1135" t="s">
        <v>3266</v>
      </c>
      <c r="I1135" t="s">
        <v>2842</v>
      </c>
      <c r="J1135" t="s">
        <v>2565</v>
      </c>
      <c r="K1135" t="s">
        <v>2551</v>
      </c>
      <c r="L1135" t="s">
        <v>2563</v>
      </c>
      <c r="M1135" t="str">
        <f t="shared" si="509"/>
        <v/>
      </c>
      <c r="N1135" t="str">
        <f t="shared" si="510"/>
        <v/>
      </c>
      <c r="O1135" t="str">
        <f>IFERROR(VLOOKUP(A1135,dispett,2,FALSE),B1135)</f>
        <v>wrenew</v>
      </c>
      <c r="P1135" t="str">
        <f t="shared" ref="P1135:P1163" si="513">IFERROR(VLOOKUP(H1135,ECPLOOK,3,FALSE),"missing")</f>
        <v>SupplyRegion_ALT1</v>
      </c>
      <c r="Q1135" t="str">
        <f t="shared" ref="Q1135:Q1161" si="514">IFERROR(VLOOKUP(I1135,ECPLOOK,2,FALSE),IF(I1135&lt;&gt;"","missing"," "))</f>
        <v>MNUMYR</v>
      </c>
      <c r="R1135" t="str">
        <f t="shared" ref="R1135:R1163" si="515">IFERROR(VLOOKUP(J1135,ECPLOOK,3,FALSE),IF(J1135&lt;&gt;"","missing"," "))</f>
        <v>Three</v>
      </c>
      <c r="S1135" t="str">
        <f t="shared" ref="S1135:S1163" si="516">IFERROR(VLOOKUP(K1135,ECPLOOK,2,FALSE),IF(K1135&lt;&gt;"","missing"," "))</f>
        <v>Months</v>
      </c>
      <c r="T1135" t="str">
        <f t="shared" ref="T1135:T1163" si="517">IFERROR(VLOOKUP(L1135,ECPLOOK,3,FALSE),IF(L1135&lt;&gt;"","missing"," "))</f>
        <v>HoursADay</v>
      </c>
      <c r="U1135" t="str">
        <f t="shared" ref="U1135:U1163" si="518">IFERROR(VLOOKUP(M1135,ECPLOOK,2)," ")</f>
        <v xml:space="preserve"> </v>
      </c>
      <c r="V1135" t="str">
        <f t="shared" ref="V1135:V1163" si="519">IFERROR(VLOOKUP(N1135,ECPLOOK,2)," ")</f>
        <v xml:space="preserve"> </v>
      </c>
      <c r="W1135" t="str">
        <f t="shared" si="511"/>
        <v>WSFWIEL_CF</v>
      </c>
      <c r="X1135" t="str">
        <f t="shared" si="512"/>
        <v>(SupplyRegion_ALT1,MNUMYR,Three,Months,HoursADay)</v>
      </c>
    </row>
    <row r="1136" spans="1:24" x14ac:dyDescent="0.25">
      <c r="A1136" t="s">
        <v>4930</v>
      </c>
      <c r="B1136" t="s">
        <v>2932</v>
      </c>
      <c r="C1136" t="s">
        <v>2839</v>
      </c>
      <c r="E1136" t="s">
        <v>2914</v>
      </c>
      <c r="G1136" t="s">
        <v>4928</v>
      </c>
      <c r="H1136" t="s">
        <v>3266</v>
      </c>
      <c r="I1136" t="s">
        <v>2842</v>
      </c>
      <c r="J1136" t="s">
        <v>2565</v>
      </c>
      <c r="K1136" t="s">
        <v>2551</v>
      </c>
      <c r="L1136" t="s">
        <v>2563</v>
      </c>
      <c r="M1136" t="str">
        <f t="shared" ref="M1136:M1162" si="520">IF(OR($O1136="dispout",$O1136="bildin",$O1136="bildout",$O1136="dispin"),"mnumnr","")</f>
        <v/>
      </c>
      <c r="N1136" t="str">
        <f t="shared" ref="N1136:N1163" si="521">IF(OR($O1136="dispout",$O1136="bildin",$O1136="bildout",$O1136="dispett3"),"mnumyr","")</f>
        <v/>
      </c>
      <c r="O1136" t="str">
        <f>IFERROR(VLOOKUP(A1136,dispett,2,FALSE),B1136)</f>
        <v>wrenew</v>
      </c>
      <c r="P1136" t="str">
        <f t="shared" si="513"/>
        <v>SupplyRegion_ALT1</v>
      </c>
      <c r="Q1136" t="str">
        <f t="shared" si="514"/>
        <v>MNUMYR</v>
      </c>
      <c r="R1136" t="str">
        <f t="shared" si="515"/>
        <v>Three</v>
      </c>
      <c r="S1136" t="str">
        <f t="shared" si="516"/>
        <v>Months</v>
      </c>
      <c r="T1136" t="str">
        <f t="shared" si="517"/>
        <v>HoursADay</v>
      </c>
      <c r="U1136" t="str">
        <f t="shared" si="518"/>
        <v xml:space="preserve"> </v>
      </c>
      <c r="V1136" t="str">
        <f t="shared" si="519"/>
        <v xml:space="preserve"> </v>
      </c>
      <c r="W1136" t="str">
        <f t="shared" ref="W1136:W1160" si="522">IF(A1136&lt;&gt;"CF",SUBSTITUTE(A1136,"$","_"),"WWIND_CF")</f>
        <v>WSFWLEL_CF</v>
      </c>
      <c r="X1136" t="str">
        <f t="shared" ref="X1136:X1160" si="523">IF(P1136&lt;&gt;" ","("&amp;P1136,"")    &amp;    IF(Q1136&lt;&gt;" ",   ","&amp;Q1136,"")   &amp; IF(R1136&lt;&gt;" ",   ","&amp;R1136,"")   &amp; IF(S1136&lt;&gt;" ",   ","&amp;S1136,"")  &amp; IF(T1136&lt;&gt;" ",   ","&amp;T1136,"")  &amp; IF(U1136&lt;&gt;" ",  ","&amp;U1136,"") &amp; IF(V1136&lt;&gt;" ",  "," &amp; V1136,"" )&amp; IF(P1136&lt;&gt;" ",")","")</f>
        <v>(SupplyRegion_ALT1,MNUMYR,Three,Months,HoursADay)</v>
      </c>
    </row>
    <row r="1137" spans="1:24" x14ac:dyDescent="0.25">
      <c r="A1137" t="s">
        <v>4931</v>
      </c>
      <c r="B1137" t="s">
        <v>2932</v>
      </c>
      <c r="C1137" t="s">
        <v>2839</v>
      </c>
      <c r="E1137" t="s">
        <v>2914</v>
      </c>
      <c r="G1137" t="s">
        <v>4932</v>
      </c>
      <c r="H1137" t="s">
        <v>3266</v>
      </c>
      <c r="I1137" t="s">
        <v>2842</v>
      </c>
      <c r="J1137" t="s">
        <v>2565</v>
      </c>
      <c r="K1137" t="s">
        <v>2551</v>
      </c>
      <c r="L1137" t="s">
        <v>2563</v>
      </c>
      <c r="M1137" t="str">
        <f t="shared" si="520"/>
        <v/>
      </c>
      <c r="N1137" t="str">
        <f t="shared" si="521"/>
        <v/>
      </c>
      <c r="O1137" t="str">
        <f>IFERROR(VLOOKUP(A1137,dispett,2,FALSE),B1137)</f>
        <v>wrenew</v>
      </c>
      <c r="P1137" t="str">
        <f t="shared" si="513"/>
        <v>SupplyRegion_ALT1</v>
      </c>
      <c r="Q1137" t="str">
        <f t="shared" si="514"/>
        <v>MNUMYR</v>
      </c>
      <c r="R1137" t="str">
        <f t="shared" si="515"/>
        <v>Three</v>
      </c>
      <c r="S1137" t="str">
        <f t="shared" si="516"/>
        <v>Months</v>
      </c>
      <c r="T1137" t="str">
        <f t="shared" si="517"/>
        <v>HoursADay</v>
      </c>
      <c r="U1137" t="str">
        <f t="shared" si="518"/>
        <v xml:space="preserve"> </v>
      </c>
      <c r="V1137" t="str">
        <f t="shared" si="519"/>
        <v xml:space="preserve"> </v>
      </c>
      <c r="W1137" t="str">
        <f t="shared" si="522"/>
        <v>WSSPTEL_CF</v>
      </c>
      <c r="X1137" t="str">
        <f t="shared" si="523"/>
        <v>(SupplyRegion_ALT1,MNUMYR,Three,Months,HoursADay)</v>
      </c>
    </row>
    <row r="1138" spans="1:24" x14ac:dyDescent="0.25">
      <c r="A1138" t="s">
        <v>4933</v>
      </c>
      <c r="B1138" t="s">
        <v>2932</v>
      </c>
      <c r="C1138" t="s">
        <v>2839</v>
      </c>
      <c r="E1138" t="s">
        <v>2914</v>
      </c>
      <c r="G1138" t="s">
        <v>4932</v>
      </c>
      <c r="H1138" t="s">
        <v>3266</v>
      </c>
      <c r="I1138" t="s">
        <v>2842</v>
      </c>
      <c r="J1138" t="s">
        <v>2565</v>
      </c>
      <c r="K1138" t="s">
        <v>2551</v>
      </c>
      <c r="L1138" t="s">
        <v>2563</v>
      </c>
      <c r="M1138" t="str">
        <f t="shared" si="520"/>
        <v/>
      </c>
      <c r="N1138" t="str">
        <f t="shared" si="521"/>
        <v/>
      </c>
      <c r="O1138" t="str">
        <f>IFERROR(VLOOKUP(A1138,dispett,2,FALSE),B1138)</f>
        <v>wrenew</v>
      </c>
      <c r="P1138" t="str">
        <f t="shared" si="513"/>
        <v>SupplyRegion_ALT1</v>
      </c>
      <c r="Q1138" t="str">
        <f t="shared" si="514"/>
        <v>MNUMYR</v>
      </c>
      <c r="R1138" t="str">
        <f t="shared" si="515"/>
        <v>Three</v>
      </c>
      <c r="S1138" t="str">
        <f t="shared" si="516"/>
        <v>Months</v>
      </c>
      <c r="T1138" t="str">
        <f t="shared" si="517"/>
        <v>HoursADay</v>
      </c>
      <c r="U1138" t="str">
        <f t="shared" si="518"/>
        <v xml:space="preserve"> </v>
      </c>
      <c r="V1138" t="str">
        <f t="shared" si="519"/>
        <v xml:space="preserve"> </v>
      </c>
      <c r="W1138" t="str">
        <f t="shared" si="522"/>
        <v>WSSPVEL_CF</v>
      </c>
      <c r="X1138" t="str">
        <f t="shared" si="523"/>
        <v>(SupplyRegion_ALT1,MNUMYR,Three,Months,HoursADay)</v>
      </c>
    </row>
    <row r="1139" spans="1:24" x14ac:dyDescent="0.25">
      <c r="A1139" t="s">
        <v>4934</v>
      </c>
      <c r="B1139" t="s">
        <v>2932</v>
      </c>
      <c r="C1139" t="s">
        <v>2839</v>
      </c>
      <c r="E1139" t="s">
        <v>2914</v>
      </c>
      <c r="G1139" t="s">
        <v>4935</v>
      </c>
      <c r="H1139" t="s">
        <v>3266</v>
      </c>
      <c r="I1139" t="s">
        <v>2842</v>
      </c>
      <c r="J1139" t="s">
        <v>2565</v>
      </c>
      <c r="K1139" t="s">
        <v>2551</v>
      </c>
      <c r="L1139" t="s">
        <v>2563</v>
      </c>
      <c r="M1139" t="str">
        <f t="shared" si="520"/>
        <v/>
      </c>
      <c r="N1139" t="str">
        <f t="shared" si="521"/>
        <v/>
      </c>
      <c r="O1139" t="str">
        <f>IFERROR(VLOOKUP(A1139,dispett,2,FALSE),B1139)</f>
        <v>wrenew</v>
      </c>
      <c r="P1139" t="str">
        <f t="shared" si="513"/>
        <v>SupplyRegion_ALT1</v>
      </c>
      <c r="Q1139" t="str">
        <f t="shared" si="514"/>
        <v>MNUMYR</v>
      </c>
      <c r="R1139" t="str">
        <f t="shared" si="515"/>
        <v>Three</v>
      </c>
      <c r="S1139" t="str">
        <f t="shared" si="516"/>
        <v>Months</v>
      </c>
      <c r="T1139" t="str">
        <f t="shared" si="517"/>
        <v>HoursADay</v>
      </c>
      <c r="U1139" t="str">
        <f t="shared" si="518"/>
        <v xml:space="preserve"> </v>
      </c>
      <c r="V1139" t="str">
        <f t="shared" si="519"/>
        <v xml:space="preserve"> </v>
      </c>
      <c r="W1139" t="str">
        <f t="shared" si="522"/>
        <v>WSSSTEL_CF</v>
      </c>
      <c r="X1139" t="str">
        <f t="shared" si="523"/>
        <v>(SupplyRegion_ALT1,MNUMYR,Three,Months,HoursADay)</v>
      </c>
    </row>
    <row r="1140" spans="1:24" x14ac:dyDescent="0.25">
      <c r="A1140" t="s">
        <v>4936</v>
      </c>
      <c r="B1140" t="s">
        <v>2932</v>
      </c>
      <c r="C1140" t="s">
        <v>2839</v>
      </c>
      <c r="E1140" t="s">
        <v>2876</v>
      </c>
      <c r="G1140" t="s">
        <v>4937</v>
      </c>
      <c r="H1140" t="s">
        <v>2803</v>
      </c>
      <c r="M1140" t="str">
        <f t="shared" si="520"/>
        <v/>
      </c>
      <c r="N1140" t="str">
        <f t="shared" si="521"/>
        <v/>
      </c>
      <c r="O1140" t="str">
        <f>IFERROR(VLOOKUP(A1140,dispett,2,FALSE),B1140)</f>
        <v>wrenew</v>
      </c>
      <c r="P1140" t="str">
        <f t="shared" si="513"/>
        <v>SCALARSet</v>
      </c>
      <c r="Q1140" t="str">
        <f t="shared" si="514"/>
        <v xml:space="preserve"> </v>
      </c>
      <c r="R1140" t="str">
        <f t="shared" si="515"/>
        <v xml:space="preserve"> </v>
      </c>
      <c r="S1140" t="str">
        <f t="shared" si="516"/>
        <v xml:space="preserve"> </v>
      </c>
      <c r="T1140" t="str">
        <f t="shared" si="517"/>
        <v xml:space="preserve"> </v>
      </c>
      <c r="U1140" t="str">
        <f t="shared" si="518"/>
        <v xml:space="preserve"> </v>
      </c>
      <c r="V1140" t="str">
        <f t="shared" si="519"/>
        <v xml:space="preserve"> </v>
      </c>
      <c r="W1140" t="str">
        <f t="shared" si="522"/>
        <v>WSTBMEL</v>
      </c>
      <c r="X1140" t="str">
        <f t="shared" si="523"/>
        <v>(SCALARSet)</v>
      </c>
    </row>
    <row r="1141" spans="1:24" x14ac:dyDescent="0.25">
      <c r="A1141" t="s">
        <v>4938</v>
      </c>
      <c r="B1141" t="s">
        <v>3771</v>
      </c>
      <c r="C1141" t="s">
        <v>2865</v>
      </c>
      <c r="E1141" t="s">
        <v>3078</v>
      </c>
      <c r="G1141" t="s">
        <v>4939</v>
      </c>
      <c r="H1141" t="s">
        <v>5351</v>
      </c>
      <c r="M1141" t="str">
        <f t="shared" si="520"/>
        <v/>
      </c>
      <c r="N1141" t="str">
        <f t="shared" si="521"/>
        <v/>
      </c>
      <c r="O1141" t="str">
        <f>IFERROR(VLOOKUP(A1141,dispett,2,FALSE),B1141)</f>
        <v>plntctl</v>
      </c>
      <c r="P1141" t="str">
        <f t="shared" si="513"/>
        <v>PlantGroup</v>
      </c>
      <c r="Q1141" t="str">
        <f t="shared" si="514"/>
        <v xml:space="preserve"> </v>
      </c>
      <c r="R1141" t="str">
        <f t="shared" si="515"/>
        <v xml:space="preserve"> </v>
      </c>
      <c r="S1141" t="str">
        <f t="shared" si="516"/>
        <v xml:space="preserve"> </v>
      </c>
      <c r="T1141" t="str">
        <f t="shared" si="517"/>
        <v xml:space="preserve"> </v>
      </c>
      <c r="U1141" t="str">
        <f t="shared" si="518"/>
        <v xml:space="preserve"> </v>
      </c>
      <c r="V1141" t="str">
        <f t="shared" si="519"/>
        <v xml:space="preserve"> </v>
      </c>
      <c r="W1141" t="str">
        <f t="shared" si="522"/>
        <v>WTYPE</v>
      </c>
      <c r="X1141" t="str">
        <f t="shared" si="523"/>
        <v>(PlantGroup)</v>
      </c>
    </row>
    <row r="1142" spans="1:24" x14ac:dyDescent="0.25">
      <c r="A1142" t="s">
        <v>4940</v>
      </c>
      <c r="B1142" t="s">
        <v>2937</v>
      </c>
      <c r="C1142" t="s">
        <v>2839</v>
      </c>
      <c r="E1142" t="s">
        <v>2914</v>
      </c>
      <c r="G1142" t="s">
        <v>4941</v>
      </c>
      <c r="H1142" t="s">
        <v>2756</v>
      </c>
      <c r="I1142" t="s">
        <v>2561</v>
      </c>
      <c r="M1142" t="str">
        <f t="shared" si="520"/>
        <v/>
      </c>
      <c r="N1142" t="str">
        <f t="shared" si="521"/>
        <v/>
      </c>
      <c r="O1142" t="str">
        <f>IFERROR(VLOOKUP(A1142,dispett,2,FALSE),B1142)</f>
        <v>uso2grp</v>
      </c>
      <c r="P1142" t="str">
        <f t="shared" si="513"/>
        <v>CoalSupplyCurve</v>
      </c>
      <c r="Q1142" t="str">
        <f t="shared" si="514"/>
        <v>MNUMYR</v>
      </c>
      <c r="R1142" t="str">
        <f t="shared" si="515"/>
        <v xml:space="preserve"> </v>
      </c>
      <c r="S1142" t="str">
        <f t="shared" si="516"/>
        <v xml:space="preserve"> </v>
      </c>
      <c r="T1142" t="str">
        <f t="shared" si="517"/>
        <v xml:space="preserve"> </v>
      </c>
      <c r="U1142" t="str">
        <f t="shared" si="518"/>
        <v xml:space="preserve"> </v>
      </c>
      <c r="V1142" t="str">
        <f t="shared" si="519"/>
        <v xml:space="preserve"> </v>
      </c>
      <c r="W1142" t="str">
        <f t="shared" si="522"/>
        <v>XCL_CAR_YR</v>
      </c>
      <c r="X1142" t="str">
        <f t="shared" si="523"/>
        <v>(CoalSupplyCurve,MNUMYR)</v>
      </c>
    </row>
    <row r="1143" spans="1:24" x14ac:dyDescent="0.25">
      <c r="A1143" t="s">
        <v>4942</v>
      </c>
      <c r="B1143" t="s">
        <v>2937</v>
      </c>
      <c r="C1143" t="s">
        <v>2839</v>
      </c>
      <c r="E1143" t="s">
        <v>2914</v>
      </c>
      <c r="G1143" t="s">
        <v>4943</v>
      </c>
      <c r="H1143" t="s">
        <v>2756</v>
      </c>
      <c r="I1143" t="s">
        <v>2561</v>
      </c>
      <c r="M1143" t="str">
        <f t="shared" si="520"/>
        <v/>
      </c>
      <c r="N1143" t="str">
        <f t="shared" si="521"/>
        <v/>
      </c>
      <c r="O1143" t="str">
        <f>IFERROR(VLOOKUP(A1143,dispett,2,FALSE),B1143)</f>
        <v>uso2grp</v>
      </c>
      <c r="P1143" t="str">
        <f t="shared" si="513"/>
        <v>CoalSupplyCurve</v>
      </c>
      <c r="Q1143" t="str">
        <f t="shared" si="514"/>
        <v>MNUMYR</v>
      </c>
      <c r="R1143" t="str">
        <f t="shared" si="515"/>
        <v xml:space="preserve"> </v>
      </c>
      <c r="S1143" t="str">
        <f t="shared" si="516"/>
        <v xml:space="preserve"> </v>
      </c>
      <c r="T1143" t="str">
        <f t="shared" si="517"/>
        <v xml:space="preserve"> </v>
      </c>
      <c r="U1143" t="str">
        <f t="shared" si="518"/>
        <v xml:space="preserve"> </v>
      </c>
      <c r="V1143" t="str">
        <f t="shared" si="519"/>
        <v xml:space="preserve"> </v>
      </c>
      <c r="W1143" t="str">
        <f t="shared" si="522"/>
        <v>XCL_HG_YR</v>
      </c>
      <c r="X1143" t="str">
        <f t="shared" si="523"/>
        <v>(CoalSupplyCurve,MNUMYR)</v>
      </c>
    </row>
    <row r="1144" spans="1:24" x14ac:dyDescent="0.25">
      <c r="A1144" t="s">
        <v>4944</v>
      </c>
      <c r="B1144" t="s">
        <v>2937</v>
      </c>
      <c r="C1144" t="s">
        <v>2839</v>
      </c>
      <c r="E1144" t="s">
        <v>2914</v>
      </c>
      <c r="G1144" t="s">
        <v>4945</v>
      </c>
      <c r="H1144" t="s">
        <v>2783</v>
      </c>
      <c r="I1144" t="s">
        <v>2561</v>
      </c>
      <c r="M1144" t="str">
        <f t="shared" si="520"/>
        <v/>
      </c>
      <c r="N1144" t="str">
        <f t="shared" si="521"/>
        <v/>
      </c>
      <c r="O1144" t="str">
        <f>IFERROR(VLOOKUP(A1144,dispett,2,FALSE),B1144)</f>
        <v>uso2grp</v>
      </c>
      <c r="P1144" t="str">
        <f t="shared" si="513"/>
        <v>CoalDemandRegion</v>
      </c>
      <c r="Q1144" t="str">
        <f t="shared" si="514"/>
        <v>MNUMYR</v>
      </c>
      <c r="R1144" t="str">
        <f t="shared" si="515"/>
        <v xml:space="preserve"> </v>
      </c>
      <c r="S1144" t="str">
        <f t="shared" si="516"/>
        <v xml:space="preserve"> </v>
      </c>
      <c r="T1144" t="str">
        <f t="shared" si="517"/>
        <v xml:space="preserve"> </v>
      </c>
      <c r="U1144" t="str">
        <f t="shared" si="518"/>
        <v xml:space="preserve"> </v>
      </c>
      <c r="V1144" t="str">
        <f t="shared" si="519"/>
        <v xml:space="preserve"> </v>
      </c>
      <c r="W1144" t="str">
        <f t="shared" si="522"/>
        <v>XCL_IMPORT</v>
      </c>
      <c r="X1144" t="str">
        <f t="shared" si="523"/>
        <v>(CoalDemandRegion,MNUMYR)</v>
      </c>
    </row>
    <row r="1145" spans="1:24" x14ac:dyDescent="0.25">
      <c r="A1145" t="s">
        <v>4946</v>
      </c>
      <c r="B1145" t="s">
        <v>2937</v>
      </c>
      <c r="C1145" t="s">
        <v>2839</v>
      </c>
      <c r="E1145" t="s">
        <v>2914</v>
      </c>
      <c r="G1145" t="s">
        <v>4947</v>
      </c>
      <c r="H1145" t="s">
        <v>2754</v>
      </c>
      <c r="I1145" t="s">
        <v>2561</v>
      </c>
      <c r="M1145" t="str">
        <f t="shared" si="520"/>
        <v/>
      </c>
      <c r="N1145" t="str">
        <f t="shared" si="521"/>
        <v/>
      </c>
      <c r="O1145" t="str">
        <f>IFERROR(VLOOKUP(A1145,dispett,2,FALSE),B1145)</f>
        <v>uso2grp</v>
      </c>
      <c r="P1145" t="str">
        <f t="shared" si="513"/>
        <v>CoalSupplyCurve_Dom</v>
      </c>
      <c r="Q1145" t="str">
        <f t="shared" si="514"/>
        <v>MNUMYR</v>
      </c>
      <c r="R1145" t="str">
        <f t="shared" si="515"/>
        <v xml:space="preserve"> </v>
      </c>
      <c r="S1145" t="str">
        <f t="shared" si="516"/>
        <v xml:space="preserve"> </v>
      </c>
      <c r="T1145" t="str">
        <f t="shared" si="517"/>
        <v xml:space="preserve"> </v>
      </c>
      <c r="U1145" t="str">
        <f t="shared" si="518"/>
        <v xml:space="preserve"> </v>
      </c>
      <c r="V1145" t="str">
        <f t="shared" si="519"/>
        <v xml:space="preserve"> </v>
      </c>
      <c r="W1145" t="str">
        <f t="shared" si="522"/>
        <v>XCL_MAX_INCR</v>
      </c>
      <c r="X1145" t="str">
        <f t="shared" si="523"/>
        <v>(CoalSupplyCurve_Dom,MNUMYR)</v>
      </c>
    </row>
    <row r="1146" spans="1:24" x14ac:dyDescent="0.25">
      <c r="A1146" t="s">
        <v>4948</v>
      </c>
      <c r="B1146" t="s">
        <v>2937</v>
      </c>
      <c r="C1146" t="s">
        <v>2839</v>
      </c>
      <c r="E1146" t="s">
        <v>2914</v>
      </c>
      <c r="G1146" t="s">
        <v>4949</v>
      </c>
      <c r="H1146" t="s">
        <v>2756</v>
      </c>
      <c r="I1146" t="s">
        <v>2561</v>
      </c>
      <c r="M1146" t="str">
        <f t="shared" si="520"/>
        <v/>
      </c>
      <c r="N1146" t="str">
        <f t="shared" si="521"/>
        <v/>
      </c>
      <c r="O1146" t="str">
        <f>IFERROR(VLOOKUP(A1146,dispett,2,FALSE),B1146)</f>
        <v>uso2grp</v>
      </c>
      <c r="P1146" t="str">
        <f t="shared" si="513"/>
        <v>CoalSupplyCurve</v>
      </c>
      <c r="Q1146" t="str">
        <f t="shared" si="514"/>
        <v>MNUMYR</v>
      </c>
      <c r="R1146" t="str">
        <f t="shared" si="515"/>
        <v xml:space="preserve"> </v>
      </c>
      <c r="S1146" t="str">
        <f t="shared" si="516"/>
        <v xml:space="preserve"> </v>
      </c>
      <c r="T1146" t="str">
        <f t="shared" si="517"/>
        <v xml:space="preserve"> </v>
      </c>
      <c r="U1146" t="str">
        <f t="shared" si="518"/>
        <v xml:space="preserve"> </v>
      </c>
      <c r="V1146" t="str">
        <f t="shared" si="519"/>
        <v xml:space="preserve"> </v>
      </c>
      <c r="W1146" t="str">
        <f t="shared" si="522"/>
        <v>XCL_OTHER</v>
      </c>
      <c r="X1146" t="str">
        <f t="shared" si="523"/>
        <v>(CoalSupplyCurve,MNUMYR)</v>
      </c>
    </row>
    <row r="1147" spans="1:24" x14ac:dyDescent="0.25">
      <c r="A1147" t="s">
        <v>4950</v>
      </c>
      <c r="B1147" t="s">
        <v>2937</v>
      </c>
      <c r="C1147" t="s">
        <v>2839</v>
      </c>
      <c r="E1147" t="s">
        <v>2914</v>
      </c>
      <c r="G1147" t="s">
        <v>4951</v>
      </c>
      <c r="H1147" t="s">
        <v>2754</v>
      </c>
      <c r="I1147" t="s">
        <v>2561</v>
      </c>
      <c r="M1147" t="str">
        <f t="shared" si="520"/>
        <v/>
      </c>
      <c r="N1147" t="str">
        <f t="shared" si="521"/>
        <v/>
      </c>
      <c r="O1147" t="str">
        <f>IFERROR(VLOOKUP(A1147,dispett,2,FALSE),B1147)</f>
        <v>uso2grp</v>
      </c>
      <c r="P1147" t="str">
        <f t="shared" si="513"/>
        <v>CoalSupplyCurve_Dom</v>
      </c>
      <c r="Q1147" t="str">
        <f t="shared" si="514"/>
        <v>MNUMYR</v>
      </c>
      <c r="R1147" t="str">
        <f t="shared" si="515"/>
        <v xml:space="preserve"> </v>
      </c>
      <c r="S1147" t="str">
        <f t="shared" si="516"/>
        <v xml:space="preserve"> </v>
      </c>
      <c r="T1147" t="str">
        <f t="shared" si="517"/>
        <v xml:space="preserve"> </v>
      </c>
      <c r="U1147" t="str">
        <f t="shared" si="518"/>
        <v xml:space="preserve"> </v>
      </c>
      <c r="V1147" t="str">
        <f t="shared" si="519"/>
        <v xml:space="preserve"> </v>
      </c>
      <c r="W1147" t="str">
        <f t="shared" si="522"/>
        <v>XCL_PCAP</v>
      </c>
      <c r="X1147" t="str">
        <f t="shared" si="523"/>
        <v>(CoalSupplyCurve_Dom,MNUMYR)</v>
      </c>
    </row>
    <row r="1148" spans="1:24" x14ac:dyDescent="0.25">
      <c r="A1148" t="s">
        <v>4952</v>
      </c>
      <c r="B1148" t="s">
        <v>2937</v>
      </c>
      <c r="C1148" t="s">
        <v>2839</v>
      </c>
      <c r="E1148" t="s">
        <v>2914</v>
      </c>
      <c r="G1148" t="s">
        <v>4953</v>
      </c>
      <c r="H1148" t="s">
        <v>2754</v>
      </c>
      <c r="I1148" t="s">
        <v>2561</v>
      </c>
      <c r="M1148" t="str">
        <f t="shared" si="520"/>
        <v/>
      </c>
      <c r="N1148" t="str">
        <f t="shared" si="521"/>
        <v/>
      </c>
      <c r="O1148" t="str">
        <f>IFERROR(VLOOKUP(A1148,dispett,2,FALSE),B1148)</f>
        <v>uso2grp</v>
      </c>
      <c r="P1148" t="str">
        <f t="shared" si="513"/>
        <v>CoalSupplyCurve_Dom</v>
      </c>
      <c r="Q1148" t="str">
        <f t="shared" si="514"/>
        <v>MNUMYR</v>
      </c>
      <c r="R1148" t="str">
        <f t="shared" si="515"/>
        <v xml:space="preserve"> </v>
      </c>
      <c r="S1148" t="str">
        <f t="shared" si="516"/>
        <v xml:space="preserve"> </v>
      </c>
      <c r="T1148" t="str">
        <f t="shared" si="517"/>
        <v xml:space="preserve"> </v>
      </c>
      <c r="U1148" t="str">
        <f t="shared" si="518"/>
        <v xml:space="preserve"> </v>
      </c>
      <c r="V1148" t="str">
        <f t="shared" si="519"/>
        <v xml:space="preserve"> </v>
      </c>
      <c r="W1148" t="str">
        <f t="shared" si="522"/>
        <v>XCL_PLIM</v>
      </c>
      <c r="X1148" t="str">
        <f t="shared" si="523"/>
        <v>(CoalSupplyCurve_Dom,MNUMYR)</v>
      </c>
    </row>
    <row r="1149" spans="1:24" x14ac:dyDescent="0.25">
      <c r="A1149" t="s">
        <v>4954</v>
      </c>
      <c r="B1149" t="s">
        <v>2937</v>
      </c>
      <c r="C1149" t="s">
        <v>2839</v>
      </c>
      <c r="E1149" t="s">
        <v>2914</v>
      </c>
      <c r="G1149" t="s">
        <v>4955</v>
      </c>
      <c r="H1149" t="s">
        <v>2754</v>
      </c>
      <c r="I1149" s="8" t="s">
        <v>5302</v>
      </c>
      <c r="J1149" t="s">
        <v>2561</v>
      </c>
      <c r="M1149" t="str">
        <f t="shared" si="520"/>
        <v/>
      </c>
      <c r="N1149" t="str">
        <f t="shared" si="521"/>
        <v/>
      </c>
      <c r="O1149" t="str">
        <f>IFERROR(VLOOKUP(A1149,dispett,2,FALSE),B1149)</f>
        <v>uso2grp</v>
      </c>
      <c r="P1149" t="str">
        <f t="shared" si="513"/>
        <v>CoalSupplyCurve_Dom</v>
      </c>
      <c r="Q1149" t="str">
        <f t="shared" si="514"/>
        <v>PlanningHorizon</v>
      </c>
      <c r="R1149" t="str">
        <f t="shared" si="515"/>
        <v>MNUMYR</v>
      </c>
      <c r="S1149" t="str">
        <f t="shared" si="516"/>
        <v xml:space="preserve"> </v>
      </c>
      <c r="T1149" t="str">
        <f t="shared" si="517"/>
        <v xml:space="preserve"> </v>
      </c>
      <c r="U1149" t="str">
        <f t="shared" si="518"/>
        <v xml:space="preserve"> </v>
      </c>
      <c r="V1149" t="str">
        <f t="shared" si="519"/>
        <v xml:space="preserve"> </v>
      </c>
      <c r="W1149" t="str">
        <f t="shared" si="522"/>
        <v>XCL_QECP</v>
      </c>
      <c r="X1149" t="str">
        <f t="shared" si="523"/>
        <v>(CoalSupplyCurve_Dom,PlanningHorizon,MNUMYR)</v>
      </c>
    </row>
    <row r="1150" spans="1:24" x14ac:dyDescent="0.25">
      <c r="A1150" t="s">
        <v>4956</v>
      </c>
      <c r="B1150" t="s">
        <v>2937</v>
      </c>
      <c r="C1150" t="s">
        <v>2839</v>
      </c>
      <c r="E1150" t="s">
        <v>2914</v>
      </c>
      <c r="G1150" t="s">
        <v>4957</v>
      </c>
      <c r="H1150" t="s">
        <v>2756</v>
      </c>
      <c r="I1150" t="s">
        <v>2561</v>
      </c>
      <c r="M1150" t="str">
        <f t="shared" si="520"/>
        <v/>
      </c>
      <c r="N1150" t="str">
        <f t="shared" si="521"/>
        <v/>
      </c>
      <c r="O1150" t="str">
        <f>IFERROR(VLOOKUP(A1150,dispett,2,FALSE),B1150)</f>
        <v>uso2grp</v>
      </c>
      <c r="P1150" t="str">
        <f t="shared" si="513"/>
        <v>CoalSupplyCurve</v>
      </c>
      <c r="Q1150" t="str">
        <f t="shared" si="514"/>
        <v>MNUMYR</v>
      </c>
      <c r="R1150" t="str">
        <f t="shared" si="515"/>
        <v xml:space="preserve"> </v>
      </c>
      <c r="S1150" t="str">
        <f t="shared" si="516"/>
        <v xml:space="preserve"> </v>
      </c>
      <c r="T1150" t="str">
        <f t="shared" si="517"/>
        <v xml:space="preserve"> </v>
      </c>
      <c r="U1150" t="str">
        <f t="shared" si="518"/>
        <v xml:space="preserve"> </v>
      </c>
      <c r="V1150" t="str">
        <f t="shared" si="519"/>
        <v xml:space="preserve"> </v>
      </c>
      <c r="W1150" t="str">
        <f t="shared" si="522"/>
        <v>XCL_SO2_YR</v>
      </c>
      <c r="X1150" t="str">
        <f t="shared" si="523"/>
        <v>(CoalSupplyCurve,MNUMYR)</v>
      </c>
    </row>
    <row r="1151" spans="1:24" x14ac:dyDescent="0.25">
      <c r="A1151" t="s">
        <v>4958</v>
      </c>
      <c r="B1151" t="s">
        <v>2937</v>
      </c>
      <c r="C1151" t="s">
        <v>2839</v>
      </c>
      <c r="E1151" t="s">
        <v>2914</v>
      </c>
      <c r="G1151" t="s">
        <v>4959</v>
      </c>
      <c r="H1151" t="s">
        <v>2561</v>
      </c>
      <c r="M1151" t="str">
        <f t="shared" si="520"/>
        <v/>
      </c>
      <c r="N1151" t="str">
        <f t="shared" si="521"/>
        <v/>
      </c>
      <c r="O1151" t="str">
        <f>IFERROR(VLOOKUP(A1151,dispett,2,FALSE),B1151)</f>
        <v>uso2grp</v>
      </c>
      <c r="P1151" t="str">
        <f t="shared" si="513"/>
        <v>MNUMYR</v>
      </c>
      <c r="Q1151" t="str">
        <f t="shared" si="514"/>
        <v xml:space="preserve"> </v>
      </c>
      <c r="R1151" t="str">
        <f t="shared" si="515"/>
        <v xml:space="preserve"> </v>
      </c>
      <c r="S1151" t="str">
        <f t="shared" si="516"/>
        <v xml:space="preserve"> </v>
      </c>
      <c r="T1151" t="str">
        <f t="shared" si="517"/>
        <v xml:space="preserve"> </v>
      </c>
      <c r="U1151" t="str">
        <f t="shared" si="518"/>
        <v xml:space="preserve"> </v>
      </c>
      <c r="V1151" t="str">
        <f t="shared" si="519"/>
        <v xml:space="preserve"> </v>
      </c>
      <c r="W1151" t="str">
        <f t="shared" si="522"/>
        <v>XCL_STOCK</v>
      </c>
      <c r="X1151" t="str">
        <f t="shared" si="523"/>
        <v>(MNUMYR)</v>
      </c>
    </row>
    <row r="1152" spans="1:24" x14ac:dyDescent="0.25">
      <c r="A1152" t="s">
        <v>4960</v>
      </c>
      <c r="B1152" t="s">
        <v>2937</v>
      </c>
      <c r="C1152" t="s">
        <v>2839</v>
      </c>
      <c r="E1152" t="s">
        <v>2876</v>
      </c>
      <c r="G1152" t="s">
        <v>4961</v>
      </c>
      <c r="H1152" t="s">
        <v>2793</v>
      </c>
      <c r="I1152" t="s">
        <v>2754</v>
      </c>
      <c r="J1152" t="s">
        <v>2783</v>
      </c>
      <c r="M1152" t="str">
        <f t="shared" si="520"/>
        <v/>
      </c>
      <c r="N1152" t="str">
        <f t="shared" si="521"/>
        <v/>
      </c>
      <c r="O1152" t="str">
        <f>IFERROR(VLOOKUP(A1152,dispett,2,FALSE),B1152)</f>
        <v>uso2grp</v>
      </c>
      <c r="P1152" t="str">
        <f t="shared" si="513"/>
        <v>UtilitySector</v>
      </c>
      <c r="Q1152" t="str">
        <f t="shared" si="514"/>
        <v>CoalSupplyCurve_Dom</v>
      </c>
      <c r="R1152" t="str">
        <f t="shared" si="515"/>
        <v>CoalDemandRegion</v>
      </c>
      <c r="S1152" t="str">
        <f t="shared" si="516"/>
        <v xml:space="preserve"> </v>
      </c>
      <c r="T1152" t="str">
        <f t="shared" si="517"/>
        <v xml:space="preserve"> </v>
      </c>
      <c r="U1152" t="str">
        <f t="shared" si="518"/>
        <v xml:space="preserve"> </v>
      </c>
      <c r="V1152" t="str">
        <f t="shared" si="519"/>
        <v xml:space="preserve"> </v>
      </c>
      <c r="W1152" t="str">
        <f t="shared" si="522"/>
        <v>XCL_TRNINDX</v>
      </c>
      <c r="X1152" t="str">
        <f t="shared" si="523"/>
        <v>(UtilitySector,CoalSupplyCurve_Dom,CoalDemandRegion)</v>
      </c>
    </row>
    <row r="1153" spans="1:24" x14ac:dyDescent="0.25">
      <c r="A1153" t="s">
        <v>4962</v>
      </c>
      <c r="B1153" t="s">
        <v>2937</v>
      </c>
      <c r="C1153" t="s">
        <v>2839</v>
      </c>
      <c r="E1153" t="s">
        <v>2876</v>
      </c>
      <c r="G1153" t="s">
        <v>4963</v>
      </c>
      <c r="H1153" t="s">
        <v>2756</v>
      </c>
      <c r="M1153" t="str">
        <f t="shared" si="520"/>
        <v/>
      </c>
      <c r="N1153" t="str">
        <f t="shared" si="521"/>
        <v/>
      </c>
      <c r="O1153" t="str">
        <f>IFERROR(VLOOKUP(A1153,dispett,2,FALSE),B1153)</f>
        <v>uso2grp</v>
      </c>
      <c r="P1153" t="str">
        <f t="shared" si="513"/>
        <v>CoalSupplyCurve</v>
      </c>
      <c r="Q1153" t="str">
        <f t="shared" si="514"/>
        <v xml:space="preserve"> </v>
      </c>
      <c r="R1153" t="str">
        <f t="shared" si="515"/>
        <v xml:space="preserve"> </v>
      </c>
      <c r="S1153" t="str">
        <f t="shared" si="516"/>
        <v xml:space="preserve"> </v>
      </c>
      <c r="T1153" t="str">
        <f t="shared" si="517"/>
        <v xml:space="preserve"> </v>
      </c>
      <c r="U1153" t="str">
        <f t="shared" si="518"/>
        <v xml:space="preserve"> </v>
      </c>
      <c r="V1153" t="str">
        <f t="shared" si="519"/>
        <v xml:space="preserve"> </v>
      </c>
      <c r="W1153" t="str">
        <f t="shared" si="522"/>
        <v>XCL_TYPE</v>
      </c>
      <c r="X1153" t="str">
        <f t="shared" si="523"/>
        <v>(CoalSupplyCurve)</v>
      </c>
    </row>
    <row r="1154" spans="1:24" x14ac:dyDescent="0.25">
      <c r="A1154" t="s">
        <v>4964</v>
      </c>
      <c r="B1154" t="s">
        <v>4965</v>
      </c>
      <c r="C1154" t="s">
        <v>2839</v>
      </c>
      <c r="E1154" t="s">
        <v>2840</v>
      </c>
      <c r="G1154" t="s">
        <v>4966</v>
      </c>
      <c r="H1154" t="s">
        <v>2738</v>
      </c>
      <c r="I1154" t="s">
        <v>2559</v>
      </c>
      <c r="M1154" t="str">
        <f t="shared" si="520"/>
        <v/>
      </c>
      <c r="N1154" t="str">
        <f t="shared" si="521"/>
        <v/>
      </c>
      <c r="O1154" t="str">
        <f>IFERROR(VLOOKUP(A1154,dispett,2,FALSE),B1154)</f>
        <v>mxpblk</v>
      </c>
      <c r="P1154" t="str">
        <f t="shared" si="513"/>
        <v>ExpectationYrIndex</v>
      </c>
      <c r="Q1154" t="str">
        <f t="shared" si="514"/>
        <v>OwnerType</v>
      </c>
      <c r="R1154" t="str">
        <f t="shared" si="515"/>
        <v xml:space="preserve"> </v>
      </c>
      <c r="S1154" t="str">
        <f t="shared" si="516"/>
        <v xml:space="preserve"> </v>
      </c>
      <c r="T1154" t="str">
        <f t="shared" si="517"/>
        <v xml:space="preserve"> </v>
      </c>
      <c r="U1154" t="str">
        <f t="shared" si="518"/>
        <v xml:space="preserve"> </v>
      </c>
      <c r="V1154" t="str">
        <f t="shared" si="519"/>
        <v xml:space="preserve"> </v>
      </c>
      <c r="W1154" t="str">
        <f t="shared" si="522"/>
        <v>XIT_WOP</v>
      </c>
      <c r="X1154" t="str">
        <f t="shared" si="523"/>
        <v>(ExpectationYrIndex,OwnerType)</v>
      </c>
    </row>
    <row r="1155" spans="1:24" x14ac:dyDescent="0.25">
      <c r="A1155" t="s">
        <v>4967</v>
      </c>
      <c r="B1155" t="s">
        <v>4965</v>
      </c>
      <c r="C1155" t="s">
        <v>2839</v>
      </c>
      <c r="E1155" t="s">
        <v>2840</v>
      </c>
      <c r="G1155" t="s">
        <v>4968</v>
      </c>
      <c r="H1155" t="s">
        <v>2731</v>
      </c>
      <c r="I1155" t="s">
        <v>2738</v>
      </c>
      <c r="M1155" t="str">
        <f t="shared" si="520"/>
        <v/>
      </c>
      <c r="N1155" t="str">
        <f t="shared" si="521"/>
        <v/>
      </c>
      <c r="O1155" t="str">
        <f>IFERROR(VLOOKUP(A1155,dispett,2,FALSE),B1155)</f>
        <v>mxpblk</v>
      </c>
      <c r="P1155" t="str">
        <f t="shared" si="513"/>
        <v>OGSMReg</v>
      </c>
      <c r="Q1155" t="str">
        <f t="shared" si="514"/>
        <v>ExpectationYrIndex</v>
      </c>
      <c r="R1155" t="str">
        <f t="shared" si="515"/>
        <v xml:space="preserve"> </v>
      </c>
      <c r="S1155" t="str">
        <f t="shared" si="516"/>
        <v xml:space="preserve"> </v>
      </c>
      <c r="T1155" t="str">
        <f t="shared" si="517"/>
        <v xml:space="preserve"> </v>
      </c>
      <c r="U1155" t="str">
        <f t="shared" si="518"/>
        <v xml:space="preserve"> </v>
      </c>
      <c r="V1155" t="str">
        <f t="shared" si="519"/>
        <v xml:space="preserve"> </v>
      </c>
      <c r="W1155" t="str">
        <f t="shared" si="522"/>
        <v>XOGWPRNG</v>
      </c>
      <c r="X1155" t="str">
        <f t="shared" si="523"/>
        <v>(OGSMReg,ExpectationYrIndex)</v>
      </c>
    </row>
    <row r="1156" spans="1:24" x14ac:dyDescent="0.25">
      <c r="A1156" t="s">
        <v>4969</v>
      </c>
      <c r="B1156" t="s">
        <v>4965</v>
      </c>
      <c r="C1156" t="s">
        <v>2839</v>
      </c>
      <c r="E1156" t="s">
        <v>2840</v>
      </c>
      <c r="G1156" t="s">
        <v>4970</v>
      </c>
      <c r="H1156" t="s">
        <v>2722</v>
      </c>
      <c r="I1156" t="s">
        <v>2738</v>
      </c>
      <c r="M1156" t="str">
        <f t="shared" si="520"/>
        <v/>
      </c>
      <c r="N1156" t="str">
        <f t="shared" si="521"/>
        <v/>
      </c>
      <c r="O1156" t="str">
        <f>IFERROR(VLOOKUP(A1156,dispett,2,FALSE),B1156)</f>
        <v>mxpblk</v>
      </c>
      <c r="P1156" t="str">
        <f t="shared" si="513"/>
        <v>CensusRegion</v>
      </c>
      <c r="Q1156" t="str">
        <f t="shared" si="514"/>
        <v>ExpectationYrIndex</v>
      </c>
      <c r="R1156" t="str">
        <f t="shared" si="515"/>
        <v xml:space="preserve"> </v>
      </c>
      <c r="S1156" t="str">
        <f t="shared" si="516"/>
        <v xml:space="preserve"> </v>
      </c>
      <c r="T1156" t="str">
        <f t="shared" si="517"/>
        <v xml:space="preserve"> </v>
      </c>
      <c r="U1156" t="str">
        <f t="shared" si="518"/>
        <v xml:space="preserve"> </v>
      </c>
      <c r="V1156" t="str">
        <f t="shared" si="519"/>
        <v xml:space="preserve"> </v>
      </c>
      <c r="W1156" t="str">
        <f t="shared" si="522"/>
        <v>XPDSEL</v>
      </c>
      <c r="X1156" t="str">
        <f t="shared" si="523"/>
        <v>(CensusRegion,ExpectationYrIndex)</v>
      </c>
    </row>
    <row r="1157" spans="1:24" x14ac:dyDescent="0.25">
      <c r="A1157" t="s">
        <v>4971</v>
      </c>
      <c r="B1157" t="s">
        <v>4965</v>
      </c>
      <c r="C1157" t="s">
        <v>2839</v>
      </c>
      <c r="E1157" t="s">
        <v>2840</v>
      </c>
      <c r="H1157" t="s">
        <v>2722</v>
      </c>
      <c r="I1157" t="s">
        <v>2738</v>
      </c>
      <c r="M1157" t="str">
        <f t="shared" si="520"/>
        <v/>
      </c>
      <c r="N1157" t="str">
        <f t="shared" si="521"/>
        <v/>
      </c>
      <c r="O1157" t="str">
        <f>IFERROR(VLOOKUP(A1157,dispett,2,FALSE),B1157)</f>
        <v>mxpblk</v>
      </c>
      <c r="P1157" t="str">
        <f t="shared" si="513"/>
        <v>CensusRegion</v>
      </c>
      <c r="Q1157" t="str">
        <f t="shared" si="514"/>
        <v>ExpectationYrIndex</v>
      </c>
      <c r="R1157" t="str">
        <f t="shared" si="515"/>
        <v xml:space="preserve"> </v>
      </c>
      <c r="S1157" t="str">
        <f t="shared" si="516"/>
        <v xml:space="preserve"> </v>
      </c>
      <c r="T1157" t="str">
        <f t="shared" si="517"/>
        <v xml:space="preserve"> </v>
      </c>
      <c r="U1157" t="str">
        <f t="shared" si="518"/>
        <v xml:space="preserve"> </v>
      </c>
      <c r="V1157" t="str">
        <f t="shared" si="519"/>
        <v xml:space="preserve"> </v>
      </c>
      <c r="W1157" t="str">
        <f t="shared" si="522"/>
        <v>XPRSEL</v>
      </c>
      <c r="X1157" t="str">
        <f t="shared" si="523"/>
        <v>(CensusRegion,ExpectationYrIndex)</v>
      </c>
    </row>
    <row r="1158" spans="1:24" x14ac:dyDescent="0.25">
      <c r="A1158" t="s">
        <v>4972</v>
      </c>
      <c r="B1158" t="s">
        <v>3757</v>
      </c>
      <c r="C1158" t="s">
        <v>2865</v>
      </c>
      <c r="E1158" t="s">
        <v>2914</v>
      </c>
      <c r="H1158" t="s">
        <v>2727</v>
      </c>
      <c r="M1158" t="str">
        <f t="shared" si="520"/>
        <v/>
      </c>
      <c r="N1158" t="str">
        <f t="shared" si="521"/>
        <v>mnumyr</v>
      </c>
      <c r="O1158" t="str">
        <f>IFERROR(VLOOKUP(A1158,dispett,2,FALSE),B1158)</f>
        <v>dispett3</v>
      </c>
      <c r="P1158" t="str">
        <f t="shared" si="513"/>
        <v>SupplyRegion_ALT1</v>
      </c>
      <c r="Q1158" t="str">
        <f t="shared" si="514"/>
        <v xml:space="preserve"> </v>
      </c>
      <c r="R1158" t="str">
        <f t="shared" si="515"/>
        <v xml:space="preserve"> </v>
      </c>
      <c r="S1158" t="str">
        <f t="shared" si="516"/>
        <v xml:space="preserve"> </v>
      </c>
      <c r="T1158" t="str">
        <f t="shared" si="517"/>
        <v xml:space="preserve"> </v>
      </c>
      <c r="U1158" t="str">
        <f t="shared" si="518"/>
        <v xml:space="preserve"> </v>
      </c>
      <c r="V1158" t="str">
        <f t="shared" si="519"/>
        <v>MNUMYR</v>
      </c>
      <c r="W1158" t="str">
        <f t="shared" si="522"/>
        <v>ZTIMPF</v>
      </c>
      <c r="X1158" t="str">
        <f t="shared" si="523"/>
        <v>(SupplyRegion_ALT1,MNUMYR)</v>
      </c>
    </row>
    <row r="1159" spans="1:24" x14ac:dyDescent="0.25">
      <c r="A1159" t="s">
        <v>4973</v>
      </c>
      <c r="B1159" t="s">
        <v>3757</v>
      </c>
      <c r="C1159" t="s">
        <v>2865</v>
      </c>
      <c r="E1159" t="s">
        <v>2914</v>
      </c>
      <c r="H1159" t="s">
        <v>2727</v>
      </c>
      <c r="M1159" t="str">
        <f t="shared" si="520"/>
        <v/>
      </c>
      <c r="N1159" t="str">
        <f t="shared" si="521"/>
        <v>mnumyr</v>
      </c>
      <c r="O1159" t="str">
        <f>IFERROR(VLOOKUP(A1159,dispett,2,FALSE),B1159)</f>
        <v>dispett3</v>
      </c>
      <c r="P1159" t="str">
        <f t="shared" si="513"/>
        <v>SupplyRegion_ALT1</v>
      </c>
      <c r="Q1159" t="str">
        <f t="shared" si="514"/>
        <v xml:space="preserve"> </v>
      </c>
      <c r="R1159" t="str">
        <f t="shared" si="515"/>
        <v xml:space="preserve"> </v>
      </c>
      <c r="S1159" t="str">
        <f t="shared" si="516"/>
        <v xml:space="preserve"> </v>
      </c>
      <c r="T1159" t="str">
        <f t="shared" si="517"/>
        <v xml:space="preserve"> </v>
      </c>
      <c r="U1159" t="str">
        <f t="shared" si="518"/>
        <v xml:space="preserve"> </v>
      </c>
      <c r="V1159" t="str">
        <f t="shared" si="519"/>
        <v>MNUMYR</v>
      </c>
      <c r="W1159" t="str">
        <f t="shared" si="522"/>
        <v>ZTIMPD</v>
      </c>
      <c r="X1159" t="str">
        <f t="shared" si="523"/>
        <v>(SupplyRegion_ALT1,MNUMYR)</v>
      </c>
    </row>
    <row r="1160" spans="1:24" x14ac:dyDescent="0.25">
      <c r="A1160" t="s">
        <v>4974</v>
      </c>
      <c r="B1160" t="s">
        <v>3399</v>
      </c>
      <c r="C1160" t="s">
        <v>2839</v>
      </c>
      <c r="E1160" t="s">
        <v>2929</v>
      </c>
      <c r="G1160" t="s">
        <v>4975</v>
      </c>
      <c r="H1160" t="s">
        <v>5332</v>
      </c>
      <c r="M1160" t="str">
        <f t="shared" si="520"/>
        <v>mnumnr</v>
      </c>
      <c r="N1160" t="str">
        <f t="shared" si="521"/>
        <v>mnumyr</v>
      </c>
      <c r="O1160" t="str">
        <f>IFERROR(VLOOKUP(A1160,dispett,2,FALSE),B1160)</f>
        <v>bildin</v>
      </c>
      <c r="P1160" t="str">
        <f t="shared" si="513"/>
        <v>ExplicitPlanningHorizon</v>
      </c>
      <c r="Q1160" t="str">
        <f t="shared" si="514"/>
        <v xml:space="preserve"> </v>
      </c>
      <c r="R1160" t="str">
        <f t="shared" si="515"/>
        <v xml:space="preserve"> </v>
      </c>
      <c r="S1160" t="str">
        <f t="shared" si="516"/>
        <v xml:space="preserve"> </v>
      </c>
      <c r="T1160" t="str">
        <f t="shared" si="517"/>
        <v xml:space="preserve"> </v>
      </c>
      <c r="U1160" t="str">
        <f t="shared" si="518"/>
        <v>SupplyRegion</v>
      </c>
      <c r="V1160" t="str">
        <f t="shared" si="519"/>
        <v>MNUMYR</v>
      </c>
      <c r="W1160" t="str">
        <f t="shared" si="522"/>
        <v>EP_NET_PEAK</v>
      </c>
      <c r="X1160" t="str">
        <f t="shared" si="523"/>
        <v>(ExplicitPlanningHorizon,SupplyRegion,MNUMYR)</v>
      </c>
    </row>
    <row r="1161" spans="1:24" x14ac:dyDescent="0.25">
      <c r="A1161" s="4" t="s">
        <v>4976</v>
      </c>
      <c r="B1161" t="s">
        <v>3399</v>
      </c>
      <c r="C1161" t="s">
        <v>2839</v>
      </c>
      <c r="E1161" t="s">
        <v>2914</v>
      </c>
      <c r="G1161" t="s">
        <v>3445</v>
      </c>
      <c r="H1161" t="s">
        <v>5308</v>
      </c>
      <c r="I1161" t="s">
        <v>5332</v>
      </c>
      <c r="M1161" t="str">
        <f t="shared" si="520"/>
        <v>mnumnr</v>
      </c>
      <c r="N1161" t="str">
        <f t="shared" si="521"/>
        <v>mnumyr</v>
      </c>
      <c r="O1161" t="str">
        <f>IFERROR(VLOOKUP(A1161,dispett,2,FALSE),B1161)</f>
        <v>bildin</v>
      </c>
      <c r="P1161" t="str">
        <f t="shared" si="513"/>
        <v>PlantType</v>
      </c>
      <c r="Q1161" t="str">
        <f t="shared" si="514"/>
        <v>ExplicitPlanningHorizon</v>
      </c>
      <c r="R1161" t="str">
        <f t="shared" si="515"/>
        <v xml:space="preserve"> </v>
      </c>
      <c r="S1161" t="str">
        <f t="shared" si="516"/>
        <v xml:space="preserve"> </v>
      </c>
      <c r="T1161" t="str">
        <f t="shared" si="517"/>
        <v xml:space="preserve"> </v>
      </c>
      <c r="U1161" t="str">
        <f t="shared" si="518"/>
        <v>SupplyRegion</v>
      </c>
      <c r="V1161" t="str">
        <f t="shared" si="519"/>
        <v>MNUMYR</v>
      </c>
      <c r="W1161" s="4" t="s">
        <v>4977</v>
      </c>
      <c r="X1161" t="str">
        <f t="shared" ref="X1161:X1163" si="524">IF(P1161&lt;&gt;" ","("&amp;P1161,"")    &amp;    IF(Q1161&lt;&gt;" ",   ","&amp;Q1161,"")   &amp; IF(R1161&lt;&gt;" ",   ","&amp;R1161,"")   &amp; IF(S1161&lt;&gt;" ",   ","&amp;S1161,"")  &amp; IF(T1161&lt;&gt;" ",   ","&amp;T1161,"")  &amp; IF(U1161&lt;&gt;" ",  ","&amp;U1161,"") &amp; IF(V1161&lt;&gt;" ",  "," &amp; V1161,"" )&amp; IF(P1161&lt;&gt;" ",")","")</f>
        <v>(PlantType,ExplicitPlanningHorizon,SupplyRegion,MNUMYR)</v>
      </c>
    </row>
    <row r="1162" spans="1:24" x14ac:dyDescent="0.25">
      <c r="A1162" s="4" t="s">
        <v>4978</v>
      </c>
      <c r="B1162" t="s">
        <v>3229</v>
      </c>
      <c r="C1162" t="s">
        <v>2839</v>
      </c>
      <c r="E1162" t="s">
        <v>2929</v>
      </c>
      <c r="H1162" t="s">
        <v>5335</v>
      </c>
      <c r="I1162" t="s">
        <v>2727</v>
      </c>
      <c r="J1162" t="s">
        <v>2561</v>
      </c>
      <c r="M1162" t="str">
        <f t="shared" si="520"/>
        <v/>
      </c>
      <c r="N1162" t="str">
        <f t="shared" si="521"/>
        <v/>
      </c>
      <c r="O1162" t="str">
        <f>IFERROR(VLOOKUP(A1162,dispett,2,FALSE),B1162)</f>
        <v>dispett</v>
      </c>
      <c r="P1162" t="str">
        <f t="shared" si="513"/>
        <v>ImportStep</v>
      </c>
      <c r="Q1162" s="4" t="s">
        <v>558</v>
      </c>
      <c r="R1162" t="str">
        <f t="shared" si="515"/>
        <v>MNUMYR</v>
      </c>
      <c r="S1162" t="str">
        <f t="shared" si="516"/>
        <v xml:space="preserve"> </v>
      </c>
      <c r="T1162" t="str">
        <f t="shared" si="517"/>
        <v xml:space="preserve"> </v>
      </c>
      <c r="U1162" t="str">
        <f t="shared" si="518"/>
        <v xml:space="preserve"> </v>
      </c>
      <c r="V1162" t="str">
        <f t="shared" si="519"/>
        <v xml:space="preserve"> </v>
      </c>
      <c r="W1162" t="str">
        <f t="shared" ref="W1162:W1163" si="525">IF(A1162&lt;&gt;"CF",SUBSTITUTE(A1162,"$","_"),"WWIND_CF")</f>
        <v>CAN_CST</v>
      </c>
      <c r="X1162" t="str">
        <f t="shared" si="524"/>
        <v>(ImportStep,CanadianSupplyRegion,MNUMYR)</v>
      </c>
    </row>
    <row r="1163" spans="1:24" x14ac:dyDescent="0.25">
      <c r="A1163" s="4" t="s">
        <v>4979</v>
      </c>
      <c r="B1163" t="s">
        <v>3515</v>
      </c>
      <c r="C1163" t="s">
        <v>2865</v>
      </c>
      <c r="E1163" t="s">
        <v>2929</v>
      </c>
      <c r="G1163" t="s">
        <v>4980</v>
      </c>
      <c r="H1163" t="s">
        <v>2727</v>
      </c>
      <c r="I1163" t="s">
        <v>5321</v>
      </c>
      <c r="J1163" t="s">
        <v>5308</v>
      </c>
      <c r="K1163" t="s">
        <v>5312</v>
      </c>
      <c r="L1163" t="s">
        <v>5323</v>
      </c>
      <c r="M1163" s="4" t="s">
        <v>5332</v>
      </c>
      <c r="N1163" t="str">
        <f t="shared" si="521"/>
        <v/>
      </c>
      <c r="O1163" t="str">
        <f>IFERROR(VLOOKUP(A1163,dispett,2,FALSE),B1163)</f>
        <v>emshrout</v>
      </c>
      <c r="P1163" t="str">
        <f t="shared" si="513"/>
        <v>SupplyRegion_ALT1</v>
      </c>
      <c r="Q1163" t="str">
        <f>IFERROR(VLOOKUP(I1163,ECPLOOK,2,FALSE),IF(I1163&lt;&gt;"","missing"," "))</f>
        <v>ImportExportReg</v>
      </c>
      <c r="R1163" t="str">
        <f t="shared" si="515"/>
        <v>PlantType</v>
      </c>
      <c r="S1163" t="str">
        <f t="shared" si="516"/>
        <v>DistGenAvoidStep</v>
      </c>
      <c r="T1163" t="str">
        <f t="shared" si="517"/>
        <v>OwnerShipType</v>
      </c>
      <c r="U1163" t="str">
        <f t="shared" si="518"/>
        <v>ExplicitPlanningHorizon</v>
      </c>
      <c r="V1163" t="str">
        <f t="shared" si="519"/>
        <v xml:space="preserve"> </v>
      </c>
      <c r="W1163" t="str">
        <f t="shared" si="525"/>
        <v>EPMSLIM</v>
      </c>
      <c r="X1163" t="str">
        <f t="shared" si="524"/>
        <v>(SupplyRegion_ALT1,ImportExportReg,PlantType,DistGenAvoidStep,OwnerShipType,ExplicitPlanningHorizon)</v>
      </c>
    </row>
    <row r="1165" spans="1:24" x14ac:dyDescent="0.25">
      <c r="M1165" s="1" t="s">
        <v>4981</v>
      </c>
      <c r="P1165">
        <f>COUNTIF(P14:P1134,"missing")</f>
        <v>0</v>
      </c>
      <c r="Q1165">
        <f>COUNTIF(Q14:Q1134,"missing")</f>
        <v>0</v>
      </c>
      <c r="R1165">
        <f>COUNTIF(R14:R1134,"missing")</f>
        <v>0</v>
      </c>
      <c r="S1165">
        <f>COUNTIF(S14:S1134,"missing")</f>
        <v>0</v>
      </c>
      <c r="T1165">
        <f>COUNTIF(T14:T1134,"missing")</f>
        <v>0</v>
      </c>
    </row>
    <row r="1166" spans="1:24" x14ac:dyDescent="0.25">
      <c r="A1166" t="s">
        <v>4982</v>
      </c>
    </row>
    <row r="1169" spans="1:2" x14ac:dyDescent="0.25">
      <c r="A1169" s="1" t="s">
        <v>4983</v>
      </c>
      <c r="B1169" s="3">
        <f>COUNTA(FORTRANVARIABLE)</f>
        <v>1162</v>
      </c>
    </row>
    <row r="1170" spans="1:2" x14ac:dyDescent="0.25">
      <c r="A1170" t="s">
        <v>4984</v>
      </c>
    </row>
  </sheetData>
  <autoFilter ref="A1:X1163"/>
  <pageMargins left="0.7" right="0.7" top="0.75" bottom="0.75" header="0.3" footer="0.3"/>
  <pageSetup orientation="portrait" verticalDpi="599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4"/>
  <sheetViews>
    <sheetView tabSelected="1" topLeftCell="A106" workbookViewId="0">
      <selection activeCell="E136" sqref="E136"/>
    </sheetView>
  </sheetViews>
  <sheetFormatPr defaultRowHeight="15" x14ac:dyDescent="0.25"/>
  <cols>
    <col min="1" max="1" width="36.5703125" bestFit="1" customWidth="1"/>
    <col min="2" max="2" width="27.85546875" bestFit="1" customWidth="1"/>
    <col min="3" max="3" width="61.85546875" bestFit="1" customWidth="1"/>
    <col min="4" max="4" width="91" bestFit="1" customWidth="1"/>
    <col min="5" max="5" width="21" bestFit="1" customWidth="1"/>
  </cols>
  <sheetData>
    <row r="1" spans="1:5" x14ac:dyDescent="0.25">
      <c r="A1" t="s">
        <v>2814</v>
      </c>
    </row>
    <row r="2" spans="1:5" x14ac:dyDescent="0.25">
      <c r="A2" s="1" t="s">
        <v>2529</v>
      </c>
      <c r="B2" s="1" t="s">
        <v>2530</v>
      </c>
      <c r="C2" s="1" t="s">
        <v>2531</v>
      </c>
      <c r="D2" s="1" t="s">
        <v>2532</v>
      </c>
      <c r="E2" s="1" t="s">
        <v>2533</v>
      </c>
    </row>
    <row r="3" spans="1:5" x14ac:dyDescent="0.25">
      <c r="A3" s="9" t="s">
        <v>5302</v>
      </c>
      <c r="B3" s="2" t="s">
        <v>2534</v>
      </c>
      <c r="C3" s="2" t="s">
        <v>2534</v>
      </c>
      <c r="D3" s="2"/>
      <c r="E3" s="2"/>
    </row>
    <row r="4" spans="1:5" x14ac:dyDescent="0.25">
      <c r="A4" s="9" t="s">
        <v>5303</v>
      </c>
      <c r="B4" s="2" t="s">
        <v>5382</v>
      </c>
      <c r="C4" s="2" t="s">
        <v>5382</v>
      </c>
      <c r="D4" s="2"/>
      <c r="E4" s="2"/>
    </row>
    <row r="5" spans="1:5" x14ac:dyDescent="0.25">
      <c r="A5" s="9" t="s">
        <v>5304</v>
      </c>
      <c r="B5" s="2" t="s">
        <v>5383</v>
      </c>
      <c r="C5" s="2" t="s">
        <v>5383</v>
      </c>
      <c r="D5" s="2" t="s">
        <v>2536</v>
      </c>
      <c r="E5" s="2"/>
    </row>
    <row r="6" spans="1:5" x14ac:dyDescent="0.25">
      <c r="A6" s="9" t="s">
        <v>5305</v>
      </c>
      <c r="B6" s="2" t="s">
        <v>5384</v>
      </c>
      <c r="C6" s="2" t="s">
        <v>5384</v>
      </c>
      <c r="D6" s="2"/>
      <c r="E6" s="2"/>
    </row>
    <row r="7" spans="1:5" x14ac:dyDescent="0.25">
      <c r="A7" s="2" t="s">
        <v>2537</v>
      </c>
      <c r="B7" s="2" t="s">
        <v>5383</v>
      </c>
      <c r="C7" s="2" t="s">
        <v>5383</v>
      </c>
      <c r="D7" s="2"/>
      <c r="E7" s="2"/>
    </row>
    <row r="8" spans="1:5" x14ac:dyDescent="0.25">
      <c r="A8" s="2" t="s">
        <v>2538</v>
      </c>
      <c r="B8" s="2" t="s">
        <v>5385</v>
      </c>
      <c r="C8" s="2" t="s">
        <v>5385</v>
      </c>
      <c r="D8" s="2" t="s">
        <v>2539</v>
      </c>
      <c r="E8" s="2"/>
    </row>
    <row r="9" spans="1:5" x14ac:dyDescent="0.25">
      <c r="A9" s="2" t="s">
        <v>2540</v>
      </c>
      <c r="B9" s="2" t="s">
        <v>2541</v>
      </c>
      <c r="C9" s="2" t="s">
        <v>2541</v>
      </c>
      <c r="D9" s="2" t="s">
        <v>2542</v>
      </c>
      <c r="E9" s="2"/>
    </row>
    <row r="10" spans="1:5" x14ac:dyDescent="0.25">
      <c r="A10" s="2" t="s">
        <v>2543</v>
      </c>
      <c r="B10" s="2" t="s">
        <v>2544</v>
      </c>
      <c r="C10" s="2" t="s">
        <v>2544</v>
      </c>
      <c r="D10" s="2" t="s">
        <v>2545</v>
      </c>
      <c r="E10" s="2"/>
    </row>
    <row r="11" spans="1:5" x14ac:dyDescent="0.25">
      <c r="A11" s="2" t="s">
        <v>2546</v>
      </c>
      <c r="B11" s="2" t="s">
        <v>5386</v>
      </c>
      <c r="C11" s="2" t="s">
        <v>5386</v>
      </c>
      <c r="D11" s="2"/>
      <c r="E11" s="2"/>
    </row>
    <row r="12" spans="1:5" x14ac:dyDescent="0.25">
      <c r="A12" s="2" t="s">
        <v>2547</v>
      </c>
      <c r="B12" s="2" t="s">
        <v>2548</v>
      </c>
      <c r="C12" s="2" t="s">
        <v>2548</v>
      </c>
      <c r="D12" s="2"/>
      <c r="E12" s="2"/>
    </row>
    <row r="13" spans="1:5" x14ac:dyDescent="0.25">
      <c r="A13" s="2" t="s">
        <v>2549</v>
      </c>
      <c r="B13" s="2" t="s">
        <v>2550</v>
      </c>
      <c r="C13" s="2" t="s">
        <v>2550</v>
      </c>
      <c r="D13" s="2"/>
      <c r="E13" s="2"/>
    </row>
    <row r="14" spans="1:5" x14ac:dyDescent="0.25">
      <c r="A14" s="2" t="s">
        <v>2551</v>
      </c>
      <c r="B14" s="2" t="s">
        <v>2552</v>
      </c>
      <c r="C14" s="2" t="s">
        <v>2552</v>
      </c>
      <c r="D14" s="2"/>
      <c r="E14" s="2"/>
    </row>
    <row r="15" spans="1:5" x14ac:dyDescent="0.25">
      <c r="A15" s="2" t="s">
        <v>2553</v>
      </c>
      <c r="B15" s="2" t="s">
        <v>2554</v>
      </c>
      <c r="C15" s="2" t="s">
        <v>2554</v>
      </c>
      <c r="D15" s="2"/>
      <c r="E15" s="2"/>
    </row>
    <row r="16" spans="1:5" x14ac:dyDescent="0.25">
      <c r="A16" s="2" t="s">
        <v>2555</v>
      </c>
      <c r="B16" s="2" t="s">
        <v>2556</v>
      </c>
      <c r="C16" s="2" t="s">
        <v>2556</v>
      </c>
      <c r="D16" s="2"/>
      <c r="E16" s="2"/>
    </row>
    <row r="17" spans="1:5" x14ac:dyDescent="0.25">
      <c r="A17" s="2" t="s">
        <v>2557</v>
      </c>
      <c r="B17" s="2" t="s">
        <v>2558</v>
      </c>
      <c r="C17" s="2" t="s">
        <v>2558</v>
      </c>
      <c r="D17" s="2"/>
      <c r="E17" s="2"/>
    </row>
    <row r="18" spans="1:5" x14ac:dyDescent="0.25">
      <c r="A18" s="2" t="s">
        <v>2559</v>
      </c>
      <c r="B18" s="2" t="s">
        <v>49</v>
      </c>
      <c r="C18" s="2" t="s">
        <v>49</v>
      </c>
      <c r="D18" s="2"/>
      <c r="E18" s="2"/>
    </row>
    <row r="19" spans="1:5" x14ac:dyDescent="0.25">
      <c r="A19" s="2" t="s">
        <v>2560</v>
      </c>
      <c r="B19" s="2" t="s">
        <v>5389</v>
      </c>
      <c r="C19" s="2" t="s">
        <v>5389</v>
      </c>
      <c r="D19" s="2" t="s">
        <v>2562</v>
      </c>
      <c r="E19" s="2"/>
    </row>
    <row r="20" spans="1:5" x14ac:dyDescent="0.25">
      <c r="A20" s="2" t="s">
        <v>2563</v>
      </c>
      <c r="B20" s="2" t="s">
        <v>2564</v>
      </c>
      <c r="C20" s="2" t="s">
        <v>2564</v>
      </c>
      <c r="D20" s="2"/>
      <c r="E20" s="2"/>
    </row>
    <row r="21" spans="1:5" x14ac:dyDescent="0.25">
      <c r="A21" s="9" t="s">
        <v>5183</v>
      </c>
      <c r="B21" s="2" t="s">
        <v>5179</v>
      </c>
      <c r="C21" s="2" t="s">
        <v>5179</v>
      </c>
      <c r="D21" s="2"/>
      <c r="E21" s="2"/>
    </row>
    <row r="22" spans="1:5" x14ac:dyDescent="0.25">
      <c r="A22" s="2" t="s">
        <v>2565</v>
      </c>
      <c r="B22" s="2" t="s">
        <v>2566</v>
      </c>
      <c r="C22" s="2" t="s">
        <v>2566</v>
      </c>
      <c r="D22" s="2"/>
      <c r="E22" s="2"/>
    </row>
    <row r="23" spans="1:5" x14ac:dyDescent="0.25">
      <c r="A23" s="2" t="s">
        <v>2567</v>
      </c>
      <c r="B23" s="2" t="s">
        <v>2568</v>
      </c>
      <c r="C23" s="2" t="s">
        <v>2568</v>
      </c>
      <c r="D23" s="2"/>
      <c r="E23" s="2"/>
    </row>
    <row r="24" spans="1:5" x14ac:dyDescent="0.25">
      <c r="A24" s="2" t="s">
        <v>2569</v>
      </c>
      <c r="B24" s="2" t="s">
        <v>2570</v>
      </c>
      <c r="C24" s="2" t="s">
        <v>2570</v>
      </c>
      <c r="D24" s="2"/>
      <c r="E24" s="2"/>
    </row>
    <row r="25" spans="1:5" x14ac:dyDescent="0.25">
      <c r="A25" s="9" t="s">
        <v>5184</v>
      </c>
      <c r="B25" s="2" t="s">
        <v>5180</v>
      </c>
      <c r="C25" s="2" t="s">
        <v>5180</v>
      </c>
      <c r="D25" s="2"/>
      <c r="E25" s="2"/>
    </row>
    <row r="26" spans="1:5" x14ac:dyDescent="0.25">
      <c r="A26" s="2" t="s">
        <v>2571</v>
      </c>
      <c r="B26" s="2" t="s">
        <v>5387</v>
      </c>
      <c r="C26" s="2" t="s">
        <v>5388</v>
      </c>
      <c r="D26" s="2"/>
      <c r="E26" s="2"/>
    </row>
    <row r="27" spans="1:5" x14ac:dyDescent="0.25">
      <c r="A27" s="2" t="s">
        <v>5306</v>
      </c>
      <c r="B27" s="2" t="s">
        <v>2572</v>
      </c>
      <c r="C27" s="2" t="s">
        <v>2572</v>
      </c>
      <c r="D27" s="2" t="s">
        <v>2573</v>
      </c>
      <c r="E27" s="2"/>
    </row>
    <row r="28" spans="1:5" x14ac:dyDescent="0.25">
      <c r="A28" s="2" t="s">
        <v>2574</v>
      </c>
      <c r="B28" s="2" t="s">
        <v>2575</v>
      </c>
      <c r="C28" s="2" t="s">
        <v>2575</v>
      </c>
      <c r="D28" s="2" t="s">
        <v>2576</v>
      </c>
      <c r="E28" s="2"/>
    </row>
    <row r="29" spans="1:5" x14ac:dyDescent="0.25">
      <c r="A29" s="2" t="s">
        <v>2577</v>
      </c>
      <c r="B29" s="2" t="s">
        <v>2534</v>
      </c>
      <c r="C29" s="2" t="s">
        <v>2578</v>
      </c>
      <c r="D29" s="2" t="s">
        <v>2579</v>
      </c>
      <c r="E29" s="2"/>
    </row>
    <row r="30" spans="1:5" x14ac:dyDescent="0.25">
      <c r="A30" s="2" t="s">
        <v>5307</v>
      </c>
      <c r="B30" s="2" t="s">
        <v>2580</v>
      </c>
      <c r="C30" s="2" t="s">
        <v>2580</v>
      </c>
      <c r="D30" s="2" t="s">
        <v>2581</v>
      </c>
      <c r="E30" s="2"/>
    </row>
    <row r="31" spans="1:5" x14ac:dyDescent="0.25">
      <c r="A31" s="2" t="s">
        <v>5308</v>
      </c>
      <c r="B31" s="2" t="s">
        <v>48</v>
      </c>
      <c r="C31" s="2" t="s">
        <v>48</v>
      </c>
      <c r="D31" s="2" t="s">
        <v>2582</v>
      </c>
      <c r="E31" s="2"/>
    </row>
    <row r="32" spans="1:5" x14ac:dyDescent="0.25">
      <c r="A32" s="2" t="s">
        <v>5309</v>
      </c>
      <c r="B32" s="2" t="s">
        <v>48</v>
      </c>
      <c r="C32" s="2" t="s">
        <v>48</v>
      </c>
      <c r="D32" s="2"/>
      <c r="E32" s="2"/>
    </row>
    <row r="33" spans="1:5" x14ac:dyDescent="0.25">
      <c r="A33" s="2" t="s">
        <v>5310</v>
      </c>
      <c r="B33" s="2" t="s">
        <v>2583</v>
      </c>
      <c r="C33" s="2" t="s">
        <v>2583</v>
      </c>
      <c r="D33" s="2" t="s">
        <v>2584</v>
      </c>
      <c r="E33" s="2"/>
    </row>
    <row r="34" spans="1:5" x14ac:dyDescent="0.25">
      <c r="A34" s="6" t="s">
        <v>2585</v>
      </c>
      <c r="B34" s="2" t="s">
        <v>2586</v>
      </c>
      <c r="C34" s="2" t="s">
        <v>2586</v>
      </c>
      <c r="D34" s="2" t="s">
        <v>2587</v>
      </c>
      <c r="E34" s="2"/>
    </row>
    <row r="35" spans="1:5" x14ac:dyDescent="0.25">
      <c r="A35" s="6" t="s">
        <v>2588</v>
      </c>
      <c r="B35" s="2" t="s">
        <v>2589</v>
      </c>
      <c r="C35" s="2" t="s">
        <v>2589</v>
      </c>
      <c r="D35" s="2" t="s">
        <v>2590</v>
      </c>
      <c r="E35" s="2"/>
    </row>
    <row r="36" spans="1:5" x14ac:dyDescent="0.25">
      <c r="A36" s="2" t="s">
        <v>5311</v>
      </c>
      <c r="B36" s="2" t="s">
        <v>2591</v>
      </c>
      <c r="C36" s="2" t="s">
        <v>2591</v>
      </c>
      <c r="D36" s="2" t="s">
        <v>2592</v>
      </c>
      <c r="E36" s="2" t="s">
        <v>48</v>
      </c>
    </row>
    <row r="37" spans="1:5" x14ac:dyDescent="0.25">
      <c r="A37" s="2" t="s">
        <v>5312</v>
      </c>
      <c r="B37" s="2" t="s">
        <v>105</v>
      </c>
      <c r="C37" s="2" t="s">
        <v>105</v>
      </c>
      <c r="D37" s="2"/>
      <c r="E37" s="2"/>
    </row>
    <row r="38" spans="1:5" x14ac:dyDescent="0.25">
      <c r="A38" s="2" t="s">
        <v>5313</v>
      </c>
      <c r="B38" s="2" t="s">
        <v>2593</v>
      </c>
      <c r="C38" s="2" t="s">
        <v>2593</v>
      </c>
      <c r="D38" s="2" t="s">
        <v>2594</v>
      </c>
      <c r="E38" s="2" t="s">
        <v>48</v>
      </c>
    </row>
    <row r="39" spans="1:5" x14ac:dyDescent="0.25">
      <c r="A39" s="2" t="s">
        <v>5314</v>
      </c>
      <c r="B39" s="2" t="s">
        <v>2595</v>
      </c>
      <c r="C39" s="2" t="s">
        <v>2595</v>
      </c>
      <c r="D39" s="2" t="s">
        <v>2594</v>
      </c>
      <c r="E39" s="2"/>
    </row>
    <row r="40" spans="1:5" x14ac:dyDescent="0.25">
      <c r="A40" s="2" t="s">
        <v>5315</v>
      </c>
      <c r="B40" s="2" t="s">
        <v>2596</v>
      </c>
      <c r="C40" s="2" t="s">
        <v>2596</v>
      </c>
      <c r="D40" s="2"/>
      <c r="E40" s="2" t="s">
        <v>2534</v>
      </c>
    </row>
    <row r="41" spans="1:5" x14ac:dyDescent="0.25">
      <c r="A41" s="2" t="s">
        <v>5316</v>
      </c>
      <c r="B41" s="2" t="s">
        <v>2597</v>
      </c>
      <c r="C41" s="2" t="s">
        <v>2597</v>
      </c>
      <c r="D41" s="2" t="s">
        <v>2598</v>
      </c>
      <c r="E41" s="2"/>
    </row>
    <row r="42" spans="1:5" x14ac:dyDescent="0.25">
      <c r="A42" s="2" t="s">
        <v>5317</v>
      </c>
      <c r="B42" s="2" t="s">
        <v>2599</v>
      </c>
      <c r="C42" s="2" t="s">
        <v>2599</v>
      </c>
      <c r="D42" s="2" t="s">
        <v>2600</v>
      </c>
      <c r="E42" s="2" t="s">
        <v>48</v>
      </c>
    </row>
    <row r="43" spans="1:5" x14ac:dyDescent="0.25">
      <c r="A43" s="2" t="s">
        <v>5318</v>
      </c>
      <c r="B43" s="2" t="s">
        <v>2601</v>
      </c>
      <c r="C43" s="2" t="s">
        <v>2601</v>
      </c>
      <c r="D43" s="2" t="s">
        <v>2602</v>
      </c>
      <c r="E43" s="2" t="s">
        <v>48</v>
      </c>
    </row>
    <row r="44" spans="1:5" x14ac:dyDescent="0.25">
      <c r="A44" s="2" t="s">
        <v>5319</v>
      </c>
      <c r="B44" s="2" t="s">
        <v>2603</v>
      </c>
      <c r="C44" s="2" t="s">
        <v>2603</v>
      </c>
      <c r="D44" s="2" t="s">
        <v>2604</v>
      </c>
      <c r="E44" s="2"/>
    </row>
    <row r="45" spans="1:5" x14ac:dyDescent="0.25">
      <c r="A45" s="2" t="s">
        <v>5320</v>
      </c>
      <c r="B45" s="2" t="s">
        <v>394</v>
      </c>
      <c r="C45" s="2" t="s">
        <v>394</v>
      </c>
      <c r="D45" s="2" t="s">
        <v>2605</v>
      </c>
      <c r="E45" s="2"/>
    </row>
    <row r="46" spans="1:5" x14ac:dyDescent="0.25">
      <c r="A46" s="2" t="s">
        <v>5321</v>
      </c>
      <c r="B46" s="2" t="s">
        <v>2606</v>
      </c>
      <c r="C46" s="2" t="s">
        <v>2606</v>
      </c>
      <c r="D46" s="2" t="s">
        <v>2607</v>
      </c>
      <c r="E46" s="2"/>
    </row>
    <row r="47" spans="1:5" x14ac:dyDescent="0.25">
      <c r="A47" s="2" t="s">
        <v>5322</v>
      </c>
      <c r="B47" s="2" t="s">
        <v>260</v>
      </c>
      <c r="C47" s="2" t="s">
        <v>260</v>
      </c>
      <c r="D47" s="2" t="s">
        <v>2608</v>
      </c>
      <c r="E47" s="2"/>
    </row>
    <row r="48" spans="1:5" x14ac:dyDescent="0.25">
      <c r="A48" s="2" t="s">
        <v>5323</v>
      </c>
      <c r="B48" s="2" t="s">
        <v>2609</v>
      </c>
      <c r="C48" s="2" t="s">
        <v>2609</v>
      </c>
      <c r="D48" s="2" t="s">
        <v>2610</v>
      </c>
      <c r="E48" s="2"/>
    </row>
    <row r="49" spans="1:5" x14ac:dyDescent="0.25">
      <c r="A49" s="2" t="s">
        <v>5324</v>
      </c>
      <c r="B49" s="2" t="s">
        <v>2611</v>
      </c>
      <c r="C49" s="2" t="s">
        <v>2611</v>
      </c>
      <c r="D49" s="2" t="s">
        <v>2612</v>
      </c>
      <c r="E49" s="2"/>
    </row>
    <row r="50" spans="1:5" x14ac:dyDescent="0.25">
      <c r="A50" s="2" t="s">
        <v>5325</v>
      </c>
      <c r="B50" s="2" t="s">
        <v>238</v>
      </c>
      <c r="C50" s="2" t="s">
        <v>238</v>
      </c>
      <c r="D50" s="2" t="s">
        <v>2613</v>
      </c>
      <c r="E50" s="2"/>
    </row>
    <row r="51" spans="1:5" x14ac:dyDescent="0.25">
      <c r="A51" s="2" t="s">
        <v>5326</v>
      </c>
      <c r="B51" s="2" t="s">
        <v>2614</v>
      </c>
      <c r="C51" s="2" t="s">
        <v>2614</v>
      </c>
      <c r="D51" s="2" t="s">
        <v>2615</v>
      </c>
      <c r="E51" s="2" t="s">
        <v>48</v>
      </c>
    </row>
    <row r="52" spans="1:5" x14ac:dyDescent="0.25">
      <c r="A52" s="2" t="s">
        <v>5327</v>
      </c>
      <c r="B52" s="2" t="s">
        <v>51</v>
      </c>
      <c r="C52" s="2" t="s">
        <v>51</v>
      </c>
      <c r="D52" s="2"/>
      <c r="E52" s="2"/>
    </row>
    <row r="53" spans="1:5" x14ac:dyDescent="0.25">
      <c r="A53" s="2" t="s">
        <v>5328</v>
      </c>
      <c r="B53" s="2" t="s">
        <v>2616</v>
      </c>
      <c r="C53" s="2" t="s">
        <v>2616</v>
      </c>
      <c r="D53" s="2" t="s">
        <v>2617</v>
      </c>
      <c r="E53" s="2"/>
    </row>
    <row r="54" spans="1:5" x14ac:dyDescent="0.25">
      <c r="A54" s="2" t="s">
        <v>5329</v>
      </c>
      <c r="B54" s="2" t="s">
        <v>2618</v>
      </c>
      <c r="C54" s="2" t="s">
        <v>2618</v>
      </c>
      <c r="D54" s="2" t="s">
        <v>2619</v>
      </c>
      <c r="E54" s="2" t="s">
        <v>48</v>
      </c>
    </row>
    <row r="55" spans="1:5" x14ac:dyDescent="0.25">
      <c r="A55" s="2" t="s">
        <v>5330</v>
      </c>
      <c r="B55" s="2" t="s">
        <v>2620</v>
      </c>
      <c r="C55" s="2" t="s">
        <v>2620</v>
      </c>
      <c r="D55" s="2" t="s">
        <v>2621</v>
      </c>
      <c r="E55" s="2"/>
    </row>
    <row r="56" spans="1:5" x14ac:dyDescent="0.25">
      <c r="A56" s="2" t="s">
        <v>5331</v>
      </c>
      <c r="B56" s="2" t="s">
        <v>2622</v>
      </c>
      <c r="C56" s="2" t="s">
        <v>2622</v>
      </c>
      <c r="D56" s="2" t="s">
        <v>2623</v>
      </c>
      <c r="E56" s="2"/>
    </row>
    <row r="57" spans="1:5" x14ac:dyDescent="0.25">
      <c r="A57" s="2" t="s">
        <v>5332</v>
      </c>
      <c r="B57" s="2" t="s">
        <v>2535</v>
      </c>
      <c r="C57" s="2" t="s">
        <v>2535</v>
      </c>
      <c r="D57" s="2"/>
      <c r="E57" s="2" t="s">
        <v>5382</v>
      </c>
    </row>
    <row r="58" spans="1:5" x14ac:dyDescent="0.25">
      <c r="A58" s="2" t="s">
        <v>5333</v>
      </c>
      <c r="B58" s="2" t="s">
        <v>2535</v>
      </c>
      <c r="C58" s="2" t="s">
        <v>2535</v>
      </c>
      <c r="D58" s="2"/>
      <c r="E58" s="2" t="s">
        <v>5382</v>
      </c>
    </row>
    <row r="59" spans="1:5" x14ac:dyDescent="0.25">
      <c r="A59" s="2" t="s">
        <v>5334</v>
      </c>
      <c r="B59" s="2" t="s">
        <v>2624</v>
      </c>
      <c r="C59" s="2" t="s">
        <v>2624</v>
      </c>
      <c r="D59" s="2" t="s">
        <v>2625</v>
      </c>
      <c r="E59" s="2"/>
    </row>
    <row r="60" spans="1:5" x14ac:dyDescent="0.25">
      <c r="A60" s="2" t="s">
        <v>5335</v>
      </c>
      <c r="B60" s="2" t="s">
        <v>592</v>
      </c>
      <c r="C60" s="2" t="s">
        <v>592</v>
      </c>
      <c r="D60" s="2" t="s">
        <v>2626</v>
      </c>
      <c r="E60" s="2"/>
    </row>
    <row r="61" spans="1:5" x14ac:dyDescent="0.25">
      <c r="A61" s="2" t="s">
        <v>5336</v>
      </c>
      <c r="B61" s="2" t="s">
        <v>2597</v>
      </c>
      <c r="C61" s="2" t="s">
        <v>2597</v>
      </c>
      <c r="D61" s="2" t="s">
        <v>2627</v>
      </c>
      <c r="E61" s="2"/>
    </row>
    <row r="62" spans="1:5" x14ac:dyDescent="0.25">
      <c r="A62" s="2" t="s">
        <v>5337</v>
      </c>
      <c r="B62" s="2" t="s">
        <v>2628</v>
      </c>
      <c r="C62" s="2" t="s">
        <v>2628</v>
      </c>
      <c r="D62" s="2" t="s">
        <v>2629</v>
      </c>
      <c r="E62" s="2"/>
    </row>
    <row r="63" spans="1:5" x14ac:dyDescent="0.25">
      <c r="A63" s="2" t="s">
        <v>5338</v>
      </c>
      <c r="B63" s="2" t="s">
        <v>439</v>
      </c>
      <c r="C63" s="2" t="s">
        <v>50</v>
      </c>
      <c r="D63" s="2" t="s">
        <v>2630</v>
      </c>
      <c r="E63" s="2" t="s">
        <v>5383</v>
      </c>
    </row>
    <row r="64" spans="1:5" x14ac:dyDescent="0.25">
      <c r="A64" s="2" t="s">
        <v>5339</v>
      </c>
      <c r="B64" s="2" t="s">
        <v>439</v>
      </c>
      <c r="C64" s="2" t="s">
        <v>50</v>
      </c>
      <c r="D64" s="2" t="s">
        <v>2631</v>
      </c>
      <c r="E64" s="2" t="s">
        <v>5383</v>
      </c>
    </row>
    <row r="65" spans="1:5" x14ac:dyDescent="0.25">
      <c r="A65" s="2" t="s">
        <v>5340</v>
      </c>
      <c r="B65" s="2" t="s">
        <v>84</v>
      </c>
      <c r="C65" s="2" t="s">
        <v>84</v>
      </c>
      <c r="D65" s="2" t="s">
        <v>2632</v>
      </c>
      <c r="E65" s="2"/>
    </row>
    <row r="66" spans="1:5" x14ac:dyDescent="0.25">
      <c r="A66" s="2" t="s">
        <v>5341</v>
      </c>
      <c r="B66" s="2" t="s">
        <v>2633</v>
      </c>
      <c r="C66" s="2" t="s">
        <v>2633</v>
      </c>
      <c r="D66" s="2" t="s">
        <v>2634</v>
      </c>
      <c r="E66" s="2"/>
    </row>
    <row r="67" spans="1:5" x14ac:dyDescent="0.25">
      <c r="A67" s="2" t="s">
        <v>5342</v>
      </c>
      <c r="B67" s="2" t="s">
        <v>394</v>
      </c>
      <c r="C67" s="2" t="s">
        <v>394</v>
      </c>
      <c r="D67" s="2" t="s">
        <v>2635</v>
      </c>
      <c r="E67" s="2" t="s">
        <v>5384</v>
      </c>
    </row>
    <row r="68" spans="1:5" x14ac:dyDescent="0.25">
      <c r="A68" s="2" t="s">
        <v>5343</v>
      </c>
      <c r="B68" s="2" t="s">
        <v>2636</v>
      </c>
      <c r="C68" s="2" t="s">
        <v>2636</v>
      </c>
      <c r="D68" s="2" t="s">
        <v>2637</v>
      </c>
      <c r="E68" s="2"/>
    </row>
    <row r="69" spans="1:5" x14ac:dyDescent="0.25">
      <c r="A69" s="2" t="s">
        <v>5344</v>
      </c>
      <c r="B69" s="2" t="s">
        <v>2638</v>
      </c>
      <c r="C69" s="2" t="s">
        <v>2638</v>
      </c>
      <c r="D69" s="2" t="s">
        <v>2639</v>
      </c>
      <c r="E69" s="2"/>
    </row>
    <row r="70" spans="1:5" x14ac:dyDescent="0.25">
      <c r="A70" s="2" t="s">
        <v>5345</v>
      </c>
      <c r="B70" s="2" t="s">
        <v>2640</v>
      </c>
      <c r="C70" s="2" t="s">
        <v>2640</v>
      </c>
      <c r="D70" s="2" t="s">
        <v>2641</v>
      </c>
      <c r="E70" s="2"/>
    </row>
    <row r="71" spans="1:5" x14ac:dyDescent="0.25">
      <c r="A71" s="2" t="s">
        <v>5346</v>
      </c>
      <c r="B71" s="2" t="s">
        <v>558</v>
      </c>
      <c r="C71" s="2" t="s">
        <v>558</v>
      </c>
      <c r="D71" s="2" t="s">
        <v>558</v>
      </c>
      <c r="E71" s="2"/>
    </row>
    <row r="72" spans="1:5" x14ac:dyDescent="0.25">
      <c r="A72" s="2" t="s">
        <v>5347</v>
      </c>
      <c r="B72" s="2" t="s">
        <v>2642</v>
      </c>
      <c r="C72" s="2" t="s">
        <v>2642</v>
      </c>
      <c r="D72" s="2" t="s">
        <v>2643</v>
      </c>
      <c r="E72" s="2"/>
    </row>
    <row r="73" spans="1:5" x14ac:dyDescent="0.25">
      <c r="A73" s="2" t="s">
        <v>5348</v>
      </c>
      <c r="B73" s="2" t="s">
        <v>2644</v>
      </c>
      <c r="C73" s="2" t="s">
        <v>2644</v>
      </c>
      <c r="D73" s="2" t="s">
        <v>2645</v>
      </c>
      <c r="E73" s="2"/>
    </row>
    <row r="74" spans="1:5" x14ac:dyDescent="0.25">
      <c r="A74" s="2" t="s">
        <v>5349</v>
      </c>
      <c r="B74" s="2" t="s">
        <v>2616</v>
      </c>
      <c r="C74" s="2" t="s">
        <v>2616</v>
      </c>
      <c r="D74" s="2" t="s">
        <v>2646</v>
      </c>
      <c r="E74" s="2"/>
    </row>
    <row r="75" spans="1:5" x14ac:dyDescent="0.25">
      <c r="A75" s="2" t="s">
        <v>5350</v>
      </c>
      <c r="B75" s="2" t="s">
        <v>2575</v>
      </c>
      <c r="C75" s="2" t="s">
        <v>2575</v>
      </c>
      <c r="D75" s="2" t="s">
        <v>2647</v>
      </c>
      <c r="E75" s="2"/>
    </row>
    <row r="76" spans="1:5" x14ac:dyDescent="0.25">
      <c r="A76" s="2" t="s">
        <v>5351</v>
      </c>
      <c r="B76" s="2" t="s">
        <v>2648</v>
      </c>
      <c r="C76" s="2" t="s">
        <v>2648</v>
      </c>
      <c r="D76" s="2" t="s">
        <v>2649</v>
      </c>
      <c r="E76" s="2"/>
    </row>
    <row r="77" spans="1:5" x14ac:dyDescent="0.25">
      <c r="A77" s="2" t="s">
        <v>5352</v>
      </c>
      <c r="B77" s="2" t="s">
        <v>2650</v>
      </c>
      <c r="C77" s="2" t="s">
        <v>2650</v>
      </c>
      <c r="D77" s="2" t="s">
        <v>2651</v>
      </c>
      <c r="E77" s="2"/>
    </row>
    <row r="78" spans="1:5" x14ac:dyDescent="0.25">
      <c r="A78" s="2" t="s">
        <v>5353</v>
      </c>
      <c r="B78" s="2" t="s">
        <v>2650</v>
      </c>
      <c r="C78" s="2" t="s">
        <v>2650</v>
      </c>
      <c r="D78" s="2" t="s">
        <v>2652</v>
      </c>
      <c r="E78" s="2"/>
    </row>
    <row r="79" spans="1:5" x14ac:dyDescent="0.25">
      <c r="A79" s="2" t="s">
        <v>2653</v>
      </c>
      <c r="B79" s="2" t="s">
        <v>2654</v>
      </c>
      <c r="C79" s="2" t="s">
        <v>2654</v>
      </c>
      <c r="D79" s="2" t="s">
        <v>2655</v>
      </c>
      <c r="E79" s="2"/>
    </row>
    <row r="80" spans="1:5" x14ac:dyDescent="0.25">
      <c r="A80" s="2" t="s">
        <v>2656</v>
      </c>
      <c r="B80" s="2" t="s">
        <v>2657</v>
      </c>
      <c r="C80" s="2" t="s">
        <v>2657</v>
      </c>
      <c r="D80" s="2" t="s">
        <v>2658</v>
      </c>
      <c r="E80" s="2"/>
    </row>
    <row r="81" spans="1:5" x14ac:dyDescent="0.25">
      <c r="A81" s="2" t="s">
        <v>2659</v>
      </c>
      <c r="B81" s="2" t="s">
        <v>2660</v>
      </c>
      <c r="C81" s="2" t="s">
        <v>2660</v>
      </c>
      <c r="D81" s="2">
        <v>3</v>
      </c>
      <c r="E81" s="2"/>
    </row>
    <row r="82" spans="1:5" x14ac:dyDescent="0.25">
      <c r="A82" s="2" t="s">
        <v>2661</v>
      </c>
      <c r="B82" s="2" t="s">
        <v>2662</v>
      </c>
      <c r="C82" s="2" t="s">
        <v>2662</v>
      </c>
      <c r="D82" s="2" t="s">
        <v>2663</v>
      </c>
      <c r="E82" s="2"/>
    </row>
    <row r="83" spans="1:5" x14ac:dyDescent="0.25">
      <c r="A83" s="2" t="s">
        <v>2664</v>
      </c>
      <c r="B83" s="2" t="s">
        <v>2564</v>
      </c>
      <c r="C83" s="2" t="s">
        <v>2564</v>
      </c>
      <c r="D83" s="2" t="s">
        <v>2665</v>
      </c>
      <c r="E83" s="2"/>
    </row>
    <row r="84" spans="1:5" x14ac:dyDescent="0.25">
      <c r="A84" s="2" t="s">
        <v>2666</v>
      </c>
      <c r="B84" s="2" t="s">
        <v>2667</v>
      </c>
      <c r="C84" s="2" t="s">
        <v>2667</v>
      </c>
      <c r="D84" s="2" t="s">
        <v>2668</v>
      </c>
      <c r="E84" s="2"/>
    </row>
    <row r="85" spans="1:5" x14ac:dyDescent="0.25">
      <c r="A85" s="2" t="s">
        <v>2669</v>
      </c>
      <c r="B85" s="2" t="s">
        <v>422</v>
      </c>
      <c r="C85" s="2" t="s">
        <v>422</v>
      </c>
      <c r="D85" s="2"/>
      <c r="E85" s="2"/>
    </row>
    <row r="86" spans="1:5" x14ac:dyDescent="0.25">
      <c r="A86" s="2" t="s">
        <v>2670</v>
      </c>
      <c r="B86" s="2" t="s">
        <v>2671</v>
      </c>
      <c r="C86" s="2" t="s">
        <v>2671</v>
      </c>
      <c r="D86" s="2" t="s">
        <v>2672</v>
      </c>
      <c r="E86" s="2"/>
    </row>
    <row r="87" spans="1:5" x14ac:dyDescent="0.25">
      <c r="A87" s="2" t="s">
        <v>2673</v>
      </c>
      <c r="B87" s="2" t="s">
        <v>2674</v>
      </c>
      <c r="C87" s="2" t="s">
        <v>2674</v>
      </c>
      <c r="D87" s="2" t="s">
        <v>2675</v>
      </c>
      <c r="E87" s="2"/>
    </row>
    <row r="88" spans="1:5" x14ac:dyDescent="0.25">
      <c r="A88" s="2" t="s">
        <v>2676</v>
      </c>
      <c r="B88" s="2" t="s">
        <v>2677</v>
      </c>
      <c r="C88" s="2" t="s">
        <v>2677</v>
      </c>
      <c r="D88" s="2" t="s">
        <v>2678</v>
      </c>
      <c r="E88" s="2"/>
    </row>
    <row r="89" spans="1:5" x14ac:dyDescent="0.25">
      <c r="A89" s="2" t="s">
        <v>2679</v>
      </c>
      <c r="B89" s="2" t="s">
        <v>2680</v>
      </c>
      <c r="C89" s="2" t="s">
        <v>2680</v>
      </c>
      <c r="D89" s="2"/>
      <c r="E89" s="2"/>
    </row>
    <row r="90" spans="1:5" x14ac:dyDescent="0.25">
      <c r="A90" s="2" t="s">
        <v>2681</v>
      </c>
      <c r="B90" s="2" t="s">
        <v>2682</v>
      </c>
      <c r="C90" s="2" t="s">
        <v>2682</v>
      </c>
      <c r="D90" s="2" t="s">
        <v>2683</v>
      </c>
      <c r="E90" s="2"/>
    </row>
    <row r="91" spans="1:5" x14ac:dyDescent="0.25">
      <c r="A91" s="2" t="s">
        <v>2684</v>
      </c>
      <c r="B91" s="2" t="s">
        <v>394</v>
      </c>
      <c r="C91" s="2" t="s">
        <v>394</v>
      </c>
      <c r="D91" s="2" t="s">
        <v>2685</v>
      </c>
      <c r="E91" s="2"/>
    </row>
    <row r="92" spans="1:5" x14ac:dyDescent="0.25">
      <c r="A92" s="2" t="s">
        <v>2686</v>
      </c>
      <c r="B92" s="2" t="s">
        <v>40</v>
      </c>
      <c r="C92" s="2" t="s">
        <v>40</v>
      </c>
      <c r="D92" s="2" t="s">
        <v>2687</v>
      </c>
      <c r="E92" s="2"/>
    </row>
    <row r="93" spans="1:5" x14ac:dyDescent="0.25">
      <c r="A93" s="2" t="s">
        <v>2688</v>
      </c>
      <c r="B93" s="2" t="s">
        <v>2689</v>
      </c>
      <c r="C93" s="2" t="s">
        <v>2689</v>
      </c>
      <c r="D93" s="2" t="s">
        <v>2690</v>
      </c>
      <c r="E93" s="2"/>
    </row>
    <row r="94" spans="1:5" x14ac:dyDescent="0.25">
      <c r="A94" s="2" t="s">
        <v>2691</v>
      </c>
      <c r="B94" s="2" t="s">
        <v>2692</v>
      </c>
      <c r="C94" s="2" t="s">
        <v>2692</v>
      </c>
      <c r="D94" s="2" t="s">
        <v>2693</v>
      </c>
      <c r="E94" s="2"/>
    </row>
    <row r="95" spans="1:5" x14ac:dyDescent="0.25">
      <c r="A95" s="2" t="s">
        <v>2694</v>
      </c>
      <c r="B95" s="2" t="s">
        <v>2695</v>
      </c>
      <c r="C95" s="2" t="s">
        <v>2695</v>
      </c>
      <c r="D95" s="2" t="s">
        <v>2696</v>
      </c>
      <c r="E95" s="2"/>
    </row>
    <row r="96" spans="1:5" x14ac:dyDescent="0.25">
      <c r="A96" s="2" t="s">
        <v>2697</v>
      </c>
      <c r="B96" s="2" t="s">
        <v>2698</v>
      </c>
      <c r="C96" s="2" t="s">
        <v>2698</v>
      </c>
      <c r="D96" s="2" t="s">
        <v>2699</v>
      </c>
      <c r="E96" s="2"/>
    </row>
    <row r="97" spans="1:5" x14ac:dyDescent="0.25">
      <c r="A97" s="2" t="s">
        <v>2700</v>
      </c>
      <c r="B97" s="2" t="s">
        <v>2701</v>
      </c>
      <c r="C97" s="2" t="s">
        <v>2701</v>
      </c>
      <c r="D97" s="2" t="s">
        <v>2702</v>
      </c>
      <c r="E97" s="2"/>
    </row>
    <row r="98" spans="1:5" x14ac:dyDescent="0.25">
      <c r="A98" s="2" t="s">
        <v>2703</v>
      </c>
      <c r="B98" s="2" t="s">
        <v>2552</v>
      </c>
      <c r="C98" s="2" t="s">
        <v>2552</v>
      </c>
      <c r="D98" s="2"/>
      <c r="E98" s="2"/>
    </row>
    <row r="99" spans="1:5" x14ac:dyDescent="0.25">
      <c r="A99" s="2" t="s">
        <v>2704</v>
      </c>
      <c r="B99" s="2" t="s">
        <v>439</v>
      </c>
      <c r="C99" s="2" t="s">
        <v>439</v>
      </c>
      <c r="D99" s="2" t="s">
        <v>2705</v>
      </c>
      <c r="E99" s="2"/>
    </row>
    <row r="100" spans="1:5" x14ac:dyDescent="0.25">
      <c r="A100" s="2" t="s">
        <v>2706</v>
      </c>
      <c r="B100" s="2" t="s">
        <v>2707</v>
      </c>
      <c r="C100" s="2" t="s">
        <v>2707</v>
      </c>
      <c r="D100" s="2" t="s">
        <v>2708</v>
      </c>
      <c r="E100" s="2"/>
    </row>
    <row r="101" spans="1:5" x14ac:dyDescent="0.25">
      <c r="A101" s="2" t="s">
        <v>2709</v>
      </c>
      <c r="B101" s="2" t="s">
        <v>2710</v>
      </c>
      <c r="C101" s="2" t="s">
        <v>2710</v>
      </c>
      <c r="D101" s="2" t="s">
        <v>2711</v>
      </c>
      <c r="E101" s="2"/>
    </row>
    <row r="102" spans="1:5" x14ac:dyDescent="0.25">
      <c r="A102" s="2" t="s">
        <v>2712</v>
      </c>
      <c r="B102" s="2" t="s">
        <v>2713</v>
      </c>
      <c r="C102" s="2" t="s">
        <v>2713</v>
      </c>
      <c r="D102" s="2" t="s">
        <v>2714</v>
      </c>
      <c r="E102" s="2"/>
    </row>
    <row r="103" spans="1:5" x14ac:dyDescent="0.25">
      <c r="A103" s="2" t="s">
        <v>2715</v>
      </c>
      <c r="B103" s="2" t="s">
        <v>2716</v>
      </c>
      <c r="C103" s="2" t="s">
        <v>2716</v>
      </c>
      <c r="D103" s="2" t="s">
        <v>2717</v>
      </c>
      <c r="E103" s="2"/>
    </row>
    <row r="104" spans="1:5" x14ac:dyDescent="0.25">
      <c r="A104" s="2" t="s">
        <v>2718</v>
      </c>
      <c r="B104" s="2" t="s">
        <v>2716</v>
      </c>
      <c r="C104" s="2" t="s">
        <v>2716</v>
      </c>
      <c r="D104" s="2" t="s">
        <v>2719</v>
      </c>
      <c r="E104" s="2"/>
    </row>
    <row r="105" spans="1:5" x14ac:dyDescent="0.25">
      <c r="A105" s="2" t="s">
        <v>2720</v>
      </c>
      <c r="B105" s="2" t="s">
        <v>310</v>
      </c>
      <c r="C105" s="2" t="s">
        <v>310</v>
      </c>
      <c r="D105" s="2" t="s">
        <v>2721</v>
      </c>
      <c r="E105" s="2"/>
    </row>
    <row r="106" spans="1:5" x14ac:dyDescent="0.25">
      <c r="A106" s="2" t="s">
        <v>2722</v>
      </c>
      <c r="B106" s="2" t="s">
        <v>2723</v>
      </c>
      <c r="C106" s="2" t="s">
        <v>2723</v>
      </c>
      <c r="D106" s="2" t="s">
        <v>2724</v>
      </c>
      <c r="E106" s="2"/>
    </row>
    <row r="107" spans="1:5" x14ac:dyDescent="0.25">
      <c r="A107" s="2" t="s">
        <v>2725</v>
      </c>
      <c r="B107" s="2" t="s">
        <v>167</v>
      </c>
      <c r="C107" s="2" t="s">
        <v>167</v>
      </c>
      <c r="D107" s="2" t="s">
        <v>2726</v>
      </c>
      <c r="E107" s="2" t="s">
        <v>5385</v>
      </c>
    </row>
    <row r="108" spans="1:5" x14ac:dyDescent="0.25">
      <c r="A108" s="2" t="s">
        <v>2727</v>
      </c>
      <c r="B108" s="2" t="s">
        <v>2728</v>
      </c>
      <c r="C108" s="2" t="s">
        <v>38</v>
      </c>
      <c r="D108" s="2" t="s">
        <v>2729</v>
      </c>
      <c r="E108" s="2"/>
    </row>
    <row r="109" spans="1:5" x14ac:dyDescent="0.25">
      <c r="A109" s="2" t="s">
        <v>5354</v>
      </c>
      <c r="B109" s="2" t="s">
        <v>2642</v>
      </c>
      <c r="C109" s="2" t="s">
        <v>2730</v>
      </c>
      <c r="D109" s="2" t="s">
        <v>2643</v>
      </c>
      <c r="E109" s="2"/>
    </row>
    <row r="110" spans="1:5" x14ac:dyDescent="0.25">
      <c r="A110" s="2" t="s">
        <v>2731</v>
      </c>
      <c r="B110" s="2" t="s">
        <v>2732</v>
      </c>
      <c r="C110" s="2" t="s">
        <v>2732</v>
      </c>
      <c r="D110" s="2" t="s">
        <v>2733</v>
      </c>
      <c r="E110" s="2"/>
    </row>
    <row r="111" spans="1:5" x14ac:dyDescent="0.25">
      <c r="A111" s="2" t="s">
        <v>2561</v>
      </c>
      <c r="B111" s="2" t="s">
        <v>2561</v>
      </c>
      <c r="C111" s="2" t="s">
        <v>2561</v>
      </c>
      <c r="D111" s="2" t="s">
        <v>2562</v>
      </c>
      <c r="E111" s="2" t="s">
        <v>5389</v>
      </c>
    </row>
    <row r="112" spans="1:5" x14ac:dyDescent="0.25">
      <c r="A112" s="2" t="s">
        <v>5355</v>
      </c>
      <c r="B112" s="2" t="s">
        <v>2734</v>
      </c>
      <c r="C112" s="2" t="s">
        <v>2734</v>
      </c>
      <c r="D112" s="2" t="s">
        <v>2735</v>
      </c>
      <c r="E112" s="2"/>
    </row>
    <row r="113" spans="1:5" x14ac:dyDescent="0.25">
      <c r="A113" s="2" t="s">
        <v>5356</v>
      </c>
      <c r="B113" s="2" t="s">
        <v>2736</v>
      </c>
      <c r="C113" s="2" t="s">
        <v>2736</v>
      </c>
      <c r="D113" s="2" t="s">
        <v>2737</v>
      </c>
      <c r="E113" s="2"/>
    </row>
    <row r="114" spans="1:5" x14ac:dyDescent="0.25">
      <c r="A114" s="2" t="s">
        <v>2738</v>
      </c>
      <c r="B114" s="2" t="s">
        <v>2739</v>
      </c>
      <c r="C114" s="2" t="s">
        <v>2739</v>
      </c>
      <c r="D114" s="2"/>
      <c r="E114" s="2"/>
    </row>
    <row r="115" spans="1:5" x14ac:dyDescent="0.25">
      <c r="A115" s="2" t="s">
        <v>2740</v>
      </c>
      <c r="B115" s="2" t="s">
        <v>2552</v>
      </c>
      <c r="C115" s="2" t="s">
        <v>2552</v>
      </c>
      <c r="D115" s="2" t="s">
        <v>2741</v>
      </c>
      <c r="E115" s="2"/>
    </row>
    <row r="116" spans="1:5" x14ac:dyDescent="0.25">
      <c r="A116" s="2" t="s">
        <v>2742</v>
      </c>
      <c r="B116" s="2" t="s">
        <v>2743</v>
      </c>
      <c r="C116" s="2" t="s">
        <v>2743</v>
      </c>
      <c r="D116" s="2" t="s">
        <v>2744</v>
      </c>
      <c r="E116" s="2"/>
    </row>
    <row r="117" spans="1:5" x14ac:dyDescent="0.25">
      <c r="A117" s="2" t="s">
        <v>2745</v>
      </c>
      <c r="B117" s="2" t="s">
        <v>544</v>
      </c>
      <c r="C117" s="2" t="s">
        <v>544</v>
      </c>
      <c r="D117" s="2" t="s">
        <v>2746</v>
      </c>
      <c r="E117" s="2"/>
    </row>
    <row r="118" spans="1:5" x14ac:dyDescent="0.25">
      <c r="A118" s="2" t="s">
        <v>2747</v>
      </c>
      <c r="B118" s="2" t="s">
        <v>2748</v>
      </c>
      <c r="C118" s="2" t="s">
        <v>2748</v>
      </c>
      <c r="D118" s="2" t="s">
        <v>2749</v>
      </c>
      <c r="E118" s="2"/>
    </row>
    <row r="119" spans="1:5" x14ac:dyDescent="0.25">
      <c r="A119" s="2" t="s">
        <v>2750</v>
      </c>
      <c r="B119" s="2" t="s">
        <v>785</v>
      </c>
      <c r="C119" s="2" t="s">
        <v>785</v>
      </c>
      <c r="D119" s="2" t="s">
        <v>2751</v>
      </c>
      <c r="E119" s="2"/>
    </row>
    <row r="120" spans="1:5" x14ac:dyDescent="0.25">
      <c r="A120" s="2" t="s">
        <v>2752</v>
      </c>
      <c r="B120" s="2" t="s">
        <v>5390</v>
      </c>
      <c r="C120" s="2" t="s">
        <v>5390</v>
      </c>
      <c r="D120" s="2" t="s">
        <v>2753</v>
      </c>
      <c r="E120" s="2"/>
    </row>
    <row r="121" spans="1:5" x14ac:dyDescent="0.25">
      <c r="A121" s="2" t="s">
        <v>2754</v>
      </c>
      <c r="B121" s="2" t="s">
        <v>5391</v>
      </c>
      <c r="C121" s="2" t="s">
        <v>5391</v>
      </c>
      <c r="D121" s="2" t="s">
        <v>2755</v>
      </c>
      <c r="E121" s="2" t="s">
        <v>375</v>
      </c>
    </row>
    <row r="122" spans="1:5" x14ac:dyDescent="0.25">
      <c r="A122" s="2" t="s">
        <v>2756</v>
      </c>
      <c r="B122" s="2" t="s">
        <v>375</v>
      </c>
      <c r="C122" s="2" t="s">
        <v>375</v>
      </c>
      <c r="D122" s="2" t="s">
        <v>2757</v>
      </c>
      <c r="E122" s="2"/>
    </row>
    <row r="123" spans="1:5" x14ac:dyDescent="0.25">
      <c r="A123" s="2" t="s">
        <v>2758</v>
      </c>
      <c r="B123" s="2" t="s">
        <v>181</v>
      </c>
      <c r="C123" s="2" t="s">
        <v>181</v>
      </c>
      <c r="D123" s="2" t="s">
        <v>2759</v>
      </c>
      <c r="E123" s="2"/>
    </row>
    <row r="124" spans="1:5" x14ac:dyDescent="0.25">
      <c r="A124" s="2" t="s">
        <v>2760</v>
      </c>
      <c r="B124" s="2" t="s">
        <v>2761</v>
      </c>
      <c r="C124" s="2" t="s">
        <v>2761</v>
      </c>
      <c r="D124" s="2"/>
      <c r="E124" s="2"/>
    </row>
    <row r="125" spans="1:5" x14ac:dyDescent="0.25">
      <c r="A125" s="2" t="s">
        <v>2762</v>
      </c>
      <c r="B125" s="2" t="s">
        <v>2763</v>
      </c>
      <c r="C125" s="2" t="s">
        <v>2763</v>
      </c>
      <c r="D125" s="2" t="s">
        <v>2764</v>
      </c>
      <c r="E125" s="2"/>
    </row>
    <row r="126" spans="1:5" x14ac:dyDescent="0.25">
      <c r="A126" s="2" t="s">
        <v>2765</v>
      </c>
      <c r="B126" s="2" t="s">
        <v>2763</v>
      </c>
      <c r="C126" s="2" t="s">
        <v>2763</v>
      </c>
      <c r="D126" s="2"/>
      <c r="E126" s="2"/>
    </row>
    <row r="127" spans="1:5" x14ac:dyDescent="0.25">
      <c r="A127" s="2" t="s">
        <v>2766</v>
      </c>
      <c r="B127" s="2" t="s">
        <v>2767</v>
      </c>
      <c r="C127" s="2" t="s">
        <v>2767</v>
      </c>
      <c r="D127" s="2" t="s">
        <v>2768</v>
      </c>
      <c r="E127" s="2"/>
    </row>
    <row r="128" spans="1:5" x14ac:dyDescent="0.25">
      <c r="A128" s="2" t="s">
        <v>2769</v>
      </c>
      <c r="B128" s="2" t="s">
        <v>2644</v>
      </c>
      <c r="C128" s="2" t="s">
        <v>2644</v>
      </c>
      <c r="D128" s="2"/>
      <c r="E128" s="2"/>
    </row>
    <row r="129" spans="1:5" x14ac:dyDescent="0.25">
      <c r="A129" s="2" t="s">
        <v>2770</v>
      </c>
      <c r="B129" s="2" t="s">
        <v>2771</v>
      </c>
      <c r="C129" s="2" t="s">
        <v>2771</v>
      </c>
      <c r="D129" s="2" t="s">
        <v>2772</v>
      </c>
      <c r="E129" s="2"/>
    </row>
    <row r="130" spans="1:5" x14ac:dyDescent="0.25">
      <c r="A130" s="2" t="s">
        <v>2773</v>
      </c>
      <c r="B130" s="2" t="s">
        <v>269</v>
      </c>
      <c r="C130" s="2" t="s">
        <v>269</v>
      </c>
      <c r="D130" s="2" t="s">
        <v>2774</v>
      </c>
      <c r="E130" s="2"/>
    </row>
    <row r="131" spans="1:5" x14ac:dyDescent="0.25">
      <c r="A131" s="2" t="s">
        <v>2775</v>
      </c>
      <c r="B131" s="2" t="s">
        <v>2776</v>
      </c>
      <c r="C131" s="2" t="s">
        <v>2776</v>
      </c>
      <c r="D131" s="2"/>
      <c r="E131" s="2"/>
    </row>
    <row r="132" spans="1:5" x14ac:dyDescent="0.25">
      <c r="A132" s="2" t="s">
        <v>2777</v>
      </c>
      <c r="B132" s="2" t="s">
        <v>2648</v>
      </c>
      <c r="C132" s="2" t="s">
        <v>2648</v>
      </c>
      <c r="D132" s="2" t="s">
        <v>2778</v>
      </c>
      <c r="E132" s="2"/>
    </row>
    <row r="133" spans="1:5" x14ac:dyDescent="0.25">
      <c r="A133" s="2" t="s">
        <v>2779</v>
      </c>
      <c r="B133" s="2" t="s">
        <v>2780</v>
      </c>
      <c r="C133" s="2" t="s">
        <v>2780</v>
      </c>
      <c r="D133" s="2"/>
      <c r="E133" s="2"/>
    </row>
    <row r="134" spans="1:5" x14ac:dyDescent="0.25">
      <c r="A134" s="2" t="s">
        <v>2781</v>
      </c>
      <c r="B134" s="2" t="s">
        <v>2782</v>
      </c>
      <c r="C134" s="2" t="s">
        <v>2782</v>
      </c>
      <c r="D134" s="2"/>
      <c r="E134" s="2"/>
    </row>
    <row r="135" spans="1:5" x14ac:dyDescent="0.25">
      <c r="A135" s="2" t="s">
        <v>2783</v>
      </c>
      <c r="B135" s="2" t="s">
        <v>785</v>
      </c>
      <c r="C135" s="2" t="s">
        <v>785</v>
      </c>
      <c r="D135" s="2"/>
      <c r="E135" s="2" t="s">
        <v>5386</v>
      </c>
    </row>
    <row r="136" spans="1:5" x14ac:dyDescent="0.25">
      <c r="A136" s="2" t="s">
        <v>2784</v>
      </c>
      <c r="B136" s="2" t="s">
        <v>785</v>
      </c>
      <c r="C136" s="2" t="s">
        <v>785</v>
      </c>
      <c r="D136" s="2"/>
      <c r="E136" s="2" t="s">
        <v>5386</v>
      </c>
    </row>
    <row r="137" spans="1:5" x14ac:dyDescent="0.25">
      <c r="A137" s="2" t="s">
        <v>2785</v>
      </c>
      <c r="B137" s="2" t="s">
        <v>785</v>
      </c>
      <c r="C137" s="2" t="s">
        <v>785</v>
      </c>
      <c r="D137" s="2"/>
      <c r="E137" s="2" t="s">
        <v>5386</v>
      </c>
    </row>
    <row r="138" spans="1:5" x14ac:dyDescent="0.25">
      <c r="A138" s="2" t="s">
        <v>2786</v>
      </c>
      <c r="B138" s="2" t="s">
        <v>2787</v>
      </c>
      <c r="C138" s="2" t="s">
        <v>2787</v>
      </c>
      <c r="D138" s="2" t="s">
        <v>2788</v>
      </c>
      <c r="E138" s="2"/>
    </row>
    <row r="139" spans="1:5" x14ac:dyDescent="0.25">
      <c r="A139" s="2" t="s">
        <v>5357</v>
      </c>
      <c r="B139" s="2" t="s">
        <v>222</v>
      </c>
      <c r="C139" s="2" t="s">
        <v>222</v>
      </c>
      <c r="D139" s="2"/>
      <c r="E139" s="2"/>
    </row>
    <row r="140" spans="1:5" x14ac:dyDescent="0.25">
      <c r="A140" s="2" t="s">
        <v>5358</v>
      </c>
      <c r="B140" s="2" t="s">
        <v>2789</v>
      </c>
      <c r="C140" s="2" t="s">
        <v>2789</v>
      </c>
      <c r="D140" s="2" t="s">
        <v>2790</v>
      </c>
      <c r="E140" s="2"/>
    </row>
    <row r="141" spans="1:5" x14ac:dyDescent="0.25">
      <c r="A141" s="2" t="s">
        <v>2791</v>
      </c>
      <c r="B141" s="2" t="s">
        <v>2660</v>
      </c>
      <c r="C141" s="2" t="s">
        <v>2660</v>
      </c>
      <c r="D141" s="2"/>
      <c r="E141" s="2"/>
    </row>
    <row r="142" spans="1:5" x14ac:dyDescent="0.25">
      <c r="A142" s="2" t="s">
        <v>2792</v>
      </c>
      <c r="B142" s="2" t="s">
        <v>544</v>
      </c>
      <c r="C142" s="2" t="s">
        <v>544</v>
      </c>
      <c r="D142" s="2" t="s">
        <v>2746</v>
      </c>
      <c r="E142" s="2"/>
    </row>
    <row r="143" spans="1:5" x14ac:dyDescent="0.25">
      <c r="A143" s="2" t="s">
        <v>2793</v>
      </c>
      <c r="B143" s="2" t="s">
        <v>2794</v>
      </c>
      <c r="C143" s="2" t="s">
        <v>2794</v>
      </c>
      <c r="D143" s="2" t="s">
        <v>2795</v>
      </c>
      <c r="E143" s="2"/>
    </row>
    <row r="144" spans="1:5" x14ac:dyDescent="0.25">
      <c r="A144" s="2" t="s">
        <v>2796</v>
      </c>
      <c r="B144" s="2" t="s">
        <v>2794</v>
      </c>
      <c r="C144" s="2" t="s">
        <v>2794</v>
      </c>
      <c r="D144" s="2" t="s">
        <v>2795</v>
      </c>
      <c r="E144" s="2"/>
    </row>
    <row r="145" spans="1:5" x14ac:dyDescent="0.25">
      <c r="A145" s="2" t="s">
        <v>2797</v>
      </c>
      <c r="B145" s="2" t="s">
        <v>2798</v>
      </c>
      <c r="C145" s="2" t="s">
        <v>2798</v>
      </c>
      <c r="D145" s="2" t="s">
        <v>2799</v>
      </c>
      <c r="E145" s="2"/>
    </row>
    <row r="146" spans="1:5" x14ac:dyDescent="0.25">
      <c r="A146" s="2" t="s">
        <v>2800</v>
      </c>
      <c r="B146" s="2" t="s">
        <v>2798</v>
      </c>
      <c r="C146" s="2" t="s">
        <v>2798</v>
      </c>
      <c r="D146" s="2" t="s">
        <v>2801</v>
      </c>
      <c r="E146" s="2"/>
    </row>
    <row r="147" spans="1:5" x14ac:dyDescent="0.25">
      <c r="A147" s="2" t="s">
        <v>427</v>
      </c>
      <c r="B147" s="2" t="s">
        <v>427</v>
      </c>
      <c r="C147" s="2" t="s">
        <v>435</v>
      </c>
      <c r="D147" s="2"/>
      <c r="E147" s="2" t="s">
        <v>5387</v>
      </c>
    </row>
    <row r="148" spans="1:5" x14ac:dyDescent="0.25">
      <c r="A148" s="2" t="s">
        <v>2802</v>
      </c>
      <c r="B148" s="2" t="s">
        <v>427</v>
      </c>
      <c r="C148" s="2" t="s">
        <v>427</v>
      </c>
      <c r="D148" s="2"/>
      <c r="E148" s="2" t="s">
        <v>5387</v>
      </c>
    </row>
    <row r="149" spans="1:5" x14ac:dyDescent="0.25">
      <c r="A149" s="2" t="s">
        <v>2803</v>
      </c>
      <c r="B149" s="2" t="s">
        <v>2804</v>
      </c>
      <c r="C149" s="2" t="s">
        <v>2804</v>
      </c>
      <c r="D149" s="2" t="s">
        <v>2805</v>
      </c>
      <c r="E149" s="2"/>
    </row>
    <row r="150" spans="1:5" x14ac:dyDescent="0.25">
      <c r="A150" s="2" t="s">
        <v>2806</v>
      </c>
      <c r="B150" s="2" t="s">
        <v>2807</v>
      </c>
      <c r="C150" s="2" t="s">
        <v>2807</v>
      </c>
      <c r="D150" s="2" t="s">
        <v>2808</v>
      </c>
      <c r="E150" s="2"/>
    </row>
    <row r="151" spans="1:5" x14ac:dyDescent="0.25">
      <c r="A151" s="2" t="s">
        <v>5359</v>
      </c>
      <c r="B151" s="2" t="s">
        <v>2809</v>
      </c>
      <c r="C151" s="2" t="s">
        <v>2809</v>
      </c>
      <c r="D151" s="2"/>
      <c r="E151" s="2"/>
    </row>
    <row r="152" spans="1:5" x14ac:dyDescent="0.25">
      <c r="A152" s="2" t="s">
        <v>5360</v>
      </c>
      <c r="B152" s="2" t="s">
        <v>2810</v>
      </c>
      <c r="C152" s="2" t="s">
        <v>2810</v>
      </c>
      <c r="D152" s="2"/>
      <c r="E152" s="2"/>
    </row>
    <row r="153" spans="1:5" x14ac:dyDescent="0.25">
      <c r="A153" s="2"/>
      <c r="B153" s="2"/>
      <c r="C153" s="2"/>
      <c r="D153" s="2" t="s">
        <v>2811</v>
      </c>
      <c r="E153" s="2"/>
    </row>
    <row r="154" spans="1:5" x14ac:dyDescent="0.25">
      <c r="A154" t="s">
        <v>2812</v>
      </c>
      <c r="B154" s="3">
        <f>COUNTA(A3:A152)</f>
        <v>150</v>
      </c>
      <c r="C154" t="s">
        <v>2813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workbookViewId="0"/>
  </sheetViews>
  <sheetFormatPr defaultRowHeight="15" x14ac:dyDescent="0.25"/>
  <cols>
    <col min="1" max="1" width="27.140625" customWidth="1"/>
  </cols>
  <sheetData>
    <row r="1" spans="1:2" x14ac:dyDescent="0.25">
      <c r="A1" t="s">
        <v>4985</v>
      </c>
      <c r="B1" t="s">
        <v>3757</v>
      </c>
    </row>
    <row r="2" spans="1:2" x14ac:dyDescent="0.25">
      <c r="A2" t="s">
        <v>4986</v>
      </c>
      <c r="B2" t="s">
        <v>3757</v>
      </c>
    </row>
    <row r="3" spans="1:2" x14ac:dyDescent="0.25">
      <c r="A3" t="s">
        <v>4987</v>
      </c>
      <c r="B3" t="s">
        <v>3757</v>
      </c>
    </row>
    <row r="4" spans="1:2" x14ac:dyDescent="0.25">
      <c r="A4" t="s">
        <v>4988</v>
      </c>
      <c r="B4" t="s">
        <v>3757</v>
      </c>
    </row>
    <row r="5" spans="1:2" x14ac:dyDescent="0.25">
      <c r="A5" t="s">
        <v>4989</v>
      </c>
      <c r="B5" t="s">
        <v>3757</v>
      </c>
    </row>
    <row r="6" spans="1:2" x14ac:dyDescent="0.25">
      <c r="A6" t="s">
        <v>4990</v>
      </c>
      <c r="B6" t="s">
        <v>3757</v>
      </c>
    </row>
    <row r="7" spans="1:2" x14ac:dyDescent="0.25">
      <c r="A7" t="s">
        <v>4991</v>
      </c>
      <c r="B7" t="s">
        <v>3757</v>
      </c>
    </row>
    <row r="8" spans="1:2" x14ac:dyDescent="0.25">
      <c r="A8" t="s">
        <v>3756</v>
      </c>
      <c r="B8" t="s">
        <v>3757</v>
      </c>
    </row>
    <row r="9" spans="1:2" x14ac:dyDescent="0.25">
      <c r="A9" t="s">
        <v>4992</v>
      </c>
      <c r="B9" t="s">
        <v>3757</v>
      </c>
    </row>
    <row r="10" spans="1:2" x14ac:dyDescent="0.25">
      <c r="A10" t="s">
        <v>3781</v>
      </c>
      <c r="B10" t="s">
        <v>3757</v>
      </c>
    </row>
    <row r="11" spans="1:2" x14ac:dyDescent="0.25">
      <c r="A11" t="s">
        <v>4993</v>
      </c>
      <c r="B11" t="s">
        <v>3757</v>
      </c>
    </row>
    <row r="12" spans="1:2" x14ac:dyDescent="0.25">
      <c r="A12" t="s">
        <v>3933</v>
      </c>
      <c r="B12" t="s">
        <v>3757</v>
      </c>
    </row>
    <row r="13" spans="1:2" x14ac:dyDescent="0.25">
      <c r="A13" t="s">
        <v>4994</v>
      </c>
      <c r="B13" t="s">
        <v>3757</v>
      </c>
    </row>
    <row r="14" spans="1:2" x14ac:dyDescent="0.25">
      <c r="A14" t="s">
        <v>4208</v>
      </c>
      <c r="B14" t="s">
        <v>3757</v>
      </c>
    </row>
    <row r="15" spans="1:2" x14ac:dyDescent="0.25">
      <c r="A15" t="s">
        <v>4134</v>
      </c>
      <c r="B15" t="s">
        <v>3757</v>
      </c>
    </row>
    <row r="16" spans="1:2" x14ac:dyDescent="0.25">
      <c r="A16" t="s">
        <v>4995</v>
      </c>
      <c r="B16" t="s">
        <v>3757</v>
      </c>
    </row>
    <row r="17" spans="1:2" x14ac:dyDescent="0.25">
      <c r="A17" t="s">
        <v>4136</v>
      </c>
      <c r="B17" t="s">
        <v>3757</v>
      </c>
    </row>
    <row r="18" spans="1:2" x14ac:dyDescent="0.25">
      <c r="A18" t="s">
        <v>4996</v>
      </c>
      <c r="B18" t="s">
        <v>3757</v>
      </c>
    </row>
    <row r="19" spans="1:2" x14ac:dyDescent="0.25">
      <c r="A19" t="s">
        <v>4997</v>
      </c>
      <c r="B19" t="s">
        <v>3757</v>
      </c>
    </row>
    <row r="20" spans="1:2" x14ac:dyDescent="0.25">
      <c r="A20" t="s">
        <v>4998</v>
      </c>
      <c r="B20" t="s">
        <v>3757</v>
      </c>
    </row>
    <row r="21" spans="1:2" x14ac:dyDescent="0.25">
      <c r="A21" t="s">
        <v>4999</v>
      </c>
      <c r="B21" t="s">
        <v>3757</v>
      </c>
    </row>
    <row r="22" spans="1:2" x14ac:dyDescent="0.25">
      <c r="A22" t="s">
        <v>5000</v>
      </c>
      <c r="B22" t="s">
        <v>3757</v>
      </c>
    </row>
    <row r="23" spans="1:2" x14ac:dyDescent="0.25">
      <c r="A23" t="s">
        <v>4138</v>
      </c>
      <c r="B23" t="s">
        <v>3757</v>
      </c>
    </row>
    <row r="24" spans="1:2" x14ac:dyDescent="0.25">
      <c r="A24" t="s">
        <v>5001</v>
      </c>
      <c r="B24" t="s">
        <v>3757</v>
      </c>
    </row>
    <row r="25" spans="1:2" x14ac:dyDescent="0.25">
      <c r="A25" t="s">
        <v>4140</v>
      </c>
      <c r="B25" t="s">
        <v>3757</v>
      </c>
    </row>
    <row r="26" spans="1:2" x14ac:dyDescent="0.25">
      <c r="A26" t="s">
        <v>4142</v>
      </c>
      <c r="B26" t="s">
        <v>3757</v>
      </c>
    </row>
    <row r="27" spans="1:2" x14ac:dyDescent="0.25">
      <c r="A27" t="s">
        <v>5002</v>
      </c>
      <c r="B27" t="s">
        <v>3757</v>
      </c>
    </row>
    <row r="28" spans="1:2" x14ac:dyDescent="0.25">
      <c r="A28" t="s">
        <v>4206</v>
      </c>
      <c r="B28" t="s">
        <v>3757</v>
      </c>
    </row>
    <row r="29" spans="1:2" x14ac:dyDescent="0.25">
      <c r="A29" t="s">
        <v>4207</v>
      </c>
      <c r="B29" t="s">
        <v>3757</v>
      </c>
    </row>
    <row r="30" spans="1:2" x14ac:dyDescent="0.25">
      <c r="A30" t="s">
        <v>5003</v>
      </c>
      <c r="B30" t="s">
        <v>3757</v>
      </c>
    </row>
    <row r="31" spans="1:2" x14ac:dyDescent="0.25">
      <c r="A31" t="s">
        <v>5004</v>
      </c>
      <c r="B31" t="s">
        <v>3757</v>
      </c>
    </row>
    <row r="32" spans="1:2" x14ac:dyDescent="0.25">
      <c r="A32" t="s">
        <v>5005</v>
      </c>
      <c r="B32" t="s">
        <v>3757</v>
      </c>
    </row>
    <row r="33" spans="1:2" x14ac:dyDescent="0.25">
      <c r="A33" t="s">
        <v>4672</v>
      </c>
      <c r="B33" t="s">
        <v>3757</v>
      </c>
    </row>
    <row r="34" spans="1:2" x14ac:dyDescent="0.25">
      <c r="A34" t="s">
        <v>4674</v>
      </c>
      <c r="B34" t="s">
        <v>3757</v>
      </c>
    </row>
    <row r="35" spans="1:2" x14ac:dyDescent="0.25">
      <c r="A35" t="s">
        <v>5006</v>
      </c>
      <c r="B35" t="s">
        <v>3757</v>
      </c>
    </row>
    <row r="36" spans="1:2" x14ac:dyDescent="0.25">
      <c r="A36" t="s">
        <v>4675</v>
      </c>
      <c r="B36" t="s">
        <v>3757</v>
      </c>
    </row>
    <row r="37" spans="1:2" x14ac:dyDescent="0.25">
      <c r="A37" t="s">
        <v>4677</v>
      </c>
      <c r="B37" t="s">
        <v>3757</v>
      </c>
    </row>
    <row r="38" spans="1:2" x14ac:dyDescent="0.25">
      <c r="A38" t="s">
        <v>5007</v>
      </c>
      <c r="B38" t="s">
        <v>3757</v>
      </c>
    </row>
    <row r="39" spans="1:2" x14ac:dyDescent="0.25">
      <c r="A39" t="s">
        <v>5008</v>
      </c>
      <c r="B39" t="s">
        <v>3757</v>
      </c>
    </row>
    <row r="40" spans="1:2" x14ac:dyDescent="0.25">
      <c r="A40" t="s">
        <v>5009</v>
      </c>
      <c r="B40" t="s">
        <v>3757</v>
      </c>
    </row>
    <row r="41" spans="1:2" x14ac:dyDescent="0.25">
      <c r="A41" t="s">
        <v>5010</v>
      </c>
      <c r="B41" t="s">
        <v>3757</v>
      </c>
    </row>
    <row r="42" spans="1:2" x14ac:dyDescent="0.25">
      <c r="A42" t="s">
        <v>5011</v>
      </c>
      <c r="B42" t="s">
        <v>3757</v>
      </c>
    </row>
    <row r="43" spans="1:2" x14ac:dyDescent="0.25">
      <c r="A43" t="s">
        <v>5012</v>
      </c>
      <c r="B43" t="s">
        <v>3757</v>
      </c>
    </row>
    <row r="44" spans="1:2" x14ac:dyDescent="0.25">
      <c r="A44" t="s">
        <v>5013</v>
      </c>
      <c r="B44" t="s">
        <v>3757</v>
      </c>
    </row>
    <row r="45" spans="1:2" x14ac:dyDescent="0.25">
      <c r="A45" t="s">
        <v>5014</v>
      </c>
      <c r="B45" t="s">
        <v>3757</v>
      </c>
    </row>
    <row r="46" spans="1:2" x14ac:dyDescent="0.25">
      <c r="A46" t="s">
        <v>5015</v>
      </c>
      <c r="B46" t="s">
        <v>3757</v>
      </c>
    </row>
    <row r="47" spans="1:2" x14ac:dyDescent="0.25">
      <c r="A47" t="s">
        <v>4973</v>
      </c>
      <c r="B47" t="s">
        <v>3757</v>
      </c>
    </row>
    <row r="48" spans="1:2" x14ac:dyDescent="0.25">
      <c r="A48" t="s">
        <v>4972</v>
      </c>
      <c r="B48" t="s">
        <v>3757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6"/>
  <sheetViews>
    <sheetView topLeftCell="A645" workbookViewId="0">
      <selection activeCell="G673" sqref="G673"/>
    </sheetView>
  </sheetViews>
  <sheetFormatPr defaultRowHeight="15" x14ac:dyDescent="0.25"/>
  <cols>
    <col min="1" max="1" width="18.42578125" bestFit="1" customWidth="1"/>
    <col min="2" max="2" width="30.85546875" bestFit="1" customWidth="1"/>
  </cols>
  <sheetData>
    <row r="1" spans="1:3" x14ac:dyDescent="0.25">
      <c r="A1" t="s">
        <v>5016</v>
      </c>
    </row>
    <row r="2" spans="1:3" x14ac:dyDescent="0.25">
      <c r="B2" s="1" t="s">
        <v>5017</v>
      </c>
      <c r="C2" s="2">
        <f>COUNTA(SUBLIST)</f>
        <v>1053</v>
      </c>
    </row>
    <row r="3" spans="1:3" x14ac:dyDescent="0.25">
      <c r="A3" s="1" t="s">
        <v>5018</v>
      </c>
      <c r="B3" s="1" t="s">
        <v>5019</v>
      </c>
    </row>
    <row r="4" spans="1:3" x14ac:dyDescent="0.25">
      <c r="A4" t="s">
        <v>5020</v>
      </c>
      <c r="B4" t="s">
        <v>1427</v>
      </c>
    </row>
    <row r="5" spans="1:3" x14ac:dyDescent="0.25">
      <c r="A5" t="s">
        <v>5020</v>
      </c>
      <c r="B5" t="s">
        <v>1428</v>
      </c>
    </row>
    <row r="6" spans="1:3" x14ac:dyDescent="0.25">
      <c r="A6" t="s">
        <v>5020</v>
      </c>
      <c r="B6" t="s">
        <v>1429</v>
      </c>
    </row>
    <row r="7" spans="1:3" x14ac:dyDescent="0.25">
      <c r="A7" t="s">
        <v>5020</v>
      </c>
      <c r="B7" t="s">
        <v>1430</v>
      </c>
    </row>
    <row r="8" spans="1:3" x14ac:dyDescent="0.25">
      <c r="A8" t="s">
        <v>5020</v>
      </c>
      <c r="B8" t="s">
        <v>1431</v>
      </c>
    </row>
    <row r="9" spans="1:3" x14ac:dyDescent="0.25">
      <c r="A9" t="s">
        <v>5020</v>
      </c>
      <c r="B9" t="s">
        <v>1432</v>
      </c>
    </row>
    <row r="10" spans="1:3" x14ac:dyDescent="0.25">
      <c r="A10" t="s">
        <v>5020</v>
      </c>
      <c r="B10" t="s">
        <v>5021</v>
      </c>
    </row>
    <row r="11" spans="1:3" x14ac:dyDescent="0.25">
      <c r="A11" t="s">
        <v>5020</v>
      </c>
      <c r="B11" t="s">
        <v>5022</v>
      </c>
    </row>
    <row r="12" spans="1:3" x14ac:dyDescent="0.25">
      <c r="A12" t="s">
        <v>5020</v>
      </c>
      <c r="B12" t="s">
        <v>5023</v>
      </c>
    </row>
    <row r="13" spans="1:3" x14ac:dyDescent="0.25">
      <c r="A13" t="s">
        <v>5020</v>
      </c>
      <c r="B13" t="s">
        <v>5024</v>
      </c>
    </row>
    <row r="14" spans="1:3" x14ac:dyDescent="0.25">
      <c r="A14" t="s">
        <v>5020</v>
      </c>
      <c r="B14" t="s">
        <v>5025</v>
      </c>
    </row>
    <row r="15" spans="1:3" x14ac:dyDescent="0.25">
      <c r="A15" t="s">
        <v>5020</v>
      </c>
      <c r="B15" t="s">
        <v>5026</v>
      </c>
    </row>
    <row r="16" spans="1:3" x14ac:dyDescent="0.25">
      <c r="A16" t="s">
        <v>5020</v>
      </c>
      <c r="B16" t="s">
        <v>5027</v>
      </c>
    </row>
    <row r="17" spans="1:2" x14ac:dyDescent="0.25">
      <c r="A17" t="s">
        <v>5020</v>
      </c>
      <c r="B17" t="s">
        <v>5028</v>
      </c>
    </row>
    <row r="18" spans="1:2" x14ac:dyDescent="0.25">
      <c r="A18" t="s">
        <v>5020</v>
      </c>
      <c r="B18" t="s">
        <v>1634</v>
      </c>
    </row>
    <row r="19" spans="1:2" x14ac:dyDescent="0.25">
      <c r="A19" t="s">
        <v>5020</v>
      </c>
      <c r="B19" t="s">
        <v>1642</v>
      </c>
    </row>
    <row r="20" spans="1:2" x14ac:dyDescent="0.25">
      <c r="A20" t="s">
        <v>5020</v>
      </c>
      <c r="B20" t="s">
        <v>1650</v>
      </c>
    </row>
    <row r="21" spans="1:2" x14ac:dyDescent="0.25">
      <c r="A21" t="s">
        <v>5020</v>
      </c>
      <c r="B21" t="s">
        <v>1653</v>
      </c>
    </row>
    <row r="22" spans="1:2" x14ac:dyDescent="0.25">
      <c r="A22" t="s">
        <v>5020</v>
      </c>
      <c r="B22" t="s">
        <v>1655</v>
      </c>
    </row>
    <row r="23" spans="1:2" x14ac:dyDescent="0.25">
      <c r="A23" t="s">
        <v>5020</v>
      </c>
      <c r="B23" t="s">
        <v>2025</v>
      </c>
    </row>
    <row r="24" spans="1:2" x14ac:dyDescent="0.25">
      <c r="A24" t="s">
        <v>5020</v>
      </c>
      <c r="B24" t="s">
        <v>2026</v>
      </c>
    </row>
    <row r="25" spans="1:2" x14ac:dyDescent="0.25">
      <c r="A25" t="s">
        <v>5029</v>
      </c>
      <c r="B25" t="s">
        <v>1300</v>
      </c>
    </row>
    <row r="26" spans="1:2" x14ac:dyDescent="0.25">
      <c r="A26" t="s">
        <v>5029</v>
      </c>
      <c r="B26" t="s">
        <v>1301</v>
      </c>
    </row>
    <row r="27" spans="1:2" x14ac:dyDescent="0.25">
      <c r="A27" t="s">
        <v>5029</v>
      </c>
      <c r="B27" t="s">
        <v>1333</v>
      </c>
    </row>
    <row r="28" spans="1:2" x14ac:dyDescent="0.25">
      <c r="A28" t="s">
        <v>5029</v>
      </c>
      <c r="B28" t="s">
        <v>1334</v>
      </c>
    </row>
    <row r="29" spans="1:2" x14ac:dyDescent="0.25">
      <c r="A29" t="s">
        <v>5029</v>
      </c>
      <c r="B29" t="s">
        <v>1335</v>
      </c>
    </row>
    <row r="30" spans="1:2" x14ac:dyDescent="0.25">
      <c r="A30" t="s">
        <v>5029</v>
      </c>
      <c r="B30" t="s">
        <v>1336</v>
      </c>
    </row>
    <row r="31" spans="1:2" x14ac:dyDescent="0.25">
      <c r="A31" t="s">
        <v>5029</v>
      </c>
      <c r="B31" t="s">
        <v>1337</v>
      </c>
    </row>
    <row r="32" spans="1:2" x14ac:dyDescent="0.25">
      <c r="A32" t="s">
        <v>5029</v>
      </c>
      <c r="B32" t="s">
        <v>1344</v>
      </c>
    </row>
    <row r="33" spans="1:2" x14ac:dyDescent="0.25">
      <c r="A33" t="s">
        <v>5029</v>
      </c>
      <c r="B33" t="s">
        <v>1345</v>
      </c>
    </row>
    <row r="34" spans="1:2" x14ac:dyDescent="0.25">
      <c r="A34" t="s">
        <v>5029</v>
      </c>
      <c r="B34" t="s">
        <v>1346</v>
      </c>
    </row>
    <row r="35" spans="1:2" x14ac:dyDescent="0.25">
      <c r="A35" t="s">
        <v>5029</v>
      </c>
      <c r="B35" t="s">
        <v>1347</v>
      </c>
    </row>
    <row r="36" spans="1:2" x14ac:dyDescent="0.25">
      <c r="A36" t="s">
        <v>5029</v>
      </c>
      <c r="B36" t="s">
        <v>1348</v>
      </c>
    </row>
    <row r="37" spans="1:2" x14ac:dyDescent="0.25">
      <c r="A37" t="s">
        <v>5029</v>
      </c>
      <c r="B37" t="s">
        <v>1349</v>
      </c>
    </row>
    <row r="38" spans="1:2" x14ac:dyDescent="0.25">
      <c r="A38" t="s">
        <v>5029</v>
      </c>
      <c r="B38" t="s">
        <v>1350</v>
      </c>
    </row>
    <row r="39" spans="1:2" x14ac:dyDescent="0.25">
      <c r="A39" t="s">
        <v>5029</v>
      </c>
      <c r="B39" t="s">
        <v>1351</v>
      </c>
    </row>
    <row r="40" spans="1:2" x14ac:dyDescent="0.25">
      <c r="A40" t="s">
        <v>5029</v>
      </c>
      <c r="B40" t="s">
        <v>1769</v>
      </c>
    </row>
    <row r="41" spans="1:2" x14ac:dyDescent="0.25">
      <c r="A41" t="s">
        <v>5029</v>
      </c>
      <c r="B41" t="s">
        <v>1770</v>
      </c>
    </row>
    <row r="42" spans="1:2" x14ac:dyDescent="0.25">
      <c r="A42" t="s">
        <v>5029</v>
      </c>
      <c r="B42" t="s">
        <v>1771</v>
      </c>
    </row>
    <row r="43" spans="1:2" x14ac:dyDescent="0.25">
      <c r="A43" t="s">
        <v>5029</v>
      </c>
      <c r="B43" t="s">
        <v>1996</v>
      </c>
    </row>
    <row r="44" spans="1:2" x14ac:dyDescent="0.25">
      <c r="A44" t="s">
        <v>5029</v>
      </c>
      <c r="B44" t="s">
        <v>1997</v>
      </c>
    </row>
    <row r="45" spans="1:2" x14ac:dyDescent="0.25">
      <c r="A45" t="s">
        <v>5029</v>
      </c>
      <c r="B45" t="s">
        <v>2000</v>
      </c>
    </row>
    <row r="46" spans="1:2" x14ac:dyDescent="0.25">
      <c r="A46" t="s">
        <v>5029</v>
      </c>
      <c r="B46" t="s">
        <v>2020</v>
      </c>
    </row>
    <row r="47" spans="1:2" x14ac:dyDescent="0.25">
      <c r="A47" t="s">
        <v>5029</v>
      </c>
      <c r="B47" t="s">
        <v>2057</v>
      </c>
    </row>
    <row r="48" spans="1:2" x14ac:dyDescent="0.25">
      <c r="A48" t="s">
        <v>5029</v>
      </c>
      <c r="B48" t="s">
        <v>2058</v>
      </c>
    </row>
    <row r="49" spans="1:2" x14ac:dyDescent="0.25">
      <c r="A49" t="s">
        <v>5030</v>
      </c>
      <c r="B49" t="s">
        <v>1509</v>
      </c>
    </row>
    <row r="50" spans="1:2" x14ac:dyDescent="0.25">
      <c r="A50" t="s">
        <v>5030</v>
      </c>
      <c r="B50" t="s">
        <v>1510</v>
      </c>
    </row>
    <row r="51" spans="1:2" x14ac:dyDescent="0.25">
      <c r="A51" t="s">
        <v>5030</v>
      </c>
      <c r="B51" t="s">
        <v>1511</v>
      </c>
    </row>
    <row r="52" spans="1:2" x14ac:dyDescent="0.25">
      <c r="A52" t="s">
        <v>5030</v>
      </c>
      <c r="B52" t="s">
        <v>5021</v>
      </c>
    </row>
    <row r="53" spans="1:2" x14ac:dyDescent="0.25">
      <c r="A53" t="s">
        <v>5030</v>
      </c>
      <c r="B53" t="s">
        <v>5022</v>
      </c>
    </row>
    <row r="54" spans="1:2" x14ac:dyDescent="0.25">
      <c r="A54" t="s">
        <v>5030</v>
      </c>
      <c r="B54" t="s">
        <v>5031</v>
      </c>
    </row>
    <row r="55" spans="1:2" x14ac:dyDescent="0.25">
      <c r="A55" t="s">
        <v>5030</v>
      </c>
      <c r="B55" t="s">
        <v>5032</v>
      </c>
    </row>
    <row r="56" spans="1:2" x14ac:dyDescent="0.25">
      <c r="A56" t="s">
        <v>5030</v>
      </c>
      <c r="B56" t="s">
        <v>5033</v>
      </c>
    </row>
    <row r="57" spans="1:2" x14ac:dyDescent="0.25">
      <c r="A57" t="s">
        <v>5030</v>
      </c>
      <c r="B57" t="s">
        <v>5034</v>
      </c>
    </row>
    <row r="58" spans="1:2" x14ac:dyDescent="0.25">
      <c r="A58" t="s">
        <v>5030</v>
      </c>
      <c r="B58" t="s">
        <v>5023</v>
      </c>
    </row>
    <row r="59" spans="1:2" x14ac:dyDescent="0.25">
      <c r="A59" t="s">
        <v>5030</v>
      </c>
      <c r="B59" t="s">
        <v>5026</v>
      </c>
    </row>
    <row r="60" spans="1:2" x14ac:dyDescent="0.25">
      <c r="A60" t="s">
        <v>5030</v>
      </c>
      <c r="B60" t="s">
        <v>5027</v>
      </c>
    </row>
    <row r="61" spans="1:2" x14ac:dyDescent="0.25">
      <c r="A61" t="s">
        <v>5030</v>
      </c>
      <c r="B61" t="s">
        <v>5035</v>
      </c>
    </row>
    <row r="62" spans="1:2" x14ac:dyDescent="0.25">
      <c r="A62" t="s">
        <v>5030</v>
      </c>
      <c r="B62" t="s">
        <v>5028</v>
      </c>
    </row>
    <row r="63" spans="1:2" x14ac:dyDescent="0.25">
      <c r="A63" t="s">
        <v>5036</v>
      </c>
      <c r="B63" t="s">
        <v>2005</v>
      </c>
    </row>
    <row r="64" spans="1:2" x14ac:dyDescent="0.25">
      <c r="A64" t="s">
        <v>5037</v>
      </c>
      <c r="B64" t="s">
        <v>1390</v>
      </c>
    </row>
    <row r="65" spans="1:2" x14ac:dyDescent="0.25">
      <c r="A65" t="s">
        <v>5037</v>
      </c>
      <c r="B65" t="s">
        <v>1392</v>
      </c>
    </row>
    <row r="66" spans="1:2" x14ac:dyDescent="0.25">
      <c r="A66" t="s">
        <v>5037</v>
      </c>
      <c r="B66" t="s">
        <v>1393</v>
      </c>
    </row>
    <row r="67" spans="1:2" x14ac:dyDescent="0.25">
      <c r="A67" t="s">
        <v>5037</v>
      </c>
      <c r="B67" t="s">
        <v>1394</v>
      </c>
    </row>
    <row r="68" spans="1:2" x14ac:dyDescent="0.25">
      <c r="A68" t="s">
        <v>5037</v>
      </c>
      <c r="B68" t="s">
        <v>1395</v>
      </c>
    </row>
    <row r="69" spans="1:2" x14ac:dyDescent="0.25">
      <c r="A69" t="s">
        <v>5037</v>
      </c>
      <c r="B69" t="s">
        <v>1396</v>
      </c>
    </row>
    <row r="70" spans="1:2" x14ac:dyDescent="0.25">
      <c r="A70" t="s">
        <v>5037</v>
      </c>
      <c r="B70" t="s">
        <v>1397</v>
      </c>
    </row>
    <row r="71" spans="1:2" x14ac:dyDescent="0.25">
      <c r="A71" t="s">
        <v>5037</v>
      </c>
      <c r="B71" t="s">
        <v>1398</v>
      </c>
    </row>
    <row r="72" spans="1:2" x14ac:dyDescent="0.25">
      <c r="A72" t="s">
        <v>5037</v>
      </c>
      <c r="B72" t="s">
        <v>1399</v>
      </c>
    </row>
    <row r="73" spans="1:2" x14ac:dyDescent="0.25">
      <c r="A73" t="s">
        <v>5037</v>
      </c>
      <c r="B73" t="s">
        <v>1400</v>
      </c>
    </row>
    <row r="74" spans="1:2" x14ac:dyDescent="0.25">
      <c r="A74" t="s">
        <v>5037</v>
      </c>
      <c r="B74" t="s">
        <v>1401</v>
      </c>
    </row>
    <row r="75" spans="1:2" x14ac:dyDescent="0.25">
      <c r="A75" t="s">
        <v>5037</v>
      </c>
      <c r="B75" t="s">
        <v>1402</v>
      </c>
    </row>
    <row r="76" spans="1:2" x14ac:dyDescent="0.25">
      <c r="A76" t="s">
        <v>5037</v>
      </c>
      <c r="B76" t="s">
        <v>1403</v>
      </c>
    </row>
    <row r="77" spans="1:2" x14ac:dyDescent="0.25">
      <c r="A77" t="s">
        <v>5037</v>
      </c>
      <c r="B77" t="s">
        <v>1404</v>
      </c>
    </row>
    <row r="78" spans="1:2" x14ac:dyDescent="0.25">
      <c r="A78" t="s">
        <v>5037</v>
      </c>
      <c r="B78" t="s">
        <v>1405</v>
      </c>
    </row>
    <row r="79" spans="1:2" x14ac:dyDescent="0.25">
      <c r="A79" t="s">
        <v>5037</v>
      </c>
      <c r="B79" t="s">
        <v>1406</v>
      </c>
    </row>
    <row r="80" spans="1:2" x14ac:dyDescent="0.25">
      <c r="A80" t="s">
        <v>5037</v>
      </c>
      <c r="B80" t="s">
        <v>1407</v>
      </c>
    </row>
    <row r="81" spans="1:2" x14ac:dyDescent="0.25">
      <c r="A81" t="s">
        <v>5037</v>
      </c>
      <c r="B81" t="s">
        <v>1408</v>
      </c>
    </row>
    <row r="82" spans="1:2" x14ac:dyDescent="0.25">
      <c r="A82" t="s">
        <v>5037</v>
      </c>
      <c r="B82" t="s">
        <v>1409</v>
      </c>
    </row>
    <row r="83" spans="1:2" x14ac:dyDescent="0.25">
      <c r="A83" t="s">
        <v>5037</v>
      </c>
      <c r="B83" t="s">
        <v>1410</v>
      </c>
    </row>
    <row r="84" spans="1:2" x14ac:dyDescent="0.25">
      <c r="A84" t="s">
        <v>5037</v>
      </c>
      <c r="B84" t="s">
        <v>1411</v>
      </c>
    </row>
    <row r="85" spans="1:2" x14ac:dyDescent="0.25">
      <c r="A85" t="s">
        <v>5037</v>
      </c>
      <c r="B85" t="s">
        <v>1412</v>
      </c>
    </row>
    <row r="86" spans="1:2" x14ac:dyDescent="0.25">
      <c r="A86" t="s">
        <v>5037</v>
      </c>
      <c r="B86" t="s">
        <v>1413</v>
      </c>
    </row>
    <row r="87" spans="1:2" x14ac:dyDescent="0.25">
      <c r="A87" t="s">
        <v>5037</v>
      </c>
      <c r="B87" t="s">
        <v>1414</v>
      </c>
    </row>
    <row r="88" spans="1:2" x14ac:dyDescent="0.25">
      <c r="A88" t="s">
        <v>5037</v>
      </c>
      <c r="B88" t="s">
        <v>1415</v>
      </c>
    </row>
    <row r="89" spans="1:2" x14ac:dyDescent="0.25">
      <c r="A89" t="s">
        <v>5037</v>
      </c>
      <c r="B89" t="s">
        <v>1416</v>
      </c>
    </row>
    <row r="90" spans="1:2" x14ac:dyDescent="0.25">
      <c r="A90" t="s">
        <v>5037</v>
      </c>
      <c r="B90" t="s">
        <v>1417</v>
      </c>
    </row>
    <row r="91" spans="1:2" x14ac:dyDescent="0.25">
      <c r="A91" t="s">
        <v>5037</v>
      </c>
      <c r="B91" t="s">
        <v>1418</v>
      </c>
    </row>
    <row r="92" spans="1:2" x14ac:dyDescent="0.25">
      <c r="A92" t="s">
        <v>5037</v>
      </c>
      <c r="B92" t="s">
        <v>1419</v>
      </c>
    </row>
    <row r="93" spans="1:2" x14ac:dyDescent="0.25">
      <c r="A93" t="s">
        <v>5037</v>
      </c>
      <c r="B93" t="s">
        <v>1420</v>
      </c>
    </row>
    <row r="94" spans="1:2" x14ac:dyDescent="0.25">
      <c r="A94" t="s">
        <v>5037</v>
      </c>
      <c r="B94" t="s">
        <v>1421</v>
      </c>
    </row>
    <row r="95" spans="1:2" x14ac:dyDescent="0.25">
      <c r="A95" t="s">
        <v>5037</v>
      </c>
      <c r="B95" t="s">
        <v>1422</v>
      </c>
    </row>
    <row r="96" spans="1:2" x14ac:dyDescent="0.25">
      <c r="A96" t="s">
        <v>5037</v>
      </c>
      <c r="B96" t="s">
        <v>1423</v>
      </c>
    </row>
    <row r="97" spans="1:2" x14ac:dyDescent="0.25">
      <c r="A97" t="s">
        <v>5037</v>
      </c>
      <c r="B97" t="s">
        <v>1424</v>
      </c>
    </row>
    <row r="98" spans="1:2" x14ac:dyDescent="0.25">
      <c r="A98" t="s">
        <v>5037</v>
      </c>
      <c r="B98" t="s">
        <v>1426</v>
      </c>
    </row>
    <row r="99" spans="1:2" x14ac:dyDescent="0.25">
      <c r="A99" t="s">
        <v>5038</v>
      </c>
      <c r="B99" t="s">
        <v>1793</v>
      </c>
    </row>
    <row r="100" spans="1:2" x14ac:dyDescent="0.25">
      <c r="A100" t="s">
        <v>5038</v>
      </c>
      <c r="B100" t="s">
        <v>1794</v>
      </c>
    </row>
    <row r="101" spans="1:2" x14ac:dyDescent="0.25">
      <c r="A101" t="s">
        <v>5038</v>
      </c>
      <c r="B101" t="s">
        <v>1795</v>
      </c>
    </row>
    <row r="102" spans="1:2" x14ac:dyDescent="0.25">
      <c r="A102" t="s">
        <v>5038</v>
      </c>
      <c r="B102" t="s">
        <v>1796</v>
      </c>
    </row>
    <row r="103" spans="1:2" x14ac:dyDescent="0.25">
      <c r="A103" t="s">
        <v>5038</v>
      </c>
      <c r="B103" t="s">
        <v>1797</v>
      </c>
    </row>
    <row r="104" spans="1:2" x14ac:dyDescent="0.25">
      <c r="A104" t="s">
        <v>5038</v>
      </c>
      <c r="B104" t="s">
        <v>1798</v>
      </c>
    </row>
    <row r="105" spans="1:2" x14ac:dyDescent="0.25">
      <c r="A105" t="s">
        <v>5038</v>
      </c>
      <c r="B105" t="s">
        <v>1799</v>
      </c>
    </row>
    <row r="106" spans="1:2" x14ac:dyDescent="0.25">
      <c r="A106" t="s">
        <v>5038</v>
      </c>
      <c r="B106" t="s">
        <v>1800</v>
      </c>
    </row>
    <row r="107" spans="1:2" x14ac:dyDescent="0.25">
      <c r="A107" t="s">
        <v>5038</v>
      </c>
      <c r="B107" t="s">
        <v>1801</v>
      </c>
    </row>
    <row r="108" spans="1:2" x14ac:dyDescent="0.25">
      <c r="A108" t="s">
        <v>5038</v>
      </c>
      <c r="B108" t="s">
        <v>1802</v>
      </c>
    </row>
    <row r="109" spans="1:2" x14ac:dyDescent="0.25">
      <c r="A109" t="s">
        <v>5038</v>
      </c>
      <c r="B109" t="s">
        <v>1803</v>
      </c>
    </row>
    <row r="110" spans="1:2" x14ac:dyDescent="0.25">
      <c r="A110" t="s">
        <v>5038</v>
      </c>
      <c r="B110" t="s">
        <v>1804</v>
      </c>
    </row>
    <row r="111" spans="1:2" x14ac:dyDescent="0.25">
      <c r="A111" t="s">
        <v>5038</v>
      </c>
      <c r="B111" t="s">
        <v>1805</v>
      </c>
    </row>
    <row r="112" spans="1:2" x14ac:dyDescent="0.25">
      <c r="A112" t="s">
        <v>5038</v>
      </c>
      <c r="B112" t="s">
        <v>1806</v>
      </c>
    </row>
    <row r="113" spans="1:2" x14ac:dyDescent="0.25">
      <c r="A113" t="s">
        <v>5038</v>
      </c>
      <c r="B113" t="s">
        <v>1807</v>
      </c>
    </row>
    <row r="114" spans="1:2" x14ac:dyDescent="0.25">
      <c r="A114" t="s">
        <v>5038</v>
      </c>
      <c r="B114" t="s">
        <v>1808</v>
      </c>
    </row>
    <row r="115" spans="1:2" x14ac:dyDescent="0.25">
      <c r="A115" t="s">
        <v>5038</v>
      </c>
      <c r="B115" t="s">
        <v>2034</v>
      </c>
    </row>
    <row r="116" spans="1:2" x14ac:dyDescent="0.25">
      <c r="A116" t="s">
        <v>5039</v>
      </c>
      <c r="B116" t="s">
        <v>1606</v>
      </c>
    </row>
    <row r="117" spans="1:2" x14ac:dyDescent="0.25">
      <c r="A117" t="s">
        <v>5039</v>
      </c>
      <c r="B117" t="s">
        <v>1607</v>
      </c>
    </row>
    <row r="118" spans="1:2" x14ac:dyDescent="0.25">
      <c r="A118" t="s">
        <v>5039</v>
      </c>
      <c r="B118" t="s">
        <v>1608</v>
      </c>
    </row>
    <row r="119" spans="1:2" x14ac:dyDescent="0.25">
      <c r="A119" t="s">
        <v>5039</v>
      </c>
      <c r="B119" t="s">
        <v>1609</v>
      </c>
    </row>
    <row r="120" spans="1:2" x14ac:dyDescent="0.25">
      <c r="A120" t="s">
        <v>5040</v>
      </c>
      <c r="B120" t="s">
        <v>1929</v>
      </c>
    </row>
    <row r="121" spans="1:2" x14ac:dyDescent="0.25">
      <c r="A121" t="s">
        <v>5040</v>
      </c>
      <c r="B121" t="s">
        <v>1930</v>
      </c>
    </row>
    <row r="122" spans="1:2" x14ac:dyDescent="0.25">
      <c r="A122" t="s">
        <v>5040</v>
      </c>
      <c r="B122" t="s">
        <v>2001</v>
      </c>
    </row>
    <row r="123" spans="1:2" x14ac:dyDescent="0.25">
      <c r="A123" t="s">
        <v>5040</v>
      </c>
      <c r="B123" t="s">
        <v>2041</v>
      </c>
    </row>
    <row r="124" spans="1:2" x14ac:dyDescent="0.25">
      <c r="A124" t="s">
        <v>5040</v>
      </c>
      <c r="B124" t="s">
        <v>2042</v>
      </c>
    </row>
    <row r="125" spans="1:2" x14ac:dyDescent="0.25">
      <c r="A125" t="s">
        <v>5041</v>
      </c>
      <c r="B125" t="s">
        <v>1523</v>
      </c>
    </row>
    <row r="126" spans="1:2" x14ac:dyDescent="0.25">
      <c r="A126" t="s">
        <v>5041</v>
      </c>
      <c r="B126" t="s">
        <v>1525</v>
      </c>
    </row>
    <row r="127" spans="1:2" x14ac:dyDescent="0.25">
      <c r="A127" t="s">
        <v>5041</v>
      </c>
      <c r="B127" t="s">
        <v>1741</v>
      </c>
    </row>
    <row r="128" spans="1:2" x14ac:dyDescent="0.25">
      <c r="A128" t="s">
        <v>5041</v>
      </c>
      <c r="B128" t="s">
        <v>1742</v>
      </c>
    </row>
    <row r="129" spans="1:2" x14ac:dyDescent="0.25">
      <c r="A129" t="s">
        <v>5041</v>
      </c>
      <c r="B129" t="s">
        <v>1782</v>
      </c>
    </row>
    <row r="130" spans="1:2" x14ac:dyDescent="0.25">
      <c r="A130" t="s">
        <v>5041</v>
      </c>
      <c r="B130" t="s">
        <v>1783</v>
      </c>
    </row>
    <row r="131" spans="1:2" x14ac:dyDescent="0.25">
      <c r="A131" t="s">
        <v>5041</v>
      </c>
      <c r="B131" t="s">
        <v>1784</v>
      </c>
    </row>
    <row r="132" spans="1:2" x14ac:dyDescent="0.25">
      <c r="A132" t="s">
        <v>5041</v>
      </c>
      <c r="B132" t="s">
        <v>1785</v>
      </c>
    </row>
    <row r="133" spans="1:2" x14ac:dyDescent="0.25">
      <c r="A133" t="s">
        <v>5041</v>
      </c>
      <c r="B133" t="s">
        <v>1786</v>
      </c>
    </row>
    <row r="134" spans="1:2" x14ac:dyDescent="0.25">
      <c r="A134" t="s">
        <v>5041</v>
      </c>
      <c r="B134" t="s">
        <v>1787</v>
      </c>
    </row>
    <row r="135" spans="1:2" x14ac:dyDescent="0.25">
      <c r="A135" t="s">
        <v>5041</v>
      </c>
      <c r="B135" t="s">
        <v>1788</v>
      </c>
    </row>
    <row r="136" spans="1:2" x14ac:dyDescent="0.25">
      <c r="A136" t="s">
        <v>5041</v>
      </c>
      <c r="B136" t="s">
        <v>1789</v>
      </c>
    </row>
    <row r="137" spans="1:2" x14ac:dyDescent="0.25">
      <c r="A137" t="s">
        <v>5041</v>
      </c>
      <c r="B137" t="s">
        <v>1790</v>
      </c>
    </row>
    <row r="138" spans="1:2" x14ac:dyDescent="0.25">
      <c r="A138" t="s">
        <v>5041</v>
      </c>
      <c r="B138" t="s">
        <v>1791</v>
      </c>
    </row>
    <row r="139" spans="1:2" x14ac:dyDescent="0.25">
      <c r="A139" t="s">
        <v>5041</v>
      </c>
      <c r="B139" t="s">
        <v>1792</v>
      </c>
    </row>
    <row r="140" spans="1:2" x14ac:dyDescent="0.25">
      <c r="A140" t="s">
        <v>5041</v>
      </c>
      <c r="B140" t="s">
        <v>1935</v>
      </c>
    </row>
    <row r="141" spans="1:2" x14ac:dyDescent="0.25">
      <c r="A141" t="s">
        <v>5041</v>
      </c>
      <c r="B141" t="s">
        <v>1936</v>
      </c>
    </row>
    <row r="142" spans="1:2" x14ac:dyDescent="0.25">
      <c r="A142" t="s">
        <v>5041</v>
      </c>
      <c r="B142" t="s">
        <v>1937</v>
      </c>
    </row>
    <row r="143" spans="1:2" x14ac:dyDescent="0.25">
      <c r="A143" t="s">
        <v>5041</v>
      </c>
      <c r="B143" t="s">
        <v>1939</v>
      </c>
    </row>
    <row r="144" spans="1:2" x14ac:dyDescent="0.25">
      <c r="A144" t="s">
        <v>5041</v>
      </c>
      <c r="B144" t="s">
        <v>1941</v>
      </c>
    </row>
    <row r="145" spans="1:2" x14ac:dyDescent="0.25">
      <c r="A145" t="s">
        <v>5041</v>
      </c>
      <c r="B145" t="s">
        <v>1942</v>
      </c>
    </row>
    <row r="146" spans="1:2" x14ac:dyDescent="0.25">
      <c r="A146" t="s">
        <v>5041</v>
      </c>
      <c r="B146" t="s">
        <v>1943</v>
      </c>
    </row>
    <row r="147" spans="1:2" x14ac:dyDescent="0.25">
      <c r="A147" t="s">
        <v>5041</v>
      </c>
      <c r="B147" t="s">
        <v>1944</v>
      </c>
    </row>
    <row r="148" spans="1:2" x14ac:dyDescent="0.25">
      <c r="A148" t="s">
        <v>5041</v>
      </c>
      <c r="B148" t="s">
        <v>1945</v>
      </c>
    </row>
    <row r="149" spans="1:2" x14ac:dyDescent="0.25">
      <c r="A149" t="s">
        <v>5041</v>
      </c>
      <c r="B149" t="s">
        <v>1946</v>
      </c>
    </row>
    <row r="150" spans="1:2" x14ac:dyDescent="0.25">
      <c r="A150" t="s">
        <v>5041</v>
      </c>
      <c r="B150" t="s">
        <v>1948</v>
      </c>
    </row>
    <row r="151" spans="1:2" x14ac:dyDescent="0.25">
      <c r="A151" t="s">
        <v>5041</v>
      </c>
      <c r="B151" t="s">
        <v>1949</v>
      </c>
    </row>
    <row r="152" spans="1:2" x14ac:dyDescent="0.25">
      <c r="A152" t="s">
        <v>5041</v>
      </c>
      <c r="B152" t="s">
        <v>1950</v>
      </c>
    </row>
    <row r="153" spans="1:2" x14ac:dyDescent="0.25">
      <c r="A153" t="s">
        <v>5041</v>
      </c>
      <c r="B153" t="s">
        <v>1951</v>
      </c>
    </row>
    <row r="154" spans="1:2" x14ac:dyDescent="0.25">
      <c r="A154" t="s">
        <v>5041</v>
      </c>
      <c r="B154" t="s">
        <v>1953</v>
      </c>
    </row>
    <row r="155" spans="1:2" x14ac:dyDescent="0.25">
      <c r="A155" t="s">
        <v>5041</v>
      </c>
      <c r="B155" t="s">
        <v>1954</v>
      </c>
    </row>
    <row r="156" spans="1:2" x14ac:dyDescent="0.25">
      <c r="A156" t="s">
        <v>5041</v>
      </c>
      <c r="B156" t="s">
        <v>1956</v>
      </c>
    </row>
    <row r="157" spans="1:2" x14ac:dyDescent="0.25">
      <c r="A157" t="s">
        <v>5041</v>
      </c>
      <c r="B157" t="s">
        <v>1957</v>
      </c>
    </row>
    <row r="158" spans="1:2" x14ac:dyDescent="0.25">
      <c r="A158" t="s">
        <v>5041</v>
      </c>
      <c r="B158" t="s">
        <v>1958</v>
      </c>
    </row>
    <row r="159" spans="1:2" x14ac:dyDescent="0.25">
      <c r="A159" t="s">
        <v>5041</v>
      </c>
      <c r="B159" t="s">
        <v>1960</v>
      </c>
    </row>
    <row r="160" spans="1:2" x14ac:dyDescent="0.25">
      <c r="A160" t="s">
        <v>5041</v>
      </c>
      <c r="B160" t="s">
        <v>1961</v>
      </c>
    </row>
    <row r="161" spans="1:2" x14ac:dyDescent="0.25">
      <c r="A161" t="s">
        <v>5041</v>
      </c>
      <c r="B161" t="s">
        <v>1962</v>
      </c>
    </row>
    <row r="162" spans="1:2" x14ac:dyDescent="0.25">
      <c r="A162" t="s">
        <v>5041</v>
      </c>
      <c r="B162" t="s">
        <v>1963</v>
      </c>
    </row>
    <row r="163" spans="1:2" x14ac:dyDescent="0.25">
      <c r="A163" t="s">
        <v>5041</v>
      </c>
      <c r="B163" t="s">
        <v>1964</v>
      </c>
    </row>
    <row r="164" spans="1:2" x14ac:dyDescent="0.25">
      <c r="A164" t="s">
        <v>5041</v>
      </c>
      <c r="B164" t="s">
        <v>1965</v>
      </c>
    </row>
    <row r="165" spans="1:2" x14ac:dyDescent="0.25">
      <c r="A165" t="s">
        <v>5041</v>
      </c>
      <c r="B165" t="s">
        <v>1967</v>
      </c>
    </row>
    <row r="166" spans="1:2" x14ac:dyDescent="0.25">
      <c r="A166" t="s">
        <v>5041</v>
      </c>
      <c r="B166" t="s">
        <v>1969</v>
      </c>
    </row>
    <row r="167" spans="1:2" x14ac:dyDescent="0.25">
      <c r="A167" t="s">
        <v>5041</v>
      </c>
      <c r="B167" t="s">
        <v>1971</v>
      </c>
    </row>
    <row r="168" spans="1:2" x14ac:dyDescent="0.25">
      <c r="A168" t="s">
        <v>5041</v>
      </c>
      <c r="B168" t="s">
        <v>1972</v>
      </c>
    </row>
    <row r="169" spans="1:2" x14ac:dyDescent="0.25">
      <c r="A169" t="s">
        <v>5041</v>
      </c>
      <c r="B169" t="s">
        <v>1973</v>
      </c>
    </row>
    <row r="170" spans="1:2" x14ac:dyDescent="0.25">
      <c r="A170" t="s">
        <v>5041</v>
      </c>
      <c r="B170" t="s">
        <v>1974</v>
      </c>
    </row>
    <row r="171" spans="1:2" x14ac:dyDescent="0.25">
      <c r="A171" t="s">
        <v>5041</v>
      </c>
      <c r="B171" t="s">
        <v>1975</v>
      </c>
    </row>
    <row r="172" spans="1:2" x14ac:dyDescent="0.25">
      <c r="A172" t="s">
        <v>5041</v>
      </c>
      <c r="B172" t="s">
        <v>1976</v>
      </c>
    </row>
    <row r="173" spans="1:2" x14ac:dyDescent="0.25">
      <c r="A173" t="s">
        <v>5041</v>
      </c>
      <c r="B173" t="s">
        <v>1978</v>
      </c>
    </row>
    <row r="174" spans="1:2" x14ac:dyDescent="0.25">
      <c r="A174" t="s">
        <v>5041</v>
      </c>
      <c r="B174" t="s">
        <v>1979</v>
      </c>
    </row>
    <row r="175" spans="1:2" x14ac:dyDescent="0.25">
      <c r="A175" t="s">
        <v>5041</v>
      </c>
      <c r="B175" t="s">
        <v>1981</v>
      </c>
    </row>
    <row r="176" spans="1:2" x14ac:dyDescent="0.25">
      <c r="A176" t="s">
        <v>5041</v>
      </c>
      <c r="B176" t="s">
        <v>1983</v>
      </c>
    </row>
    <row r="177" spans="1:2" x14ac:dyDescent="0.25">
      <c r="A177" t="s">
        <v>5041</v>
      </c>
      <c r="B177" t="s">
        <v>1985</v>
      </c>
    </row>
    <row r="178" spans="1:2" x14ac:dyDescent="0.25">
      <c r="A178" t="s">
        <v>5041</v>
      </c>
      <c r="B178" t="s">
        <v>1986</v>
      </c>
    </row>
    <row r="179" spans="1:2" x14ac:dyDescent="0.25">
      <c r="A179" t="s">
        <v>5041</v>
      </c>
      <c r="B179" t="s">
        <v>1988</v>
      </c>
    </row>
    <row r="180" spans="1:2" x14ac:dyDescent="0.25">
      <c r="A180" t="s">
        <v>5041</v>
      </c>
      <c r="B180" t="s">
        <v>1989</v>
      </c>
    </row>
    <row r="181" spans="1:2" x14ac:dyDescent="0.25">
      <c r="A181" t="s">
        <v>5041</v>
      </c>
      <c r="B181" t="s">
        <v>1990</v>
      </c>
    </row>
    <row r="182" spans="1:2" x14ac:dyDescent="0.25">
      <c r="A182" t="s">
        <v>5041</v>
      </c>
      <c r="B182" t="s">
        <v>1991</v>
      </c>
    </row>
    <row r="183" spans="1:2" x14ac:dyDescent="0.25">
      <c r="A183" t="s">
        <v>5041</v>
      </c>
      <c r="B183" t="s">
        <v>1992</v>
      </c>
    </row>
    <row r="184" spans="1:2" x14ac:dyDescent="0.25">
      <c r="A184" t="s">
        <v>5041</v>
      </c>
      <c r="B184" t="s">
        <v>2003</v>
      </c>
    </row>
    <row r="185" spans="1:2" x14ac:dyDescent="0.25">
      <c r="A185" t="s">
        <v>5041</v>
      </c>
      <c r="B185" t="s">
        <v>2017</v>
      </c>
    </row>
    <row r="186" spans="1:2" x14ac:dyDescent="0.25">
      <c r="A186" t="s">
        <v>5041</v>
      </c>
      <c r="B186" t="s">
        <v>2031</v>
      </c>
    </row>
    <row r="187" spans="1:2" x14ac:dyDescent="0.25">
      <c r="A187" t="s">
        <v>5041</v>
      </c>
      <c r="B187" t="s">
        <v>2032</v>
      </c>
    </row>
    <row r="188" spans="1:2" x14ac:dyDescent="0.25">
      <c r="A188" t="s">
        <v>5041</v>
      </c>
      <c r="B188" t="s">
        <v>2033</v>
      </c>
    </row>
    <row r="189" spans="1:2" x14ac:dyDescent="0.25">
      <c r="A189" t="s">
        <v>5041</v>
      </c>
      <c r="B189" t="s">
        <v>2247</v>
      </c>
    </row>
    <row r="190" spans="1:2" x14ac:dyDescent="0.25">
      <c r="A190" t="s">
        <v>5041</v>
      </c>
      <c r="B190" t="s">
        <v>2248</v>
      </c>
    </row>
    <row r="191" spans="1:2" x14ac:dyDescent="0.25">
      <c r="A191" t="s">
        <v>5041</v>
      </c>
      <c r="B191" t="s">
        <v>2249</v>
      </c>
    </row>
    <row r="192" spans="1:2" x14ac:dyDescent="0.25">
      <c r="A192" t="s">
        <v>5041</v>
      </c>
      <c r="B192" t="s">
        <v>2250</v>
      </c>
    </row>
    <row r="193" spans="1:2" x14ac:dyDescent="0.25">
      <c r="A193" t="s">
        <v>5041</v>
      </c>
      <c r="B193" t="s">
        <v>2266</v>
      </c>
    </row>
    <row r="194" spans="1:2" x14ac:dyDescent="0.25">
      <c r="A194" t="s">
        <v>5041</v>
      </c>
      <c r="B194" t="s">
        <v>2267</v>
      </c>
    </row>
    <row r="195" spans="1:2" x14ac:dyDescent="0.25">
      <c r="A195" t="s">
        <v>5041</v>
      </c>
      <c r="B195" t="s">
        <v>2283</v>
      </c>
    </row>
    <row r="196" spans="1:2" x14ac:dyDescent="0.25">
      <c r="A196" t="s">
        <v>5041</v>
      </c>
      <c r="B196" t="s">
        <v>2284</v>
      </c>
    </row>
    <row r="197" spans="1:2" x14ac:dyDescent="0.25">
      <c r="A197" t="s">
        <v>5042</v>
      </c>
      <c r="B197" t="s">
        <v>1317</v>
      </c>
    </row>
    <row r="198" spans="1:2" x14ac:dyDescent="0.25">
      <c r="A198" t="s">
        <v>5042</v>
      </c>
      <c r="B198" t="s">
        <v>1318</v>
      </c>
    </row>
    <row r="199" spans="1:2" x14ac:dyDescent="0.25">
      <c r="A199" t="s">
        <v>5042</v>
      </c>
      <c r="B199" t="s">
        <v>1320</v>
      </c>
    </row>
    <row r="200" spans="1:2" x14ac:dyDescent="0.25">
      <c r="A200" t="s">
        <v>5042</v>
      </c>
      <c r="B200" t="s">
        <v>1321</v>
      </c>
    </row>
    <row r="201" spans="1:2" x14ac:dyDescent="0.25">
      <c r="A201" t="s">
        <v>5042</v>
      </c>
      <c r="B201" t="s">
        <v>1322</v>
      </c>
    </row>
    <row r="202" spans="1:2" x14ac:dyDescent="0.25">
      <c r="A202" t="s">
        <v>5042</v>
      </c>
      <c r="B202" t="s">
        <v>1323</v>
      </c>
    </row>
    <row r="203" spans="1:2" x14ac:dyDescent="0.25">
      <c r="A203" t="s">
        <v>5042</v>
      </c>
      <c r="B203" t="s">
        <v>1475</v>
      </c>
    </row>
    <row r="204" spans="1:2" x14ac:dyDescent="0.25">
      <c r="A204" t="s">
        <v>5042</v>
      </c>
      <c r="B204" t="s">
        <v>1476</v>
      </c>
    </row>
    <row r="205" spans="1:2" x14ac:dyDescent="0.25">
      <c r="A205" t="s">
        <v>5042</v>
      </c>
      <c r="B205" t="s">
        <v>1477</v>
      </c>
    </row>
    <row r="206" spans="1:2" x14ac:dyDescent="0.25">
      <c r="A206" t="s">
        <v>5042</v>
      </c>
      <c r="B206" t="s">
        <v>1478</v>
      </c>
    </row>
    <row r="207" spans="1:2" x14ac:dyDescent="0.25">
      <c r="A207" t="s">
        <v>5042</v>
      </c>
      <c r="B207" t="s">
        <v>1535</v>
      </c>
    </row>
    <row r="208" spans="1:2" x14ac:dyDescent="0.25">
      <c r="A208" t="s">
        <v>5042</v>
      </c>
      <c r="B208" t="s">
        <v>1536</v>
      </c>
    </row>
    <row r="209" spans="1:2" x14ac:dyDescent="0.25">
      <c r="A209" t="s">
        <v>5042</v>
      </c>
      <c r="B209" t="s">
        <v>1737</v>
      </c>
    </row>
    <row r="210" spans="1:2" x14ac:dyDescent="0.25">
      <c r="A210" t="s">
        <v>5042</v>
      </c>
      <c r="B210" t="s">
        <v>1738</v>
      </c>
    </row>
    <row r="211" spans="1:2" x14ac:dyDescent="0.25">
      <c r="A211" t="s">
        <v>5042</v>
      </c>
      <c r="B211" t="s">
        <v>1993</v>
      </c>
    </row>
    <row r="212" spans="1:2" x14ac:dyDescent="0.25">
      <c r="A212" t="s">
        <v>5042</v>
      </c>
      <c r="B212" t="s">
        <v>2018</v>
      </c>
    </row>
    <row r="213" spans="1:2" x14ac:dyDescent="0.25">
      <c r="A213" t="s">
        <v>5042</v>
      </c>
      <c r="B213" t="s">
        <v>2074</v>
      </c>
    </row>
    <row r="214" spans="1:2" x14ac:dyDescent="0.25">
      <c r="A214" t="s">
        <v>5042</v>
      </c>
      <c r="B214" t="s">
        <v>2076</v>
      </c>
    </row>
    <row r="215" spans="1:2" x14ac:dyDescent="0.25">
      <c r="A215" t="s">
        <v>5042</v>
      </c>
      <c r="B215" t="s">
        <v>2079</v>
      </c>
    </row>
    <row r="216" spans="1:2" x14ac:dyDescent="0.25">
      <c r="A216" t="s">
        <v>5042</v>
      </c>
      <c r="B216" t="s">
        <v>2080</v>
      </c>
    </row>
    <row r="217" spans="1:2" x14ac:dyDescent="0.25">
      <c r="A217" t="s">
        <v>5042</v>
      </c>
      <c r="B217" t="s">
        <v>2081</v>
      </c>
    </row>
    <row r="218" spans="1:2" x14ac:dyDescent="0.25">
      <c r="A218" t="s">
        <v>5042</v>
      </c>
      <c r="B218" t="s">
        <v>2088</v>
      </c>
    </row>
    <row r="219" spans="1:2" x14ac:dyDescent="0.25">
      <c r="A219" t="s">
        <v>5042</v>
      </c>
      <c r="B219" t="s">
        <v>2208</v>
      </c>
    </row>
    <row r="220" spans="1:2" x14ac:dyDescent="0.25">
      <c r="A220" t="s">
        <v>5042</v>
      </c>
      <c r="B220" t="s">
        <v>2209</v>
      </c>
    </row>
    <row r="221" spans="1:2" x14ac:dyDescent="0.25">
      <c r="A221" t="s">
        <v>5042</v>
      </c>
      <c r="B221" t="s">
        <v>2210</v>
      </c>
    </row>
    <row r="222" spans="1:2" x14ac:dyDescent="0.25">
      <c r="A222" t="s">
        <v>5042</v>
      </c>
      <c r="B222" t="s">
        <v>2211</v>
      </c>
    </row>
    <row r="223" spans="1:2" x14ac:dyDescent="0.25">
      <c r="A223" t="s">
        <v>5042</v>
      </c>
      <c r="B223" t="s">
        <v>2212</v>
      </c>
    </row>
    <row r="224" spans="1:2" x14ac:dyDescent="0.25">
      <c r="A224" t="s">
        <v>5042</v>
      </c>
      <c r="B224" t="s">
        <v>2213</v>
      </c>
    </row>
    <row r="225" spans="1:2" x14ac:dyDescent="0.25">
      <c r="A225" t="s">
        <v>5042</v>
      </c>
      <c r="B225" t="s">
        <v>2214</v>
      </c>
    </row>
    <row r="226" spans="1:2" x14ac:dyDescent="0.25">
      <c r="A226" t="s">
        <v>5042</v>
      </c>
      <c r="B226" t="s">
        <v>2217</v>
      </c>
    </row>
    <row r="227" spans="1:2" x14ac:dyDescent="0.25">
      <c r="A227" t="s">
        <v>5042</v>
      </c>
      <c r="B227" t="s">
        <v>2218</v>
      </c>
    </row>
    <row r="228" spans="1:2" x14ac:dyDescent="0.25">
      <c r="A228" t="s">
        <v>5042</v>
      </c>
      <c r="B228" t="s">
        <v>2219</v>
      </c>
    </row>
    <row r="229" spans="1:2" x14ac:dyDescent="0.25">
      <c r="A229" t="s">
        <v>5042</v>
      </c>
      <c r="B229" t="s">
        <v>2220</v>
      </c>
    </row>
    <row r="230" spans="1:2" x14ac:dyDescent="0.25">
      <c r="A230" t="s">
        <v>5043</v>
      </c>
      <c r="B230" t="s">
        <v>2015</v>
      </c>
    </row>
    <row r="231" spans="1:2" x14ac:dyDescent="0.25">
      <c r="A231" t="s">
        <v>5044</v>
      </c>
      <c r="B231" t="s">
        <v>1324</v>
      </c>
    </row>
    <row r="232" spans="1:2" x14ac:dyDescent="0.25">
      <c r="A232" t="s">
        <v>5044</v>
      </c>
      <c r="B232" t="s">
        <v>1326</v>
      </c>
    </row>
    <row r="233" spans="1:2" x14ac:dyDescent="0.25">
      <c r="A233" t="s">
        <v>5044</v>
      </c>
      <c r="B233" t="s">
        <v>1325</v>
      </c>
    </row>
    <row r="234" spans="1:2" x14ac:dyDescent="0.25">
      <c r="A234" t="s">
        <v>5044</v>
      </c>
      <c r="B234" t="s">
        <v>1327</v>
      </c>
    </row>
    <row r="235" spans="1:2" x14ac:dyDescent="0.25">
      <c r="A235" t="s">
        <v>5044</v>
      </c>
      <c r="B235" t="s">
        <v>1328</v>
      </c>
    </row>
    <row r="236" spans="1:2" x14ac:dyDescent="0.25">
      <c r="A236" t="s">
        <v>5044</v>
      </c>
      <c r="B236" t="s">
        <v>1329</v>
      </c>
    </row>
    <row r="237" spans="1:2" x14ac:dyDescent="0.25">
      <c r="A237" t="s">
        <v>5044</v>
      </c>
      <c r="B237" t="s">
        <v>1330</v>
      </c>
    </row>
    <row r="238" spans="1:2" x14ac:dyDescent="0.25">
      <c r="A238" t="s">
        <v>5044</v>
      </c>
      <c r="B238" t="s">
        <v>1331</v>
      </c>
    </row>
    <row r="239" spans="1:2" x14ac:dyDescent="0.25">
      <c r="A239" t="s">
        <v>5044</v>
      </c>
      <c r="B239" t="s">
        <v>1332</v>
      </c>
    </row>
    <row r="240" spans="1:2" x14ac:dyDescent="0.25">
      <c r="A240" t="s">
        <v>5044</v>
      </c>
      <c r="B240" t="s">
        <v>1483</v>
      </c>
    </row>
    <row r="241" spans="1:2" x14ac:dyDescent="0.25">
      <c r="A241" t="s">
        <v>5044</v>
      </c>
      <c r="B241" t="s">
        <v>1484</v>
      </c>
    </row>
    <row r="242" spans="1:2" x14ac:dyDescent="0.25">
      <c r="A242" t="s">
        <v>5044</v>
      </c>
      <c r="B242" t="s">
        <v>1485</v>
      </c>
    </row>
    <row r="243" spans="1:2" x14ac:dyDescent="0.25">
      <c r="A243" t="s">
        <v>5044</v>
      </c>
      <c r="B243" t="s">
        <v>1486</v>
      </c>
    </row>
    <row r="244" spans="1:2" x14ac:dyDescent="0.25">
      <c r="A244" t="s">
        <v>5044</v>
      </c>
      <c r="B244" t="s">
        <v>1881</v>
      </c>
    </row>
    <row r="245" spans="1:2" x14ac:dyDescent="0.25">
      <c r="A245" t="s">
        <v>5044</v>
      </c>
      <c r="B245" t="s">
        <v>1882</v>
      </c>
    </row>
    <row r="246" spans="1:2" x14ac:dyDescent="0.25">
      <c r="A246" t="s">
        <v>5044</v>
      </c>
      <c r="B246" t="s">
        <v>1883</v>
      </c>
    </row>
    <row r="247" spans="1:2" x14ac:dyDescent="0.25">
      <c r="A247" t="s">
        <v>5044</v>
      </c>
      <c r="B247" t="s">
        <v>1884</v>
      </c>
    </row>
    <row r="248" spans="1:2" x14ac:dyDescent="0.25">
      <c r="A248" t="s">
        <v>5044</v>
      </c>
      <c r="B248" t="s">
        <v>1885</v>
      </c>
    </row>
    <row r="249" spans="1:2" x14ac:dyDescent="0.25">
      <c r="A249" t="s">
        <v>5044</v>
      </c>
      <c r="B249" t="s">
        <v>1886</v>
      </c>
    </row>
    <row r="250" spans="1:2" x14ac:dyDescent="0.25">
      <c r="A250" t="s">
        <v>5044</v>
      </c>
      <c r="B250" t="s">
        <v>2007</v>
      </c>
    </row>
    <row r="251" spans="1:2" x14ac:dyDescent="0.25">
      <c r="A251" t="s">
        <v>5044</v>
      </c>
      <c r="B251" t="s">
        <v>2008</v>
      </c>
    </row>
    <row r="252" spans="1:2" x14ac:dyDescent="0.25">
      <c r="A252" t="s">
        <v>5044</v>
      </c>
      <c r="B252" t="s">
        <v>2019</v>
      </c>
    </row>
    <row r="253" spans="1:2" x14ac:dyDescent="0.25">
      <c r="A253" t="s">
        <v>5044</v>
      </c>
      <c r="B253" t="s">
        <v>2030</v>
      </c>
    </row>
    <row r="254" spans="1:2" x14ac:dyDescent="0.25">
      <c r="A254" t="s">
        <v>5044</v>
      </c>
      <c r="B254" t="s">
        <v>2092</v>
      </c>
    </row>
    <row r="255" spans="1:2" x14ac:dyDescent="0.25">
      <c r="A255" t="s">
        <v>5044</v>
      </c>
      <c r="B255" t="s">
        <v>2093</v>
      </c>
    </row>
    <row r="256" spans="1:2" x14ac:dyDescent="0.25">
      <c r="A256" t="s">
        <v>5044</v>
      </c>
      <c r="B256" t="s">
        <v>2095</v>
      </c>
    </row>
    <row r="257" spans="1:2" x14ac:dyDescent="0.25">
      <c r="A257" t="s">
        <v>5044</v>
      </c>
      <c r="B257" t="s">
        <v>2094</v>
      </c>
    </row>
    <row r="258" spans="1:2" x14ac:dyDescent="0.25">
      <c r="A258" t="s">
        <v>5044</v>
      </c>
      <c r="B258" t="s">
        <v>2096</v>
      </c>
    </row>
    <row r="259" spans="1:2" x14ac:dyDescent="0.25">
      <c r="A259" t="s">
        <v>5044</v>
      </c>
      <c r="B259" t="s">
        <v>2097</v>
      </c>
    </row>
    <row r="260" spans="1:2" x14ac:dyDescent="0.25">
      <c r="A260" t="s">
        <v>5044</v>
      </c>
      <c r="B260" t="s">
        <v>2098</v>
      </c>
    </row>
    <row r="261" spans="1:2" x14ac:dyDescent="0.25">
      <c r="A261" t="s">
        <v>5044</v>
      </c>
      <c r="B261" t="s">
        <v>2099</v>
      </c>
    </row>
    <row r="262" spans="1:2" x14ac:dyDescent="0.25">
      <c r="A262" t="s">
        <v>5044</v>
      </c>
      <c r="B262" t="s">
        <v>2100</v>
      </c>
    </row>
    <row r="263" spans="1:2" x14ac:dyDescent="0.25">
      <c r="A263" t="s">
        <v>5044</v>
      </c>
      <c r="B263" t="s">
        <v>2101</v>
      </c>
    </row>
    <row r="264" spans="1:2" x14ac:dyDescent="0.25">
      <c r="A264" t="s">
        <v>5044</v>
      </c>
      <c r="B264" t="s">
        <v>2102</v>
      </c>
    </row>
    <row r="265" spans="1:2" x14ac:dyDescent="0.25">
      <c r="A265" t="s">
        <v>5044</v>
      </c>
      <c r="B265" t="s">
        <v>2103</v>
      </c>
    </row>
    <row r="266" spans="1:2" x14ac:dyDescent="0.25">
      <c r="A266" t="s">
        <v>5044</v>
      </c>
      <c r="B266" t="s">
        <v>2104</v>
      </c>
    </row>
    <row r="267" spans="1:2" x14ac:dyDescent="0.25">
      <c r="A267" t="s">
        <v>5044</v>
      </c>
      <c r="B267" t="s">
        <v>2106</v>
      </c>
    </row>
    <row r="268" spans="1:2" x14ac:dyDescent="0.25">
      <c r="A268" t="s">
        <v>5044</v>
      </c>
      <c r="B268" t="s">
        <v>2107</v>
      </c>
    </row>
    <row r="269" spans="1:2" x14ac:dyDescent="0.25">
      <c r="A269" t="s">
        <v>5044</v>
      </c>
      <c r="B269" t="s">
        <v>2205</v>
      </c>
    </row>
    <row r="270" spans="1:2" x14ac:dyDescent="0.25">
      <c r="A270" t="s">
        <v>5044</v>
      </c>
      <c r="B270" t="s">
        <v>2206</v>
      </c>
    </row>
    <row r="271" spans="1:2" x14ac:dyDescent="0.25">
      <c r="A271" t="s">
        <v>5044</v>
      </c>
      <c r="B271" t="s">
        <v>2207</v>
      </c>
    </row>
    <row r="272" spans="1:2" x14ac:dyDescent="0.25">
      <c r="A272" t="s">
        <v>5045</v>
      </c>
      <c r="B272" t="s">
        <v>2051</v>
      </c>
    </row>
    <row r="273" spans="1:2" x14ac:dyDescent="0.25">
      <c r="A273" t="s">
        <v>5045</v>
      </c>
      <c r="B273" t="s">
        <v>2052</v>
      </c>
    </row>
    <row r="274" spans="1:2" x14ac:dyDescent="0.25">
      <c r="A274" t="s">
        <v>5045</v>
      </c>
      <c r="B274" t="s">
        <v>2053</v>
      </c>
    </row>
    <row r="275" spans="1:2" x14ac:dyDescent="0.25">
      <c r="A275" t="s">
        <v>5045</v>
      </c>
      <c r="B275" t="s">
        <v>2054</v>
      </c>
    </row>
    <row r="276" spans="1:2" x14ac:dyDescent="0.25">
      <c r="A276" t="s">
        <v>5045</v>
      </c>
      <c r="B276" t="s">
        <v>2055</v>
      </c>
    </row>
    <row r="277" spans="1:2" x14ac:dyDescent="0.25">
      <c r="A277" t="s">
        <v>5045</v>
      </c>
      <c r="B277" t="s">
        <v>2056</v>
      </c>
    </row>
    <row r="278" spans="1:2" x14ac:dyDescent="0.25">
      <c r="A278" t="s">
        <v>5045</v>
      </c>
      <c r="B278" t="s">
        <v>2116</v>
      </c>
    </row>
    <row r="279" spans="1:2" x14ac:dyDescent="0.25">
      <c r="A279" t="s">
        <v>5045</v>
      </c>
      <c r="B279" t="s">
        <v>2119</v>
      </c>
    </row>
    <row r="280" spans="1:2" x14ac:dyDescent="0.25">
      <c r="A280" t="s">
        <v>5045</v>
      </c>
      <c r="B280" t="s">
        <v>2120</v>
      </c>
    </row>
    <row r="281" spans="1:2" x14ac:dyDescent="0.25">
      <c r="A281" t="s">
        <v>5045</v>
      </c>
      <c r="B281" t="s">
        <v>2121</v>
      </c>
    </row>
    <row r="282" spans="1:2" x14ac:dyDescent="0.25">
      <c r="A282" t="s">
        <v>5046</v>
      </c>
      <c r="B282" t="s">
        <v>5047</v>
      </c>
    </row>
    <row r="283" spans="1:2" x14ac:dyDescent="0.25">
      <c r="A283" t="s">
        <v>5046</v>
      </c>
      <c r="B283" t="s">
        <v>5048</v>
      </c>
    </row>
    <row r="284" spans="1:2" x14ac:dyDescent="0.25">
      <c r="A284" t="s">
        <v>5046</v>
      </c>
      <c r="B284" t="s">
        <v>5049</v>
      </c>
    </row>
    <row r="285" spans="1:2" x14ac:dyDescent="0.25">
      <c r="A285" t="s">
        <v>5046</v>
      </c>
      <c r="B285" t="s">
        <v>5050</v>
      </c>
    </row>
    <row r="286" spans="1:2" x14ac:dyDescent="0.25">
      <c r="A286" t="s">
        <v>5046</v>
      </c>
      <c r="B286" t="s">
        <v>5051</v>
      </c>
    </row>
    <row r="287" spans="1:2" x14ac:dyDescent="0.25">
      <c r="A287" t="s">
        <v>5046</v>
      </c>
      <c r="B287" t="s">
        <v>5052</v>
      </c>
    </row>
    <row r="288" spans="1:2" x14ac:dyDescent="0.25">
      <c r="A288" t="s">
        <v>5046</v>
      </c>
      <c r="B288" t="s">
        <v>5053</v>
      </c>
    </row>
    <row r="289" spans="1:2" x14ac:dyDescent="0.25">
      <c r="A289" t="s">
        <v>5046</v>
      </c>
      <c r="B289" t="s">
        <v>5054</v>
      </c>
    </row>
    <row r="290" spans="1:2" x14ac:dyDescent="0.25">
      <c r="A290" t="s">
        <v>5046</v>
      </c>
      <c r="B290" t="s">
        <v>5055</v>
      </c>
    </row>
    <row r="291" spans="1:2" x14ac:dyDescent="0.25">
      <c r="A291" t="s">
        <v>5046</v>
      </c>
      <c r="B291" t="s">
        <v>5056</v>
      </c>
    </row>
    <row r="292" spans="1:2" x14ac:dyDescent="0.25">
      <c r="A292" t="s">
        <v>5046</v>
      </c>
      <c r="B292" t="s">
        <v>5021</v>
      </c>
    </row>
    <row r="293" spans="1:2" x14ac:dyDescent="0.25">
      <c r="A293" t="s">
        <v>5046</v>
      </c>
      <c r="B293" t="s">
        <v>5034</v>
      </c>
    </row>
    <row r="294" spans="1:2" x14ac:dyDescent="0.25">
      <c r="A294" t="s">
        <v>5046</v>
      </c>
      <c r="B294" t="s">
        <v>5057</v>
      </c>
    </row>
    <row r="295" spans="1:2" x14ac:dyDescent="0.25">
      <c r="A295" t="s">
        <v>5046</v>
      </c>
      <c r="B295" t="s">
        <v>5023</v>
      </c>
    </row>
    <row r="296" spans="1:2" x14ac:dyDescent="0.25">
      <c r="A296" t="s">
        <v>5046</v>
      </c>
      <c r="B296" t="s">
        <v>5058</v>
      </c>
    </row>
    <row r="297" spans="1:2" x14ac:dyDescent="0.25">
      <c r="A297" t="s">
        <v>5046</v>
      </c>
      <c r="B297" t="s">
        <v>5024</v>
      </c>
    </row>
    <row r="298" spans="1:2" x14ac:dyDescent="0.25">
      <c r="A298" t="s">
        <v>5046</v>
      </c>
      <c r="B298" t="s">
        <v>5025</v>
      </c>
    </row>
    <row r="299" spans="1:2" x14ac:dyDescent="0.25">
      <c r="A299" t="s">
        <v>5046</v>
      </c>
      <c r="B299" t="s">
        <v>5059</v>
      </c>
    </row>
    <row r="300" spans="1:2" x14ac:dyDescent="0.25">
      <c r="A300" t="s">
        <v>5046</v>
      </c>
      <c r="B300" t="s">
        <v>5026</v>
      </c>
    </row>
    <row r="301" spans="1:2" x14ac:dyDescent="0.25">
      <c r="A301" t="s">
        <v>5046</v>
      </c>
      <c r="B301" t="s">
        <v>5027</v>
      </c>
    </row>
    <row r="302" spans="1:2" x14ac:dyDescent="0.25">
      <c r="A302" t="s">
        <v>5046</v>
      </c>
      <c r="B302" t="s">
        <v>5028</v>
      </c>
    </row>
    <row r="303" spans="1:2" x14ac:dyDescent="0.25">
      <c r="A303" t="s">
        <v>5046</v>
      </c>
      <c r="B303" t="s">
        <v>1617</v>
      </c>
    </row>
    <row r="304" spans="1:2" x14ac:dyDescent="0.25">
      <c r="A304" t="s">
        <v>5046</v>
      </c>
      <c r="B304" t="s">
        <v>1638</v>
      </c>
    </row>
    <row r="305" spans="1:2" x14ac:dyDescent="0.25">
      <c r="A305" t="s">
        <v>5060</v>
      </c>
      <c r="B305" t="s">
        <v>1556</v>
      </c>
    </row>
    <row r="306" spans="1:2" x14ac:dyDescent="0.25">
      <c r="A306" t="s">
        <v>5060</v>
      </c>
      <c r="B306" t="s">
        <v>2035</v>
      </c>
    </row>
    <row r="307" spans="1:2" x14ac:dyDescent="0.25">
      <c r="A307" t="s">
        <v>5060</v>
      </c>
      <c r="B307" t="s">
        <v>2036</v>
      </c>
    </row>
    <row r="308" spans="1:2" x14ac:dyDescent="0.25">
      <c r="A308" t="s">
        <v>5061</v>
      </c>
      <c r="B308" t="s">
        <v>1739</v>
      </c>
    </row>
    <row r="309" spans="1:2" x14ac:dyDescent="0.25">
      <c r="A309" t="s">
        <v>5061</v>
      </c>
      <c r="B309" t="s">
        <v>1740</v>
      </c>
    </row>
    <row r="310" spans="1:2" x14ac:dyDescent="0.25">
      <c r="A310" t="s">
        <v>5061</v>
      </c>
      <c r="B310" t="s">
        <v>2006</v>
      </c>
    </row>
    <row r="311" spans="1:2" x14ac:dyDescent="0.25">
      <c r="A311" t="s">
        <v>5061</v>
      </c>
      <c r="B311" t="s">
        <v>2223</v>
      </c>
    </row>
    <row r="312" spans="1:2" x14ac:dyDescent="0.25">
      <c r="A312" t="s">
        <v>5061</v>
      </c>
      <c r="B312" t="s">
        <v>2224</v>
      </c>
    </row>
    <row r="313" spans="1:2" x14ac:dyDescent="0.25">
      <c r="A313" t="s">
        <v>5061</v>
      </c>
      <c r="B313" t="s">
        <v>2225</v>
      </c>
    </row>
    <row r="314" spans="1:2" x14ac:dyDescent="0.25">
      <c r="A314" t="s">
        <v>5061</v>
      </c>
      <c r="B314" t="s">
        <v>2227</v>
      </c>
    </row>
    <row r="315" spans="1:2" x14ac:dyDescent="0.25">
      <c r="A315" t="s">
        <v>5061</v>
      </c>
      <c r="B315" t="s">
        <v>2229</v>
      </c>
    </row>
    <row r="316" spans="1:2" x14ac:dyDescent="0.25">
      <c r="A316" t="s">
        <v>5062</v>
      </c>
      <c r="B316" t="s">
        <v>1931</v>
      </c>
    </row>
    <row r="317" spans="1:2" x14ac:dyDescent="0.25">
      <c r="A317" t="s">
        <v>5062</v>
      </c>
      <c r="B317" t="s">
        <v>1932</v>
      </c>
    </row>
    <row r="318" spans="1:2" x14ac:dyDescent="0.25">
      <c r="A318" t="s">
        <v>5062</v>
      </c>
      <c r="B318" t="s">
        <v>1933</v>
      </c>
    </row>
    <row r="319" spans="1:2" x14ac:dyDescent="0.25">
      <c r="A319" t="s">
        <v>5062</v>
      </c>
      <c r="B319" t="s">
        <v>1934</v>
      </c>
    </row>
    <row r="320" spans="1:2" x14ac:dyDescent="0.25">
      <c r="A320" t="s">
        <v>5062</v>
      </c>
      <c r="B320" t="s">
        <v>2011</v>
      </c>
    </row>
    <row r="321" spans="1:2" x14ac:dyDescent="0.25">
      <c r="A321" t="s">
        <v>5062</v>
      </c>
      <c r="B321" t="s">
        <v>2028</v>
      </c>
    </row>
    <row r="322" spans="1:2" x14ac:dyDescent="0.25">
      <c r="A322" t="s">
        <v>5062</v>
      </c>
      <c r="B322" t="s">
        <v>2046</v>
      </c>
    </row>
    <row r="323" spans="1:2" x14ac:dyDescent="0.25">
      <c r="A323" t="s">
        <v>5062</v>
      </c>
      <c r="B323" t="s">
        <v>2047</v>
      </c>
    </row>
    <row r="324" spans="1:2" x14ac:dyDescent="0.25">
      <c r="A324" t="s">
        <v>5062</v>
      </c>
      <c r="B324" t="s">
        <v>2048</v>
      </c>
    </row>
    <row r="325" spans="1:2" x14ac:dyDescent="0.25">
      <c r="A325" t="s">
        <v>5062</v>
      </c>
      <c r="B325" t="s">
        <v>2049</v>
      </c>
    </row>
    <row r="326" spans="1:2" x14ac:dyDescent="0.25">
      <c r="A326" t="s">
        <v>5062</v>
      </c>
      <c r="B326" t="s">
        <v>2050</v>
      </c>
    </row>
    <row r="327" spans="1:2" x14ac:dyDescent="0.25">
      <c r="A327" t="s">
        <v>5062</v>
      </c>
      <c r="B327" t="s">
        <v>2232</v>
      </c>
    </row>
    <row r="328" spans="1:2" x14ac:dyDescent="0.25">
      <c r="A328" t="s">
        <v>5062</v>
      </c>
      <c r="B328" t="s">
        <v>2233</v>
      </c>
    </row>
    <row r="329" spans="1:2" x14ac:dyDescent="0.25">
      <c r="A329" t="s">
        <v>5063</v>
      </c>
      <c r="B329" t="s">
        <v>1444</v>
      </c>
    </row>
    <row r="330" spans="1:2" x14ac:dyDescent="0.25">
      <c r="A330" t="s">
        <v>5063</v>
      </c>
      <c r="B330" t="s">
        <v>1445</v>
      </c>
    </row>
    <row r="331" spans="1:2" x14ac:dyDescent="0.25">
      <c r="A331" t="s">
        <v>5063</v>
      </c>
      <c r="B331" t="s">
        <v>1456</v>
      </c>
    </row>
    <row r="332" spans="1:2" x14ac:dyDescent="0.25">
      <c r="A332" t="s">
        <v>5063</v>
      </c>
      <c r="B332" t="s">
        <v>1457</v>
      </c>
    </row>
    <row r="333" spans="1:2" x14ac:dyDescent="0.25">
      <c r="A333" t="s">
        <v>5063</v>
      </c>
      <c r="B333" t="s">
        <v>1459</v>
      </c>
    </row>
    <row r="334" spans="1:2" x14ac:dyDescent="0.25">
      <c r="A334" t="s">
        <v>5063</v>
      </c>
      <c r="B334" t="s">
        <v>1461</v>
      </c>
    </row>
    <row r="335" spans="1:2" x14ac:dyDescent="0.25">
      <c r="A335" t="s">
        <v>5063</v>
      </c>
      <c r="B335" t="s">
        <v>1462</v>
      </c>
    </row>
    <row r="336" spans="1:2" x14ac:dyDescent="0.25">
      <c r="A336" t="s">
        <v>5063</v>
      </c>
      <c r="B336" t="s">
        <v>1464</v>
      </c>
    </row>
    <row r="337" spans="1:2" x14ac:dyDescent="0.25">
      <c r="A337" t="s">
        <v>5063</v>
      </c>
      <c r="B337" t="s">
        <v>1465</v>
      </c>
    </row>
    <row r="338" spans="1:2" x14ac:dyDescent="0.25">
      <c r="A338" t="s">
        <v>5063</v>
      </c>
      <c r="B338" t="s">
        <v>1467</v>
      </c>
    </row>
    <row r="339" spans="1:2" x14ac:dyDescent="0.25">
      <c r="A339" t="s">
        <v>5063</v>
      </c>
      <c r="B339" t="s">
        <v>1468</v>
      </c>
    </row>
    <row r="340" spans="1:2" x14ac:dyDescent="0.25">
      <c r="A340" t="s">
        <v>5063</v>
      </c>
      <c r="B340" t="s">
        <v>1469</v>
      </c>
    </row>
    <row r="341" spans="1:2" x14ac:dyDescent="0.25">
      <c r="A341" t="s">
        <v>5063</v>
      </c>
      <c r="B341" t="s">
        <v>1470</v>
      </c>
    </row>
    <row r="342" spans="1:2" x14ac:dyDescent="0.25">
      <c r="A342" t="s">
        <v>5063</v>
      </c>
      <c r="B342" t="s">
        <v>2023</v>
      </c>
    </row>
    <row r="343" spans="1:2" x14ac:dyDescent="0.25">
      <c r="A343" t="s">
        <v>5064</v>
      </c>
      <c r="B343" t="s">
        <v>1352</v>
      </c>
    </row>
    <row r="344" spans="1:2" x14ac:dyDescent="0.25">
      <c r="A344" t="s">
        <v>5064</v>
      </c>
      <c r="B344" t="s">
        <v>1375</v>
      </c>
    </row>
    <row r="345" spans="1:2" x14ac:dyDescent="0.25">
      <c r="A345" t="s">
        <v>5064</v>
      </c>
      <c r="B345" t="s">
        <v>1809</v>
      </c>
    </row>
    <row r="346" spans="1:2" x14ac:dyDescent="0.25">
      <c r="A346" t="s">
        <v>5064</v>
      </c>
      <c r="B346" t="s">
        <v>1810</v>
      </c>
    </row>
    <row r="347" spans="1:2" x14ac:dyDescent="0.25">
      <c r="A347" t="s">
        <v>5064</v>
      </c>
      <c r="B347" t="s">
        <v>1811</v>
      </c>
    </row>
    <row r="348" spans="1:2" x14ac:dyDescent="0.25">
      <c r="A348" t="s">
        <v>5064</v>
      </c>
      <c r="B348" t="s">
        <v>1816</v>
      </c>
    </row>
    <row r="349" spans="1:2" x14ac:dyDescent="0.25">
      <c r="A349" t="s">
        <v>5064</v>
      </c>
      <c r="B349" t="s">
        <v>1819</v>
      </c>
    </row>
    <row r="350" spans="1:2" x14ac:dyDescent="0.25">
      <c r="A350" t="s">
        <v>5064</v>
      </c>
      <c r="B350" t="s">
        <v>1821</v>
      </c>
    </row>
    <row r="351" spans="1:2" x14ac:dyDescent="0.25">
      <c r="A351" t="s">
        <v>5064</v>
      </c>
      <c r="B351" t="s">
        <v>1822</v>
      </c>
    </row>
    <row r="352" spans="1:2" x14ac:dyDescent="0.25">
      <c r="A352" t="s">
        <v>5064</v>
      </c>
      <c r="B352" t="s">
        <v>1823</v>
      </c>
    </row>
    <row r="353" spans="1:2" x14ac:dyDescent="0.25">
      <c r="A353" t="s">
        <v>5064</v>
      </c>
      <c r="B353" t="s">
        <v>1825</v>
      </c>
    </row>
    <row r="354" spans="1:2" x14ac:dyDescent="0.25">
      <c r="A354" t="s">
        <v>5064</v>
      </c>
      <c r="B354" t="s">
        <v>1826</v>
      </c>
    </row>
    <row r="355" spans="1:2" x14ac:dyDescent="0.25">
      <c r="A355" t="s">
        <v>5064</v>
      </c>
      <c r="B355" t="s">
        <v>1827</v>
      </c>
    </row>
    <row r="356" spans="1:2" x14ac:dyDescent="0.25">
      <c r="A356" t="s">
        <v>5064</v>
      </c>
      <c r="B356" t="s">
        <v>1828</v>
      </c>
    </row>
    <row r="357" spans="1:2" x14ac:dyDescent="0.25">
      <c r="A357" t="s">
        <v>5064</v>
      </c>
      <c r="B357" t="s">
        <v>1829</v>
      </c>
    </row>
    <row r="358" spans="1:2" x14ac:dyDescent="0.25">
      <c r="A358" t="s">
        <v>5064</v>
      </c>
      <c r="B358" t="s">
        <v>1830</v>
      </c>
    </row>
    <row r="359" spans="1:2" x14ac:dyDescent="0.25">
      <c r="A359" t="s">
        <v>5064</v>
      </c>
      <c r="B359" t="s">
        <v>1831</v>
      </c>
    </row>
    <row r="360" spans="1:2" x14ac:dyDescent="0.25">
      <c r="A360" t="s">
        <v>5064</v>
      </c>
      <c r="B360" t="s">
        <v>1832</v>
      </c>
    </row>
    <row r="361" spans="1:2" x14ac:dyDescent="0.25">
      <c r="A361" t="s">
        <v>5064</v>
      </c>
      <c r="B361" t="s">
        <v>1836</v>
      </c>
    </row>
    <row r="362" spans="1:2" x14ac:dyDescent="0.25">
      <c r="A362" t="s">
        <v>5064</v>
      </c>
      <c r="B362" t="s">
        <v>1839</v>
      </c>
    </row>
    <row r="363" spans="1:2" x14ac:dyDescent="0.25">
      <c r="A363" t="s">
        <v>5064</v>
      </c>
      <c r="B363" t="s">
        <v>1841</v>
      </c>
    </row>
    <row r="364" spans="1:2" x14ac:dyDescent="0.25">
      <c r="A364" t="s">
        <v>5064</v>
      </c>
      <c r="B364" t="s">
        <v>1842</v>
      </c>
    </row>
    <row r="365" spans="1:2" x14ac:dyDescent="0.25">
      <c r="A365" t="s">
        <v>5064</v>
      </c>
      <c r="B365" t="s">
        <v>1843</v>
      </c>
    </row>
    <row r="366" spans="1:2" x14ac:dyDescent="0.25">
      <c r="A366" t="s">
        <v>5064</v>
      </c>
      <c r="B366" t="s">
        <v>1845</v>
      </c>
    </row>
    <row r="367" spans="1:2" x14ac:dyDescent="0.25">
      <c r="A367" t="s">
        <v>5064</v>
      </c>
      <c r="B367" t="s">
        <v>1846</v>
      </c>
    </row>
    <row r="368" spans="1:2" x14ac:dyDescent="0.25">
      <c r="A368" t="s">
        <v>5064</v>
      </c>
      <c r="B368" t="s">
        <v>1847</v>
      </c>
    </row>
    <row r="369" spans="1:2" x14ac:dyDescent="0.25">
      <c r="A369" t="s">
        <v>5064</v>
      </c>
      <c r="B369" t="s">
        <v>1848</v>
      </c>
    </row>
    <row r="370" spans="1:2" x14ac:dyDescent="0.25">
      <c r="A370" t="s">
        <v>5064</v>
      </c>
      <c r="B370" t="s">
        <v>1849</v>
      </c>
    </row>
    <row r="371" spans="1:2" x14ac:dyDescent="0.25">
      <c r="A371" t="s">
        <v>5064</v>
      </c>
      <c r="B371" t="s">
        <v>2022</v>
      </c>
    </row>
    <row r="372" spans="1:2" x14ac:dyDescent="0.25">
      <c r="A372" t="s">
        <v>5065</v>
      </c>
      <c r="B372" t="s">
        <v>1509</v>
      </c>
    </row>
    <row r="373" spans="1:2" x14ac:dyDescent="0.25">
      <c r="A373" t="s">
        <v>5065</v>
      </c>
      <c r="B373" t="s">
        <v>1510</v>
      </c>
    </row>
    <row r="374" spans="1:2" x14ac:dyDescent="0.25">
      <c r="A374" t="s">
        <v>5065</v>
      </c>
      <c r="B374" t="s">
        <v>1511</v>
      </c>
    </row>
    <row r="375" spans="1:2" x14ac:dyDescent="0.25">
      <c r="A375" t="s">
        <v>5065</v>
      </c>
      <c r="B375" t="s">
        <v>1656</v>
      </c>
    </row>
    <row r="376" spans="1:2" x14ac:dyDescent="0.25">
      <c r="A376" t="s">
        <v>5065</v>
      </c>
      <c r="B376" t="s">
        <v>1670</v>
      </c>
    </row>
    <row r="377" spans="1:2" x14ac:dyDescent="0.25">
      <c r="A377" t="s">
        <v>5065</v>
      </c>
      <c r="B377" t="s">
        <v>1671</v>
      </c>
    </row>
    <row r="378" spans="1:2" x14ac:dyDescent="0.25">
      <c r="A378" t="s">
        <v>5065</v>
      </c>
      <c r="B378" t="s">
        <v>1672</v>
      </c>
    </row>
    <row r="379" spans="1:2" x14ac:dyDescent="0.25">
      <c r="A379" t="s">
        <v>5065</v>
      </c>
      <c r="B379" t="s">
        <v>1676</v>
      </c>
    </row>
    <row r="380" spans="1:2" x14ac:dyDescent="0.25">
      <c r="A380" t="s">
        <v>5065</v>
      </c>
      <c r="B380" t="s">
        <v>1677</v>
      </c>
    </row>
    <row r="381" spans="1:2" x14ac:dyDescent="0.25">
      <c r="A381" t="s">
        <v>5065</v>
      </c>
      <c r="B381" t="s">
        <v>1679</v>
      </c>
    </row>
    <row r="382" spans="1:2" x14ac:dyDescent="0.25">
      <c r="A382" t="s">
        <v>5065</v>
      </c>
      <c r="B382" t="s">
        <v>1680</v>
      </c>
    </row>
    <row r="383" spans="1:2" x14ac:dyDescent="0.25">
      <c r="A383" t="s">
        <v>5065</v>
      </c>
      <c r="B383" t="s">
        <v>1681</v>
      </c>
    </row>
    <row r="384" spans="1:2" x14ac:dyDescent="0.25">
      <c r="A384" t="s">
        <v>5065</v>
      </c>
      <c r="B384" t="s">
        <v>1682</v>
      </c>
    </row>
    <row r="385" spans="1:2" x14ac:dyDescent="0.25">
      <c r="A385" t="s">
        <v>5065</v>
      </c>
      <c r="B385" t="s">
        <v>1683</v>
      </c>
    </row>
    <row r="386" spans="1:2" x14ac:dyDescent="0.25">
      <c r="A386" t="s">
        <v>5065</v>
      </c>
      <c r="B386" t="s">
        <v>1684</v>
      </c>
    </row>
    <row r="387" spans="1:2" x14ac:dyDescent="0.25">
      <c r="A387" t="s">
        <v>5065</v>
      </c>
      <c r="B387" t="s">
        <v>1685</v>
      </c>
    </row>
    <row r="388" spans="1:2" x14ac:dyDescent="0.25">
      <c r="A388" t="s">
        <v>5065</v>
      </c>
      <c r="B388" t="s">
        <v>1686</v>
      </c>
    </row>
    <row r="389" spans="1:2" x14ac:dyDescent="0.25">
      <c r="A389" t="s">
        <v>5065</v>
      </c>
      <c r="B389" t="s">
        <v>1687</v>
      </c>
    </row>
    <row r="390" spans="1:2" x14ac:dyDescent="0.25">
      <c r="A390" t="s">
        <v>5065</v>
      </c>
      <c r="B390" t="s">
        <v>1688</v>
      </c>
    </row>
    <row r="391" spans="1:2" x14ac:dyDescent="0.25">
      <c r="A391" t="s">
        <v>5065</v>
      </c>
      <c r="B391" t="s">
        <v>1743</v>
      </c>
    </row>
    <row r="392" spans="1:2" x14ac:dyDescent="0.25">
      <c r="A392" t="s">
        <v>5065</v>
      </c>
      <c r="B392" t="s">
        <v>1745</v>
      </c>
    </row>
    <row r="393" spans="1:2" x14ac:dyDescent="0.25">
      <c r="A393" t="s">
        <v>5065</v>
      </c>
      <c r="B393" t="s">
        <v>1746</v>
      </c>
    </row>
    <row r="394" spans="1:2" x14ac:dyDescent="0.25">
      <c r="A394" t="s">
        <v>5065</v>
      </c>
      <c r="B394" t="s">
        <v>1747</v>
      </c>
    </row>
    <row r="395" spans="1:2" x14ac:dyDescent="0.25">
      <c r="A395" t="s">
        <v>5065</v>
      </c>
      <c r="B395" t="s">
        <v>1748</v>
      </c>
    </row>
    <row r="396" spans="1:2" x14ac:dyDescent="0.25">
      <c r="A396" t="s">
        <v>5065</v>
      </c>
      <c r="B396" t="s">
        <v>1750</v>
      </c>
    </row>
    <row r="397" spans="1:2" x14ac:dyDescent="0.25">
      <c r="A397" t="s">
        <v>5065</v>
      </c>
      <c r="B397" t="s">
        <v>1751</v>
      </c>
    </row>
    <row r="398" spans="1:2" x14ac:dyDescent="0.25">
      <c r="A398" t="s">
        <v>5065</v>
      </c>
      <c r="B398" t="s">
        <v>1752</v>
      </c>
    </row>
    <row r="399" spans="1:2" x14ac:dyDescent="0.25">
      <c r="A399" t="s">
        <v>5065</v>
      </c>
      <c r="B399" t="s">
        <v>1753</v>
      </c>
    </row>
    <row r="400" spans="1:2" x14ac:dyDescent="0.25">
      <c r="A400" t="s">
        <v>5065</v>
      </c>
      <c r="B400" t="s">
        <v>1754</v>
      </c>
    </row>
    <row r="401" spans="1:2" x14ac:dyDescent="0.25">
      <c r="A401" t="s">
        <v>5065</v>
      </c>
      <c r="B401" t="s">
        <v>1755</v>
      </c>
    </row>
    <row r="402" spans="1:2" x14ac:dyDescent="0.25">
      <c r="A402" t="s">
        <v>5065</v>
      </c>
      <c r="B402" t="s">
        <v>1756</v>
      </c>
    </row>
    <row r="403" spans="1:2" x14ac:dyDescent="0.25">
      <c r="A403" t="s">
        <v>5065</v>
      </c>
      <c r="B403" t="s">
        <v>1757</v>
      </c>
    </row>
    <row r="404" spans="1:2" x14ac:dyDescent="0.25">
      <c r="A404" t="s">
        <v>5065</v>
      </c>
      <c r="B404" t="s">
        <v>1758</v>
      </c>
    </row>
    <row r="405" spans="1:2" x14ac:dyDescent="0.25">
      <c r="A405" t="s">
        <v>5065</v>
      </c>
      <c r="B405" t="s">
        <v>1761</v>
      </c>
    </row>
    <row r="406" spans="1:2" x14ac:dyDescent="0.25">
      <c r="A406" t="s">
        <v>5065</v>
      </c>
      <c r="B406" t="s">
        <v>1762</v>
      </c>
    </row>
    <row r="407" spans="1:2" x14ac:dyDescent="0.25">
      <c r="A407" t="s">
        <v>5065</v>
      </c>
      <c r="B407" t="s">
        <v>1763</v>
      </c>
    </row>
    <row r="408" spans="1:2" x14ac:dyDescent="0.25">
      <c r="A408" t="s">
        <v>5065</v>
      </c>
      <c r="B408" t="s">
        <v>5066</v>
      </c>
    </row>
    <row r="409" spans="1:2" x14ac:dyDescent="0.25">
      <c r="A409" t="s">
        <v>5065</v>
      </c>
      <c r="B409" t="s">
        <v>5067</v>
      </c>
    </row>
    <row r="410" spans="1:2" x14ac:dyDescent="0.25">
      <c r="A410" t="s">
        <v>5065</v>
      </c>
      <c r="B410" t="s">
        <v>5068</v>
      </c>
    </row>
    <row r="411" spans="1:2" x14ac:dyDescent="0.25">
      <c r="A411" t="s">
        <v>5065</v>
      </c>
      <c r="B411" t="s">
        <v>5069</v>
      </c>
    </row>
    <row r="412" spans="1:2" x14ac:dyDescent="0.25">
      <c r="A412" t="s">
        <v>5065</v>
      </c>
      <c r="B412" t="s">
        <v>5070</v>
      </c>
    </row>
    <row r="413" spans="1:2" x14ac:dyDescent="0.25">
      <c r="A413" t="s">
        <v>5065</v>
      </c>
      <c r="B413" t="s">
        <v>5071</v>
      </c>
    </row>
    <row r="414" spans="1:2" x14ac:dyDescent="0.25">
      <c r="A414" t="s">
        <v>5065</v>
      </c>
      <c r="B414" t="s">
        <v>5072</v>
      </c>
    </row>
    <row r="415" spans="1:2" x14ac:dyDescent="0.25">
      <c r="A415" t="s">
        <v>5065</v>
      </c>
      <c r="B415" t="s">
        <v>5073</v>
      </c>
    </row>
    <row r="416" spans="1:2" x14ac:dyDescent="0.25">
      <c r="A416" t="s">
        <v>5065</v>
      </c>
      <c r="B416" t="s">
        <v>5074</v>
      </c>
    </row>
    <row r="417" spans="1:2" x14ac:dyDescent="0.25">
      <c r="A417" t="s">
        <v>5065</v>
      </c>
      <c r="B417" t="s">
        <v>5075</v>
      </c>
    </row>
    <row r="418" spans="1:2" x14ac:dyDescent="0.25">
      <c r="A418" t="s">
        <v>5065</v>
      </c>
      <c r="B418" t="s">
        <v>5076</v>
      </c>
    </row>
    <row r="419" spans="1:2" x14ac:dyDescent="0.25">
      <c r="A419" t="s">
        <v>5065</v>
      </c>
      <c r="B419" t="s">
        <v>5077</v>
      </c>
    </row>
    <row r="420" spans="1:2" x14ac:dyDescent="0.25">
      <c r="A420" t="s">
        <v>5065</v>
      </c>
      <c r="B420" t="s">
        <v>5078</v>
      </c>
    </row>
    <row r="421" spans="1:2" x14ac:dyDescent="0.25">
      <c r="A421" t="s">
        <v>5065</v>
      </c>
      <c r="B421" t="s">
        <v>5079</v>
      </c>
    </row>
    <row r="422" spans="1:2" x14ac:dyDescent="0.25">
      <c r="A422" t="s">
        <v>5065</v>
      </c>
      <c r="B422" t="s">
        <v>5080</v>
      </c>
    </row>
    <row r="423" spans="1:2" x14ac:dyDescent="0.25">
      <c r="A423" t="s">
        <v>5065</v>
      </c>
      <c r="B423" t="s">
        <v>5081</v>
      </c>
    </row>
    <row r="424" spans="1:2" x14ac:dyDescent="0.25">
      <c r="A424" t="s">
        <v>5065</v>
      </c>
      <c r="B424" t="s">
        <v>1897</v>
      </c>
    </row>
    <row r="425" spans="1:2" x14ac:dyDescent="0.25">
      <c r="A425" t="s">
        <v>5065</v>
      </c>
      <c r="B425" t="s">
        <v>1898</v>
      </c>
    </row>
    <row r="426" spans="1:2" x14ac:dyDescent="0.25">
      <c r="A426" t="s">
        <v>5065</v>
      </c>
      <c r="B426" t="s">
        <v>1899</v>
      </c>
    </row>
    <row r="427" spans="1:2" x14ac:dyDescent="0.25">
      <c r="A427" t="s">
        <v>5065</v>
      </c>
      <c r="B427" t="s">
        <v>1900</v>
      </c>
    </row>
    <row r="428" spans="1:2" x14ac:dyDescent="0.25">
      <c r="A428" t="s">
        <v>5065</v>
      </c>
      <c r="B428" t="s">
        <v>1927</v>
      </c>
    </row>
    <row r="429" spans="1:2" x14ac:dyDescent="0.25">
      <c r="A429" t="s">
        <v>5065</v>
      </c>
      <c r="B429" t="s">
        <v>1928</v>
      </c>
    </row>
    <row r="430" spans="1:2" x14ac:dyDescent="0.25">
      <c r="A430" t="s">
        <v>5065</v>
      </c>
      <c r="B430" t="s">
        <v>2024</v>
      </c>
    </row>
    <row r="431" spans="1:2" x14ac:dyDescent="0.25">
      <c r="A431" t="s">
        <v>5065</v>
      </c>
      <c r="B431" t="s">
        <v>2124</v>
      </c>
    </row>
    <row r="432" spans="1:2" x14ac:dyDescent="0.25">
      <c r="A432" t="s">
        <v>5065</v>
      </c>
      <c r="B432" t="s">
        <v>2126</v>
      </c>
    </row>
    <row r="433" spans="1:2" x14ac:dyDescent="0.25">
      <c r="A433" t="s">
        <v>5065</v>
      </c>
      <c r="B433" t="s">
        <v>2127</v>
      </c>
    </row>
    <row r="434" spans="1:2" x14ac:dyDescent="0.25">
      <c r="A434" t="s">
        <v>5065</v>
      </c>
      <c r="B434" t="s">
        <v>2128</v>
      </c>
    </row>
    <row r="435" spans="1:2" x14ac:dyDescent="0.25">
      <c r="A435" t="s">
        <v>5065</v>
      </c>
      <c r="B435" t="s">
        <v>2132</v>
      </c>
    </row>
    <row r="436" spans="1:2" x14ac:dyDescent="0.25">
      <c r="A436" t="s">
        <v>5065</v>
      </c>
      <c r="B436" t="s">
        <v>2133</v>
      </c>
    </row>
    <row r="437" spans="1:2" x14ac:dyDescent="0.25">
      <c r="A437" t="s">
        <v>5065</v>
      </c>
      <c r="B437" t="s">
        <v>2135</v>
      </c>
    </row>
    <row r="438" spans="1:2" x14ac:dyDescent="0.25">
      <c r="A438" t="s">
        <v>5065</v>
      </c>
      <c r="B438" t="s">
        <v>2136</v>
      </c>
    </row>
    <row r="439" spans="1:2" x14ac:dyDescent="0.25">
      <c r="A439" t="s">
        <v>5065</v>
      </c>
      <c r="B439" t="s">
        <v>2137</v>
      </c>
    </row>
    <row r="440" spans="1:2" x14ac:dyDescent="0.25">
      <c r="A440" t="s">
        <v>5065</v>
      </c>
      <c r="B440" t="s">
        <v>2138</v>
      </c>
    </row>
    <row r="441" spans="1:2" x14ac:dyDescent="0.25">
      <c r="A441" t="s">
        <v>5065</v>
      </c>
      <c r="B441" t="s">
        <v>2139</v>
      </c>
    </row>
    <row r="442" spans="1:2" x14ac:dyDescent="0.25">
      <c r="A442" t="s">
        <v>5065</v>
      </c>
      <c r="B442" t="s">
        <v>2140</v>
      </c>
    </row>
    <row r="443" spans="1:2" x14ac:dyDescent="0.25">
      <c r="A443" t="s">
        <v>5065</v>
      </c>
      <c r="B443" t="s">
        <v>2142</v>
      </c>
    </row>
    <row r="444" spans="1:2" x14ac:dyDescent="0.25">
      <c r="A444" t="s">
        <v>5065</v>
      </c>
      <c r="B444" t="s">
        <v>2144</v>
      </c>
    </row>
    <row r="445" spans="1:2" x14ac:dyDescent="0.25">
      <c r="A445" t="s">
        <v>5065</v>
      </c>
      <c r="B445" t="s">
        <v>2145</v>
      </c>
    </row>
    <row r="446" spans="1:2" x14ac:dyDescent="0.25">
      <c r="A446" t="s">
        <v>5065</v>
      </c>
      <c r="B446" t="s">
        <v>2146</v>
      </c>
    </row>
    <row r="447" spans="1:2" x14ac:dyDescent="0.25">
      <c r="A447" t="s">
        <v>5082</v>
      </c>
      <c r="B447" t="s">
        <v>1297</v>
      </c>
    </row>
    <row r="448" spans="1:2" x14ac:dyDescent="0.25">
      <c r="A448" t="s">
        <v>5082</v>
      </c>
      <c r="B448" t="s">
        <v>1298</v>
      </c>
    </row>
    <row r="449" spans="1:2" x14ac:dyDescent="0.25">
      <c r="A449" t="s">
        <v>5082</v>
      </c>
      <c r="B449" t="s">
        <v>1299</v>
      </c>
    </row>
    <row r="450" spans="1:2" x14ac:dyDescent="0.25">
      <c r="A450" t="s">
        <v>5082</v>
      </c>
      <c r="B450" t="s">
        <v>1509</v>
      </c>
    </row>
    <row r="451" spans="1:2" x14ac:dyDescent="0.25">
      <c r="A451" t="s">
        <v>5082</v>
      </c>
      <c r="B451" t="s">
        <v>1510</v>
      </c>
    </row>
    <row r="452" spans="1:2" x14ac:dyDescent="0.25">
      <c r="A452" t="s">
        <v>5082</v>
      </c>
      <c r="B452" t="s">
        <v>1511</v>
      </c>
    </row>
    <row r="453" spans="1:2" x14ac:dyDescent="0.25">
      <c r="A453" t="s">
        <v>5082</v>
      </c>
      <c r="B453" t="s">
        <v>1595</v>
      </c>
    </row>
    <row r="454" spans="1:2" x14ac:dyDescent="0.25">
      <c r="A454" t="s">
        <v>5082</v>
      </c>
      <c r="B454" t="s">
        <v>1596</v>
      </c>
    </row>
    <row r="455" spans="1:2" x14ac:dyDescent="0.25">
      <c r="A455" t="s">
        <v>5082</v>
      </c>
      <c r="B455" t="s">
        <v>1599</v>
      </c>
    </row>
    <row r="456" spans="1:2" x14ac:dyDescent="0.25">
      <c r="A456" t="s">
        <v>5082</v>
      </c>
      <c r="B456" t="s">
        <v>1600</v>
      </c>
    </row>
    <row r="457" spans="1:2" x14ac:dyDescent="0.25">
      <c r="A457" t="s">
        <v>5082</v>
      </c>
      <c r="B457" t="s">
        <v>1601</v>
      </c>
    </row>
    <row r="458" spans="1:2" x14ac:dyDescent="0.25">
      <c r="A458" t="s">
        <v>5082</v>
      </c>
      <c r="B458" t="s">
        <v>1602</v>
      </c>
    </row>
    <row r="459" spans="1:2" x14ac:dyDescent="0.25">
      <c r="A459" t="s">
        <v>5082</v>
      </c>
      <c r="B459" t="s">
        <v>1603</v>
      </c>
    </row>
    <row r="460" spans="1:2" x14ac:dyDescent="0.25">
      <c r="A460" t="s">
        <v>5082</v>
      </c>
      <c r="B460" t="s">
        <v>1604</v>
      </c>
    </row>
    <row r="461" spans="1:2" x14ac:dyDescent="0.25">
      <c r="A461" t="s">
        <v>5082</v>
      </c>
      <c r="B461" t="s">
        <v>1605</v>
      </c>
    </row>
    <row r="462" spans="1:2" x14ac:dyDescent="0.25">
      <c r="A462" t="s">
        <v>5082</v>
      </c>
      <c r="B462" t="s">
        <v>1657</v>
      </c>
    </row>
    <row r="463" spans="1:2" x14ac:dyDescent="0.25">
      <c r="A463" t="s">
        <v>5082</v>
      </c>
      <c r="B463" t="s">
        <v>1658</v>
      </c>
    </row>
    <row r="464" spans="1:2" x14ac:dyDescent="0.25">
      <c r="A464" t="s">
        <v>5082</v>
      </c>
      <c r="B464" t="s">
        <v>1659</v>
      </c>
    </row>
    <row r="465" spans="1:2" x14ac:dyDescent="0.25">
      <c r="A465" t="s">
        <v>5082</v>
      </c>
      <c r="B465" t="s">
        <v>1660</v>
      </c>
    </row>
    <row r="466" spans="1:2" x14ac:dyDescent="0.25">
      <c r="A466" t="s">
        <v>5082</v>
      </c>
      <c r="B466" t="s">
        <v>1661</v>
      </c>
    </row>
    <row r="467" spans="1:2" x14ac:dyDescent="0.25">
      <c r="A467" t="s">
        <v>5082</v>
      </c>
      <c r="B467" t="s">
        <v>1663</v>
      </c>
    </row>
    <row r="468" spans="1:2" x14ac:dyDescent="0.25">
      <c r="A468" t="s">
        <v>5082</v>
      </c>
      <c r="B468" t="s">
        <v>1665</v>
      </c>
    </row>
    <row r="469" spans="1:2" x14ac:dyDescent="0.25">
      <c r="A469" t="s">
        <v>5082</v>
      </c>
      <c r="B469" t="s">
        <v>1666</v>
      </c>
    </row>
    <row r="470" spans="1:2" x14ac:dyDescent="0.25">
      <c r="A470" t="s">
        <v>5082</v>
      </c>
      <c r="B470" t="s">
        <v>1667</v>
      </c>
    </row>
    <row r="471" spans="1:2" x14ac:dyDescent="0.25">
      <c r="A471" t="s">
        <v>5082</v>
      </c>
      <c r="B471" t="s">
        <v>1668</v>
      </c>
    </row>
    <row r="472" spans="1:2" x14ac:dyDescent="0.25">
      <c r="A472" t="s">
        <v>5082</v>
      </c>
      <c r="B472" t="s">
        <v>1689</v>
      </c>
    </row>
    <row r="473" spans="1:2" x14ac:dyDescent="0.25">
      <c r="A473" t="s">
        <v>5082</v>
      </c>
      <c r="B473" t="s">
        <v>1690</v>
      </c>
    </row>
    <row r="474" spans="1:2" x14ac:dyDescent="0.25">
      <c r="A474" t="s">
        <v>5082</v>
      </c>
      <c r="B474" t="s">
        <v>1691</v>
      </c>
    </row>
    <row r="475" spans="1:2" x14ac:dyDescent="0.25">
      <c r="A475" t="s">
        <v>5082</v>
      </c>
      <c r="B475" t="s">
        <v>1692</v>
      </c>
    </row>
    <row r="476" spans="1:2" x14ac:dyDescent="0.25">
      <c r="A476" t="s">
        <v>5082</v>
      </c>
      <c r="B476" t="s">
        <v>1694</v>
      </c>
    </row>
    <row r="477" spans="1:2" x14ac:dyDescent="0.25">
      <c r="A477" t="s">
        <v>5082</v>
      </c>
      <c r="B477" t="s">
        <v>1697</v>
      </c>
    </row>
    <row r="478" spans="1:2" x14ac:dyDescent="0.25">
      <c r="A478" t="s">
        <v>5082</v>
      </c>
      <c r="B478" t="s">
        <v>1698</v>
      </c>
    </row>
    <row r="479" spans="1:2" x14ac:dyDescent="0.25">
      <c r="A479" t="s">
        <v>5082</v>
      </c>
      <c r="B479" t="s">
        <v>1699</v>
      </c>
    </row>
    <row r="480" spans="1:2" x14ac:dyDescent="0.25">
      <c r="A480" t="s">
        <v>5082</v>
      </c>
      <c r="B480" t="s">
        <v>1700</v>
      </c>
    </row>
    <row r="481" spans="1:2" x14ac:dyDescent="0.25">
      <c r="A481" t="s">
        <v>5082</v>
      </c>
      <c r="B481" t="s">
        <v>1701</v>
      </c>
    </row>
    <row r="482" spans="1:2" x14ac:dyDescent="0.25">
      <c r="A482" t="s">
        <v>5082</v>
      </c>
      <c r="B482" t="s">
        <v>1702</v>
      </c>
    </row>
    <row r="483" spans="1:2" x14ac:dyDescent="0.25">
      <c r="A483" t="s">
        <v>5082</v>
      </c>
      <c r="B483" t="s">
        <v>1703</v>
      </c>
    </row>
    <row r="484" spans="1:2" x14ac:dyDescent="0.25">
      <c r="A484" t="s">
        <v>5082</v>
      </c>
      <c r="B484" t="s">
        <v>1704</v>
      </c>
    </row>
    <row r="485" spans="1:2" x14ac:dyDescent="0.25">
      <c r="A485" t="s">
        <v>5082</v>
      </c>
      <c r="B485" t="s">
        <v>1707</v>
      </c>
    </row>
    <row r="486" spans="1:2" x14ac:dyDescent="0.25">
      <c r="A486" t="s">
        <v>5082</v>
      </c>
      <c r="B486" t="s">
        <v>1708</v>
      </c>
    </row>
    <row r="487" spans="1:2" x14ac:dyDescent="0.25">
      <c r="A487" t="s">
        <v>5082</v>
      </c>
      <c r="B487" t="s">
        <v>1709</v>
      </c>
    </row>
    <row r="488" spans="1:2" x14ac:dyDescent="0.25">
      <c r="A488" t="s">
        <v>5082</v>
      </c>
      <c r="B488" t="s">
        <v>1710</v>
      </c>
    </row>
    <row r="489" spans="1:2" x14ac:dyDescent="0.25">
      <c r="A489" t="s">
        <v>5082</v>
      </c>
      <c r="B489" t="s">
        <v>1711</v>
      </c>
    </row>
    <row r="490" spans="1:2" x14ac:dyDescent="0.25">
      <c r="A490" t="s">
        <v>5082</v>
      </c>
      <c r="B490" t="s">
        <v>1712</v>
      </c>
    </row>
    <row r="491" spans="1:2" x14ac:dyDescent="0.25">
      <c r="A491" t="s">
        <v>5082</v>
      </c>
      <c r="B491" t="s">
        <v>1713</v>
      </c>
    </row>
    <row r="492" spans="1:2" x14ac:dyDescent="0.25">
      <c r="A492" t="s">
        <v>5082</v>
      </c>
      <c r="B492" t="s">
        <v>1714</v>
      </c>
    </row>
    <row r="493" spans="1:2" x14ac:dyDescent="0.25">
      <c r="A493" t="s">
        <v>5082</v>
      </c>
      <c r="B493" t="s">
        <v>1715</v>
      </c>
    </row>
    <row r="494" spans="1:2" x14ac:dyDescent="0.25">
      <c r="A494" t="s">
        <v>5082</v>
      </c>
      <c r="B494" t="s">
        <v>1716</v>
      </c>
    </row>
    <row r="495" spans="1:2" x14ac:dyDescent="0.25">
      <c r="A495" t="s">
        <v>5082</v>
      </c>
      <c r="B495" t="s">
        <v>1718</v>
      </c>
    </row>
    <row r="496" spans="1:2" x14ac:dyDescent="0.25">
      <c r="A496" t="s">
        <v>5082</v>
      </c>
      <c r="B496" t="s">
        <v>1721</v>
      </c>
    </row>
    <row r="497" spans="1:2" x14ac:dyDescent="0.25">
      <c r="A497" t="s">
        <v>5082</v>
      </c>
      <c r="B497" t="s">
        <v>1722</v>
      </c>
    </row>
    <row r="498" spans="1:2" x14ac:dyDescent="0.25">
      <c r="A498" t="s">
        <v>5082</v>
      </c>
      <c r="B498" t="s">
        <v>1723</v>
      </c>
    </row>
    <row r="499" spans="1:2" x14ac:dyDescent="0.25">
      <c r="A499" t="s">
        <v>5082</v>
      </c>
      <c r="B499" t="s">
        <v>1724</v>
      </c>
    </row>
    <row r="500" spans="1:2" x14ac:dyDescent="0.25">
      <c r="A500" t="s">
        <v>5082</v>
      </c>
      <c r="B500" t="s">
        <v>1725</v>
      </c>
    </row>
    <row r="501" spans="1:2" x14ac:dyDescent="0.25">
      <c r="A501" t="s">
        <v>5082</v>
      </c>
      <c r="B501" t="s">
        <v>1726</v>
      </c>
    </row>
    <row r="502" spans="1:2" x14ac:dyDescent="0.25">
      <c r="A502" t="s">
        <v>5082</v>
      </c>
      <c r="B502" t="s">
        <v>1727</v>
      </c>
    </row>
    <row r="503" spans="1:2" x14ac:dyDescent="0.25">
      <c r="A503" t="s">
        <v>5082</v>
      </c>
      <c r="B503" t="s">
        <v>1728</v>
      </c>
    </row>
    <row r="504" spans="1:2" x14ac:dyDescent="0.25">
      <c r="A504" t="s">
        <v>5082</v>
      </c>
      <c r="B504" t="s">
        <v>1733</v>
      </c>
    </row>
    <row r="505" spans="1:2" x14ac:dyDescent="0.25">
      <c r="A505" t="s">
        <v>5082</v>
      </c>
      <c r="B505" t="s">
        <v>1734</v>
      </c>
    </row>
    <row r="506" spans="1:2" x14ac:dyDescent="0.25">
      <c r="A506" t="s">
        <v>5082</v>
      </c>
      <c r="B506" t="s">
        <v>1735</v>
      </c>
    </row>
    <row r="507" spans="1:2" x14ac:dyDescent="0.25">
      <c r="A507" t="s">
        <v>5082</v>
      </c>
      <c r="B507" t="s">
        <v>1736</v>
      </c>
    </row>
    <row r="508" spans="1:2" x14ac:dyDescent="0.25">
      <c r="A508" t="s">
        <v>5082</v>
      </c>
      <c r="B508" t="s">
        <v>1776</v>
      </c>
    </row>
    <row r="509" spans="1:2" x14ac:dyDescent="0.25">
      <c r="A509" t="s">
        <v>5082</v>
      </c>
      <c r="B509" t="s">
        <v>1777</v>
      </c>
    </row>
    <row r="510" spans="1:2" x14ac:dyDescent="0.25">
      <c r="A510" t="s">
        <v>5082</v>
      </c>
      <c r="B510" t="s">
        <v>1778</v>
      </c>
    </row>
    <row r="511" spans="1:2" x14ac:dyDescent="0.25">
      <c r="A511" t="s">
        <v>5082</v>
      </c>
      <c r="B511" t="s">
        <v>1779</v>
      </c>
    </row>
    <row r="512" spans="1:2" x14ac:dyDescent="0.25">
      <c r="A512" t="s">
        <v>5082</v>
      </c>
      <c r="B512" t="s">
        <v>1850</v>
      </c>
    </row>
    <row r="513" spans="1:2" x14ac:dyDescent="0.25">
      <c r="A513" t="s">
        <v>5082</v>
      </c>
      <c r="B513" t="s">
        <v>1851</v>
      </c>
    </row>
    <row r="514" spans="1:2" x14ac:dyDescent="0.25">
      <c r="A514" t="s">
        <v>5082</v>
      </c>
      <c r="B514" t="s">
        <v>1852</v>
      </c>
    </row>
    <row r="515" spans="1:2" x14ac:dyDescent="0.25">
      <c r="A515" t="s">
        <v>5082</v>
      </c>
      <c r="B515" t="s">
        <v>1853</v>
      </c>
    </row>
    <row r="516" spans="1:2" x14ac:dyDescent="0.25">
      <c r="A516" t="s">
        <v>5082</v>
      </c>
      <c r="B516" t="s">
        <v>1854</v>
      </c>
    </row>
    <row r="517" spans="1:2" x14ac:dyDescent="0.25">
      <c r="A517" t="s">
        <v>5082</v>
      </c>
      <c r="B517" t="s">
        <v>1855</v>
      </c>
    </row>
    <row r="518" spans="1:2" x14ac:dyDescent="0.25">
      <c r="A518" t="s">
        <v>5082</v>
      </c>
      <c r="B518" t="s">
        <v>1858</v>
      </c>
    </row>
    <row r="519" spans="1:2" x14ac:dyDescent="0.25">
      <c r="A519" t="s">
        <v>5082</v>
      </c>
      <c r="B519" t="s">
        <v>1861</v>
      </c>
    </row>
    <row r="520" spans="1:2" x14ac:dyDescent="0.25">
      <c r="A520" t="s">
        <v>5082</v>
      </c>
      <c r="B520" t="s">
        <v>1862</v>
      </c>
    </row>
    <row r="521" spans="1:2" x14ac:dyDescent="0.25">
      <c r="A521" t="s">
        <v>5082</v>
      </c>
      <c r="B521" t="s">
        <v>1863</v>
      </c>
    </row>
    <row r="522" spans="1:2" x14ac:dyDescent="0.25">
      <c r="A522" t="s">
        <v>5082</v>
      </c>
      <c r="B522" t="s">
        <v>1864</v>
      </c>
    </row>
    <row r="523" spans="1:2" x14ac:dyDescent="0.25">
      <c r="A523" t="s">
        <v>5082</v>
      </c>
      <c r="B523" t="s">
        <v>1865</v>
      </c>
    </row>
    <row r="524" spans="1:2" x14ac:dyDescent="0.25">
      <c r="A524" t="s">
        <v>5082</v>
      </c>
      <c r="B524" t="s">
        <v>1866</v>
      </c>
    </row>
    <row r="525" spans="1:2" x14ac:dyDescent="0.25">
      <c r="A525" t="s">
        <v>5082</v>
      </c>
      <c r="B525" t="s">
        <v>1867</v>
      </c>
    </row>
    <row r="526" spans="1:2" x14ac:dyDescent="0.25">
      <c r="A526" t="s">
        <v>5082</v>
      </c>
      <c r="B526" t="s">
        <v>1887</v>
      </c>
    </row>
    <row r="527" spans="1:2" x14ac:dyDescent="0.25">
      <c r="A527" t="s">
        <v>5082</v>
      </c>
      <c r="B527" t="s">
        <v>1888</v>
      </c>
    </row>
    <row r="528" spans="1:2" x14ac:dyDescent="0.25">
      <c r="A528" t="s">
        <v>5082</v>
      </c>
      <c r="B528" t="s">
        <v>1889</v>
      </c>
    </row>
    <row r="529" spans="1:2" x14ac:dyDescent="0.25">
      <c r="A529" t="s">
        <v>5082</v>
      </c>
      <c r="B529" t="s">
        <v>1892</v>
      </c>
    </row>
    <row r="530" spans="1:2" x14ac:dyDescent="0.25">
      <c r="A530" t="s">
        <v>5082</v>
      </c>
      <c r="B530" t="s">
        <v>1893</v>
      </c>
    </row>
    <row r="531" spans="1:2" x14ac:dyDescent="0.25">
      <c r="A531" t="s">
        <v>5082</v>
      </c>
      <c r="B531" t="s">
        <v>1894</v>
      </c>
    </row>
    <row r="532" spans="1:2" x14ac:dyDescent="0.25">
      <c r="A532" t="s">
        <v>5082</v>
      </c>
      <c r="B532" t="s">
        <v>1895</v>
      </c>
    </row>
    <row r="533" spans="1:2" x14ac:dyDescent="0.25">
      <c r="A533" t="s">
        <v>5082</v>
      </c>
      <c r="B533" t="s">
        <v>1896</v>
      </c>
    </row>
    <row r="534" spans="1:2" x14ac:dyDescent="0.25">
      <c r="A534" t="s">
        <v>5082</v>
      </c>
      <c r="B534" t="s">
        <v>1901</v>
      </c>
    </row>
    <row r="535" spans="1:2" x14ac:dyDescent="0.25">
      <c r="A535" t="s">
        <v>5082</v>
      </c>
      <c r="B535" t="s">
        <v>1902</v>
      </c>
    </row>
    <row r="536" spans="1:2" x14ac:dyDescent="0.25">
      <c r="A536" t="s">
        <v>5082</v>
      </c>
      <c r="B536" t="s">
        <v>1903</v>
      </c>
    </row>
    <row r="537" spans="1:2" x14ac:dyDescent="0.25">
      <c r="A537" t="s">
        <v>5082</v>
      </c>
      <c r="B537" t="s">
        <v>1904</v>
      </c>
    </row>
    <row r="538" spans="1:2" x14ac:dyDescent="0.25">
      <c r="A538" t="s">
        <v>5082</v>
      </c>
      <c r="B538" t="s">
        <v>1908</v>
      </c>
    </row>
    <row r="539" spans="1:2" x14ac:dyDescent="0.25">
      <c r="A539" t="s">
        <v>5082</v>
      </c>
      <c r="B539" t="s">
        <v>1909</v>
      </c>
    </row>
    <row r="540" spans="1:2" x14ac:dyDescent="0.25">
      <c r="A540" t="s">
        <v>5082</v>
      </c>
      <c r="B540" t="s">
        <v>1910</v>
      </c>
    </row>
    <row r="541" spans="1:2" x14ac:dyDescent="0.25">
      <c r="A541" t="s">
        <v>5082</v>
      </c>
      <c r="B541" t="s">
        <v>1911</v>
      </c>
    </row>
    <row r="542" spans="1:2" x14ac:dyDescent="0.25">
      <c r="A542" t="s">
        <v>5082</v>
      </c>
      <c r="B542" t="s">
        <v>2043</v>
      </c>
    </row>
    <row r="543" spans="1:2" x14ac:dyDescent="0.25">
      <c r="A543" t="s">
        <v>5082</v>
      </c>
      <c r="B543" t="s">
        <v>2044</v>
      </c>
    </row>
    <row r="544" spans="1:2" x14ac:dyDescent="0.25">
      <c r="A544" t="s">
        <v>5082</v>
      </c>
      <c r="B544" t="s">
        <v>2045</v>
      </c>
    </row>
    <row r="545" spans="1:2" x14ac:dyDescent="0.25">
      <c r="A545" t="s">
        <v>5082</v>
      </c>
      <c r="B545" t="s">
        <v>2147</v>
      </c>
    </row>
    <row r="546" spans="1:2" x14ac:dyDescent="0.25">
      <c r="A546" t="s">
        <v>5082</v>
      </c>
      <c r="B546" t="s">
        <v>2148</v>
      </c>
    </row>
    <row r="547" spans="1:2" x14ac:dyDescent="0.25">
      <c r="A547" t="s">
        <v>5082</v>
      </c>
      <c r="B547" t="s">
        <v>2149</v>
      </c>
    </row>
    <row r="548" spans="1:2" x14ac:dyDescent="0.25">
      <c r="A548" t="s">
        <v>5082</v>
      </c>
      <c r="B548" t="s">
        <v>2150</v>
      </c>
    </row>
    <row r="549" spans="1:2" x14ac:dyDescent="0.25">
      <c r="A549" t="s">
        <v>5082</v>
      </c>
      <c r="B549" t="s">
        <v>2152</v>
      </c>
    </row>
    <row r="550" spans="1:2" x14ac:dyDescent="0.25">
      <c r="A550" t="s">
        <v>5082</v>
      </c>
      <c r="B550" t="s">
        <v>2155</v>
      </c>
    </row>
    <row r="551" spans="1:2" x14ac:dyDescent="0.25">
      <c r="A551" t="s">
        <v>5082</v>
      </c>
      <c r="B551" t="s">
        <v>2156</v>
      </c>
    </row>
    <row r="552" spans="1:2" x14ac:dyDescent="0.25">
      <c r="A552" t="s">
        <v>5082</v>
      </c>
      <c r="B552" t="s">
        <v>2157</v>
      </c>
    </row>
    <row r="553" spans="1:2" x14ac:dyDescent="0.25">
      <c r="A553" t="s">
        <v>5082</v>
      </c>
      <c r="B553" t="s">
        <v>2159</v>
      </c>
    </row>
    <row r="554" spans="1:2" x14ac:dyDescent="0.25">
      <c r="A554" t="s">
        <v>5082</v>
      </c>
      <c r="B554" t="s">
        <v>2161</v>
      </c>
    </row>
    <row r="555" spans="1:2" x14ac:dyDescent="0.25">
      <c r="A555" t="s">
        <v>5082</v>
      </c>
      <c r="B555" t="s">
        <v>2162</v>
      </c>
    </row>
    <row r="556" spans="1:2" x14ac:dyDescent="0.25">
      <c r="A556" t="s">
        <v>5082</v>
      </c>
      <c r="B556" t="s">
        <v>2163</v>
      </c>
    </row>
    <row r="557" spans="1:2" x14ac:dyDescent="0.25">
      <c r="A557" t="s">
        <v>5082</v>
      </c>
      <c r="B557" t="s">
        <v>2164</v>
      </c>
    </row>
    <row r="558" spans="1:2" x14ac:dyDescent="0.25">
      <c r="A558" t="s">
        <v>5082</v>
      </c>
      <c r="B558" t="s">
        <v>2167</v>
      </c>
    </row>
    <row r="559" spans="1:2" x14ac:dyDescent="0.25">
      <c r="A559" t="s">
        <v>5082</v>
      </c>
      <c r="B559" t="s">
        <v>2168</v>
      </c>
    </row>
    <row r="560" spans="1:2" x14ac:dyDescent="0.25">
      <c r="A560" t="s">
        <v>5082</v>
      </c>
      <c r="B560" t="s">
        <v>2169</v>
      </c>
    </row>
    <row r="561" spans="1:2" x14ac:dyDescent="0.25">
      <c r="A561" t="s">
        <v>5082</v>
      </c>
      <c r="B561" t="s">
        <v>2171</v>
      </c>
    </row>
    <row r="562" spans="1:2" x14ac:dyDescent="0.25">
      <c r="A562" t="s">
        <v>5082</v>
      </c>
      <c r="B562" t="s">
        <v>2173</v>
      </c>
    </row>
    <row r="563" spans="1:2" x14ac:dyDescent="0.25">
      <c r="A563" t="s">
        <v>5082</v>
      </c>
      <c r="B563" t="s">
        <v>2177</v>
      </c>
    </row>
    <row r="564" spans="1:2" x14ac:dyDescent="0.25">
      <c r="A564" t="s">
        <v>5082</v>
      </c>
      <c r="B564" t="s">
        <v>2178</v>
      </c>
    </row>
    <row r="565" spans="1:2" x14ac:dyDescent="0.25">
      <c r="A565" t="s">
        <v>5082</v>
      </c>
      <c r="B565" t="s">
        <v>2179</v>
      </c>
    </row>
    <row r="566" spans="1:2" x14ac:dyDescent="0.25">
      <c r="A566" t="s">
        <v>5082</v>
      </c>
      <c r="B566" t="s">
        <v>2180</v>
      </c>
    </row>
    <row r="567" spans="1:2" x14ac:dyDescent="0.25">
      <c r="A567" t="s">
        <v>5082</v>
      </c>
      <c r="B567" t="s">
        <v>2181</v>
      </c>
    </row>
    <row r="568" spans="1:2" x14ac:dyDescent="0.25">
      <c r="A568" t="s">
        <v>5082</v>
      </c>
      <c r="B568" t="s">
        <v>2183</v>
      </c>
    </row>
    <row r="569" spans="1:2" x14ac:dyDescent="0.25">
      <c r="A569" t="s">
        <v>5082</v>
      </c>
      <c r="B569" t="s">
        <v>2186</v>
      </c>
    </row>
    <row r="570" spans="1:2" x14ac:dyDescent="0.25">
      <c r="A570" t="s">
        <v>5082</v>
      </c>
      <c r="B570" t="s">
        <v>2187</v>
      </c>
    </row>
    <row r="571" spans="1:2" x14ac:dyDescent="0.25">
      <c r="A571" t="s">
        <v>5082</v>
      </c>
      <c r="B571" t="s">
        <v>2189</v>
      </c>
    </row>
    <row r="572" spans="1:2" x14ac:dyDescent="0.25">
      <c r="A572" t="s">
        <v>5082</v>
      </c>
      <c r="B572" t="s">
        <v>2191</v>
      </c>
    </row>
    <row r="573" spans="1:2" x14ac:dyDescent="0.25">
      <c r="A573" t="s">
        <v>5082</v>
      </c>
      <c r="B573" t="s">
        <v>2192</v>
      </c>
    </row>
    <row r="574" spans="1:2" x14ac:dyDescent="0.25">
      <c r="A574" t="s">
        <v>5082</v>
      </c>
      <c r="B574" t="s">
        <v>2193</v>
      </c>
    </row>
    <row r="575" spans="1:2" x14ac:dyDescent="0.25">
      <c r="A575" t="s">
        <v>5082</v>
      </c>
      <c r="B575" t="s">
        <v>2194</v>
      </c>
    </row>
    <row r="576" spans="1:2" x14ac:dyDescent="0.25">
      <c r="A576" t="s">
        <v>5082</v>
      </c>
      <c r="B576" t="s">
        <v>2195</v>
      </c>
    </row>
    <row r="577" spans="1:2" x14ac:dyDescent="0.25">
      <c r="A577" t="s">
        <v>5082</v>
      </c>
      <c r="B577" t="s">
        <v>2199</v>
      </c>
    </row>
    <row r="578" spans="1:2" x14ac:dyDescent="0.25">
      <c r="A578" t="s">
        <v>5082</v>
      </c>
      <c r="B578" t="s">
        <v>2200</v>
      </c>
    </row>
    <row r="579" spans="1:2" x14ac:dyDescent="0.25">
      <c r="A579" t="s">
        <v>5082</v>
      </c>
      <c r="B579" t="s">
        <v>2202</v>
      </c>
    </row>
    <row r="580" spans="1:2" x14ac:dyDescent="0.25">
      <c r="A580" t="s">
        <v>5082</v>
      </c>
      <c r="B580" t="s">
        <v>2204</v>
      </c>
    </row>
    <row r="581" spans="1:2" x14ac:dyDescent="0.25">
      <c r="A581" t="s">
        <v>5082</v>
      </c>
      <c r="B581" t="s">
        <v>2251</v>
      </c>
    </row>
    <row r="582" spans="1:2" x14ac:dyDescent="0.25">
      <c r="A582" t="s">
        <v>5082</v>
      </c>
      <c r="B582" t="s">
        <v>2252</v>
      </c>
    </row>
    <row r="583" spans="1:2" x14ac:dyDescent="0.25">
      <c r="A583" t="s">
        <v>5082</v>
      </c>
      <c r="B583" t="s">
        <v>2253</v>
      </c>
    </row>
    <row r="584" spans="1:2" x14ac:dyDescent="0.25">
      <c r="A584" t="s">
        <v>5082</v>
      </c>
      <c r="B584" t="s">
        <v>2254</v>
      </c>
    </row>
    <row r="585" spans="1:2" x14ac:dyDescent="0.25">
      <c r="A585" t="s">
        <v>5082</v>
      </c>
      <c r="B585" t="s">
        <v>2256</v>
      </c>
    </row>
    <row r="586" spans="1:2" x14ac:dyDescent="0.25">
      <c r="A586" t="s">
        <v>5082</v>
      </c>
      <c r="B586" t="s">
        <v>2259</v>
      </c>
    </row>
    <row r="587" spans="1:2" x14ac:dyDescent="0.25">
      <c r="A587" t="s">
        <v>5082</v>
      </c>
      <c r="B587" t="s">
        <v>2260</v>
      </c>
    </row>
    <row r="588" spans="1:2" x14ac:dyDescent="0.25">
      <c r="A588" t="s">
        <v>5082</v>
      </c>
      <c r="B588" t="s">
        <v>2261</v>
      </c>
    </row>
    <row r="589" spans="1:2" x14ac:dyDescent="0.25">
      <c r="A589" t="s">
        <v>5082</v>
      </c>
      <c r="B589" t="s">
        <v>2263</v>
      </c>
    </row>
    <row r="590" spans="1:2" x14ac:dyDescent="0.25">
      <c r="A590" t="s">
        <v>5082</v>
      </c>
      <c r="B590" t="s">
        <v>2265</v>
      </c>
    </row>
    <row r="591" spans="1:2" x14ac:dyDescent="0.25">
      <c r="A591" t="s">
        <v>5082</v>
      </c>
      <c r="B591" t="s">
        <v>2268</v>
      </c>
    </row>
    <row r="592" spans="1:2" x14ac:dyDescent="0.25">
      <c r="A592" t="s">
        <v>5082</v>
      </c>
      <c r="B592" t="s">
        <v>2269</v>
      </c>
    </row>
    <row r="593" spans="1:2" x14ac:dyDescent="0.25">
      <c r="A593" t="s">
        <v>5082</v>
      </c>
      <c r="B593" t="s">
        <v>2270</v>
      </c>
    </row>
    <row r="594" spans="1:2" x14ac:dyDescent="0.25">
      <c r="A594" t="s">
        <v>5082</v>
      </c>
      <c r="B594" t="s">
        <v>2271</v>
      </c>
    </row>
    <row r="595" spans="1:2" x14ac:dyDescent="0.25">
      <c r="A595" t="s">
        <v>5082</v>
      </c>
      <c r="B595" t="s">
        <v>2272</v>
      </c>
    </row>
    <row r="596" spans="1:2" x14ac:dyDescent="0.25">
      <c r="A596" t="s">
        <v>5082</v>
      </c>
      <c r="B596" t="s">
        <v>2274</v>
      </c>
    </row>
    <row r="597" spans="1:2" x14ac:dyDescent="0.25">
      <c r="A597" t="s">
        <v>5082</v>
      </c>
      <c r="B597" t="s">
        <v>2277</v>
      </c>
    </row>
    <row r="598" spans="1:2" x14ac:dyDescent="0.25">
      <c r="A598" t="s">
        <v>5082</v>
      </c>
      <c r="B598" t="s">
        <v>2278</v>
      </c>
    </row>
    <row r="599" spans="1:2" x14ac:dyDescent="0.25">
      <c r="A599" t="s">
        <v>5082</v>
      </c>
      <c r="B599" t="s">
        <v>2280</v>
      </c>
    </row>
    <row r="600" spans="1:2" x14ac:dyDescent="0.25">
      <c r="A600" t="s">
        <v>5082</v>
      </c>
      <c r="B600" t="s">
        <v>2282</v>
      </c>
    </row>
    <row r="601" spans="1:2" x14ac:dyDescent="0.25">
      <c r="A601" t="s">
        <v>5083</v>
      </c>
      <c r="B601" t="s">
        <v>1912</v>
      </c>
    </row>
    <row r="602" spans="1:2" x14ac:dyDescent="0.25">
      <c r="A602" t="s">
        <v>5083</v>
      </c>
      <c r="B602" t="s">
        <v>1914</v>
      </c>
    </row>
    <row r="603" spans="1:2" x14ac:dyDescent="0.25">
      <c r="A603" t="s">
        <v>5083</v>
      </c>
      <c r="B603" t="s">
        <v>1915</v>
      </c>
    </row>
    <row r="604" spans="1:2" x14ac:dyDescent="0.25">
      <c r="A604" t="s">
        <v>5083</v>
      </c>
      <c r="B604" t="s">
        <v>1916</v>
      </c>
    </row>
    <row r="605" spans="1:2" x14ac:dyDescent="0.25">
      <c r="A605" t="s">
        <v>5083</v>
      </c>
      <c r="B605" t="s">
        <v>1917</v>
      </c>
    </row>
    <row r="606" spans="1:2" x14ac:dyDescent="0.25">
      <c r="A606" t="s">
        <v>5083</v>
      </c>
      <c r="B606" t="s">
        <v>1918</v>
      </c>
    </row>
    <row r="607" spans="1:2" x14ac:dyDescent="0.25">
      <c r="A607" t="s">
        <v>5083</v>
      </c>
      <c r="B607" t="s">
        <v>1919</v>
      </c>
    </row>
    <row r="608" spans="1:2" x14ac:dyDescent="0.25">
      <c r="A608" t="s">
        <v>5083</v>
      </c>
      <c r="B608" t="s">
        <v>1920</v>
      </c>
    </row>
    <row r="609" spans="1:2" x14ac:dyDescent="0.25">
      <c r="A609" t="s">
        <v>5083</v>
      </c>
      <c r="B609" t="s">
        <v>1921</v>
      </c>
    </row>
    <row r="610" spans="1:2" x14ac:dyDescent="0.25">
      <c r="A610" t="s">
        <v>5083</v>
      </c>
      <c r="B610" t="s">
        <v>1922</v>
      </c>
    </row>
    <row r="611" spans="1:2" x14ac:dyDescent="0.25">
      <c r="A611" t="s">
        <v>5083</v>
      </c>
      <c r="B611" t="s">
        <v>1923</v>
      </c>
    </row>
    <row r="612" spans="1:2" x14ac:dyDescent="0.25">
      <c r="A612" t="s">
        <v>5083</v>
      </c>
      <c r="B612" t="s">
        <v>1924</v>
      </c>
    </row>
    <row r="613" spans="1:2" x14ac:dyDescent="0.25">
      <c r="A613" t="s">
        <v>5083</v>
      </c>
      <c r="B613" t="s">
        <v>1925</v>
      </c>
    </row>
    <row r="614" spans="1:2" x14ac:dyDescent="0.25">
      <c r="A614" t="s">
        <v>5083</v>
      </c>
      <c r="B614" t="s">
        <v>1926</v>
      </c>
    </row>
    <row r="615" spans="1:2" x14ac:dyDescent="0.25">
      <c r="A615" t="s">
        <v>5084</v>
      </c>
      <c r="B615" t="s">
        <v>1433</v>
      </c>
    </row>
    <row r="616" spans="1:2" x14ac:dyDescent="0.25">
      <c r="A616" t="s">
        <v>5084</v>
      </c>
      <c r="B616" t="s">
        <v>1434</v>
      </c>
    </row>
    <row r="617" spans="1:2" x14ac:dyDescent="0.25">
      <c r="A617" t="s">
        <v>5084</v>
      </c>
      <c r="B617" t="s">
        <v>1435</v>
      </c>
    </row>
    <row r="618" spans="1:2" x14ac:dyDescent="0.25">
      <c r="A618" t="s">
        <v>5084</v>
      </c>
      <c r="B618" t="s">
        <v>1436</v>
      </c>
    </row>
    <row r="619" spans="1:2" x14ac:dyDescent="0.25">
      <c r="A619" t="s">
        <v>5084</v>
      </c>
      <c r="B619" t="s">
        <v>1437</v>
      </c>
    </row>
    <row r="620" spans="1:2" x14ac:dyDescent="0.25">
      <c r="A620" t="s">
        <v>5084</v>
      </c>
      <c r="B620" t="s">
        <v>1438</v>
      </c>
    </row>
    <row r="621" spans="1:2" x14ac:dyDescent="0.25">
      <c r="A621" t="s">
        <v>5084</v>
      </c>
      <c r="B621" t="s">
        <v>1439</v>
      </c>
    </row>
    <row r="622" spans="1:2" x14ac:dyDescent="0.25">
      <c r="A622" t="s">
        <v>5084</v>
      </c>
      <c r="B622" t="s">
        <v>1440</v>
      </c>
    </row>
    <row r="623" spans="1:2" x14ac:dyDescent="0.25">
      <c r="A623" t="s">
        <v>5084</v>
      </c>
      <c r="B623" t="s">
        <v>2060</v>
      </c>
    </row>
    <row r="624" spans="1:2" x14ac:dyDescent="0.25">
      <c r="A624" t="s">
        <v>5084</v>
      </c>
      <c r="B624" t="s">
        <v>2061</v>
      </c>
    </row>
    <row r="625" spans="1:2" x14ac:dyDescent="0.25">
      <c r="A625" t="s">
        <v>5084</v>
      </c>
      <c r="B625" t="s">
        <v>2062</v>
      </c>
    </row>
    <row r="626" spans="1:2" x14ac:dyDescent="0.25">
      <c r="A626" t="s">
        <v>5084</v>
      </c>
      <c r="B626" t="s">
        <v>2063</v>
      </c>
    </row>
    <row r="627" spans="1:2" x14ac:dyDescent="0.25">
      <c r="A627" t="s">
        <v>5084</v>
      </c>
      <c r="B627" t="s">
        <v>2064</v>
      </c>
    </row>
    <row r="628" spans="1:2" x14ac:dyDescent="0.25">
      <c r="A628" t="s">
        <v>5084</v>
      </c>
      <c r="B628" t="s">
        <v>2065</v>
      </c>
    </row>
    <row r="629" spans="1:2" x14ac:dyDescent="0.25">
      <c r="A629" t="s">
        <v>5084</v>
      </c>
      <c r="B629" t="s">
        <v>2066</v>
      </c>
    </row>
    <row r="630" spans="1:2" x14ac:dyDescent="0.25">
      <c r="A630" t="s">
        <v>5085</v>
      </c>
      <c r="B630" t="s">
        <v>1542</v>
      </c>
    </row>
    <row r="631" spans="1:2" x14ac:dyDescent="0.25">
      <c r="A631" t="s">
        <v>5085</v>
      </c>
      <c r="B631" t="s">
        <v>1544</v>
      </c>
    </row>
    <row r="632" spans="1:2" x14ac:dyDescent="0.25">
      <c r="A632" t="s">
        <v>5085</v>
      </c>
      <c r="B632" t="s">
        <v>5086</v>
      </c>
    </row>
    <row r="633" spans="1:2" x14ac:dyDescent="0.25">
      <c r="A633" t="s">
        <v>5085</v>
      </c>
      <c r="B633" t="s">
        <v>1545</v>
      </c>
    </row>
    <row r="634" spans="1:2" x14ac:dyDescent="0.25">
      <c r="A634" t="s">
        <v>5085</v>
      </c>
      <c r="B634" t="s">
        <v>1552</v>
      </c>
    </row>
    <row r="635" spans="1:2" x14ac:dyDescent="0.25">
      <c r="A635" t="s">
        <v>5085</v>
      </c>
      <c r="B635" t="s">
        <v>1553</v>
      </c>
    </row>
    <row r="636" spans="1:2" x14ac:dyDescent="0.25">
      <c r="A636" t="s">
        <v>5085</v>
      </c>
      <c r="B636" t="s">
        <v>1555</v>
      </c>
    </row>
    <row r="637" spans="1:2" x14ac:dyDescent="0.25">
      <c r="A637" t="s">
        <v>5085</v>
      </c>
      <c r="B637" t="s">
        <v>1557</v>
      </c>
    </row>
    <row r="638" spans="1:2" x14ac:dyDescent="0.25">
      <c r="A638" t="s">
        <v>5085</v>
      </c>
      <c r="B638" t="s">
        <v>1562</v>
      </c>
    </row>
    <row r="639" spans="1:2" x14ac:dyDescent="0.25">
      <c r="A639" t="s">
        <v>5087</v>
      </c>
      <c r="B639" t="s">
        <v>1537</v>
      </c>
    </row>
    <row r="640" spans="1:2" x14ac:dyDescent="0.25">
      <c r="A640" t="s">
        <v>5087</v>
      </c>
      <c r="B640" t="s">
        <v>1538</v>
      </c>
    </row>
    <row r="641" spans="1:2" x14ac:dyDescent="0.25">
      <c r="A641" t="s">
        <v>5087</v>
      </c>
      <c r="B641" t="s">
        <v>1539</v>
      </c>
    </row>
    <row r="642" spans="1:2" x14ac:dyDescent="0.25">
      <c r="A642" t="s">
        <v>5087</v>
      </c>
      <c r="B642" t="s">
        <v>1540</v>
      </c>
    </row>
    <row r="643" spans="1:2" x14ac:dyDescent="0.25">
      <c r="A643" t="s">
        <v>5087</v>
      </c>
      <c r="B643" t="s">
        <v>1541</v>
      </c>
    </row>
    <row r="644" spans="1:2" x14ac:dyDescent="0.25">
      <c r="A644" t="s">
        <v>5087</v>
      </c>
      <c r="B644" t="s">
        <v>1549</v>
      </c>
    </row>
    <row r="645" spans="1:2" x14ac:dyDescent="0.25">
      <c r="A645" t="s">
        <v>5087</v>
      </c>
      <c r="B645" t="s">
        <v>1550</v>
      </c>
    </row>
    <row r="646" spans="1:2" x14ac:dyDescent="0.25">
      <c r="A646" t="s">
        <v>5087</v>
      </c>
      <c r="B646" t="s">
        <v>1551</v>
      </c>
    </row>
    <row r="647" spans="1:2" x14ac:dyDescent="0.25">
      <c r="A647" t="s">
        <v>5087</v>
      </c>
      <c r="B647" t="s">
        <v>1564</v>
      </c>
    </row>
    <row r="648" spans="1:2" x14ac:dyDescent="0.25">
      <c r="A648" t="s">
        <v>5087</v>
      </c>
      <c r="B648" t="s">
        <v>1565</v>
      </c>
    </row>
    <row r="649" spans="1:2" x14ac:dyDescent="0.25">
      <c r="A649" t="s">
        <v>5087</v>
      </c>
      <c r="B649" t="s">
        <v>1566</v>
      </c>
    </row>
    <row r="650" spans="1:2" x14ac:dyDescent="0.25">
      <c r="A650" t="s">
        <v>5087</v>
      </c>
      <c r="B650" t="s">
        <v>1567</v>
      </c>
    </row>
    <row r="651" spans="1:2" x14ac:dyDescent="0.25">
      <c r="A651" t="s">
        <v>5087</v>
      </c>
      <c r="B651" t="s">
        <v>1568</v>
      </c>
    </row>
    <row r="652" spans="1:2" x14ac:dyDescent="0.25">
      <c r="A652" t="s">
        <v>5087</v>
      </c>
      <c r="B652" t="s">
        <v>1569</v>
      </c>
    </row>
    <row r="653" spans="1:2" x14ac:dyDescent="0.25">
      <c r="A653" t="s">
        <v>5087</v>
      </c>
      <c r="B653" t="s">
        <v>1570</v>
      </c>
    </row>
    <row r="654" spans="1:2" x14ac:dyDescent="0.25">
      <c r="A654" t="s">
        <v>5087</v>
      </c>
      <c r="B654" t="s">
        <v>1571</v>
      </c>
    </row>
    <row r="655" spans="1:2" x14ac:dyDescent="0.25">
      <c r="A655" t="s">
        <v>5087</v>
      </c>
      <c r="B655" t="s">
        <v>1572</v>
      </c>
    </row>
    <row r="656" spans="1:2" x14ac:dyDescent="0.25">
      <c r="A656" t="s">
        <v>5087</v>
      </c>
      <c r="B656" t="s">
        <v>1588</v>
      </c>
    </row>
    <row r="657" spans="1:2" x14ac:dyDescent="0.25">
      <c r="A657" t="s">
        <v>5087</v>
      </c>
      <c r="B657" t="s">
        <v>1589</v>
      </c>
    </row>
    <row r="658" spans="1:2" x14ac:dyDescent="0.25">
      <c r="A658" t="s">
        <v>5087</v>
      </c>
      <c r="B658" t="s">
        <v>1780</v>
      </c>
    </row>
    <row r="659" spans="1:2" x14ac:dyDescent="0.25">
      <c r="A659" t="s">
        <v>5087</v>
      </c>
      <c r="B659" t="s">
        <v>1781</v>
      </c>
    </row>
    <row r="660" spans="1:2" x14ac:dyDescent="0.25">
      <c r="A660" t="s">
        <v>5087</v>
      </c>
      <c r="B660" t="s">
        <v>2234</v>
      </c>
    </row>
    <row r="661" spans="1:2" x14ac:dyDescent="0.25">
      <c r="A661" t="s">
        <v>5087</v>
      </c>
      <c r="B661" t="s">
        <v>2235</v>
      </c>
    </row>
    <row r="662" spans="1:2" x14ac:dyDescent="0.25">
      <c r="A662" t="s">
        <v>5087</v>
      </c>
      <c r="B662" t="s">
        <v>2236</v>
      </c>
    </row>
    <row r="663" spans="1:2" x14ac:dyDescent="0.25">
      <c r="A663" t="s">
        <v>5087</v>
      </c>
      <c r="B663" t="s">
        <v>2237</v>
      </c>
    </row>
    <row r="664" spans="1:2" x14ac:dyDescent="0.25">
      <c r="A664" t="s">
        <v>5088</v>
      </c>
      <c r="B664" t="s">
        <v>1302</v>
      </c>
    </row>
    <row r="665" spans="1:2" x14ac:dyDescent="0.25">
      <c r="A665" t="s">
        <v>5088</v>
      </c>
      <c r="B665" t="s">
        <v>1303</v>
      </c>
    </row>
    <row r="666" spans="1:2" x14ac:dyDescent="0.25">
      <c r="A666" t="s">
        <v>5088</v>
      </c>
      <c r="B666" t="s">
        <v>1304</v>
      </c>
    </row>
    <row r="667" spans="1:2" x14ac:dyDescent="0.25">
      <c r="A667" t="s">
        <v>5088</v>
      </c>
      <c r="B667" t="s">
        <v>1305</v>
      </c>
    </row>
    <row r="668" spans="1:2" x14ac:dyDescent="0.25">
      <c r="A668" t="s">
        <v>5088</v>
      </c>
      <c r="B668" t="s">
        <v>1306</v>
      </c>
    </row>
    <row r="669" spans="1:2" x14ac:dyDescent="0.25">
      <c r="A669" t="s">
        <v>5088</v>
      </c>
      <c r="B669" t="s">
        <v>1307</v>
      </c>
    </row>
    <row r="670" spans="1:2" x14ac:dyDescent="0.25">
      <c r="A670" t="s">
        <v>5088</v>
      </c>
      <c r="B670" t="s">
        <v>1308</v>
      </c>
    </row>
    <row r="671" spans="1:2" x14ac:dyDescent="0.25">
      <c r="A671" t="s">
        <v>5088</v>
      </c>
      <c r="B671" t="s">
        <v>1309</v>
      </c>
    </row>
    <row r="672" spans="1:2" x14ac:dyDescent="0.25">
      <c r="A672" t="s">
        <v>5088</v>
      </c>
      <c r="B672" t="s">
        <v>1310</v>
      </c>
    </row>
    <row r="673" spans="1:2" x14ac:dyDescent="0.25">
      <c r="A673" t="s">
        <v>5088</v>
      </c>
      <c r="B673" t="s">
        <v>1311</v>
      </c>
    </row>
    <row r="674" spans="1:2" x14ac:dyDescent="0.25">
      <c r="A674" t="s">
        <v>5088</v>
      </c>
      <c r="B674" t="s">
        <v>1312</v>
      </c>
    </row>
    <row r="675" spans="1:2" x14ac:dyDescent="0.25">
      <c r="A675" t="s">
        <v>5088</v>
      </c>
      <c r="B675" t="s">
        <v>1313</v>
      </c>
    </row>
    <row r="676" spans="1:2" x14ac:dyDescent="0.25">
      <c r="A676" t="s">
        <v>5088</v>
      </c>
      <c r="B676" t="s">
        <v>1314</v>
      </c>
    </row>
    <row r="677" spans="1:2" x14ac:dyDescent="0.25">
      <c r="A677" t="s">
        <v>5088</v>
      </c>
      <c r="B677" t="s">
        <v>1315</v>
      </c>
    </row>
    <row r="678" spans="1:2" x14ac:dyDescent="0.25">
      <c r="A678" t="s">
        <v>5088</v>
      </c>
      <c r="B678" t="s">
        <v>1316</v>
      </c>
    </row>
    <row r="679" spans="1:2" x14ac:dyDescent="0.25">
      <c r="A679" t="s">
        <v>5088</v>
      </c>
      <c r="B679" t="s">
        <v>1366</v>
      </c>
    </row>
    <row r="680" spans="1:2" x14ac:dyDescent="0.25">
      <c r="A680" t="s">
        <v>5088</v>
      </c>
      <c r="B680" t="s">
        <v>1367</v>
      </c>
    </row>
    <row r="681" spans="1:2" x14ac:dyDescent="0.25">
      <c r="A681" t="s">
        <v>5088</v>
      </c>
      <c r="B681" t="s">
        <v>1368</v>
      </c>
    </row>
    <row r="682" spans="1:2" x14ac:dyDescent="0.25">
      <c r="A682" t="s">
        <v>5088</v>
      </c>
      <c r="B682" t="s">
        <v>1369</v>
      </c>
    </row>
    <row r="683" spans="1:2" x14ac:dyDescent="0.25">
      <c r="A683" t="s">
        <v>5088</v>
      </c>
      <c r="B683" t="s">
        <v>1370</v>
      </c>
    </row>
    <row r="684" spans="1:2" x14ac:dyDescent="0.25">
      <c r="A684" t="s">
        <v>5088</v>
      </c>
      <c r="B684" t="s">
        <v>1371</v>
      </c>
    </row>
    <row r="685" spans="1:2" x14ac:dyDescent="0.25">
      <c r="A685" t="s">
        <v>5088</v>
      </c>
      <c r="B685" t="s">
        <v>1372</v>
      </c>
    </row>
    <row r="686" spans="1:2" x14ac:dyDescent="0.25">
      <c r="A686" t="s">
        <v>5088</v>
      </c>
      <c r="B686" t="s">
        <v>1373</v>
      </c>
    </row>
    <row r="687" spans="1:2" x14ac:dyDescent="0.25">
      <c r="A687" t="s">
        <v>5088</v>
      </c>
      <c r="B687" t="s">
        <v>1374</v>
      </c>
    </row>
    <row r="688" spans="1:2" x14ac:dyDescent="0.25">
      <c r="A688" t="s">
        <v>5088</v>
      </c>
      <c r="B688" t="s">
        <v>5089</v>
      </c>
    </row>
    <row r="689" spans="1:2" x14ac:dyDescent="0.25">
      <c r="A689" t="s">
        <v>5088</v>
      </c>
      <c r="B689" t="s">
        <v>1376</v>
      </c>
    </row>
    <row r="690" spans="1:2" x14ac:dyDescent="0.25">
      <c r="A690" t="s">
        <v>5088</v>
      </c>
      <c r="B690" t="s">
        <v>1377</v>
      </c>
    </row>
    <row r="691" spans="1:2" x14ac:dyDescent="0.25">
      <c r="A691" t="s">
        <v>5088</v>
      </c>
      <c r="B691" t="s">
        <v>1378</v>
      </c>
    </row>
    <row r="692" spans="1:2" x14ac:dyDescent="0.25">
      <c r="A692" t="s">
        <v>5088</v>
      </c>
      <c r="B692" t="s">
        <v>1379</v>
      </c>
    </row>
    <row r="693" spans="1:2" x14ac:dyDescent="0.25">
      <c r="A693" t="s">
        <v>5088</v>
      </c>
      <c r="B693" t="s">
        <v>1380</v>
      </c>
    </row>
    <row r="694" spans="1:2" x14ac:dyDescent="0.25">
      <c r="A694" t="s">
        <v>5088</v>
      </c>
      <c r="B694" t="s">
        <v>1381</v>
      </c>
    </row>
    <row r="695" spans="1:2" x14ac:dyDescent="0.25">
      <c r="A695" t="s">
        <v>5088</v>
      </c>
      <c r="B695" t="s">
        <v>1382</v>
      </c>
    </row>
    <row r="696" spans="1:2" x14ac:dyDescent="0.25">
      <c r="A696" t="s">
        <v>5088</v>
      </c>
      <c r="B696" t="s">
        <v>1383</v>
      </c>
    </row>
    <row r="697" spans="1:2" x14ac:dyDescent="0.25">
      <c r="A697" t="s">
        <v>5088</v>
      </c>
      <c r="B697" t="s">
        <v>1384</v>
      </c>
    </row>
    <row r="698" spans="1:2" x14ac:dyDescent="0.25">
      <c r="A698" t="s">
        <v>5088</v>
      </c>
      <c r="B698" t="s">
        <v>1385</v>
      </c>
    </row>
    <row r="699" spans="1:2" x14ac:dyDescent="0.25">
      <c r="A699" t="s">
        <v>5088</v>
      </c>
      <c r="B699" t="s">
        <v>1386</v>
      </c>
    </row>
    <row r="700" spans="1:2" x14ac:dyDescent="0.25">
      <c r="A700" t="s">
        <v>5088</v>
      </c>
      <c r="B700" t="s">
        <v>1446</v>
      </c>
    </row>
    <row r="701" spans="1:2" x14ac:dyDescent="0.25">
      <c r="A701" t="s">
        <v>5088</v>
      </c>
      <c r="B701" t="s">
        <v>1447</v>
      </c>
    </row>
    <row r="702" spans="1:2" x14ac:dyDescent="0.25">
      <c r="A702" t="s">
        <v>5088</v>
      </c>
      <c r="B702" t="s">
        <v>1448</v>
      </c>
    </row>
    <row r="703" spans="1:2" x14ac:dyDescent="0.25">
      <c r="A703" t="s">
        <v>5088</v>
      </c>
      <c r="B703" t="s">
        <v>1449</v>
      </c>
    </row>
    <row r="704" spans="1:2" x14ac:dyDescent="0.25">
      <c r="A704" t="s">
        <v>5088</v>
      </c>
      <c r="B704" t="s">
        <v>1450</v>
      </c>
    </row>
    <row r="705" spans="1:2" x14ac:dyDescent="0.25">
      <c r="A705" t="s">
        <v>5088</v>
      </c>
      <c r="B705" t="s">
        <v>1452</v>
      </c>
    </row>
    <row r="706" spans="1:2" x14ac:dyDescent="0.25">
      <c r="A706" t="s">
        <v>5088</v>
      </c>
      <c r="B706" t="s">
        <v>1453</v>
      </c>
    </row>
    <row r="707" spans="1:2" x14ac:dyDescent="0.25">
      <c r="A707" t="s">
        <v>5088</v>
      </c>
      <c r="B707" t="s">
        <v>1454</v>
      </c>
    </row>
    <row r="708" spans="1:2" x14ac:dyDescent="0.25">
      <c r="A708" t="s">
        <v>5088</v>
      </c>
      <c r="B708" t="s">
        <v>1455</v>
      </c>
    </row>
    <row r="709" spans="1:2" x14ac:dyDescent="0.25">
      <c r="A709" t="s">
        <v>5088</v>
      </c>
      <c r="B709" t="s">
        <v>1487</v>
      </c>
    </row>
    <row r="710" spans="1:2" x14ac:dyDescent="0.25">
      <c r="A710" t="s">
        <v>5088</v>
      </c>
      <c r="B710" t="s">
        <v>1488</v>
      </c>
    </row>
    <row r="711" spans="1:2" x14ac:dyDescent="0.25">
      <c r="A711" t="s">
        <v>5088</v>
      </c>
      <c r="B711" t="s">
        <v>1489</v>
      </c>
    </row>
    <row r="712" spans="1:2" x14ac:dyDescent="0.25">
      <c r="A712" t="s">
        <v>5088</v>
      </c>
      <c r="B712" t="s">
        <v>1490</v>
      </c>
    </row>
    <row r="713" spans="1:2" x14ac:dyDescent="0.25">
      <c r="A713" t="s">
        <v>5088</v>
      </c>
      <c r="B713" t="s">
        <v>1491</v>
      </c>
    </row>
    <row r="714" spans="1:2" x14ac:dyDescent="0.25">
      <c r="A714" t="s">
        <v>5088</v>
      </c>
      <c r="B714" t="s">
        <v>1492</v>
      </c>
    </row>
    <row r="715" spans="1:2" x14ac:dyDescent="0.25">
      <c r="A715" t="s">
        <v>5088</v>
      </c>
      <c r="B715" t="s">
        <v>1493</v>
      </c>
    </row>
    <row r="716" spans="1:2" x14ac:dyDescent="0.25">
      <c r="A716" t="s">
        <v>5088</v>
      </c>
      <c r="B716" t="s">
        <v>1494</v>
      </c>
    </row>
    <row r="717" spans="1:2" x14ac:dyDescent="0.25">
      <c r="A717" t="s">
        <v>5088</v>
      </c>
      <c r="B717" t="s">
        <v>1495</v>
      </c>
    </row>
    <row r="718" spans="1:2" x14ac:dyDescent="0.25">
      <c r="A718" t="s">
        <v>5088</v>
      </c>
      <c r="B718" t="s">
        <v>1496</v>
      </c>
    </row>
    <row r="719" spans="1:2" x14ac:dyDescent="0.25">
      <c r="A719" t="s">
        <v>5088</v>
      </c>
      <c r="B719" t="s">
        <v>1497</v>
      </c>
    </row>
    <row r="720" spans="1:2" x14ac:dyDescent="0.25">
      <c r="A720" t="s">
        <v>5088</v>
      </c>
      <c r="B720" t="s">
        <v>1498</v>
      </c>
    </row>
    <row r="721" spans="1:2" x14ac:dyDescent="0.25">
      <c r="A721" t="s">
        <v>5088</v>
      </c>
      <c r="B721" t="s">
        <v>5047</v>
      </c>
    </row>
    <row r="722" spans="1:2" x14ac:dyDescent="0.25">
      <c r="A722" t="s">
        <v>5088</v>
      </c>
      <c r="B722" t="s">
        <v>5090</v>
      </c>
    </row>
    <row r="723" spans="1:2" x14ac:dyDescent="0.25">
      <c r="A723" t="s">
        <v>5088</v>
      </c>
      <c r="B723" t="s">
        <v>5091</v>
      </c>
    </row>
    <row r="724" spans="1:2" x14ac:dyDescent="0.25">
      <c r="A724" t="s">
        <v>5088</v>
      </c>
      <c r="B724" t="s">
        <v>5092</v>
      </c>
    </row>
    <row r="725" spans="1:2" x14ac:dyDescent="0.25">
      <c r="A725" t="s">
        <v>5088</v>
      </c>
      <c r="B725" t="s">
        <v>5093</v>
      </c>
    </row>
    <row r="726" spans="1:2" x14ac:dyDescent="0.25">
      <c r="A726" t="s">
        <v>5088</v>
      </c>
      <c r="B726" t="s">
        <v>5094</v>
      </c>
    </row>
    <row r="727" spans="1:2" x14ac:dyDescent="0.25">
      <c r="A727" t="s">
        <v>5088</v>
      </c>
      <c r="B727" t="s">
        <v>5095</v>
      </c>
    </row>
    <row r="728" spans="1:2" x14ac:dyDescent="0.25">
      <c r="A728" t="s">
        <v>5088</v>
      </c>
      <c r="B728" t="s">
        <v>5096</v>
      </c>
    </row>
    <row r="729" spans="1:2" x14ac:dyDescent="0.25">
      <c r="A729" t="s">
        <v>5088</v>
      </c>
      <c r="B729" t="s">
        <v>5097</v>
      </c>
    </row>
    <row r="730" spans="1:2" x14ac:dyDescent="0.25">
      <c r="A730" t="s">
        <v>5088</v>
      </c>
      <c r="B730" t="s">
        <v>5098</v>
      </c>
    </row>
    <row r="731" spans="1:2" x14ac:dyDescent="0.25">
      <c r="A731" t="s">
        <v>5088</v>
      </c>
      <c r="B731" t="s">
        <v>5048</v>
      </c>
    </row>
    <row r="732" spans="1:2" x14ac:dyDescent="0.25">
      <c r="A732" t="s">
        <v>5088</v>
      </c>
      <c r="B732" t="s">
        <v>5050</v>
      </c>
    </row>
    <row r="733" spans="1:2" x14ac:dyDescent="0.25">
      <c r="A733" t="s">
        <v>5088</v>
      </c>
      <c r="B733" t="s">
        <v>5099</v>
      </c>
    </row>
    <row r="734" spans="1:2" x14ac:dyDescent="0.25">
      <c r="A734" t="s">
        <v>5088</v>
      </c>
      <c r="B734" t="s">
        <v>5051</v>
      </c>
    </row>
    <row r="735" spans="1:2" x14ac:dyDescent="0.25">
      <c r="A735" t="s">
        <v>5088</v>
      </c>
      <c r="B735" t="s">
        <v>5100</v>
      </c>
    </row>
    <row r="736" spans="1:2" x14ac:dyDescent="0.25">
      <c r="A736" t="s">
        <v>5088</v>
      </c>
      <c r="B736" t="s">
        <v>5052</v>
      </c>
    </row>
    <row r="737" spans="1:2" x14ac:dyDescent="0.25">
      <c r="A737" t="s">
        <v>5088</v>
      </c>
      <c r="B737" t="s">
        <v>5053</v>
      </c>
    </row>
    <row r="738" spans="1:2" x14ac:dyDescent="0.25">
      <c r="A738" t="s">
        <v>5088</v>
      </c>
      <c r="B738" t="s">
        <v>5054</v>
      </c>
    </row>
    <row r="739" spans="1:2" x14ac:dyDescent="0.25">
      <c r="A739" t="s">
        <v>5088</v>
      </c>
      <c r="B739" t="s">
        <v>5055</v>
      </c>
    </row>
    <row r="740" spans="1:2" x14ac:dyDescent="0.25">
      <c r="A740" t="s">
        <v>5088</v>
      </c>
      <c r="B740" t="s">
        <v>5101</v>
      </c>
    </row>
    <row r="741" spans="1:2" x14ac:dyDescent="0.25">
      <c r="A741" t="s">
        <v>5088</v>
      </c>
      <c r="B741" t="s">
        <v>5056</v>
      </c>
    </row>
    <row r="742" spans="1:2" x14ac:dyDescent="0.25">
      <c r="A742" t="s">
        <v>5088</v>
      </c>
      <c r="B742" t="s">
        <v>5021</v>
      </c>
    </row>
    <row r="743" spans="1:2" x14ac:dyDescent="0.25">
      <c r="A743" t="s">
        <v>5088</v>
      </c>
      <c r="B743" t="s">
        <v>5022</v>
      </c>
    </row>
    <row r="744" spans="1:2" x14ac:dyDescent="0.25">
      <c r="A744" t="s">
        <v>5088</v>
      </c>
      <c r="B744" t="s">
        <v>5102</v>
      </c>
    </row>
    <row r="745" spans="1:2" x14ac:dyDescent="0.25">
      <c r="A745" t="s">
        <v>5088</v>
      </c>
      <c r="B745" t="s">
        <v>5103</v>
      </c>
    </row>
    <row r="746" spans="1:2" x14ac:dyDescent="0.25">
      <c r="A746" t="s">
        <v>5088</v>
      </c>
      <c r="B746" t="s">
        <v>5104</v>
      </c>
    </row>
    <row r="747" spans="1:2" x14ac:dyDescent="0.25">
      <c r="A747" t="s">
        <v>5088</v>
      </c>
      <c r="B747" t="s">
        <v>5105</v>
      </c>
    </row>
    <row r="748" spans="1:2" x14ac:dyDescent="0.25">
      <c r="A748" t="s">
        <v>5088</v>
      </c>
      <c r="B748" t="s">
        <v>5106</v>
      </c>
    </row>
    <row r="749" spans="1:2" x14ac:dyDescent="0.25">
      <c r="A749" t="s">
        <v>5088</v>
      </c>
      <c r="B749" t="s">
        <v>5031</v>
      </c>
    </row>
    <row r="750" spans="1:2" x14ac:dyDescent="0.25">
      <c r="A750" t="s">
        <v>5088</v>
      </c>
      <c r="B750" t="s">
        <v>5032</v>
      </c>
    </row>
    <row r="751" spans="1:2" x14ac:dyDescent="0.25">
      <c r="A751" t="s">
        <v>5088</v>
      </c>
      <c r="B751" t="s">
        <v>5033</v>
      </c>
    </row>
    <row r="752" spans="1:2" x14ac:dyDescent="0.25">
      <c r="A752" t="s">
        <v>5088</v>
      </c>
      <c r="B752" t="s">
        <v>5107</v>
      </c>
    </row>
    <row r="753" spans="1:2" x14ac:dyDescent="0.25">
      <c r="A753" t="s">
        <v>5088</v>
      </c>
      <c r="B753" t="s">
        <v>5108</v>
      </c>
    </row>
    <row r="754" spans="1:2" x14ac:dyDescent="0.25">
      <c r="A754" t="s">
        <v>5088</v>
      </c>
      <c r="B754" t="s">
        <v>5109</v>
      </c>
    </row>
    <row r="755" spans="1:2" x14ac:dyDescent="0.25">
      <c r="A755" t="s">
        <v>5088</v>
      </c>
      <c r="B755" t="s">
        <v>5110</v>
      </c>
    </row>
    <row r="756" spans="1:2" x14ac:dyDescent="0.25">
      <c r="A756" t="s">
        <v>5088</v>
      </c>
      <c r="B756" t="s">
        <v>5111</v>
      </c>
    </row>
    <row r="757" spans="1:2" x14ac:dyDescent="0.25">
      <c r="A757" t="s">
        <v>5088</v>
      </c>
      <c r="B757" t="s">
        <v>5112</v>
      </c>
    </row>
    <row r="758" spans="1:2" x14ac:dyDescent="0.25">
      <c r="A758" t="s">
        <v>5088</v>
      </c>
      <c r="B758" t="s">
        <v>5113</v>
      </c>
    </row>
    <row r="759" spans="1:2" x14ac:dyDescent="0.25">
      <c r="A759" t="s">
        <v>5088</v>
      </c>
      <c r="B759" t="s">
        <v>5034</v>
      </c>
    </row>
    <row r="760" spans="1:2" x14ac:dyDescent="0.25">
      <c r="A760" t="s">
        <v>5088</v>
      </c>
      <c r="B760" t="s">
        <v>5023</v>
      </c>
    </row>
    <row r="761" spans="1:2" x14ac:dyDescent="0.25">
      <c r="A761" t="s">
        <v>5088</v>
      </c>
      <c r="B761" t="s">
        <v>5114</v>
      </c>
    </row>
    <row r="762" spans="1:2" x14ac:dyDescent="0.25">
      <c r="A762" t="s">
        <v>5088</v>
      </c>
      <c r="B762" t="s">
        <v>5058</v>
      </c>
    </row>
    <row r="763" spans="1:2" x14ac:dyDescent="0.25">
      <c r="A763" t="s">
        <v>5088</v>
      </c>
      <c r="B763" t="s">
        <v>5115</v>
      </c>
    </row>
    <row r="764" spans="1:2" x14ac:dyDescent="0.25">
      <c r="A764" t="s">
        <v>5088</v>
      </c>
      <c r="B764" t="s">
        <v>5024</v>
      </c>
    </row>
    <row r="765" spans="1:2" x14ac:dyDescent="0.25">
      <c r="A765" t="s">
        <v>5088</v>
      </c>
      <c r="B765" t="s">
        <v>5025</v>
      </c>
    </row>
    <row r="766" spans="1:2" x14ac:dyDescent="0.25">
      <c r="A766" t="s">
        <v>5088</v>
      </c>
      <c r="B766" t="s">
        <v>5059</v>
      </c>
    </row>
    <row r="767" spans="1:2" x14ac:dyDescent="0.25">
      <c r="A767" t="s">
        <v>5088</v>
      </c>
      <c r="B767" t="s">
        <v>5026</v>
      </c>
    </row>
    <row r="768" spans="1:2" x14ac:dyDescent="0.25">
      <c r="A768" t="s">
        <v>5088</v>
      </c>
      <c r="B768" t="s">
        <v>5027</v>
      </c>
    </row>
    <row r="769" spans="1:2" x14ac:dyDescent="0.25">
      <c r="A769" t="s">
        <v>5088</v>
      </c>
      <c r="B769" t="s">
        <v>5035</v>
      </c>
    </row>
    <row r="770" spans="1:2" x14ac:dyDescent="0.25">
      <c r="A770" t="s">
        <v>5088</v>
      </c>
      <c r="B770" t="s">
        <v>5028</v>
      </c>
    </row>
    <row r="771" spans="1:2" x14ac:dyDescent="0.25">
      <c r="A771" t="s">
        <v>5088</v>
      </c>
      <c r="B771" t="s">
        <v>1613</v>
      </c>
    </row>
    <row r="772" spans="1:2" x14ac:dyDescent="0.25">
      <c r="A772" t="s">
        <v>5088</v>
      </c>
      <c r="B772" t="s">
        <v>1615</v>
      </c>
    </row>
    <row r="773" spans="1:2" x14ac:dyDescent="0.25">
      <c r="A773" t="s">
        <v>5088</v>
      </c>
      <c r="B773" t="s">
        <v>1621</v>
      </c>
    </row>
    <row r="774" spans="1:2" x14ac:dyDescent="0.25">
      <c r="A774" t="s">
        <v>5088</v>
      </c>
      <c r="B774" t="s">
        <v>1622</v>
      </c>
    </row>
    <row r="775" spans="1:2" x14ac:dyDescent="0.25">
      <c r="A775" t="s">
        <v>5088</v>
      </c>
      <c r="B775" t="s">
        <v>1623</v>
      </c>
    </row>
    <row r="776" spans="1:2" x14ac:dyDescent="0.25">
      <c r="A776" t="s">
        <v>5088</v>
      </c>
      <c r="B776" t="s">
        <v>1625</v>
      </c>
    </row>
    <row r="777" spans="1:2" x14ac:dyDescent="0.25">
      <c r="A777" t="s">
        <v>5088</v>
      </c>
      <c r="B777" t="s">
        <v>1626</v>
      </c>
    </row>
    <row r="778" spans="1:2" x14ac:dyDescent="0.25">
      <c r="A778" t="s">
        <v>5088</v>
      </c>
      <c r="B778" t="s">
        <v>1627</v>
      </c>
    </row>
    <row r="779" spans="1:2" x14ac:dyDescent="0.25">
      <c r="A779" t="s">
        <v>5088</v>
      </c>
      <c r="B779" t="s">
        <v>1628</v>
      </c>
    </row>
    <row r="780" spans="1:2" x14ac:dyDescent="0.25">
      <c r="A780" t="s">
        <v>5088</v>
      </c>
      <c r="B780" t="s">
        <v>1629</v>
      </c>
    </row>
    <row r="781" spans="1:2" x14ac:dyDescent="0.25">
      <c r="A781" t="s">
        <v>5088</v>
      </c>
      <c r="B781" t="s">
        <v>1630</v>
      </c>
    </row>
    <row r="782" spans="1:2" x14ac:dyDescent="0.25">
      <c r="A782" t="s">
        <v>5088</v>
      </c>
      <c r="B782" t="s">
        <v>1631</v>
      </c>
    </row>
    <row r="783" spans="1:2" x14ac:dyDescent="0.25">
      <c r="A783" t="s">
        <v>5088</v>
      </c>
      <c r="B783" t="s">
        <v>1632</v>
      </c>
    </row>
    <row r="784" spans="1:2" x14ac:dyDescent="0.25">
      <c r="A784" t="s">
        <v>5088</v>
      </c>
      <c r="B784" t="s">
        <v>1633</v>
      </c>
    </row>
    <row r="785" spans="1:2" x14ac:dyDescent="0.25">
      <c r="A785" t="s">
        <v>5088</v>
      </c>
      <c r="B785" t="s">
        <v>1634</v>
      </c>
    </row>
    <row r="786" spans="1:2" x14ac:dyDescent="0.25">
      <c r="A786" t="s">
        <v>5088</v>
      </c>
      <c r="B786" t="s">
        <v>1636</v>
      </c>
    </row>
    <row r="787" spans="1:2" x14ac:dyDescent="0.25">
      <c r="A787" t="s">
        <v>5088</v>
      </c>
      <c r="B787" t="s">
        <v>1642</v>
      </c>
    </row>
    <row r="788" spans="1:2" x14ac:dyDescent="0.25">
      <c r="A788" t="s">
        <v>5088</v>
      </c>
      <c r="B788" t="s">
        <v>1643</v>
      </c>
    </row>
    <row r="789" spans="1:2" x14ac:dyDescent="0.25">
      <c r="A789" t="s">
        <v>5088</v>
      </c>
      <c r="B789" t="s">
        <v>1644</v>
      </c>
    </row>
    <row r="790" spans="1:2" x14ac:dyDescent="0.25">
      <c r="A790" t="s">
        <v>5088</v>
      </c>
      <c r="B790" t="s">
        <v>1646</v>
      </c>
    </row>
    <row r="791" spans="1:2" x14ac:dyDescent="0.25">
      <c r="A791" t="s">
        <v>5088</v>
      </c>
      <c r="B791" t="s">
        <v>1647</v>
      </c>
    </row>
    <row r="792" spans="1:2" x14ac:dyDescent="0.25">
      <c r="A792" t="s">
        <v>5088</v>
      </c>
      <c r="B792" t="s">
        <v>1648</v>
      </c>
    </row>
    <row r="793" spans="1:2" x14ac:dyDescent="0.25">
      <c r="A793" t="s">
        <v>5088</v>
      </c>
      <c r="B793" t="s">
        <v>1649</v>
      </c>
    </row>
    <row r="794" spans="1:2" x14ac:dyDescent="0.25">
      <c r="A794" t="s">
        <v>5088</v>
      </c>
      <c r="B794" t="s">
        <v>1650</v>
      </c>
    </row>
    <row r="795" spans="1:2" x14ac:dyDescent="0.25">
      <c r="A795" t="s">
        <v>5088</v>
      </c>
      <c r="B795" t="s">
        <v>1651</v>
      </c>
    </row>
    <row r="796" spans="1:2" x14ac:dyDescent="0.25">
      <c r="A796" t="s">
        <v>5088</v>
      </c>
      <c r="B796" t="s">
        <v>1652</v>
      </c>
    </row>
    <row r="797" spans="1:2" x14ac:dyDescent="0.25">
      <c r="A797" t="s">
        <v>5088</v>
      </c>
      <c r="B797" t="s">
        <v>1653</v>
      </c>
    </row>
    <row r="798" spans="1:2" x14ac:dyDescent="0.25">
      <c r="A798" t="s">
        <v>5088</v>
      </c>
      <c r="B798" t="s">
        <v>1654</v>
      </c>
    </row>
    <row r="799" spans="1:2" x14ac:dyDescent="0.25">
      <c r="A799" t="s">
        <v>5088</v>
      </c>
      <c r="B799" t="s">
        <v>2009</v>
      </c>
    </row>
    <row r="800" spans="1:2" x14ac:dyDescent="0.25">
      <c r="A800" t="s">
        <v>5088</v>
      </c>
      <c r="B800" t="s">
        <v>2012</v>
      </c>
    </row>
    <row r="801" spans="1:2" x14ac:dyDescent="0.25">
      <c r="A801" t="s">
        <v>5088</v>
      </c>
      <c r="B801" t="s">
        <v>2013</v>
      </c>
    </row>
    <row r="802" spans="1:2" x14ac:dyDescent="0.25">
      <c r="A802" t="s">
        <v>5116</v>
      </c>
      <c r="B802" t="s">
        <v>2016</v>
      </c>
    </row>
    <row r="803" spans="1:2" x14ac:dyDescent="0.25">
      <c r="A803" t="s">
        <v>5117</v>
      </c>
      <c r="B803" t="s">
        <v>1501</v>
      </c>
    </row>
    <row r="804" spans="1:2" x14ac:dyDescent="0.25">
      <c r="A804" t="s">
        <v>5117</v>
      </c>
      <c r="B804" t="s">
        <v>1502</v>
      </c>
    </row>
    <row r="805" spans="1:2" x14ac:dyDescent="0.25">
      <c r="A805" t="s">
        <v>5117</v>
      </c>
      <c r="B805" t="s">
        <v>1503</v>
      </c>
    </row>
    <row r="806" spans="1:2" x14ac:dyDescent="0.25">
      <c r="A806" t="s">
        <v>5117</v>
      </c>
      <c r="B806" t="s">
        <v>1504</v>
      </c>
    </row>
    <row r="807" spans="1:2" x14ac:dyDescent="0.25">
      <c r="A807" t="s">
        <v>5117</v>
      </c>
      <c r="B807" t="s">
        <v>1505</v>
      </c>
    </row>
    <row r="808" spans="1:2" x14ac:dyDescent="0.25">
      <c r="A808" t="s">
        <v>5117</v>
      </c>
      <c r="B808" t="s">
        <v>1506</v>
      </c>
    </row>
    <row r="809" spans="1:2" x14ac:dyDescent="0.25">
      <c r="A809" t="s">
        <v>5117</v>
      </c>
      <c r="B809" t="s">
        <v>1507</v>
      </c>
    </row>
    <row r="810" spans="1:2" x14ac:dyDescent="0.25">
      <c r="A810" t="s">
        <v>5117</v>
      </c>
      <c r="B810" t="s">
        <v>1508</v>
      </c>
    </row>
    <row r="811" spans="1:2" x14ac:dyDescent="0.25">
      <c r="A811" t="s">
        <v>5117</v>
      </c>
      <c r="B811" t="s">
        <v>1513</v>
      </c>
    </row>
    <row r="812" spans="1:2" x14ac:dyDescent="0.25">
      <c r="A812" t="s">
        <v>5117</v>
      </c>
      <c r="B812" t="s">
        <v>1514</v>
      </c>
    </row>
    <row r="813" spans="1:2" x14ac:dyDescent="0.25">
      <c r="A813" t="s">
        <v>5117</v>
      </c>
      <c r="B813" t="s">
        <v>1515</v>
      </c>
    </row>
    <row r="814" spans="1:2" x14ac:dyDescent="0.25">
      <c r="A814" t="s">
        <v>5117</v>
      </c>
      <c r="B814" t="s">
        <v>1516</v>
      </c>
    </row>
    <row r="815" spans="1:2" x14ac:dyDescent="0.25">
      <c r="A815" t="s">
        <v>5117</v>
      </c>
      <c r="B815" t="s">
        <v>1517</v>
      </c>
    </row>
    <row r="816" spans="1:2" x14ac:dyDescent="0.25">
      <c r="A816" t="s">
        <v>5117</v>
      </c>
      <c r="B816" t="s">
        <v>1518</v>
      </c>
    </row>
    <row r="817" spans="1:2" x14ac:dyDescent="0.25">
      <c r="A817" t="s">
        <v>5117</v>
      </c>
      <c r="B817" t="s">
        <v>1519</v>
      </c>
    </row>
    <row r="818" spans="1:2" x14ac:dyDescent="0.25">
      <c r="A818" t="s">
        <v>5117</v>
      </c>
      <c r="B818" t="s">
        <v>1520</v>
      </c>
    </row>
    <row r="819" spans="1:2" x14ac:dyDescent="0.25">
      <c r="A819" t="s">
        <v>5117</v>
      </c>
      <c r="B819" t="s">
        <v>1521</v>
      </c>
    </row>
    <row r="820" spans="1:2" x14ac:dyDescent="0.25">
      <c r="A820" t="s">
        <v>5117</v>
      </c>
      <c r="B820" t="s">
        <v>1522</v>
      </c>
    </row>
    <row r="821" spans="1:2" x14ac:dyDescent="0.25">
      <c r="A821" t="s">
        <v>5117</v>
      </c>
      <c r="B821" t="s">
        <v>1526</v>
      </c>
    </row>
    <row r="822" spans="1:2" x14ac:dyDescent="0.25">
      <c r="A822" t="s">
        <v>5117</v>
      </c>
      <c r="B822" t="s">
        <v>1527</v>
      </c>
    </row>
    <row r="823" spans="1:2" x14ac:dyDescent="0.25">
      <c r="A823" t="s">
        <v>5117</v>
      </c>
      <c r="B823" t="s">
        <v>1528</v>
      </c>
    </row>
    <row r="824" spans="1:2" x14ac:dyDescent="0.25">
      <c r="A824" t="s">
        <v>5117</v>
      </c>
      <c r="B824" t="s">
        <v>1529</v>
      </c>
    </row>
    <row r="825" spans="1:2" x14ac:dyDescent="0.25">
      <c r="A825" t="s">
        <v>5117</v>
      </c>
      <c r="B825" t="s">
        <v>1530</v>
      </c>
    </row>
    <row r="826" spans="1:2" x14ac:dyDescent="0.25">
      <c r="A826" t="s">
        <v>5117</v>
      </c>
      <c r="B826" t="s">
        <v>1531</v>
      </c>
    </row>
    <row r="827" spans="1:2" x14ac:dyDescent="0.25">
      <c r="A827" t="s">
        <v>5117</v>
      </c>
      <c r="B827" t="s">
        <v>1532</v>
      </c>
    </row>
    <row r="828" spans="1:2" x14ac:dyDescent="0.25">
      <c r="A828" t="s">
        <v>5117</v>
      </c>
      <c r="B828" t="s">
        <v>1533</v>
      </c>
    </row>
    <row r="829" spans="1:2" x14ac:dyDescent="0.25">
      <c r="A829" t="s">
        <v>5117</v>
      </c>
      <c r="B829" t="s">
        <v>1534</v>
      </c>
    </row>
    <row r="830" spans="1:2" x14ac:dyDescent="0.25">
      <c r="A830" t="s">
        <v>5117</v>
      </c>
      <c r="B830" t="s">
        <v>1535</v>
      </c>
    </row>
    <row r="831" spans="1:2" x14ac:dyDescent="0.25">
      <c r="A831" t="s">
        <v>5117</v>
      </c>
      <c r="B831" t="s">
        <v>1536</v>
      </c>
    </row>
    <row r="832" spans="1:2" x14ac:dyDescent="0.25">
      <c r="A832" t="s">
        <v>5117</v>
      </c>
      <c r="B832" t="s">
        <v>1737</v>
      </c>
    </row>
    <row r="833" spans="1:2" x14ac:dyDescent="0.25">
      <c r="A833" t="s">
        <v>5117</v>
      </c>
      <c r="B833" t="s">
        <v>1738</v>
      </c>
    </row>
    <row r="834" spans="1:2" x14ac:dyDescent="0.25">
      <c r="A834" t="s">
        <v>5117</v>
      </c>
      <c r="B834" t="s">
        <v>1764</v>
      </c>
    </row>
    <row r="835" spans="1:2" x14ac:dyDescent="0.25">
      <c r="A835" t="s">
        <v>5117</v>
      </c>
      <c r="B835" t="s">
        <v>1765</v>
      </c>
    </row>
    <row r="836" spans="1:2" x14ac:dyDescent="0.25">
      <c r="A836" t="s">
        <v>5117</v>
      </c>
      <c r="B836" t="s">
        <v>1766</v>
      </c>
    </row>
    <row r="837" spans="1:2" x14ac:dyDescent="0.25">
      <c r="A837" t="s">
        <v>5117</v>
      </c>
      <c r="B837" t="s">
        <v>1767</v>
      </c>
    </row>
    <row r="838" spans="1:2" x14ac:dyDescent="0.25">
      <c r="A838" t="s">
        <v>5117</v>
      </c>
      <c r="B838" t="s">
        <v>1768</v>
      </c>
    </row>
    <row r="839" spans="1:2" x14ac:dyDescent="0.25">
      <c r="A839" t="s">
        <v>5117</v>
      </c>
      <c r="B839" t="s">
        <v>1772</v>
      </c>
    </row>
    <row r="840" spans="1:2" x14ac:dyDescent="0.25">
      <c r="A840" t="s">
        <v>5117</v>
      </c>
      <c r="B840" t="s">
        <v>1773</v>
      </c>
    </row>
    <row r="841" spans="1:2" x14ac:dyDescent="0.25">
      <c r="A841" t="s">
        <v>5117</v>
      </c>
      <c r="B841" t="s">
        <v>1774</v>
      </c>
    </row>
    <row r="842" spans="1:2" x14ac:dyDescent="0.25">
      <c r="A842" t="s">
        <v>5117</v>
      </c>
      <c r="B842" t="s">
        <v>1775</v>
      </c>
    </row>
    <row r="843" spans="1:2" x14ac:dyDescent="0.25">
      <c r="A843" t="s">
        <v>5117</v>
      </c>
      <c r="B843" t="s">
        <v>1999</v>
      </c>
    </row>
    <row r="844" spans="1:2" x14ac:dyDescent="0.25">
      <c r="A844" t="s">
        <v>5117</v>
      </c>
      <c r="B844" t="s">
        <v>2029</v>
      </c>
    </row>
    <row r="845" spans="1:2" x14ac:dyDescent="0.25">
      <c r="A845" t="s">
        <v>5117</v>
      </c>
      <c r="B845" t="s">
        <v>2067</v>
      </c>
    </row>
    <row r="846" spans="1:2" x14ac:dyDescent="0.25">
      <c r="A846" t="s">
        <v>5117</v>
      </c>
      <c r="B846" t="s">
        <v>2068</v>
      </c>
    </row>
    <row r="847" spans="1:2" x14ac:dyDescent="0.25">
      <c r="A847" t="s">
        <v>5117</v>
      </c>
      <c r="B847" t="s">
        <v>2069</v>
      </c>
    </row>
    <row r="848" spans="1:2" x14ac:dyDescent="0.25">
      <c r="A848" t="s">
        <v>5117</v>
      </c>
      <c r="B848" t="s">
        <v>2070</v>
      </c>
    </row>
    <row r="849" spans="1:2" x14ac:dyDescent="0.25">
      <c r="A849" t="s">
        <v>5117</v>
      </c>
      <c r="B849" t="s">
        <v>2071</v>
      </c>
    </row>
    <row r="850" spans="1:2" x14ac:dyDescent="0.25">
      <c r="A850" t="s">
        <v>5117</v>
      </c>
      <c r="B850" t="s">
        <v>2072</v>
      </c>
    </row>
    <row r="851" spans="1:2" x14ac:dyDescent="0.25">
      <c r="A851" t="s">
        <v>5117</v>
      </c>
      <c r="B851" t="s">
        <v>2073</v>
      </c>
    </row>
    <row r="852" spans="1:2" x14ac:dyDescent="0.25">
      <c r="A852" t="s">
        <v>5117</v>
      </c>
      <c r="B852" t="s">
        <v>2074</v>
      </c>
    </row>
    <row r="853" spans="1:2" x14ac:dyDescent="0.25">
      <c r="A853" t="s">
        <v>5117</v>
      </c>
      <c r="B853" t="s">
        <v>2075</v>
      </c>
    </row>
    <row r="854" spans="1:2" x14ac:dyDescent="0.25">
      <c r="A854" t="s">
        <v>5117</v>
      </c>
      <c r="B854" t="s">
        <v>2076</v>
      </c>
    </row>
    <row r="855" spans="1:2" x14ac:dyDescent="0.25">
      <c r="A855" t="s">
        <v>5117</v>
      </c>
      <c r="B855" t="s">
        <v>2077</v>
      </c>
    </row>
    <row r="856" spans="1:2" x14ac:dyDescent="0.25">
      <c r="A856" t="s">
        <v>5117</v>
      </c>
      <c r="B856" t="s">
        <v>2078</v>
      </c>
    </row>
    <row r="857" spans="1:2" x14ac:dyDescent="0.25">
      <c r="A857" t="s">
        <v>5117</v>
      </c>
      <c r="B857" t="s">
        <v>2079</v>
      </c>
    </row>
    <row r="858" spans="1:2" x14ac:dyDescent="0.25">
      <c r="A858" t="s">
        <v>5117</v>
      </c>
      <c r="B858" t="s">
        <v>2080</v>
      </c>
    </row>
    <row r="859" spans="1:2" x14ac:dyDescent="0.25">
      <c r="A859" t="s">
        <v>5117</v>
      </c>
      <c r="B859" t="s">
        <v>2081</v>
      </c>
    </row>
    <row r="860" spans="1:2" x14ac:dyDescent="0.25">
      <c r="A860" t="s">
        <v>5117</v>
      </c>
      <c r="B860" t="s">
        <v>2082</v>
      </c>
    </row>
    <row r="861" spans="1:2" x14ac:dyDescent="0.25">
      <c r="A861" t="s">
        <v>5117</v>
      </c>
      <c r="B861" t="s">
        <v>2083</v>
      </c>
    </row>
    <row r="862" spans="1:2" x14ac:dyDescent="0.25">
      <c r="A862" t="s">
        <v>5117</v>
      </c>
      <c r="B862" t="s">
        <v>2084</v>
      </c>
    </row>
    <row r="863" spans="1:2" x14ac:dyDescent="0.25">
      <c r="A863" t="s">
        <v>5117</v>
      </c>
      <c r="B863" t="s">
        <v>2085</v>
      </c>
    </row>
    <row r="864" spans="1:2" x14ac:dyDescent="0.25">
      <c r="A864" t="s">
        <v>5117</v>
      </c>
      <c r="B864" t="s">
        <v>2086</v>
      </c>
    </row>
    <row r="865" spans="1:2" x14ac:dyDescent="0.25">
      <c r="A865" t="s">
        <v>5117</v>
      </c>
      <c r="B865" t="s">
        <v>2087</v>
      </c>
    </row>
    <row r="866" spans="1:2" x14ac:dyDescent="0.25">
      <c r="A866" t="s">
        <v>5117</v>
      </c>
      <c r="B866" t="s">
        <v>2088</v>
      </c>
    </row>
    <row r="867" spans="1:2" x14ac:dyDescent="0.25">
      <c r="A867" t="s">
        <v>5117</v>
      </c>
      <c r="B867" t="s">
        <v>2089</v>
      </c>
    </row>
    <row r="868" spans="1:2" x14ac:dyDescent="0.25">
      <c r="A868" t="s">
        <v>5117</v>
      </c>
      <c r="B868" t="s">
        <v>2090</v>
      </c>
    </row>
    <row r="869" spans="1:2" x14ac:dyDescent="0.25">
      <c r="A869" t="s">
        <v>5117</v>
      </c>
      <c r="B869" t="s">
        <v>2091</v>
      </c>
    </row>
    <row r="870" spans="1:2" x14ac:dyDescent="0.25">
      <c r="A870" t="s">
        <v>5117</v>
      </c>
      <c r="B870" t="s">
        <v>2108</v>
      </c>
    </row>
    <row r="871" spans="1:2" x14ac:dyDescent="0.25">
      <c r="A871" t="s">
        <v>5117</v>
      </c>
      <c r="B871" t="s">
        <v>2109</v>
      </c>
    </row>
    <row r="872" spans="1:2" x14ac:dyDescent="0.25">
      <c r="A872" t="s">
        <v>5117</v>
      </c>
      <c r="B872" t="s">
        <v>2110</v>
      </c>
    </row>
    <row r="873" spans="1:2" x14ac:dyDescent="0.25">
      <c r="A873" t="s">
        <v>5117</v>
      </c>
      <c r="B873" t="s">
        <v>2111</v>
      </c>
    </row>
    <row r="874" spans="1:2" x14ac:dyDescent="0.25">
      <c r="A874" t="s">
        <v>5117</v>
      </c>
      <c r="B874" t="s">
        <v>2112</v>
      </c>
    </row>
    <row r="875" spans="1:2" x14ac:dyDescent="0.25">
      <c r="A875" t="s">
        <v>5117</v>
      </c>
      <c r="B875" t="s">
        <v>2113</v>
      </c>
    </row>
    <row r="876" spans="1:2" x14ac:dyDescent="0.25">
      <c r="A876" t="s">
        <v>5117</v>
      </c>
      <c r="B876" t="s">
        <v>2114</v>
      </c>
    </row>
    <row r="877" spans="1:2" x14ac:dyDescent="0.25">
      <c r="A877" t="s">
        <v>5117</v>
      </c>
      <c r="B877" t="s">
        <v>2115</v>
      </c>
    </row>
    <row r="878" spans="1:2" x14ac:dyDescent="0.25">
      <c r="A878" t="s">
        <v>5117</v>
      </c>
      <c r="B878" t="s">
        <v>2116</v>
      </c>
    </row>
    <row r="879" spans="1:2" x14ac:dyDescent="0.25">
      <c r="A879" t="s">
        <v>5117</v>
      </c>
      <c r="B879" t="s">
        <v>2117</v>
      </c>
    </row>
    <row r="880" spans="1:2" x14ac:dyDescent="0.25">
      <c r="A880" t="s">
        <v>5117</v>
      </c>
      <c r="B880" t="s">
        <v>2118</v>
      </c>
    </row>
    <row r="881" spans="1:2" x14ac:dyDescent="0.25">
      <c r="A881" t="s">
        <v>5117</v>
      </c>
      <c r="B881" t="s">
        <v>2119</v>
      </c>
    </row>
    <row r="882" spans="1:2" x14ac:dyDescent="0.25">
      <c r="A882" t="s">
        <v>5117</v>
      </c>
      <c r="B882" t="s">
        <v>2120</v>
      </c>
    </row>
    <row r="883" spans="1:2" x14ac:dyDescent="0.25">
      <c r="A883" t="s">
        <v>5117</v>
      </c>
      <c r="B883" t="s">
        <v>2121</v>
      </c>
    </row>
    <row r="884" spans="1:2" x14ac:dyDescent="0.25">
      <c r="A884" t="s">
        <v>5117</v>
      </c>
      <c r="B884" t="s">
        <v>2122</v>
      </c>
    </row>
    <row r="885" spans="1:2" x14ac:dyDescent="0.25">
      <c r="A885" t="s">
        <v>5117</v>
      </c>
      <c r="B885" t="s">
        <v>2123</v>
      </c>
    </row>
    <row r="886" spans="1:2" x14ac:dyDescent="0.25">
      <c r="A886" t="s">
        <v>5117</v>
      </c>
      <c r="B886" t="s">
        <v>2221</v>
      </c>
    </row>
    <row r="887" spans="1:2" x14ac:dyDescent="0.25">
      <c r="A887" t="s">
        <v>5117</v>
      </c>
      <c r="B887" t="s">
        <v>2222</v>
      </c>
    </row>
    <row r="888" spans="1:2" x14ac:dyDescent="0.25">
      <c r="A888" t="s">
        <v>5117</v>
      </c>
      <c r="B888" t="s">
        <v>2238</v>
      </c>
    </row>
    <row r="889" spans="1:2" x14ac:dyDescent="0.25">
      <c r="A889" t="s">
        <v>5117</v>
      </c>
      <c r="B889" t="s">
        <v>2239</v>
      </c>
    </row>
    <row r="890" spans="1:2" x14ac:dyDescent="0.25">
      <c r="A890" t="s">
        <v>5117</v>
      </c>
      <c r="B890" t="s">
        <v>2240</v>
      </c>
    </row>
    <row r="891" spans="1:2" x14ac:dyDescent="0.25">
      <c r="A891" t="s">
        <v>5117</v>
      </c>
      <c r="B891" t="s">
        <v>2241</v>
      </c>
    </row>
    <row r="892" spans="1:2" x14ac:dyDescent="0.25">
      <c r="A892" t="s">
        <v>5117</v>
      </c>
      <c r="B892" t="s">
        <v>2242</v>
      </c>
    </row>
    <row r="893" spans="1:2" x14ac:dyDescent="0.25">
      <c r="A893" t="s">
        <v>5117</v>
      </c>
      <c r="B893" t="s">
        <v>2243</v>
      </c>
    </row>
    <row r="894" spans="1:2" x14ac:dyDescent="0.25">
      <c r="A894" t="s">
        <v>5117</v>
      </c>
      <c r="B894" t="s">
        <v>2244</v>
      </c>
    </row>
    <row r="895" spans="1:2" x14ac:dyDescent="0.25">
      <c r="A895" t="s">
        <v>5117</v>
      </c>
      <c r="B895" t="s">
        <v>2245</v>
      </c>
    </row>
    <row r="896" spans="1:2" x14ac:dyDescent="0.25">
      <c r="A896" t="s">
        <v>5117</v>
      </c>
      <c r="B896" t="s">
        <v>2246</v>
      </c>
    </row>
    <row r="897" spans="1:2" x14ac:dyDescent="0.25">
      <c r="A897" t="s">
        <v>5118</v>
      </c>
      <c r="B897" t="s">
        <v>2136</v>
      </c>
    </row>
    <row r="898" spans="1:2" x14ac:dyDescent="0.25">
      <c r="A898" t="s">
        <v>5118</v>
      </c>
      <c r="B898" t="s">
        <v>2138</v>
      </c>
    </row>
    <row r="899" spans="1:2" x14ac:dyDescent="0.25">
      <c r="A899" t="s">
        <v>5118</v>
      </c>
      <c r="B899" t="s">
        <v>2139</v>
      </c>
    </row>
    <row r="900" spans="1:2" x14ac:dyDescent="0.25">
      <c r="A900" t="s">
        <v>5118</v>
      </c>
      <c r="B900" t="s">
        <v>2140</v>
      </c>
    </row>
    <row r="901" spans="1:2" x14ac:dyDescent="0.25">
      <c r="A901" t="s">
        <v>5118</v>
      </c>
      <c r="B901" t="s">
        <v>2141</v>
      </c>
    </row>
    <row r="902" spans="1:2" x14ac:dyDescent="0.25">
      <c r="A902" t="s">
        <v>5118</v>
      </c>
      <c r="B902" t="s">
        <v>2142</v>
      </c>
    </row>
    <row r="903" spans="1:2" x14ac:dyDescent="0.25">
      <c r="A903" t="s">
        <v>5118</v>
      </c>
      <c r="B903" t="s">
        <v>2143</v>
      </c>
    </row>
    <row r="904" spans="1:2" x14ac:dyDescent="0.25">
      <c r="A904" t="s">
        <v>5118</v>
      </c>
      <c r="B904" t="s">
        <v>2144</v>
      </c>
    </row>
    <row r="905" spans="1:2" x14ac:dyDescent="0.25">
      <c r="A905" t="s">
        <v>5118</v>
      </c>
      <c r="B905" t="s">
        <v>2145</v>
      </c>
    </row>
    <row r="906" spans="1:2" x14ac:dyDescent="0.25">
      <c r="A906" t="s">
        <v>5118</v>
      </c>
      <c r="B906" t="s">
        <v>2146</v>
      </c>
    </row>
    <row r="907" spans="1:2" x14ac:dyDescent="0.25">
      <c r="A907" t="s">
        <v>5118</v>
      </c>
      <c r="B907" t="s">
        <v>2147</v>
      </c>
    </row>
    <row r="908" spans="1:2" x14ac:dyDescent="0.25">
      <c r="A908" t="s">
        <v>5118</v>
      </c>
      <c r="B908" t="s">
        <v>2148</v>
      </c>
    </row>
    <row r="909" spans="1:2" x14ac:dyDescent="0.25">
      <c r="A909" t="s">
        <v>5118</v>
      </c>
      <c r="B909" t="s">
        <v>2149</v>
      </c>
    </row>
    <row r="910" spans="1:2" x14ac:dyDescent="0.25">
      <c r="A910" t="s">
        <v>5118</v>
      </c>
      <c r="B910" t="s">
        <v>2150</v>
      </c>
    </row>
    <row r="911" spans="1:2" x14ac:dyDescent="0.25">
      <c r="A911" t="s">
        <v>5118</v>
      </c>
      <c r="B911" t="s">
        <v>2151</v>
      </c>
    </row>
    <row r="912" spans="1:2" x14ac:dyDescent="0.25">
      <c r="A912" t="s">
        <v>5118</v>
      </c>
      <c r="B912" t="s">
        <v>2152</v>
      </c>
    </row>
    <row r="913" spans="1:2" x14ac:dyDescent="0.25">
      <c r="A913" t="s">
        <v>5118</v>
      </c>
      <c r="B913" t="s">
        <v>2153</v>
      </c>
    </row>
    <row r="914" spans="1:2" x14ac:dyDescent="0.25">
      <c r="A914" t="s">
        <v>5118</v>
      </c>
      <c r="B914" t="s">
        <v>2155</v>
      </c>
    </row>
    <row r="915" spans="1:2" x14ac:dyDescent="0.25">
      <c r="A915" t="s">
        <v>5118</v>
      </c>
      <c r="B915" t="s">
        <v>2156</v>
      </c>
    </row>
    <row r="916" spans="1:2" x14ac:dyDescent="0.25">
      <c r="A916" t="s">
        <v>5118</v>
      </c>
      <c r="B916" t="s">
        <v>2157</v>
      </c>
    </row>
    <row r="917" spans="1:2" x14ac:dyDescent="0.25">
      <c r="A917" t="s">
        <v>5118</v>
      </c>
      <c r="B917" t="s">
        <v>2158</v>
      </c>
    </row>
    <row r="918" spans="1:2" x14ac:dyDescent="0.25">
      <c r="A918" t="s">
        <v>5118</v>
      </c>
      <c r="B918" t="s">
        <v>2159</v>
      </c>
    </row>
    <row r="919" spans="1:2" x14ac:dyDescent="0.25">
      <c r="A919" t="s">
        <v>5118</v>
      </c>
      <c r="B919" t="s">
        <v>2160</v>
      </c>
    </row>
    <row r="920" spans="1:2" x14ac:dyDescent="0.25">
      <c r="A920" t="s">
        <v>5118</v>
      </c>
      <c r="B920" t="s">
        <v>2161</v>
      </c>
    </row>
    <row r="921" spans="1:2" x14ac:dyDescent="0.25">
      <c r="A921" t="s">
        <v>5118</v>
      </c>
      <c r="B921" t="s">
        <v>2162</v>
      </c>
    </row>
    <row r="922" spans="1:2" x14ac:dyDescent="0.25">
      <c r="A922" t="s">
        <v>5118</v>
      </c>
      <c r="B922" t="s">
        <v>2163</v>
      </c>
    </row>
    <row r="923" spans="1:2" x14ac:dyDescent="0.25">
      <c r="A923" t="s">
        <v>5118</v>
      </c>
      <c r="B923" t="s">
        <v>2164</v>
      </c>
    </row>
    <row r="924" spans="1:2" x14ac:dyDescent="0.25">
      <c r="A924" t="s">
        <v>5118</v>
      </c>
      <c r="B924" t="s">
        <v>2165</v>
      </c>
    </row>
    <row r="925" spans="1:2" x14ac:dyDescent="0.25">
      <c r="A925" t="s">
        <v>5118</v>
      </c>
      <c r="B925" t="s">
        <v>2166</v>
      </c>
    </row>
    <row r="926" spans="1:2" x14ac:dyDescent="0.25">
      <c r="A926" t="s">
        <v>5118</v>
      </c>
      <c r="B926" t="s">
        <v>2167</v>
      </c>
    </row>
    <row r="927" spans="1:2" x14ac:dyDescent="0.25">
      <c r="A927" t="s">
        <v>5118</v>
      </c>
      <c r="B927" t="s">
        <v>2168</v>
      </c>
    </row>
    <row r="928" spans="1:2" x14ac:dyDescent="0.25">
      <c r="A928" t="s">
        <v>5118</v>
      </c>
      <c r="B928" t="s">
        <v>2169</v>
      </c>
    </row>
    <row r="929" spans="1:2" x14ac:dyDescent="0.25">
      <c r="A929" t="s">
        <v>5118</v>
      </c>
      <c r="B929" t="s">
        <v>2170</v>
      </c>
    </row>
    <row r="930" spans="1:2" x14ac:dyDescent="0.25">
      <c r="A930" t="s">
        <v>5118</v>
      </c>
      <c r="B930" t="s">
        <v>2171</v>
      </c>
    </row>
    <row r="931" spans="1:2" x14ac:dyDescent="0.25">
      <c r="A931" t="s">
        <v>5118</v>
      </c>
      <c r="B931" t="s">
        <v>2172</v>
      </c>
    </row>
    <row r="932" spans="1:2" x14ac:dyDescent="0.25">
      <c r="A932" t="s">
        <v>5118</v>
      </c>
      <c r="B932" t="s">
        <v>2173</v>
      </c>
    </row>
    <row r="933" spans="1:2" x14ac:dyDescent="0.25">
      <c r="A933" t="s">
        <v>5118</v>
      </c>
      <c r="B933" t="s">
        <v>2177</v>
      </c>
    </row>
    <row r="934" spans="1:2" x14ac:dyDescent="0.25">
      <c r="A934" t="s">
        <v>5118</v>
      </c>
      <c r="B934" t="s">
        <v>2178</v>
      </c>
    </row>
    <row r="935" spans="1:2" x14ac:dyDescent="0.25">
      <c r="A935" t="s">
        <v>5118</v>
      </c>
      <c r="B935" t="s">
        <v>2179</v>
      </c>
    </row>
    <row r="936" spans="1:2" x14ac:dyDescent="0.25">
      <c r="A936" t="s">
        <v>5118</v>
      </c>
      <c r="B936" t="s">
        <v>2180</v>
      </c>
    </row>
    <row r="937" spans="1:2" x14ac:dyDescent="0.25">
      <c r="A937" t="s">
        <v>5118</v>
      </c>
      <c r="B937" t="s">
        <v>2181</v>
      </c>
    </row>
    <row r="938" spans="1:2" x14ac:dyDescent="0.25">
      <c r="A938" t="s">
        <v>5118</v>
      </c>
      <c r="B938" t="s">
        <v>2182</v>
      </c>
    </row>
    <row r="939" spans="1:2" x14ac:dyDescent="0.25">
      <c r="A939" t="s">
        <v>5118</v>
      </c>
      <c r="B939" t="s">
        <v>2183</v>
      </c>
    </row>
    <row r="940" spans="1:2" x14ac:dyDescent="0.25">
      <c r="A940" t="s">
        <v>5118</v>
      </c>
      <c r="B940" t="s">
        <v>2184</v>
      </c>
    </row>
    <row r="941" spans="1:2" x14ac:dyDescent="0.25">
      <c r="A941" t="s">
        <v>5118</v>
      </c>
      <c r="B941" t="s">
        <v>2186</v>
      </c>
    </row>
    <row r="942" spans="1:2" x14ac:dyDescent="0.25">
      <c r="A942" t="s">
        <v>5118</v>
      </c>
      <c r="B942" t="s">
        <v>2187</v>
      </c>
    </row>
    <row r="943" spans="1:2" x14ac:dyDescent="0.25">
      <c r="A943" t="s">
        <v>5118</v>
      </c>
      <c r="B943" t="s">
        <v>2188</v>
      </c>
    </row>
    <row r="944" spans="1:2" x14ac:dyDescent="0.25">
      <c r="A944" t="s">
        <v>5118</v>
      </c>
      <c r="B944" t="s">
        <v>2189</v>
      </c>
    </row>
    <row r="945" spans="1:2" x14ac:dyDescent="0.25">
      <c r="A945" t="s">
        <v>5118</v>
      </c>
      <c r="B945" t="s">
        <v>2190</v>
      </c>
    </row>
    <row r="946" spans="1:2" x14ac:dyDescent="0.25">
      <c r="A946" t="s">
        <v>5118</v>
      </c>
      <c r="B946" t="s">
        <v>2191</v>
      </c>
    </row>
    <row r="947" spans="1:2" x14ac:dyDescent="0.25">
      <c r="A947" t="s">
        <v>5118</v>
      </c>
      <c r="B947" t="s">
        <v>2192</v>
      </c>
    </row>
    <row r="948" spans="1:2" x14ac:dyDescent="0.25">
      <c r="A948" t="s">
        <v>5118</v>
      </c>
      <c r="B948" t="s">
        <v>2193</v>
      </c>
    </row>
    <row r="949" spans="1:2" x14ac:dyDescent="0.25">
      <c r="A949" t="s">
        <v>5118</v>
      </c>
      <c r="B949" t="s">
        <v>2194</v>
      </c>
    </row>
    <row r="950" spans="1:2" x14ac:dyDescent="0.25">
      <c r="A950" t="s">
        <v>5118</v>
      </c>
      <c r="B950" t="s">
        <v>2195</v>
      </c>
    </row>
    <row r="951" spans="1:2" x14ac:dyDescent="0.25">
      <c r="A951" t="s">
        <v>5118</v>
      </c>
      <c r="B951" t="s">
        <v>2196</v>
      </c>
    </row>
    <row r="952" spans="1:2" x14ac:dyDescent="0.25">
      <c r="A952" t="s">
        <v>5118</v>
      </c>
      <c r="B952" t="s">
        <v>2197</v>
      </c>
    </row>
    <row r="953" spans="1:2" x14ac:dyDescent="0.25">
      <c r="A953" t="s">
        <v>5118</v>
      </c>
      <c r="B953" t="s">
        <v>2199</v>
      </c>
    </row>
    <row r="954" spans="1:2" x14ac:dyDescent="0.25">
      <c r="A954" t="s">
        <v>5118</v>
      </c>
      <c r="B954" t="s">
        <v>2200</v>
      </c>
    </row>
    <row r="955" spans="1:2" x14ac:dyDescent="0.25">
      <c r="A955" t="s">
        <v>5118</v>
      </c>
      <c r="B955" t="s">
        <v>2201</v>
      </c>
    </row>
    <row r="956" spans="1:2" x14ac:dyDescent="0.25">
      <c r="A956" t="s">
        <v>5118</v>
      </c>
      <c r="B956" t="s">
        <v>2202</v>
      </c>
    </row>
    <row r="957" spans="1:2" x14ac:dyDescent="0.25">
      <c r="A957" t="s">
        <v>5118</v>
      </c>
      <c r="B957" t="s">
        <v>2203</v>
      </c>
    </row>
    <row r="958" spans="1:2" x14ac:dyDescent="0.25">
      <c r="A958" t="s">
        <v>5118</v>
      </c>
      <c r="B958" t="s">
        <v>2204</v>
      </c>
    </row>
    <row r="959" spans="1:2" x14ac:dyDescent="0.25">
      <c r="A959" t="s">
        <v>5118</v>
      </c>
      <c r="B959" t="s">
        <v>2205</v>
      </c>
    </row>
    <row r="960" spans="1:2" x14ac:dyDescent="0.25">
      <c r="A960" t="s">
        <v>5118</v>
      </c>
      <c r="B960" t="s">
        <v>2206</v>
      </c>
    </row>
    <row r="961" spans="1:2" x14ac:dyDescent="0.25">
      <c r="A961" t="s">
        <v>5118</v>
      </c>
      <c r="B961" t="s">
        <v>2207</v>
      </c>
    </row>
    <row r="962" spans="1:2" x14ac:dyDescent="0.25">
      <c r="A962" t="s">
        <v>5118</v>
      </c>
      <c r="B962" t="s">
        <v>2208</v>
      </c>
    </row>
    <row r="963" spans="1:2" x14ac:dyDescent="0.25">
      <c r="A963" t="s">
        <v>5118</v>
      </c>
      <c r="B963" t="s">
        <v>2209</v>
      </c>
    </row>
    <row r="964" spans="1:2" x14ac:dyDescent="0.25">
      <c r="A964" t="s">
        <v>5118</v>
      </c>
      <c r="B964" t="s">
        <v>2210</v>
      </c>
    </row>
    <row r="965" spans="1:2" x14ac:dyDescent="0.25">
      <c r="A965" t="s">
        <v>5118</v>
      </c>
      <c r="B965" t="s">
        <v>2211</v>
      </c>
    </row>
    <row r="966" spans="1:2" x14ac:dyDescent="0.25">
      <c r="A966" t="s">
        <v>5118</v>
      </c>
      <c r="B966" t="s">
        <v>2212</v>
      </c>
    </row>
    <row r="967" spans="1:2" x14ac:dyDescent="0.25">
      <c r="A967" t="s">
        <v>5118</v>
      </c>
      <c r="B967" t="s">
        <v>2213</v>
      </c>
    </row>
    <row r="968" spans="1:2" x14ac:dyDescent="0.25">
      <c r="A968" t="s">
        <v>5118</v>
      </c>
      <c r="B968" t="s">
        <v>2214</v>
      </c>
    </row>
    <row r="969" spans="1:2" x14ac:dyDescent="0.25">
      <c r="A969" t="s">
        <v>5118</v>
      </c>
      <c r="B969" t="s">
        <v>2215</v>
      </c>
    </row>
    <row r="970" spans="1:2" x14ac:dyDescent="0.25">
      <c r="A970" t="s">
        <v>5118</v>
      </c>
      <c r="B970" t="s">
        <v>2217</v>
      </c>
    </row>
    <row r="971" spans="1:2" x14ac:dyDescent="0.25">
      <c r="A971" t="s">
        <v>5118</v>
      </c>
      <c r="B971" t="s">
        <v>2218</v>
      </c>
    </row>
    <row r="972" spans="1:2" x14ac:dyDescent="0.25">
      <c r="A972" t="s">
        <v>5118</v>
      </c>
      <c r="B972" t="s">
        <v>2219</v>
      </c>
    </row>
    <row r="973" spans="1:2" x14ac:dyDescent="0.25">
      <c r="A973" t="s">
        <v>5118</v>
      </c>
      <c r="B973" t="s">
        <v>2220</v>
      </c>
    </row>
    <row r="974" spans="1:2" x14ac:dyDescent="0.25">
      <c r="A974" t="s">
        <v>5118</v>
      </c>
      <c r="B974" t="s">
        <v>2221</v>
      </c>
    </row>
    <row r="975" spans="1:2" x14ac:dyDescent="0.25">
      <c r="A975" t="s">
        <v>5118</v>
      </c>
      <c r="B975" t="s">
        <v>2222</v>
      </c>
    </row>
    <row r="976" spans="1:2" x14ac:dyDescent="0.25">
      <c r="A976" t="s">
        <v>5118</v>
      </c>
      <c r="B976" t="s">
        <v>2223</v>
      </c>
    </row>
    <row r="977" spans="1:2" x14ac:dyDescent="0.25">
      <c r="A977" t="s">
        <v>5118</v>
      </c>
      <c r="B977" t="s">
        <v>2224</v>
      </c>
    </row>
    <row r="978" spans="1:2" x14ac:dyDescent="0.25">
      <c r="A978" t="s">
        <v>5118</v>
      </c>
      <c r="B978" t="s">
        <v>2225</v>
      </c>
    </row>
    <row r="979" spans="1:2" x14ac:dyDescent="0.25">
      <c r="A979" t="s">
        <v>5118</v>
      </c>
      <c r="B979" t="s">
        <v>2226</v>
      </c>
    </row>
    <row r="980" spans="1:2" x14ac:dyDescent="0.25">
      <c r="A980" t="s">
        <v>5118</v>
      </c>
      <c r="B980" t="s">
        <v>2227</v>
      </c>
    </row>
    <row r="981" spans="1:2" x14ac:dyDescent="0.25">
      <c r="A981" t="s">
        <v>5118</v>
      </c>
      <c r="B981" t="s">
        <v>2228</v>
      </c>
    </row>
    <row r="982" spans="1:2" x14ac:dyDescent="0.25">
      <c r="A982" t="s">
        <v>5118</v>
      </c>
      <c r="B982" t="s">
        <v>2229</v>
      </c>
    </row>
    <row r="983" spans="1:2" x14ac:dyDescent="0.25">
      <c r="A983" t="s">
        <v>5118</v>
      </c>
      <c r="B983" t="s">
        <v>2232</v>
      </c>
    </row>
    <row r="984" spans="1:2" x14ac:dyDescent="0.25">
      <c r="A984" t="s">
        <v>5118</v>
      </c>
      <c r="B984" t="s">
        <v>2233</v>
      </c>
    </row>
    <row r="985" spans="1:2" x14ac:dyDescent="0.25">
      <c r="A985" t="s">
        <v>5118</v>
      </c>
      <c r="B985" t="s">
        <v>2234</v>
      </c>
    </row>
    <row r="986" spans="1:2" x14ac:dyDescent="0.25">
      <c r="A986" t="s">
        <v>5118</v>
      </c>
      <c r="B986" t="s">
        <v>2235</v>
      </c>
    </row>
    <row r="987" spans="1:2" x14ac:dyDescent="0.25">
      <c r="A987" t="s">
        <v>5118</v>
      </c>
      <c r="B987" t="s">
        <v>2236</v>
      </c>
    </row>
    <row r="988" spans="1:2" x14ac:dyDescent="0.25">
      <c r="A988" t="s">
        <v>5118</v>
      </c>
      <c r="B988" t="s">
        <v>2237</v>
      </c>
    </row>
    <row r="989" spans="1:2" x14ac:dyDescent="0.25">
      <c r="A989" t="s">
        <v>5118</v>
      </c>
      <c r="B989" t="s">
        <v>2238</v>
      </c>
    </row>
    <row r="990" spans="1:2" x14ac:dyDescent="0.25">
      <c r="A990" t="s">
        <v>5118</v>
      </c>
      <c r="B990" t="s">
        <v>2239</v>
      </c>
    </row>
    <row r="991" spans="1:2" x14ac:dyDescent="0.25">
      <c r="A991" t="s">
        <v>5118</v>
      </c>
      <c r="B991" t="s">
        <v>2240</v>
      </c>
    </row>
    <row r="992" spans="1:2" x14ac:dyDescent="0.25">
      <c r="A992" t="s">
        <v>5118</v>
      </c>
      <c r="B992" t="s">
        <v>2241</v>
      </c>
    </row>
    <row r="993" spans="1:2" x14ac:dyDescent="0.25">
      <c r="A993" t="s">
        <v>5118</v>
      </c>
      <c r="B993" t="s">
        <v>2242</v>
      </c>
    </row>
    <row r="994" spans="1:2" x14ac:dyDescent="0.25">
      <c r="A994" t="s">
        <v>5118</v>
      </c>
      <c r="B994" t="s">
        <v>2243</v>
      </c>
    </row>
    <row r="995" spans="1:2" x14ac:dyDescent="0.25">
      <c r="A995" t="s">
        <v>5118</v>
      </c>
      <c r="B995" t="s">
        <v>2244</v>
      </c>
    </row>
    <row r="996" spans="1:2" x14ac:dyDescent="0.25">
      <c r="A996" t="s">
        <v>5118</v>
      </c>
      <c r="B996" t="s">
        <v>2245</v>
      </c>
    </row>
    <row r="997" spans="1:2" x14ac:dyDescent="0.25">
      <c r="A997" t="s">
        <v>5118</v>
      </c>
      <c r="B997" t="s">
        <v>2246</v>
      </c>
    </row>
    <row r="998" spans="1:2" x14ac:dyDescent="0.25">
      <c r="A998" t="s">
        <v>5118</v>
      </c>
      <c r="B998" t="s">
        <v>2247</v>
      </c>
    </row>
    <row r="999" spans="1:2" x14ac:dyDescent="0.25">
      <c r="A999" t="s">
        <v>5118</v>
      </c>
      <c r="B999" t="s">
        <v>2248</v>
      </c>
    </row>
    <row r="1000" spans="1:2" x14ac:dyDescent="0.25">
      <c r="A1000" t="s">
        <v>5118</v>
      </c>
      <c r="B1000" t="s">
        <v>2249</v>
      </c>
    </row>
    <row r="1001" spans="1:2" x14ac:dyDescent="0.25">
      <c r="A1001" t="s">
        <v>5118</v>
      </c>
      <c r="B1001" t="s">
        <v>2250</v>
      </c>
    </row>
    <row r="1002" spans="1:2" x14ac:dyDescent="0.25">
      <c r="A1002" t="s">
        <v>5118</v>
      </c>
      <c r="B1002" t="s">
        <v>2251</v>
      </c>
    </row>
    <row r="1003" spans="1:2" x14ac:dyDescent="0.25">
      <c r="A1003" t="s">
        <v>5118</v>
      </c>
      <c r="B1003" t="s">
        <v>2252</v>
      </c>
    </row>
    <row r="1004" spans="1:2" x14ac:dyDescent="0.25">
      <c r="A1004" t="s">
        <v>5118</v>
      </c>
      <c r="B1004" t="s">
        <v>2253</v>
      </c>
    </row>
    <row r="1005" spans="1:2" x14ac:dyDescent="0.25">
      <c r="A1005" t="s">
        <v>5118</v>
      </c>
      <c r="B1005" t="s">
        <v>2254</v>
      </c>
    </row>
    <row r="1006" spans="1:2" x14ac:dyDescent="0.25">
      <c r="A1006" t="s">
        <v>5118</v>
      </c>
      <c r="B1006" t="s">
        <v>2255</v>
      </c>
    </row>
    <row r="1007" spans="1:2" x14ac:dyDescent="0.25">
      <c r="A1007" t="s">
        <v>5118</v>
      </c>
      <c r="B1007" t="s">
        <v>2256</v>
      </c>
    </row>
    <row r="1008" spans="1:2" x14ac:dyDescent="0.25">
      <c r="A1008" t="s">
        <v>5118</v>
      </c>
      <c r="B1008" t="s">
        <v>2257</v>
      </c>
    </row>
    <row r="1009" spans="1:2" x14ac:dyDescent="0.25">
      <c r="A1009" t="s">
        <v>5118</v>
      </c>
      <c r="B1009" t="s">
        <v>2259</v>
      </c>
    </row>
    <row r="1010" spans="1:2" x14ac:dyDescent="0.25">
      <c r="A1010" t="s">
        <v>5118</v>
      </c>
      <c r="B1010" t="s">
        <v>2260</v>
      </c>
    </row>
    <row r="1011" spans="1:2" x14ac:dyDescent="0.25">
      <c r="A1011" t="s">
        <v>5118</v>
      </c>
      <c r="B1011" t="s">
        <v>2261</v>
      </c>
    </row>
    <row r="1012" spans="1:2" x14ac:dyDescent="0.25">
      <c r="A1012" t="s">
        <v>5118</v>
      </c>
      <c r="B1012" t="s">
        <v>2262</v>
      </c>
    </row>
    <row r="1013" spans="1:2" x14ac:dyDescent="0.25">
      <c r="A1013" t="s">
        <v>5118</v>
      </c>
      <c r="B1013" t="s">
        <v>2263</v>
      </c>
    </row>
    <row r="1014" spans="1:2" x14ac:dyDescent="0.25">
      <c r="A1014" t="s">
        <v>5118</v>
      </c>
      <c r="B1014" t="s">
        <v>2264</v>
      </c>
    </row>
    <row r="1015" spans="1:2" x14ac:dyDescent="0.25">
      <c r="A1015" t="s">
        <v>5118</v>
      </c>
      <c r="B1015" t="s">
        <v>2265</v>
      </c>
    </row>
    <row r="1016" spans="1:2" x14ac:dyDescent="0.25">
      <c r="A1016" t="s">
        <v>5118</v>
      </c>
      <c r="B1016" t="s">
        <v>2266</v>
      </c>
    </row>
    <row r="1017" spans="1:2" x14ac:dyDescent="0.25">
      <c r="A1017" t="s">
        <v>5118</v>
      </c>
      <c r="B1017" t="s">
        <v>2267</v>
      </c>
    </row>
    <row r="1018" spans="1:2" x14ac:dyDescent="0.25">
      <c r="A1018" t="s">
        <v>5118</v>
      </c>
      <c r="B1018" t="s">
        <v>2268</v>
      </c>
    </row>
    <row r="1019" spans="1:2" x14ac:dyDescent="0.25">
      <c r="A1019" t="s">
        <v>5118</v>
      </c>
      <c r="B1019" t="s">
        <v>2269</v>
      </c>
    </row>
    <row r="1020" spans="1:2" x14ac:dyDescent="0.25">
      <c r="A1020" t="s">
        <v>5118</v>
      </c>
      <c r="B1020" t="s">
        <v>2270</v>
      </c>
    </row>
    <row r="1021" spans="1:2" x14ac:dyDescent="0.25">
      <c r="A1021" t="s">
        <v>5118</v>
      </c>
      <c r="B1021" t="s">
        <v>2271</v>
      </c>
    </row>
    <row r="1022" spans="1:2" x14ac:dyDescent="0.25">
      <c r="A1022" t="s">
        <v>5118</v>
      </c>
      <c r="B1022" t="s">
        <v>2272</v>
      </c>
    </row>
    <row r="1023" spans="1:2" x14ac:dyDescent="0.25">
      <c r="A1023" t="s">
        <v>5118</v>
      </c>
      <c r="B1023" t="s">
        <v>2273</v>
      </c>
    </row>
    <row r="1024" spans="1:2" x14ac:dyDescent="0.25">
      <c r="A1024" t="s">
        <v>5118</v>
      </c>
      <c r="B1024" t="s">
        <v>2274</v>
      </c>
    </row>
    <row r="1025" spans="1:2" x14ac:dyDescent="0.25">
      <c r="A1025" t="s">
        <v>5118</v>
      </c>
      <c r="B1025" t="s">
        <v>2275</v>
      </c>
    </row>
    <row r="1026" spans="1:2" x14ac:dyDescent="0.25">
      <c r="A1026" t="s">
        <v>5118</v>
      </c>
      <c r="B1026" t="s">
        <v>2277</v>
      </c>
    </row>
    <row r="1027" spans="1:2" x14ac:dyDescent="0.25">
      <c r="A1027" t="s">
        <v>5118</v>
      </c>
      <c r="B1027" t="s">
        <v>2278</v>
      </c>
    </row>
    <row r="1028" spans="1:2" x14ac:dyDescent="0.25">
      <c r="A1028" t="s">
        <v>5118</v>
      </c>
      <c r="B1028" t="s">
        <v>2279</v>
      </c>
    </row>
    <row r="1029" spans="1:2" x14ac:dyDescent="0.25">
      <c r="A1029" t="s">
        <v>5118</v>
      </c>
      <c r="B1029" t="s">
        <v>2280</v>
      </c>
    </row>
    <row r="1030" spans="1:2" x14ac:dyDescent="0.25">
      <c r="A1030" t="s">
        <v>5118</v>
      </c>
      <c r="B1030" t="s">
        <v>2281</v>
      </c>
    </row>
    <row r="1031" spans="1:2" x14ac:dyDescent="0.25">
      <c r="A1031" t="s">
        <v>5118</v>
      </c>
      <c r="B1031" t="s">
        <v>2282</v>
      </c>
    </row>
    <row r="1032" spans="1:2" x14ac:dyDescent="0.25">
      <c r="A1032" t="s">
        <v>5118</v>
      </c>
      <c r="B1032" t="s">
        <v>2283</v>
      </c>
    </row>
    <row r="1033" spans="1:2" x14ac:dyDescent="0.25">
      <c r="A1033" t="s">
        <v>5118</v>
      </c>
      <c r="B1033" t="s">
        <v>2284</v>
      </c>
    </row>
    <row r="1034" spans="1:2" x14ac:dyDescent="0.25">
      <c r="A1034" t="s">
        <v>5085</v>
      </c>
      <c r="B1034" t="s">
        <v>1554</v>
      </c>
    </row>
    <row r="1035" spans="1:2" x14ac:dyDescent="0.25">
      <c r="A1035" t="s">
        <v>5085</v>
      </c>
      <c r="B1035" t="s">
        <v>5119</v>
      </c>
    </row>
    <row r="1036" spans="1:2" x14ac:dyDescent="0.25">
      <c r="A1036" t="s">
        <v>5085</v>
      </c>
      <c r="B1036" t="s">
        <v>5120</v>
      </c>
    </row>
    <row r="1037" spans="1:2" x14ac:dyDescent="0.25">
      <c r="A1037" t="s">
        <v>5085</v>
      </c>
      <c r="B1037" t="s">
        <v>5121</v>
      </c>
    </row>
    <row r="1038" spans="1:2" x14ac:dyDescent="0.25">
      <c r="A1038" t="s">
        <v>5085</v>
      </c>
      <c r="B1038" t="s">
        <v>5122</v>
      </c>
    </row>
    <row r="1039" spans="1:2" x14ac:dyDescent="0.25">
      <c r="A1039" t="s">
        <v>5085</v>
      </c>
      <c r="B1039" t="s">
        <v>1584</v>
      </c>
    </row>
    <row r="1040" spans="1:2" x14ac:dyDescent="0.25">
      <c r="A1040" t="s">
        <v>5085</v>
      </c>
      <c r="B1040" t="s">
        <v>1587</v>
      </c>
    </row>
    <row r="1041" spans="1:2" x14ac:dyDescent="0.25">
      <c r="A1041" t="s">
        <v>5085</v>
      </c>
      <c r="B1041" t="s">
        <v>1586</v>
      </c>
    </row>
    <row r="1042" spans="1:2" x14ac:dyDescent="0.25">
      <c r="A1042" t="s">
        <v>5085</v>
      </c>
      <c r="B1042" t="s">
        <v>1619</v>
      </c>
    </row>
    <row r="1043" spans="1:2" x14ac:dyDescent="0.25">
      <c r="A1043" t="s">
        <v>5085</v>
      </c>
      <c r="B1043" t="s">
        <v>1640</v>
      </c>
    </row>
    <row r="1044" spans="1:2" x14ac:dyDescent="0.25">
      <c r="A1044" t="s">
        <v>5085</v>
      </c>
      <c r="B1044" t="s">
        <v>1696</v>
      </c>
    </row>
    <row r="1045" spans="1:2" x14ac:dyDescent="0.25">
      <c r="A1045" t="s">
        <v>5085</v>
      </c>
      <c r="B1045" t="s">
        <v>1732</v>
      </c>
    </row>
    <row r="1046" spans="1:2" x14ac:dyDescent="0.25">
      <c r="A1046" t="s">
        <v>5085</v>
      </c>
      <c r="B1046" t="s">
        <v>1720</v>
      </c>
    </row>
    <row r="1047" spans="1:2" x14ac:dyDescent="0.25">
      <c r="A1047" t="s">
        <v>5085</v>
      </c>
      <c r="B1047" t="s">
        <v>1907</v>
      </c>
    </row>
    <row r="1048" spans="1:2" x14ac:dyDescent="0.25">
      <c r="A1048" t="s">
        <v>5085</v>
      </c>
      <c r="B1048" t="s">
        <v>1860</v>
      </c>
    </row>
    <row r="1049" spans="1:2" x14ac:dyDescent="0.25">
      <c r="A1049" t="s">
        <v>5085</v>
      </c>
      <c r="B1049" t="s">
        <v>2039</v>
      </c>
    </row>
    <row r="1050" spans="1:2" x14ac:dyDescent="0.25">
      <c r="A1050" t="s">
        <v>5085</v>
      </c>
      <c r="B1050" t="s">
        <v>2040</v>
      </c>
    </row>
    <row r="1051" spans="1:2" x14ac:dyDescent="0.25">
      <c r="A1051" t="s">
        <v>5085</v>
      </c>
      <c r="B1051" t="s">
        <v>2154</v>
      </c>
    </row>
    <row r="1052" spans="1:2" x14ac:dyDescent="0.25">
      <c r="A1052" t="s">
        <v>5085</v>
      </c>
      <c r="B1052" t="s">
        <v>2198</v>
      </c>
    </row>
    <row r="1053" spans="1:2" x14ac:dyDescent="0.25">
      <c r="A1053" t="s">
        <v>5085</v>
      </c>
      <c r="B1053" t="s">
        <v>2185</v>
      </c>
    </row>
    <row r="1054" spans="1:2" x14ac:dyDescent="0.25">
      <c r="A1054" t="s">
        <v>5085</v>
      </c>
      <c r="B1054" t="s">
        <v>2216</v>
      </c>
    </row>
    <row r="1055" spans="1:2" x14ac:dyDescent="0.25">
      <c r="A1055" t="s">
        <v>5085</v>
      </c>
      <c r="B1055" t="s">
        <v>2258</v>
      </c>
    </row>
    <row r="1056" spans="1:2" x14ac:dyDescent="0.25">
      <c r="A1056" t="s">
        <v>5085</v>
      </c>
      <c r="B1056" t="s">
        <v>2276</v>
      </c>
    </row>
  </sheetData>
  <pageMargins left="0.7" right="0.7" top="0.75" bottom="0.75" header="0.3" footer="0.3"/>
  <pageSetup orientation="portrait" verticalDpi="59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67</vt:i4>
      </vt:variant>
    </vt:vector>
  </HeadingPairs>
  <TitlesOfParts>
    <vt:vector size="74" baseType="lpstr">
      <vt:lpstr>col_row</vt:lpstr>
      <vt:lpstr>needsol</vt:lpstr>
      <vt:lpstr>parameter</vt:lpstr>
      <vt:lpstr>ecpTransfer</vt:lpstr>
      <vt:lpstr>ecpSetMatch</vt:lpstr>
      <vt:lpstr>dispett3</vt:lpstr>
      <vt:lpstr>ParamBySub</vt:lpstr>
      <vt:lpstr>AIMDAF1</vt:lpstr>
      <vt:lpstr>AIMDAF2</vt:lpstr>
      <vt:lpstr>AIMDIM1</vt:lpstr>
      <vt:lpstr>AIMDIM2</vt:lpstr>
      <vt:lpstr>AIMDIM3</vt:lpstr>
      <vt:lpstr>AIMDIM4</vt:lpstr>
      <vt:lpstr>AIMDIM5</vt:lpstr>
      <vt:lpstr>AIMMSVARIABLE</vt:lpstr>
      <vt:lpstr>AIMSETDOMAIN</vt:lpstr>
      <vt:lpstr>C_COMMENT</vt:lpstr>
      <vt:lpstr>C_COUNT</vt:lpstr>
      <vt:lpstr>CNEEDSOL</vt:lpstr>
      <vt:lpstr>CODEUSAGE</vt:lpstr>
      <vt:lpstr>COLNAM_AIMMS</vt:lpstr>
      <vt:lpstr>COLNAM_MASK</vt:lpstr>
      <vt:lpstr>CSETNAM1</vt:lpstr>
      <vt:lpstr>CSETNAM2</vt:lpstr>
      <vt:lpstr>CSETNAM3</vt:lpstr>
      <vt:lpstr>CSETNAM4</vt:lpstr>
      <vt:lpstr>CSETNAM5</vt:lpstr>
      <vt:lpstr>CSETNAM6</vt:lpstr>
      <vt:lpstr>DAFDIM1</vt:lpstr>
      <vt:lpstr>DAFDIM2</vt:lpstr>
      <vt:lpstr>ECPLOOK</vt:lpstr>
      <vt:lpstr>ECPLOOKCount</vt:lpstr>
      <vt:lpstr>FORTDESCRIPTION</vt:lpstr>
      <vt:lpstr>FORTDIM1</vt:lpstr>
      <vt:lpstr>FORTDIM2</vt:lpstr>
      <vt:lpstr>FORTDIM3</vt:lpstr>
      <vt:lpstr>FORTDIM4</vt:lpstr>
      <vt:lpstr>FORTDIM5</vt:lpstr>
      <vt:lpstr>FORTRANVARIABLE</vt:lpstr>
      <vt:lpstr>FORTTYPE</vt:lpstr>
      <vt:lpstr>HISTORICALYEARS</vt:lpstr>
      <vt:lpstr>INCLUDEDATA</vt:lpstr>
      <vt:lpstr>INCLUDEFILE</vt:lpstr>
      <vt:lpstr>needsol</vt:lpstr>
      <vt:lpstr>NOGENCODE</vt:lpstr>
      <vt:lpstr>P_COUNT</vt:lpstr>
      <vt:lpstr>PARAMLIST</vt:lpstr>
      <vt:lpstr>PARAMNAME</vt:lpstr>
      <vt:lpstr>PSETNAM1</vt:lpstr>
      <vt:lpstr>PSETNAM2</vt:lpstr>
      <vt:lpstr>PSETNAM3</vt:lpstr>
      <vt:lpstr>PSETNAM4</vt:lpstr>
      <vt:lpstr>PSETNAM5</vt:lpstr>
      <vt:lpstr>PSETNAM6</vt:lpstr>
      <vt:lpstr>PSETNAM7</vt:lpstr>
      <vt:lpstr>PSETNAM8</vt:lpstr>
      <vt:lpstr>PSETNAM9</vt:lpstr>
      <vt:lpstr>PSETNAMA</vt:lpstr>
      <vt:lpstr>PSETNAMB</vt:lpstr>
      <vt:lpstr>R_COMMENT</vt:lpstr>
      <vt:lpstr>R_COUNT</vt:lpstr>
      <vt:lpstr>RNEEDSOL</vt:lpstr>
      <vt:lpstr>ROW_TYPE</vt:lpstr>
      <vt:lpstr>ROWNAM_AIMMS</vt:lpstr>
      <vt:lpstr>ROWNAM_MASK</vt:lpstr>
      <vt:lpstr>RSETNAM1</vt:lpstr>
      <vt:lpstr>RSETNAM2</vt:lpstr>
      <vt:lpstr>RSETNAM3</vt:lpstr>
      <vt:lpstr>RSETNAM4</vt:lpstr>
      <vt:lpstr>RSETNAM5</vt:lpstr>
      <vt:lpstr>RSETNAM6</vt:lpstr>
      <vt:lpstr>SUBCOUNT</vt:lpstr>
      <vt:lpstr>SUBLIST</vt:lpstr>
      <vt:lpstr>TransferCount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Kwon, Augustine</dc:creator>
  <cp:lastModifiedBy>Dandurova, Yelena (CONTR)</cp:lastModifiedBy>
  <dcterms:created xsi:type="dcterms:W3CDTF">2020-01-14T14:00:04Z</dcterms:created>
  <dcterms:modified xsi:type="dcterms:W3CDTF">2022-08-09T22:10:01Z</dcterms:modified>
</cp:coreProperties>
</file>