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em2\L\mid\mdr\git\NEMS\input\tdm\"/>
    </mc:Choice>
  </mc:AlternateContent>
  <bookViews>
    <workbookView xWindow="0" yWindow="0" windowWidth="18880" windowHeight="8210" tabRatio="599"/>
  </bookViews>
  <sheets>
    <sheet name="trnair" sheetId="1" r:id="rId1"/>
  </sheets>
  <definedNames>
    <definedName name="AIR_MGMT_ADJ">trnair!$C$1457:$BF$1488</definedName>
    <definedName name="ALPHAYD">trnair!$C$1438</definedName>
    <definedName name="ALPHAYI">trnair!$F$1438</definedName>
    <definedName name="ASMAC">trnair!$B$376:$BE$423</definedName>
    <definedName name="beta1_ftm">trnair!$D$355:$E$370</definedName>
    <definedName name="beta1_rpm">trnair!$D$152:$E$167</definedName>
    <definedName name="BETAFUELD">trnair!$C$1440</definedName>
    <definedName name="BETAFUELI">trnair!$F$1440</definedName>
    <definedName name="BETATIMED">trnair!$C$1441</definedName>
    <definedName name="BETATIMEI">trnair!$F$1441</definedName>
    <definedName name="COVIDMULT_HIMAC">trnair!$AA$1494:$AL$1525</definedName>
    <definedName name="COVIDMULT_LOMAC">trnair!$O$1494:$Z$1525</definedName>
    <definedName name="COVIDMULT_REF">trnair!$C$1494:$N$1525</definedName>
    <definedName name="FTM_HIST">trnair!$C$216:$AB$247</definedName>
    <definedName name="FTMAC">trnair!$B$427:$BE$474</definedName>
    <definedName name="FUEL_BURN_RED">trnair!$C$1270</definedName>
    <definedName name="GPTMD_FRT">trnair!$D$1223:$BG$1261</definedName>
    <definedName name="GPTMD_PASS">trnair!$D$1125:$BG$1172</definedName>
    <definedName name="GPTMD_PASS_VINT">trnair!$D$1277:$AY$1324</definedName>
    <definedName name="GPTMI_FRT">trnair!$D$1181:$BG$1219</definedName>
    <definedName name="GPTMI_PASS">trnair!$D$1074:$BG$1121</definedName>
    <definedName name="GPTMI_PASS_VINT">trnair!$D$1331:$AY$1378</definedName>
    <definedName name="intercept_ftm">trnair!$B$355:$C$370</definedName>
    <definedName name="intercept_rpm">trnair!$B$152:$C$167</definedName>
    <definedName name="LOAD_FACTOR">trnair!$C$178:$BF$209</definedName>
    <definedName name="MAX_UNPRK_SHR">trnair!$B$1004</definedName>
    <definedName name="MAXAGE_UNPRK_P">trnair!$B$1003</definedName>
    <definedName name="MIN_PRK_SHR">trnair!$B$1008:$D$1023</definedName>
    <definedName name="MINAGE_C_PACT">trnair!$B$1001</definedName>
    <definedName name="MINAGE_C_PPRK">trnair!$B$1000</definedName>
    <definedName name="MINAGE_PRK_F">trnair!$B$999</definedName>
    <definedName name="MINAGE_PRK_P">trnair!$B$1002</definedName>
    <definedName name="PASS_WEIGHT">trnair!$B$1046</definedName>
    <definedName name="pass_wgt_bts">trnair!$AC$2</definedName>
    <definedName name="PCT_BELLY_DOM">trnair!$D$1052:$BG$1054</definedName>
    <definedName name="PCT_BELLY_FRT">trnair!$D$1064:$BG$1069</definedName>
    <definedName name="PCT_BELLY_INT">trnair!$D$1055:$BG$1057</definedName>
    <definedName name="PCT_BELLY_PLOAD">trnair!$D$1052:$BG$1057</definedName>
    <definedName name="PCT_PASS_MTOW">trnair!$D$1041:$BG$1043</definedName>
    <definedName name="QAGTR_US">trnair!$B$1451:$BE$1451</definedName>
    <definedName name="RHOYD">trnair!$C$1439</definedName>
    <definedName name="RHOYI">trnair!$F$1439</definedName>
    <definedName name="RPMT_HIST">trnair!$B$11:$AA$42</definedName>
    <definedName name="SC_TOT_H">trnair!$B$744:$BE$791</definedName>
    <definedName name="SHR_FTM_BODY">trnair!$D$253:$BG$348</definedName>
    <definedName name="SHR_FTMD">trnair!$D$253:$BG$300</definedName>
    <definedName name="SHR_FTMI">trnair!$D$301:$BG$348</definedName>
    <definedName name="SHR_RPM_BODY">trnair!$D$49:$BG$144</definedName>
    <definedName name="SHR_RPMD">trnair!$D$49:$BG$96</definedName>
    <definedName name="SHR_RPMI">trnair!$D$97:$BG$144</definedName>
    <definedName name="STK_ALIGN_MULT">trnair!$D$1385:$I$1432</definedName>
    <definedName name="STK_SUP_NEW">trnair!$B$479:$BE$526</definedName>
    <definedName name="STKCA">trnair!$B$638:$BE$685</definedName>
    <definedName name="STKCAVINT">trnair!$B$847:$AW$894</definedName>
    <definedName name="STKCP">trnair!$B$691:$BE$738</definedName>
    <definedName name="STKCPVINT">trnair!$B$949:$AW$996</definedName>
    <definedName name="STKPA">trnair!$B$532:$BE$579</definedName>
    <definedName name="STKPAVINT">trnair!$B$796:$AW$843</definedName>
    <definedName name="STKPP">trnair!$B$585:$BE$632</definedName>
    <definedName name="STKPPVINT">trnair!$B$898:$AW$945</definedName>
    <definedName name="SURVAC">trnair!$C$1028:$AX$1033</definedName>
    <definedName name="WLD_GDP">trnair!$B$1552:$BE$1567</definedName>
    <definedName name="WLD_POP">trnair!$B$1531:$BE$1546</definedName>
    <definedName name="YIELD">trnair!$B$1445:$BE$1446</definedName>
  </definedNames>
  <calcPr calcId="152511"/>
</workbook>
</file>

<file path=xl/calcChain.xml><?xml version="1.0" encoding="utf-8"?>
<calcChain xmlns="http://schemas.openxmlformats.org/spreadsheetml/2006/main">
  <c r="AE7" i="1" l="1"/>
  <c r="AG43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11" i="1"/>
  <c r="AF16" i="1"/>
  <c r="AF17" i="1"/>
  <c r="AF18" i="1"/>
  <c r="AF19" i="1"/>
  <c r="AF20" i="1"/>
  <c r="AF21" i="1"/>
  <c r="AF22" i="1"/>
  <c r="AF23" i="1"/>
  <c r="AF24" i="1"/>
  <c r="AF25" i="1"/>
  <c r="AF26" i="1"/>
  <c r="AF30" i="1" s="1"/>
  <c r="AF34" i="1" s="1"/>
  <c r="AF38" i="1" s="1"/>
  <c r="AF42" i="1" s="1"/>
  <c r="AF27" i="1"/>
  <c r="AF28" i="1"/>
  <c r="AF29" i="1"/>
  <c r="AF31" i="1"/>
  <c r="AF32" i="1"/>
  <c r="AF36" i="1" s="1"/>
  <c r="AF40" i="1" s="1"/>
  <c r="AF33" i="1"/>
  <c r="AF35" i="1"/>
  <c r="AF37" i="1"/>
  <c r="AF39" i="1"/>
  <c r="AF41" i="1"/>
  <c r="AF15" i="1"/>
  <c r="AD11" i="1"/>
  <c r="AC12" i="1"/>
  <c r="AD12" i="1"/>
  <c r="AC13" i="1"/>
  <c r="AD13" i="1" s="1"/>
  <c r="AC14" i="1"/>
  <c r="AD14" i="1"/>
  <c r="AC16" i="1"/>
  <c r="AD16" i="1" s="1"/>
  <c r="AC18" i="1"/>
  <c r="AD18" i="1" s="1"/>
  <c r="AC20" i="1"/>
  <c r="AD20" i="1"/>
  <c r="AC22" i="1"/>
  <c r="AD22" i="1"/>
  <c r="AC24" i="1"/>
  <c r="AC26" i="1" s="1"/>
  <c r="AC28" i="1" l="1"/>
  <c r="AD26" i="1"/>
  <c r="AD24" i="1"/>
  <c r="AC15" i="1"/>
  <c r="AB1525" i="1"/>
  <c r="Z1525" i="1"/>
  <c r="AL1525" i="1" s="1"/>
  <c r="Y1525" i="1"/>
  <c r="AK1525" i="1" s="1"/>
  <c r="X1525" i="1"/>
  <c r="AJ1525" i="1" s="1"/>
  <c r="W1525" i="1"/>
  <c r="AI1525" i="1" s="1"/>
  <c r="V1525" i="1"/>
  <c r="AH1525" i="1" s="1"/>
  <c r="U1525" i="1"/>
  <c r="AG1525" i="1" s="1"/>
  <c r="T1525" i="1"/>
  <c r="AF1525" i="1" s="1"/>
  <c r="S1525" i="1"/>
  <c r="AE1525" i="1" s="1"/>
  <c r="R1525" i="1"/>
  <c r="AD1525" i="1" s="1"/>
  <c r="Q1525" i="1"/>
  <c r="AC1525" i="1" s="1"/>
  <c r="P1525" i="1"/>
  <c r="AL1524" i="1"/>
  <c r="Z1524" i="1"/>
  <c r="Y1524" i="1"/>
  <c r="AK1524" i="1" s="1"/>
  <c r="X1524" i="1"/>
  <c r="AJ1524" i="1" s="1"/>
  <c r="W1524" i="1"/>
  <c r="AI1524" i="1" s="1"/>
  <c r="V1524" i="1"/>
  <c r="AH1524" i="1" s="1"/>
  <c r="U1524" i="1"/>
  <c r="AG1524" i="1" s="1"/>
  <c r="T1524" i="1"/>
  <c r="AF1524" i="1" s="1"/>
  <c r="S1524" i="1"/>
  <c r="AE1524" i="1" s="1"/>
  <c r="R1524" i="1"/>
  <c r="AD1524" i="1" s="1"/>
  <c r="Q1524" i="1"/>
  <c r="AC1524" i="1" s="1"/>
  <c r="P1524" i="1"/>
  <c r="AB1524" i="1" s="1"/>
  <c r="AB1523" i="1"/>
  <c r="Z1523" i="1"/>
  <c r="AL1523" i="1" s="1"/>
  <c r="Y1523" i="1"/>
  <c r="AK1523" i="1" s="1"/>
  <c r="X1523" i="1"/>
  <c r="AJ1523" i="1" s="1"/>
  <c r="W1523" i="1"/>
  <c r="AI1523" i="1" s="1"/>
  <c r="V1523" i="1"/>
  <c r="AH1523" i="1" s="1"/>
  <c r="U1523" i="1"/>
  <c r="AG1523" i="1" s="1"/>
  <c r="T1523" i="1"/>
  <c r="AF1523" i="1" s="1"/>
  <c r="S1523" i="1"/>
  <c r="AE1523" i="1" s="1"/>
  <c r="R1523" i="1"/>
  <c r="AD1523" i="1" s="1"/>
  <c r="Q1523" i="1"/>
  <c r="AC1523" i="1" s="1"/>
  <c r="P1523" i="1"/>
  <c r="Z1522" i="1"/>
  <c r="AL1522" i="1" s="1"/>
  <c r="Y1522" i="1"/>
  <c r="AK1522" i="1" s="1"/>
  <c r="X1522" i="1"/>
  <c r="AJ1522" i="1" s="1"/>
  <c r="W1522" i="1"/>
  <c r="AI1522" i="1" s="1"/>
  <c r="V1522" i="1"/>
  <c r="AH1522" i="1" s="1"/>
  <c r="U1522" i="1"/>
  <c r="AG1522" i="1" s="1"/>
  <c r="T1522" i="1"/>
  <c r="AF1522" i="1" s="1"/>
  <c r="S1522" i="1"/>
  <c r="AE1522" i="1" s="1"/>
  <c r="R1522" i="1"/>
  <c r="AD1522" i="1" s="1"/>
  <c r="Q1522" i="1"/>
  <c r="AC1522" i="1" s="1"/>
  <c r="P1522" i="1"/>
  <c r="AB1522" i="1" s="1"/>
  <c r="Z1521" i="1"/>
  <c r="AL1521" i="1" s="1"/>
  <c r="Y1521" i="1"/>
  <c r="AK1521" i="1" s="1"/>
  <c r="X1521" i="1"/>
  <c r="AJ1521" i="1" s="1"/>
  <c r="W1521" i="1"/>
  <c r="AI1521" i="1" s="1"/>
  <c r="V1521" i="1"/>
  <c r="AH1521" i="1" s="1"/>
  <c r="U1521" i="1"/>
  <c r="AG1521" i="1" s="1"/>
  <c r="T1521" i="1"/>
  <c r="AF1521" i="1" s="1"/>
  <c r="S1521" i="1"/>
  <c r="AE1521" i="1" s="1"/>
  <c r="R1521" i="1"/>
  <c r="AD1521" i="1" s="1"/>
  <c r="Q1521" i="1"/>
  <c r="AC1521" i="1" s="1"/>
  <c r="P1521" i="1"/>
  <c r="AB1521" i="1" s="1"/>
  <c r="Z1520" i="1"/>
  <c r="AL1520" i="1" s="1"/>
  <c r="Y1520" i="1"/>
  <c r="AK1520" i="1" s="1"/>
  <c r="X1520" i="1"/>
  <c r="AJ1520" i="1" s="1"/>
  <c r="W1520" i="1"/>
  <c r="AI1520" i="1" s="1"/>
  <c r="V1520" i="1"/>
  <c r="AH1520" i="1" s="1"/>
  <c r="U1520" i="1"/>
  <c r="AG1520" i="1" s="1"/>
  <c r="T1520" i="1"/>
  <c r="AF1520" i="1" s="1"/>
  <c r="S1520" i="1"/>
  <c r="AE1520" i="1" s="1"/>
  <c r="R1520" i="1"/>
  <c r="AD1520" i="1" s="1"/>
  <c r="Q1520" i="1"/>
  <c r="AC1520" i="1" s="1"/>
  <c r="P1520" i="1"/>
  <c r="AB1520" i="1" s="1"/>
  <c r="AB1519" i="1"/>
  <c r="Z1519" i="1"/>
  <c r="AL1519" i="1" s="1"/>
  <c r="Y1519" i="1"/>
  <c r="AK1519" i="1" s="1"/>
  <c r="X1519" i="1"/>
  <c r="AJ1519" i="1" s="1"/>
  <c r="W1519" i="1"/>
  <c r="AI1519" i="1" s="1"/>
  <c r="V1519" i="1"/>
  <c r="AH1519" i="1" s="1"/>
  <c r="U1519" i="1"/>
  <c r="AG1519" i="1" s="1"/>
  <c r="T1519" i="1"/>
  <c r="AF1519" i="1" s="1"/>
  <c r="S1519" i="1"/>
  <c r="AE1519" i="1" s="1"/>
  <c r="R1519" i="1"/>
  <c r="AD1519" i="1" s="1"/>
  <c r="Q1519" i="1"/>
  <c r="AC1519" i="1" s="1"/>
  <c r="P1519" i="1"/>
  <c r="AB1518" i="1"/>
  <c r="Z1518" i="1"/>
  <c r="AL1518" i="1" s="1"/>
  <c r="Y1518" i="1"/>
  <c r="AK1518" i="1" s="1"/>
  <c r="X1518" i="1"/>
  <c r="AJ1518" i="1" s="1"/>
  <c r="W1518" i="1"/>
  <c r="AI1518" i="1" s="1"/>
  <c r="V1518" i="1"/>
  <c r="AH1518" i="1" s="1"/>
  <c r="U1518" i="1"/>
  <c r="AG1518" i="1" s="1"/>
  <c r="T1518" i="1"/>
  <c r="AF1518" i="1" s="1"/>
  <c r="S1518" i="1"/>
  <c r="AE1518" i="1" s="1"/>
  <c r="R1518" i="1"/>
  <c r="AD1518" i="1" s="1"/>
  <c r="Q1518" i="1"/>
  <c r="AC1518" i="1" s="1"/>
  <c r="P1518" i="1"/>
  <c r="Z1517" i="1"/>
  <c r="AL1517" i="1" s="1"/>
  <c r="Y1517" i="1"/>
  <c r="AK1517" i="1" s="1"/>
  <c r="X1517" i="1"/>
  <c r="AJ1517" i="1" s="1"/>
  <c r="W1517" i="1"/>
  <c r="AI1517" i="1" s="1"/>
  <c r="V1517" i="1"/>
  <c r="AH1517" i="1" s="1"/>
  <c r="U1517" i="1"/>
  <c r="AG1517" i="1" s="1"/>
  <c r="T1517" i="1"/>
  <c r="AF1517" i="1" s="1"/>
  <c r="S1517" i="1"/>
  <c r="AE1517" i="1" s="1"/>
  <c r="R1517" i="1"/>
  <c r="AD1517" i="1" s="1"/>
  <c r="Q1517" i="1"/>
  <c r="AC1517" i="1" s="1"/>
  <c r="P1517" i="1"/>
  <c r="AB1517" i="1" s="1"/>
  <c r="AB1516" i="1"/>
  <c r="Z1516" i="1"/>
  <c r="AL1516" i="1" s="1"/>
  <c r="Y1516" i="1"/>
  <c r="AK1516" i="1" s="1"/>
  <c r="X1516" i="1"/>
  <c r="AJ1516" i="1" s="1"/>
  <c r="W1516" i="1"/>
  <c r="AI1516" i="1" s="1"/>
  <c r="V1516" i="1"/>
  <c r="AH1516" i="1" s="1"/>
  <c r="U1516" i="1"/>
  <c r="AG1516" i="1" s="1"/>
  <c r="T1516" i="1"/>
  <c r="AF1516" i="1" s="1"/>
  <c r="S1516" i="1"/>
  <c r="AE1516" i="1" s="1"/>
  <c r="R1516" i="1"/>
  <c r="AD1516" i="1" s="1"/>
  <c r="Q1516" i="1"/>
  <c r="AC1516" i="1" s="1"/>
  <c r="P1516" i="1"/>
  <c r="AB1515" i="1"/>
  <c r="Z1515" i="1"/>
  <c r="AL1515" i="1" s="1"/>
  <c r="Y1515" i="1"/>
  <c r="AK1515" i="1" s="1"/>
  <c r="X1515" i="1"/>
  <c r="AJ1515" i="1" s="1"/>
  <c r="W1515" i="1"/>
  <c r="AI1515" i="1" s="1"/>
  <c r="V1515" i="1"/>
  <c r="AH1515" i="1" s="1"/>
  <c r="U1515" i="1"/>
  <c r="AG1515" i="1" s="1"/>
  <c r="T1515" i="1"/>
  <c r="AF1515" i="1" s="1"/>
  <c r="S1515" i="1"/>
  <c r="AE1515" i="1" s="1"/>
  <c r="R1515" i="1"/>
  <c r="AD1515" i="1" s="1"/>
  <c r="Q1515" i="1"/>
  <c r="AC1515" i="1" s="1"/>
  <c r="P1515" i="1"/>
  <c r="AB1514" i="1"/>
  <c r="Z1514" i="1"/>
  <c r="AL1514" i="1" s="1"/>
  <c r="Y1514" i="1"/>
  <c r="AK1514" i="1" s="1"/>
  <c r="X1514" i="1"/>
  <c r="AJ1514" i="1" s="1"/>
  <c r="W1514" i="1"/>
  <c r="AI1514" i="1" s="1"/>
  <c r="V1514" i="1"/>
  <c r="AH1514" i="1" s="1"/>
  <c r="U1514" i="1"/>
  <c r="AG1514" i="1" s="1"/>
  <c r="T1514" i="1"/>
  <c r="AF1514" i="1" s="1"/>
  <c r="S1514" i="1"/>
  <c r="AE1514" i="1" s="1"/>
  <c r="R1514" i="1"/>
  <c r="AD1514" i="1" s="1"/>
  <c r="Q1514" i="1"/>
  <c r="AC1514" i="1" s="1"/>
  <c r="P1514" i="1"/>
  <c r="Z1513" i="1"/>
  <c r="AL1513" i="1" s="1"/>
  <c r="Y1513" i="1"/>
  <c r="AK1513" i="1" s="1"/>
  <c r="X1513" i="1"/>
  <c r="AJ1513" i="1" s="1"/>
  <c r="W1513" i="1"/>
  <c r="AI1513" i="1" s="1"/>
  <c r="V1513" i="1"/>
  <c r="AH1513" i="1" s="1"/>
  <c r="U1513" i="1"/>
  <c r="AG1513" i="1" s="1"/>
  <c r="T1513" i="1"/>
  <c r="AF1513" i="1" s="1"/>
  <c r="S1513" i="1"/>
  <c r="AE1513" i="1" s="1"/>
  <c r="R1513" i="1"/>
  <c r="AD1513" i="1" s="1"/>
  <c r="Q1513" i="1"/>
  <c r="AC1513" i="1" s="1"/>
  <c r="P1513" i="1"/>
  <c r="AB1513" i="1" s="1"/>
  <c r="Z1512" i="1"/>
  <c r="AL1512" i="1" s="1"/>
  <c r="Y1512" i="1"/>
  <c r="AK1512" i="1" s="1"/>
  <c r="X1512" i="1"/>
  <c r="AJ1512" i="1" s="1"/>
  <c r="W1512" i="1"/>
  <c r="AI1512" i="1" s="1"/>
  <c r="V1512" i="1"/>
  <c r="AH1512" i="1" s="1"/>
  <c r="U1512" i="1"/>
  <c r="AG1512" i="1" s="1"/>
  <c r="T1512" i="1"/>
  <c r="AF1512" i="1" s="1"/>
  <c r="S1512" i="1"/>
  <c r="AE1512" i="1" s="1"/>
  <c r="R1512" i="1"/>
  <c r="AD1512" i="1" s="1"/>
  <c r="Q1512" i="1"/>
  <c r="AC1512" i="1" s="1"/>
  <c r="P1512" i="1"/>
  <c r="AB1512" i="1" s="1"/>
  <c r="AB1511" i="1"/>
  <c r="Z1511" i="1"/>
  <c r="AL1511" i="1" s="1"/>
  <c r="Y1511" i="1"/>
  <c r="AK1511" i="1" s="1"/>
  <c r="X1511" i="1"/>
  <c r="AJ1511" i="1" s="1"/>
  <c r="W1511" i="1"/>
  <c r="AI1511" i="1" s="1"/>
  <c r="V1511" i="1"/>
  <c r="AH1511" i="1" s="1"/>
  <c r="U1511" i="1"/>
  <c r="AG1511" i="1" s="1"/>
  <c r="T1511" i="1"/>
  <c r="AF1511" i="1" s="1"/>
  <c r="S1511" i="1"/>
  <c r="AE1511" i="1" s="1"/>
  <c r="R1511" i="1"/>
  <c r="AD1511" i="1" s="1"/>
  <c r="Q1511" i="1"/>
  <c r="AC1511" i="1" s="1"/>
  <c r="P1511" i="1"/>
  <c r="AB1510" i="1"/>
  <c r="Z1510" i="1"/>
  <c r="AL1510" i="1" s="1"/>
  <c r="Y1510" i="1"/>
  <c r="AK1510" i="1" s="1"/>
  <c r="X1510" i="1"/>
  <c r="AJ1510" i="1" s="1"/>
  <c r="W1510" i="1"/>
  <c r="AI1510" i="1" s="1"/>
  <c r="V1510" i="1"/>
  <c r="AH1510" i="1" s="1"/>
  <c r="U1510" i="1"/>
  <c r="AG1510" i="1" s="1"/>
  <c r="T1510" i="1"/>
  <c r="AF1510" i="1" s="1"/>
  <c r="S1510" i="1"/>
  <c r="AE1510" i="1" s="1"/>
  <c r="R1510" i="1"/>
  <c r="AD1510" i="1" s="1"/>
  <c r="Q1510" i="1"/>
  <c r="AC1510" i="1" s="1"/>
  <c r="P1510" i="1"/>
  <c r="Z1509" i="1"/>
  <c r="AL1509" i="1" s="1"/>
  <c r="Y1509" i="1"/>
  <c r="AK1509" i="1" s="1"/>
  <c r="X1509" i="1"/>
  <c r="AJ1509" i="1" s="1"/>
  <c r="W1509" i="1"/>
  <c r="AI1509" i="1" s="1"/>
  <c r="V1509" i="1"/>
  <c r="AH1509" i="1" s="1"/>
  <c r="U1509" i="1"/>
  <c r="AG1509" i="1" s="1"/>
  <c r="T1509" i="1"/>
  <c r="AF1509" i="1" s="1"/>
  <c r="S1509" i="1"/>
  <c r="AE1509" i="1" s="1"/>
  <c r="R1509" i="1"/>
  <c r="AD1509" i="1" s="1"/>
  <c r="Q1509" i="1"/>
  <c r="AC1509" i="1" s="1"/>
  <c r="P1509" i="1"/>
  <c r="AB1509" i="1" s="1"/>
  <c r="Z1508" i="1"/>
  <c r="AL1508" i="1" s="1"/>
  <c r="Y1508" i="1"/>
  <c r="AK1508" i="1" s="1"/>
  <c r="X1508" i="1"/>
  <c r="AJ1508" i="1" s="1"/>
  <c r="W1508" i="1"/>
  <c r="AI1508" i="1" s="1"/>
  <c r="V1508" i="1"/>
  <c r="AH1508" i="1" s="1"/>
  <c r="U1508" i="1"/>
  <c r="AG1508" i="1" s="1"/>
  <c r="T1508" i="1"/>
  <c r="AF1508" i="1" s="1"/>
  <c r="S1508" i="1"/>
  <c r="AE1508" i="1" s="1"/>
  <c r="R1508" i="1"/>
  <c r="AD1508" i="1" s="1"/>
  <c r="Q1508" i="1"/>
  <c r="AC1508" i="1" s="1"/>
  <c r="P1508" i="1"/>
  <c r="AB1508" i="1" s="1"/>
  <c r="AB1507" i="1"/>
  <c r="Z1507" i="1"/>
  <c r="AL1507" i="1" s="1"/>
  <c r="Y1507" i="1"/>
  <c r="AK1507" i="1" s="1"/>
  <c r="X1507" i="1"/>
  <c r="AJ1507" i="1" s="1"/>
  <c r="W1507" i="1"/>
  <c r="AI1507" i="1" s="1"/>
  <c r="V1507" i="1"/>
  <c r="AH1507" i="1" s="1"/>
  <c r="U1507" i="1"/>
  <c r="AG1507" i="1" s="1"/>
  <c r="T1507" i="1"/>
  <c r="AF1507" i="1" s="1"/>
  <c r="S1507" i="1"/>
  <c r="AE1507" i="1" s="1"/>
  <c r="R1507" i="1"/>
  <c r="AD1507" i="1" s="1"/>
  <c r="Q1507" i="1"/>
  <c r="AC1507" i="1" s="1"/>
  <c r="P1507" i="1"/>
  <c r="AB1506" i="1"/>
  <c r="Z1506" i="1"/>
  <c r="AL1506" i="1" s="1"/>
  <c r="Y1506" i="1"/>
  <c r="AK1506" i="1" s="1"/>
  <c r="X1506" i="1"/>
  <c r="AJ1506" i="1" s="1"/>
  <c r="W1506" i="1"/>
  <c r="AI1506" i="1" s="1"/>
  <c r="V1506" i="1"/>
  <c r="AH1506" i="1" s="1"/>
  <c r="U1506" i="1"/>
  <c r="AG1506" i="1" s="1"/>
  <c r="T1506" i="1"/>
  <c r="AF1506" i="1" s="1"/>
  <c r="S1506" i="1"/>
  <c r="AE1506" i="1" s="1"/>
  <c r="R1506" i="1"/>
  <c r="AD1506" i="1" s="1"/>
  <c r="Q1506" i="1"/>
  <c r="AC1506" i="1" s="1"/>
  <c r="P1506" i="1"/>
  <c r="Z1505" i="1"/>
  <c r="AL1505" i="1" s="1"/>
  <c r="Y1505" i="1"/>
  <c r="AK1505" i="1" s="1"/>
  <c r="X1505" i="1"/>
  <c r="AJ1505" i="1" s="1"/>
  <c r="W1505" i="1"/>
  <c r="AI1505" i="1" s="1"/>
  <c r="V1505" i="1"/>
  <c r="AH1505" i="1" s="1"/>
  <c r="U1505" i="1"/>
  <c r="AG1505" i="1" s="1"/>
  <c r="T1505" i="1"/>
  <c r="AF1505" i="1" s="1"/>
  <c r="S1505" i="1"/>
  <c r="AE1505" i="1" s="1"/>
  <c r="R1505" i="1"/>
  <c r="AD1505" i="1" s="1"/>
  <c r="Q1505" i="1"/>
  <c r="AC1505" i="1" s="1"/>
  <c r="P1505" i="1"/>
  <c r="AB1505" i="1" s="1"/>
  <c r="Z1504" i="1"/>
  <c r="AL1504" i="1" s="1"/>
  <c r="Y1504" i="1"/>
  <c r="AK1504" i="1" s="1"/>
  <c r="X1504" i="1"/>
  <c r="AJ1504" i="1" s="1"/>
  <c r="W1504" i="1"/>
  <c r="AI1504" i="1" s="1"/>
  <c r="V1504" i="1"/>
  <c r="AH1504" i="1" s="1"/>
  <c r="U1504" i="1"/>
  <c r="AG1504" i="1" s="1"/>
  <c r="T1504" i="1"/>
  <c r="AF1504" i="1" s="1"/>
  <c r="S1504" i="1"/>
  <c r="AE1504" i="1" s="1"/>
  <c r="R1504" i="1"/>
  <c r="AD1504" i="1" s="1"/>
  <c r="Q1504" i="1"/>
  <c r="AC1504" i="1" s="1"/>
  <c r="P1504" i="1"/>
  <c r="AB1504" i="1" s="1"/>
  <c r="AB1503" i="1"/>
  <c r="Z1503" i="1"/>
  <c r="AL1503" i="1" s="1"/>
  <c r="Y1503" i="1"/>
  <c r="AK1503" i="1" s="1"/>
  <c r="X1503" i="1"/>
  <c r="AJ1503" i="1" s="1"/>
  <c r="W1503" i="1"/>
  <c r="AI1503" i="1" s="1"/>
  <c r="V1503" i="1"/>
  <c r="AH1503" i="1" s="1"/>
  <c r="U1503" i="1"/>
  <c r="AG1503" i="1" s="1"/>
  <c r="T1503" i="1"/>
  <c r="AF1503" i="1" s="1"/>
  <c r="S1503" i="1"/>
  <c r="AE1503" i="1" s="1"/>
  <c r="R1503" i="1"/>
  <c r="AD1503" i="1" s="1"/>
  <c r="Q1503" i="1"/>
  <c r="AC1503" i="1" s="1"/>
  <c r="P1503" i="1"/>
  <c r="Z1502" i="1"/>
  <c r="AL1502" i="1" s="1"/>
  <c r="Y1502" i="1"/>
  <c r="AK1502" i="1" s="1"/>
  <c r="X1502" i="1"/>
  <c r="AJ1502" i="1" s="1"/>
  <c r="W1502" i="1"/>
  <c r="AI1502" i="1" s="1"/>
  <c r="V1502" i="1"/>
  <c r="AH1502" i="1" s="1"/>
  <c r="U1502" i="1"/>
  <c r="AG1502" i="1" s="1"/>
  <c r="T1502" i="1"/>
  <c r="AF1502" i="1" s="1"/>
  <c r="S1502" i="1"/>
  <c r="AE1502" i="1" s="1"/>
  <c r="R1502" i="1"/>
  <c r="AD1502" i="1" s="1"/>
  <c r="Q1502" i="1"/>
  <c r="AC1502" i="1" s="1"/>
  <c r="P1502" i="1"/>
  <c r="AB1502" i="1" s="1"/>
  <c r="AB1501" i="1"/>
  <c r="Z1501" i="1"/>
  <c r="AL1501" i="1" s="1"/>
  <c r="Y1501" i="1"/>
  <c r="AK1501" i="1" s="1"/>
  <c r="X1501" i="1"/>
  <c r="AJ1501" i="1" s="1"/>
  <c r="W1501" i="1"/>
  <c r="AI1501" i="1" s="1"/>
  <c r="V1501" i="1"/>
  <c r="AH1501" i="1" s="1"/>
  <c r="U1501" i="1"/>
  <c r="AG1501" i="1" s="1"/>
  <c r="T1501" i="1"/>
  <c r="AF1501" i="1" s="1"/>
  <c r="S1501" i="1"/>
  <c r="AE1501" i="1" s="1"/>
  <c r="R1501" i="1"/>
  <c r="AD1501" i="1" s="1"/>
  <c r="Q1501" i="1"/>
  <c r="AC1501" i="1" s="1"/>
  <c r="P1501" i="1"/>
  <c r="Z1500" i="1"/>
  <c r="AL1500" i="1" s="1"/>
  <c r="Y1500" i="1"/>
  <c r="AK1500" i="1" s="1"/>
  <c r="X1500" i="1"/>
  <c r="AJ1500" i="1" s="1"/>
  <c r="W1500" i="1"/>
  <c r="AI1500" i="1" s="1"/>
  <c r="V1500" i="1"/>
  <c r="AH1500" i="1" s="1"/>
  <c r="U1500" i="1"/>
  <c r="AG1500" i="1" s="1"/>
  <c r="T1500" i="1"/>
  <c r="AF1500" i="1" s="1"/>
  <c r="S1500" i="1"/>
  <c r="AE1500" i="1" s="1"/>
  <c r="R1500" i="1"/>
  <c r="AD1500" i="1" s="1"/>
  <c r="Q1500" i="1"/>
  <c r="AC1500" i="1" s="1"/>
  <c r="P1500" i="1"/>
  <c r="AB1500" i="1" s="1"/>
  <c r="AB1499" i="1"/>
  <c r="Z1499" i="1"/>
  <c r="AL1499" i="1" s="1"/>
  <c r="Y1499" i="1"/>
  <c r="AK1499" i="1" s="1"/>
  <c r="X1499" i="1"/>
  <c r="AJ1499" i="1" s="1"/>
  <c r="W1499" i="1"/>
  <c r="AI1499" i="1" s="1"/>
  <c r="V1499" i="1"/>
  <c r="AH1499" i="1" s="1"/>
  <c r="U1499" i="1"/>
  <c r="AG1499" i="1" s="1"/>
  <c r="T1499" i="1"/>
  <c r="AF1499" i="1" s="1"/>
  <c r="S1499" i="1"/>
  <c r="AE1499" i="1" s="1"/>
  <c r="R1499" i="1"/>
  <c r="AD1499" i="1" s="1"/>
  <c r="Q1499" i="1"/>
  <c r="AC1499" i="1" s="1"/>
  <c r="P1499" i="1"/>
  <c r="Z1498" i="1"/>
  <c r="AL1498" i="1" s="1"/>
  <c r="Y1498" i="1"/>
  <c r="AK1498" i="1" s="1"/>
  <c r="X1498" i="1"/>
  <c r="AJ1498" i="1" s="1"/>
  <c r="W1498" i="1"/>
  <c r="AI1498" i="1" s="1"/>
  <c r="V1498" i="1"/>
  <c r="AH1498" i="1" s="1"/>
  <c r="U1498" i="1"/>
  <c r="AG1498" i="1" s="1"/>
  <c r="T1498" i="1"/>
  <c r="AF1498" i="1" s="1"/>
  <c r="S1498" i="1"/>
  <c r="AE1498" i="1" s="1"/>
  <c r="R1498" i="1"/>
  <c r="AD1498" i="1" s="1"/>
  <c r="Q1498" i="1"/>
  <c r="AC1498" i="1" s="1"/>
  <c r="P1498" i="1"/>
  <c r="AB1498" i="1" s="1"/>
  <c r="AB1497" i="1"/>
  <c r="Z1497" i="1"/>
  <c r="AL1497" i="1" s="1"/>
  <c r="Y1497" i="1"/>
  <c r="AK1497" i="1" s="1"/>
  <c r="X1497" i="1"/>
  <c r="AJ1497" i="1" s="1"/>
  <c r="W1497" i="1"/>
  <c r="AI1497" i="1" s="1"/>
  <c r="V1497" i="1"/>
  <c r="AH1497" i="1" s="1"/>
  <c r="U1497" i="1"/>
  <c r="AG1497" i="1" s="1"/>
  <c r="T1497" i="1"/>
  <c r="AF1497" i="1" s="1"/>
  <c r="S1497" i="1"/>
  <c r="AE1497" i="1" s="1"/>
  <c r="R1497" i="1"/>
  <c r="AD1497" i="1" s="1"/>
  <c r="Q1497" i="1"/>
  <c r="AC1497" i="1" s="1"/>
  <c r="P1497" i="1"/>
  <c r="Z1496" i="1"/>
  <c r="AL1496" i="1" s="1"/>
  <c r="Y1496" i="1"/>
  <c r="AK1496" i="1" s="1"/>
  <c r="X1496" i="1"/>
  <c r="AJ1496" i="1" s="1"/>
  <c r="W1496" i="1"/>
  <c r="AI1496" i="1" s="1"/>
  <c r="V1496" i="1"/>
  <c r="AH1496" i="1" s="1"/>
  <c r="U1496" i="1"/>
  <c r="AG1496" i="1" s="1"/>
  <c r="T1496" i="1"/>
  <c r="AF1496" i="1" s="1"/>
  <c r="S1496" i="1"/>
  <c r="AE1496" i="1" s="1"/>
  <c r="R1496" i="1"/>
  <c r="AD1496" i="1" s="1"/>
  <c r="Q1496" i="1"/>
  <c r="AC1496" i="1" s="1"/>
  <c r="P1496" i="1"/>
  <c r="AB1496" i="1" s="1"/>
  <c r="AB1495" i="1"/>
  <c r="Z1495" i="1"/>
  <c r="AL1495" i="1" s="1"/>
  <c r="Y1495" i="1"/>
  <c r="AK1495" i="1" s="1"/>
  <c r="X1495" i="1"/>
  <c r="AJ1495" i="1" s="1"/>
  <c r="W1495" i="1"/>
  <c r="AI1495" i="1" s="1"/>
  <c r="V1495" i="1"/>
  <c r="AH1495" i="1" s="1"/>
  <c r="U1495" i="1"/>
  <c r="AG1495" i="1" s="1"/>
  <c r="T1495" i="1"/>
  <c r="AF1495" i="1" s="1"/>
  <c r="S1495" i="1"/>
  <c r="AE1495" i="1" s="1"/>
  <c r="R1495" i="1"/>
  <c r="AD1495" i="1" s="1"/>
  <c r="Q1495" i="1"/>
  <c r="AC1495" i="1" s="1"/>
  <c r="P1495" i="1"/>
  <c r="Z1494" i="1"/>
  <c r="AL1494" i="1" s="1"/>
  <c r="Y1494" i="1"/>
  <c r="AK1494" i="1" s="1"/>
  <c r="X1494" i="1"/>
  <c r="AJ1494" i="1" s="1"/>
  <c r="W1494" i="1"/>
  <c r="AI1494" i="1" s="1"/>
  <c r="V1494" i="1"/>
  <c r="AH1494" i="1" s="1"/>
  <c r="U1494" i="1"/>
  <c r="AG1494" i="1" s="1"/>
  <c r="T1494" i="1"/>
  <c r="AF1494" i="1" s="1"/>
  <c r="S1494" i="1"/>
  <c r="AE1494" i="1" s="1"/>
  <c r="R1494" i="1"/>
  <c r="AD1494" i="1" s="1"/>
  <c r="Q1494" i="1"/>
  <c r="AC1494" i="1" s="1"/>
  <c r="P1494" i="1"/>
  <c r="AB1494" i="1" s="1"/>
  <c r="Z1446" i="1"/>
  <c r="AA1446" i="1" s="1"/>
  <c r="Z1445" i="1"/>
  <c r="AA1445" i="1" s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E1363" i="1"/>
  <c r="D1363" i="1" s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E1347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E1331" i="1"/>
  <c r="D1331" i="1" s="1"/>
  <c r="C1331" i="1"/>
  <c r="B1331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AY1274" i="1"/>
  <c r="AX1274" i="1"/>
  <c r="AW1274" i="1"/>
  <c r="AV1274" i="1"/>
  <c r="AU1274" i="1"/>
  <c r="AT1274" i="1"/>
  <c r="AS1274" i="1"/>
  <c r="AR1274" i="1"/>
  <c r="AQ1274" i="1"/>
  <c r="AP1274" i="1"/>
  <c r="AO1274" i="1"/>
  <c r="AN1274" i="1"/>
  <c r="AM1274" i="1"/>
  <c r="AL1274" i="1"/>
  <c r="AK1274" i="1"/>
  <c r="AJ1274" i="1"/>
  <c r="AI1274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F1274" i="1"/>
  <c r="F1363" i="1" s="1"/>
  <c r="G1363" i="1" s="1"/>
  <c r="H1363" i="1" s="1"/>
  <c r="I1363" i="1" s="1"/>
  <c r="J1363" i="1" s="1"/>
  <c r="K1363" i="1" s="1"/>
  <c r="L1363" i="1" s="1"/>
  <c r="M1363" i="1" s="1"/>
  <c r="N1363" i="1" s="1"/>
  <c r="O1363" i="1" s="1"/>
  <c r="P1363" i="1" s="1"/>
  <c r="Q1363" i="1" s="1"/>
  <c r="R1363" i="1" s="1"/>
  <c r="S1363" i="1" s="1"/>
  <c r="T1363" i="1" s="1"/>
  <c r="U1363" i="1" s="1"/>
  <c r="V1363" i="1" s="1"/>
  <c r="W1363" i="1" s="1"/>
  <c r="X1363" i="1" s="1"/>
  <c r="Y1363" i="1" s="1"/>
  <c r="Z1363" i="1" s="1"/>
  <c r="AA1363" i="1" s="1"/>
  <c r="AB1363" i="1" s="1"/>
  <c r="AC1363" i="1" s="1"/>
  <c r="AD1363" i="1" s="1"/>
  <c r="AE1363" i="1" s="1"/>
  <c r="AF1363" i="1" s="1"/>
  <c r="AG1363" i="1" s="1"/>
  <c r="AH1363" i="1" s="1"/>
  <c r="AI1363" i="1" s="1"/>
  <c r="AJ1363" i="1" s="1"/>
  <c r="AK1363" i="1" s="1"/>
  <c r="AL1363" i="1" s="1"/>
  <c r="AM1363" i="1" s="1"/>
  <c r="AN1363" i="1" s="1"/>
  <c r="AO1363" i="1" s="1"/>
  <c r="AP1363" i="1" s="1"/>
  <c r="AQ1363" i="1" s="1"/>
  <c r="AR1363" i="1" s="1"/>
  <c r="AS1363" i="1" s="1"/>
  <c r="AT1363" i="1" s="1"/>
  <c r="AU1363" i="1" s="1"/>
  <c r="AV1363" i="1" s="1"/>
  <c r="AW1363" i="1" s="1"/>
  <c r="AX1363" i="1" s="1"/>
  <c r="AY1363" i="1" s="1"/>
  <c r="AZ1363" i="1" s="1"/>
  <c r="C1270" i="1"/>
  <c r="U1252" i="1"/>
  <c r="U1253" i="1" s="1"/>
  <c r="U1254" i="1" s="1"/>
  <c r="U1255" i="1" s="1"/>
  <c r="U1256" i="1" s="1"/>
  <c r="U1257" i="1" s="1"/>
  <c r="U1258" i="1" s="1"/>
  <c r="U1259" i="1" s="1"/>
  <c r="U1260" i="1" s="1"/>
  <c r="U1261" i="1" s="1"/>
  <c r="U1251" i="1"/>
  <c r="Q1251" i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F1251" i="1"/>
  <c r="AA1250" i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Z1250" i="1"/>
  <c r="Z1251" i="1" s="1"/>
  <c r="Z1252" i="1" s="1"/>
  <c r="Z1253" i="1" s="1"/>
  <c r="Z1254" i="1" s="1"/>
  <c r="Z1255" i="1" s="1"/>
  <c r="Z1256" i="1" s="1"/>
  <c r="Z1257" i="1" s="1"/>
  <c r="Z1258" i="1" s="1"/>
  <c r="Z1259" i="1" s="1"/>
  <c r="Z1260" i="1" s="1"/>
  <c r="Z1261" i="1" s="1"/>
  <c r="Y1250" i="1"/>
  <c r="Y1251" i="1" s="1"/>
  <c r="Y1252" i="1" s="1"/>
  <c r="Y1253" i="1" s="1"/>
  <c r="Y1254" i="1" s="1"/>
  <c r="Y1255" i="1" s="1"/>
  <c r="Y1256" i="1" s="1"/>
  <c r="Y1257" i="1" s="1"/>
  <c r="Y1258" i="1" s="1"/>
  <c r="Y1259" i="1" s="1"/>
  <c r="Y1260" i="1" s="1"/>
  <c r="Y1261" i="1" s="1"/>
  <c r="X1250" i="1"/>
  <c r="X1251" i="1" s="1"/>
  <c r="X1252" i="1" s="1"/>
  <c r="X1253" i="1" s="1"/>
  <c r="X1254" i="1" s="1"/>
  <c r="X1255" i="1" s="1"/>
  <c r="X1256" i="1" s="1"/>
  <c r="X1257" i="1" s="1"/>
  <c r="X1258" i="1" s="1"/>
  <c r="X1259" i="1" s="1"/>
  <c r="X1260" i="1" s="1"/>
  <c r="X1261" i="1" s="1"/>
  <c r="W1250" i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V1250" i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U1250" i="1"/>
  <c r="T1250" i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S1250" i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R1250" i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Q1250" i="1"/>
  <c r="P1250" i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O1250" i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N1250" i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M1250" i="1"/>
  <c r="M1251" i="1" s="1"/>
  <c r="L1250" i="1"/>
  <c r="K1250" i="1"/>
  <c r="J1250" i="1"/>
  <c r="I1250" i="1"/>
  <c r="H1250" i="1"/>
  <c r="G1250" i="1"/>
  <c r="F1250" i="1"/>
  <c r="E1250" i="1"/>
  <c r="D1250" i="1"/>
  <c r="L1249" i="1"/>
  <c r="K1249" i="1"/>
  <c r="J1249" i="1"/>
  <c r="I1249" i="1"/>
  <c r="H1249" i="1"/>
  <c r="G1249" i="1"/>
  <c r="F1249" i="1"/>
  <c r="E1249" i="1"/>
  <c r="D1249" i="1"/>
  <c r="W1239" i="1"/>
  <c r="W1240" i="1" s="1"/>
  <c r="W1241" i="1" s="1"/>
  <c r="W1242" i="1" s="1"/>
  <c r="W1243" i="1" s="1"/>
  <c r="W1244" i="1" s="1"/>
  <c r="W1245" i="1" s="1"/>
  <c r="W1246" i="1" s="1"/>
  <c r="W1247" i="1" s="1"/>
  <c r="W1248" i="1" s="1"/>
  <c r="X1238" i="1"/>
  <c r="X1239" i="1" s="1"/>
  <c r="X1240" i="1" s="1"/>
  <c r="X1241" i="1" s="1"/>
  <c r="X1242" i="1" s="1"/>
  <c r="X1243" i="1" s="1"/>
  <c r="X1244" i="1" s="1"/>
  <c r="X1245" i="1" s="1"/>
  <c r="X1246" i="1" s="1"/>
  <c r="X1247" i="1" s="1"/>
  <c r="X1248" i="1" s="1"/>
  <c r="W1238" i="1"/>
  <c r="AA1237" i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Z1237" i="1"/>
  <c r="Z1238" i="1" s="1"/>
  <c r="Z1239" i="1" s="1"/>
  <c r="Z1240" i="1" s="1"/>
  <c r="Z1241" i="1" s="1"/>
  <c r="Z1242" i="1" s="1"/>
  <c r="Z1243" i="1" s="1"/>
  <c r="Z1244" i="1" s="1"/>
  <c r="Z1245" i="1" s="1"/>
  <c r="Z1246" i="1" s="1"/>
  <c r="Z1247" i="1" s="1"/>
  <c r="Z1248" i="1" s="1"/>
  <c r="Y1237" i="1"/>
  <c r="Y1238" i="1" s="1"/>
  <c r="Y1239" i="1" s="1"/>
  <c r="Y1240" i="1" s="1"/>
  <c r="Y1241" i="1" s="1"/>
  <c r="Y1242" i="1" s="1"/>
  <c r="Y1243" i="1" s="1"/>
  <c r="Y1244" i="1" s="1"/>
  <c r="Y1245" i="1" s="1"/>
  <c r="Y1246" i="1" s="1"/>
  <c r="Y1247" i="1" s="1"/>
  <c r="Y1248" i="1" s="1"/>
  <c r="X1237" i="1"/>
  <c r="W1237" i="1"/>
  <c r="V1237" i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U1237" i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T1237" i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S1237" i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R1237" i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Q1237" i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P1237" i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O1237" i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N1237" i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M1237" i="1"/>
  <c r="M1238" i="1" s="1"/>
  <c r="G1238" i="1" s="1"/>
  <c r="L1237" i="1"/>
  <c r="K1237" i="1"/>
  <c r="I1237" i="1"/>
  <c r="H1237" i="1"/>
  <c r="G1237" i="1"/>
  <c r="F1237" i="1"/>
  <c r="E1237" i="1"/>
  <c r="D1237" i="1"/>
  <c r="L1236" i="1"/>
  <c r="K1236" i="1"/>
  <c r="J1236" i="1"/>
  <c r="I1236" i="1"/>
  <c r="H1236" i="1"/>
  <c r="G1236" i="1"/>
  <c r="F1236" i="1"/>
  <c r="E1236" i="1"/>
  <c r="D1236" i="1"/>
  <c r="AA1224" i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Z1224" i="1"/>
  <c r="Z1225" i="1" s="1"/>
  <c r="Z1226" i="1" s="1"/>
  <c r="Z1227" i="1" s="1"/>
  <c r="Z1228" i="1" s="1"/>
  <c r="Z1229" i="1" s="1"/>
  <c r="Z1230" i="1" s="1"/>
  <c r="Z1231" i="1" s="1"/>
  <c r="Z1232" i="1" s="1"/>
  <c r="Z1233" i="1" s="1"/>
  <c r="Z1234" i="1" s="1"/>
  <c r="Z1235" i="1" s="1"/>
  <c r="Y1224" i="1"/>
  <c r="Y1225" i="1" s="1"/>
  <c r="Y1226" i="1" s="1"/>
  <c r="Y1227" i="1" s="1"/>
  <c r="Y1228" i="1" s="1"/>
  <c r="Y1229" i="1" s="1"/>
  <c r="Y1230" i="1" s="1"/>
  <c r="Y1231" i="1" s="1"/>
  <c r="Y1232" i="1" s="1"/>
  <c r="Y1233" i="1" s="1"/>
  <c r="Y1234" i="1" s="1"/>
  <c r="Y1235" i="1" s="1"/>
  <c r="X1224" i="1"/>
  <c r="X1225" i="1" s="1"/>
  <c r="X1226" i="1" s="1"/>
  <c r="X1227" i="1" s="1"/>
  <c r="X1228" i="1" s="1"/>
  <c r="X1229" i="1" s="1"/>
  <c r="X1230" i="1" s="1"/>
  <c r="X1231" i="1" s="1"/>
  <c r="X1232" i="1" s="1"/>
  <c r="X1233" i="1" s="1"/>
  <c r="X1234" i="1" s="1"/>
  <c r="X1235" i="1" s="1"/>
  <c r="W1224" i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V1224" i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U1224" i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T1224" i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S1224" i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R1224" i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Q1224" i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P1224" i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O1224" i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N1224" i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M1224" i="1"/>
  <c r="J1224" i="1" s="1"/>
  <c r="L1224" i="1"/>
  <c r="I1224" i="1"/>
  <c r="H1224" i="1"/>
  <c r="E1224" i="1"/>
  <c r="D1224" i="1"/>
  <c r="L1223" i="1"/>
  <c r="K1223" i="1"/>
  <c r="J1223" i="1"/>
  <c r="I1223" i="1"/>
  <c r="H1223" i="1"/>
  <c r="G1223" i="1"/>
  <c r="F1223" i="1"/>
  <c r="E1223" i="1"/>
  <c r="D1223" i="1"/>
  <c r="AA1208" i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Z1208" i="1"/>
  <c r="Z1209" i="1" s="1"/>
  <c r="Z1210" i="1" s="1"/>
  <c r="Z1211" i="1" s="1"/>
  <c r="Z1212" i="1" s="1"/>
  <c r="Z1213" i="1" s="1"/>
  <c r="Z1214" i="1" s="1"/>
  <c r="Z1215" i="1" s="1"/>
  <c r="Z1216" i="1" s="1"/>
  <c r="Z1217" i="1" s="1"/>
  <c r="Z1218" i="1" s="1"/>
  <c r="Z1219" i="1" s="1"/>
  <c r="Y1208" i="1"/>
  <c r="Y1209" i="1" s="1"/>
  <c r="Y1210" i="1" s="1"/>
  <c r="Y1211" i="1" s="1"/>
  <c r="Y1212" i="1" s="1"/>
  <c r="Y1213" i="1" s="1"/>
  <c r="Y1214" i="1" s="1"/>
  <c r="Y1215" i="1" s="1"/>
  <c r="Y1216" i="1" s="1"/>
  <c r="Y1217" i="1" s="1"/>
  <c r="Y1218" i="1" s="1"/>
  <c r="Y1219" i="1" s="1"/>
  <c r="X1208" i="1"/>
  <c r="X1209" i="1" s="1"/>
  <c r="X1210" i="1" s="1"/>
  <c r="X1211" i="1" s="1"/>
  <c r="X1212" i="1" s="1"/>
  <c r="X1213" i="1" s="1"/>
  <c r="X1214" i="1" s="1"/>
  <c r="X1215" i="1" s="1"/>
  <c r="X1216" i="1" s="1"/>
  <c r="X1217" i="1" s="1"/>
  <c r="X1218" i="1" s="1"/>
  <c r="X1219" i="1" s="1"/>
  <c r="W1208" i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V1208" i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U1208" i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T1208" i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S1208" i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R1208" i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Q1208" i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P1208" i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O1208" i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N1208" i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M1208" i="1"/>
  <c r="M1209" i="1" s="1"/>
  <c r="L1208" i="1"/>
  <c r="K1208" i="1"/>
  <c r="J1208" i="1"/>
  <c r="I1208" i="1"/>
  <c r="H1208" i="1"/>
  <c r="G1208" i="1"/>
  <c r="F1208" i="1"/>
  <c r="E1208" i="1"/>
  <c r="D1208" i="1"/>
  <c r="L1207" i="1"/>
  <c r="K1207" i="1"/>
  <c r="J1207" i="1"/>
  <c r="I1207" i="1"/>
  <c r="H1207" i="1"/>
  <c r="G1207" i="1"/>
  <c r="F1207" i="1"/>
  <c r="E1207" i="1"/>
  <c r="D1207" i="1"/>
  <c r="AA1195" i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Z1195" i="1"/>
  <c r="Z1196" i="1" s="1"/>
  <c r="Z1197" i="1" s="1"/>
  <c r="Z1198" i="1" s="1"/>
  <c r="Z1199" i="1" s="1"/>
  <c r="Z1200" i="1" s="1"/>
  <c r="Z1201" i="1" s="1"/>
  <c r="Z1202" i="1" s="1"/>
  <c r="Z1203" i="1" s="1"/>
  <c r="Z1204" i="1" s="1"/>
  <c r="Z1205" i="1" s="1"/>
  <c r="Z1206" i="1" s="1"/>
  <c r="Y1195" i="1"/>
  <c r="Y1196" i="1" s="1"/>
  <c r="Y1197" i="1" s="1"/>
  <c r="Y1198" i="1" s="1"/>
  <c r="Y1199" i="1" s="1"/>
  <c r="Y1200" i="1" s="1"/>
  <c r="Y1201" i="1" s="1"/>
  <c r="Y1202" i="1" s="1"/>
  <c r="Y1203" i="1" s="1"/>
  <c r="Y1204" i="1" s="1"/>
  <c r="Y1205" i="1" s="1"/>
  <c r="Y1206" i="1" s="1"/>
  <c r="X1195" i="1"/>
  <c r="X1196" i="1" s="1"/>
  <c r="X1197" i="1" s="1"/>
  <c r="X1198" i="1" s="1"/>
  <c r="X1199" i="1" s="1"/>
  <c r="X1200" i="1" s="1"/>
  <c r="X1201" i="1" s="1"/>
  <c r="X1202" i="1" s="1"/>
  <c r="X1203" i="1" s="1"/>
  <c r="X1204" i="1" s="1"/>
  <c r="X1205" i="1" s="1"/>
  <c r="X1206" i="1" s="1"/>
  <c r="W1195" i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V1195" i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U1195" i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T1195" i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S1195" i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R1195" i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Q1195" i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P1195" i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O1195" i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N1195" i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M1195" i="1"/>
  <c r="J1195" i="1" s="1"/>
  <c r="I1195" i="1"/>
  <c r="E1195" i="1"/>
  <c r="L1194" i="1"/>
  <c r="K1194" i="1"/>
  <c r="J1194" i="1"/>
  <c r="I1194" i="1"/>
  <c r="H1194" i="1"/>
  <c r="G1194" i="1"/>
  <c r="F1194" i="1"/>
  <c r="E1194" i="1"/>
  <c r="D1194" i="1"/>
  <c r="AA1182" i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Z1182" i="1"/>
  <c r="Z1183" i="1" s="1"/>
  <c r="Z1184" i="1" s="1"/>
  <c r="Z1185" i="1" s="1"/>
  <c r="Z1186" i="1" s="1"/>
  <c r="Z1187" i="1" s="1"/>
  <c r="Z1188" i="1" s="1"/>
  <c r="Z1189" i="1" s="1"/>
  <c r="Z1190" i="1" s="1"/>
  <c r="Z1191" i="1" s="1"/>
  <c r="Z1192" i="1" s="1"/>
  <c r="Z1193" i="1" s="1"/>
  <c r="Y1182" i="1"/>
  <c r="Y1183" i="1" s="1"/>
  <c r="Y1184" i="1" s="1"/>
  <c r="Y1185" i="1" s="1"/>
  <c r="Y1186" i="1" s="1"/>
  <c r="Y1187" i="1" s="1"/>
  <c r="Y1188" i="1" s="1"/>
  <c r="Y1189" i="1" s="1"/>
  <c r="Y1190" i="1" s="1"/>
  <c r="Y1191" i="1" s="1"/>
  <c r="Y1192" i="1" s="1"/>
  <c r="Y1193" i="1" s="1"/>
  <c r="X1182" i="1"/>
  <c r="X1183" i="1" s="1"/>
  <c r="X1184" i="1" s="1"/>
  <c r="X1185" i="1" s="1"/>
  <c r="X1186" i="1" s="1"/>
  <c r="X1187" i="1" s="1"/>
  <c r="X1188" i="1" s="1"/>
  <c r="X1189" i="1" s="1"/>
  <c r="X1190" i="1" s="1"/>
  <c r="X1191" i="1" s="1"/>
  <c r="X1192" i="1" s="1"/>
  <c r="X1193" i="1" s="1"/>
  <c r="W1182" i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V1182" i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U1182" i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T1182" i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S1182" i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R1182" i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Q1182" i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P1182" i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O1182" i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N1182" i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M1182" i="1"/>
  <c r="M1183" i="1" s="1"/>
  <c r="K1182" i="1"/>
  <c r="J1182" i="1"/>
  <c r="I1182" i="1"/>
  <c r="H1182" i="1"/>
  <c r="G1182" i="1"/>
  <c r="F1182" i="1"/>
  <c r="E1182" i="1"/>
  <c r="D1182" i="1"/>
  <c r="L1181" i="1"/>
  <c r="K1181" i="1"/>
  <c r="J1181" i="1"/>
  <c r="I1181" i="1"/>
  <c r="H1181" i="1"/>
  <c r="G1181" i="1"/>
  <c r="F1181" i="1"/>
  <c r="E1181" i="1"/>
  <c r="D1181" i="1"/>
  <c r="R1172" i="1"/>
  <c r="Q1172" i="1" s="1"/>
  <c r="P1172" i="1" s="1"/>
  <c r="O1172" i="1" s="1"/>
  <c r="N1172" i="1" s="1"/>
  <c r="M1172" i="1" s="1"/>
  <c r="L1172" i="1" s="1"/>
  <c r="K1172" i="1" s="1"/>
  <c r="J1172" i="1" s="1"/>
  <c r="I1172" i="1" s="1"/>
  <c r="H1172" i="1" s="1"/>
  <c r="G1172" i="1" s="1"/>
  <c r="F1172" i="1" s="1"/>
  <c r="E1172" i="1" s="1"/>
  <c r="D1172" i="1" s="1"/>
  <c r="C1172" i="1"/>
  <c r="B1172" i="1"/>
  <c r="R1171" i="1"/>
  <c r="Q1171" i="1" s="1"/>
  <c r="P1171" i="1" s="1"/>
  <c r="O1171" i="1" s="1"/>
  <c r="N1171" i="1" s="1"/>
  <c r="M1171" i="1" s="1"/>
  <c r="L1171" i="1" s="1"/>
  <c r="K1171" i="1" s="1"/>
  <c r="J1171" i="1" s="1"/>
  <c r="I1171" i="1" s="1"/>
  <c r="H1171" i="1" s="1"/>
  <c r="G1171" i="1" s="1"/>
  <c r="F1171" i="1" s="1"/>
  <c r="E1171" i="1" s="1"/>
  <c r="D1171" i="1" s="1"/>
  <c r="C1171" i="1"/>
  <c r="B1171" i="1"/>
  <c r="R1170" i="1"/>
  <c r="Q1170" i="1" s="1"/>
  <c r="P1170" i="1" s="1"/>
  <c r="O1170" i="1" s="1"/>
  <c r="N1170" i="1" s="1"/>
  <c r="M1170" i="1" s="1"/>
  <c r="L1170" i="1" s="1"/>
  <c r="K1170" i="1" s="1"/>
  <c r="J1170" i="1" s="1"/>
  <c r="I1170" i="1" s="1"/>
  <c r="H1170" i="1" s="1"/>
  <c r="G1170" i="1" s="1"/>
  <c r="F1170" i="1" s="1"/>
  <c r="E1170" i="1" s="1"/>
  <c r="D1170" i="1" s="1"/>
  <c r="C1170" i="1"/>
  <c r="B1170" i="1"/>
  <c r="R1169" i="1"/>
  <c r="Q1169" i="1" s="1"/>
  <c r="P1169" i="1" s="1"/>
  <c r="O1169" i="1" s="1"/>
  <c r="N1169" i="1" s="1"/>
  <c r="M1169" i="1" s="1"/>
  <c r="L1169" i="1" s="1"/>
  <c r="K1169" i="1" s="1"/>
  <c r="J1169" i="1" s="1"/>
  <c r="I1169" i="1" s="1"/>
  <c r="H1169" i="1" s="1"/>
  <c r="G1169" i="1" s="1"/>
  <c r="F1169" i="1" s="1"/>
  <c r="E1169" i="1" s="1"/>
  <c r="D1169" i="1" s="1"/>
  <c r="C1169" i="1"/>
  <c r="B1169" i="1"/>
  <c r="R1168" i="1"/>
  <c r="Q1168" i="1" s="1"/>
  <c r="P1168" i="1" s="1"/>
  <c r="O1168" i="1" s="1"/>
  <c r="N1168" i="1" s="1"/>
  <c r="M1168" i="1" s="1"/>
  <c r="L1168" i="1" s="1"/>
  <c r="K1168" i="1" s="1"/>
  <c r="J1168" i="1" s="1"/>
  <c r="I1168" i="1" s="1"/>
  <c r="H1168" i="1" s="1"/>
  <c r="G1168" i="1" s="1"/>
  <c r="F1168" i="1" s="1"/>
  <c r="E1168" i="1" s="1"/>
  <c r="D1168" i="1" s="1"/>
  <c r="C1168" i="1"/>
  <c r="B1168" i="1"/>
  <c r="R1167" i="1"/>
  <c r="Q1167" i="1" s="1"/>
  <c r="P1167" i="1" s="1"/>
  <c r="O1167" i="1" s="1"/>
  <c r="N1167" i="1" s="1"/>
  <c r="M1167" i="1" s="1"/>
  <c r="L1167" i="1" s="1"/>
  <c r="K1167" i="1" s="1"/>
  <c r="J1167" i="1" s="1"/>
  <c r="I1167" i="1" s="1"/>
  <c r="H1167" i="1" s="1"/>
  <c r="G1167" i="1" s="1"/>
  <c r="F1167" i="1" s="1"/>
  <c r="E1167" i="1" s="1"/>
  <c r="D1167" i="1" s="1"/>
  <c r="C1167" i="1"/>
  <c r="B1167" i="1"/>
  <c r="R1166" i="1"/>
  <c r="Q1166" i="1"/>
  <c r="P1166" i="1"/>
  <c r="O1166" i="1" s="1"/>
  <c r="N1166" i="1" s="1"/>
  <c r="M1166" i="1" s="1"/>
  <c r="L1166" i="1" s="1"/>
  <c r="K1166" i="1" s="1"/>
  <c r="J1166" i="1" s="1"/>
  <c r="I1166" i="1" s="1"/>
  <c r="H1166" i="1" s="1"/>
  <c r="G1166" i="1" s="1"/>
  <c r="F1166" i="1" s="1"/>
  <c r="E1166" i="1" s="1"/>
  <c r="D1166" i="1" s="1"/>
  <c r="C1166" i="1"/>
  <c r="B1166" i="1"/>
  <c r="R1165" i="1"/>
  <c r="Q1165" i="1"/>
  <c r="P1165" i="1" s="1"/>
  <c r="O1165" i="1" s="1"/>
  <c r="N1165" i="1" s="1"/>
  <c r="M1165" i="1" s="1"/>
  <c r="L1165" i="1" s="1"/>
  <c r="K1165" i="1" s="1"/>
  <c r="J1165" i="1" s="1"/>
  <c r="I1165" i="1" s="1"/>
  <c r="H1165" i="1" s="1"/>
  <c r="G1165" i="1" s="1"/>
  <c r="F1165" i="1" s="1"/>
  <c r="E1165" i="1" s="1"/>
  <c r="D1165" i="1" s="1"/>
  <c r="C1165" i="1"/>
  <c r="B1165" i="1"/>
  <c r="R1164" i="1"/>
  <c r="Q1164" i="1" s="1"/>
  <c r="P1164" i="1" s="1"/>
  <c r="O1164" i="1" s="1"/>
  <c r="N1164" i="1" s="1"/>
  <c r="M1164" i="1" s="1"/>
  <c r="L1164" i="1" s="1"/>
  <c r="K1164" i="1" s="1"/>
  <c r="J1164" i="1" s="1"/>
  <c r="I1164" i="1" s="1"/>
  <c r="H1164" i="1" s="1"/>
  <c r="G1164" i="1" s="1"/>
  <c r="F1164" i="1" s="1"/>
  <c r="E1164" i="1" s="1"/>
  <c r="D1164" i="1" s="1"/>
  <c r="C1164" i="1"/>
  <c r="B1164" i="1"/>
  <c r="R1163" i="1"/>
  <c r="Q1163" i="1" s="1"/>
  <c r="P1163" i="1" s="1"/>
  <c r="O1163" i="1" s="1"/>
  <c r="N1163" i="1" s="1"/>
  <c r="M1163" i="1" s="1"/>
  <c r="L1163" i="1" s="1"/>
  <c r="K1163" i="1" s="1"/>
  <c r="J1163" i="1" s="1"/>
  <c r="I1163" i="1" s="1"/>
  <c r="H1163" i="1" s="1"/>
  <c r="G1163" i="1" s="1"/>
  <c r="F1163" i="1" s="1"/>
  <c r="E1163" i="1" s="1"/>
  <c r="D1163" i="1" s="1"/>
  <c r="C1163" i="1"/>
  <c r="B1163" i="1"/>
  <c r="R1162" i="1"/>
  <c r="Q1162" i="1" s="1"/>
  <c r="P1162" i="1" s="1"/>
  <c r="O1162" i="1" s="1"/>
  <c r="N1162" i="1" s="1"/>
  <c r="M1162" i="1" s="1"/>
  <c r="L1162" i="1" s="1"/>
  <c r="K1162" i="1" s="1"/>
  <c r="J1162" i="1" s="1"/>
  <c r="I1162" i="1" s="1"/>
  <c r="H1162" i="1" s="1"/>
  <c r="G1162" i="1" s="1"/>
  <c r="F1162" i="1" s="1"/>
  <c r="E1162" i="1" s="1"/>
  <c r="D1162" i="1" s="1"/>
  <c r="C1162" i="1"/>
  <c r="B1162" i="1"/>
  <c r="R1161" i="1"/>
  <c r="Q1161" i="1" s="1"/>
  <c r="P1161" i="1" s="1"/>
  <c r="O1161" i="1" s="1"/>
  <c r="N1161" i="1" s="1"/>
  <c r="M1161" i="1" s="1"/>
  <c r="L1161" i="1" s="1"/>
  <c r="K1161" i="1" s="1"/>
  <c r="J1161" i="1" s="1"/>
  <c r="I1161" i="1" s="1"/>
  <c r="H1161" i="1" s="1"/>
  <c r="G1161" i="1" s="1"/>
  <c r="F1161" i="1" s="1"/>
  <c r="E1161" i="1" s="1"/>
  <c r="D1161" i="1" s="1"/>
  <c r="C1161" i="1"/>
  <c r="B1161" i="1"/>
  <c r="R1160" i="1"/>
  <c r="Q1160" i="1" s="1"/>
  <c r="P1160" i="1" s="1"/>
  <c r="O1160" i="1" s="1"/>
  <c r="N1160" i="1" s="1"/>
  <c r="M1160" i="1" s="1"/>
  <c r="L1160" i="1" s="1"/>
  <c r="K1160" i="1" s="1"/>
  <c r="J1160" i="1" s="1"/>
  <c r="I1160" i="1" s="1"/>
  <c r="H1160" i="1" s="1"/>
  <c r="G1160" i="1" s="1"/>
  <c r="F1160" i="1" s="1"/>
  <c r="E1160" i="1" s="1"/>
  <c r="D1160" i="1" s="1"/>
  <c r="C1160" i="1"/>
  <c r="B1160" i="1"/>
  <c r="R1159" i="1"/>
  <c r="Q1159" i="1" s="1"/>
  <c r="P1159" i="1" s="1"/>
  <c r="O1159" i="1" s="1"/>
  <c r="N1159" i="1" s="1"/>
  <c r="M1159" i="1" s="1"/>
  <c r="L1159" i="1" s="1"/>
  <c r="K1159" i="1" s="1"/>
  <c r="J1159" i="1" s="1"/>
  <c r="I1159" i="1" s="1"/>
  <c r="H1159" i="1" s="1"/>
  <c r="G1159" i="1" s="1"/>
  <c r="F1159" i="1" s="1"/>
  <c r="E1159" i="1" s="1"/>
  <c r="D1159" i="1" s="1"/>
  <c r="C1159" i="1"/>
  <c r="B1159" i="1"/>
  <c r="R1158" i="1"/>
  <c r="Q1158" i="1" s="1"/>
  <c r="P1158" i="1" s="1"/>
  <c r="O1158" i="1" s="1"/>
  <c r="N1158" i="1" s="1"/>
  <c r="M1158" i="1" s="1"/>
  <c r="L1158" i="1" s="1"/>
  <c r="K1158" i="1" s="1"/>
  <c r="J1158" i="1" s="1"/>
  <c r="I1158" i="1" s="1"/>
  <c r="H1158" i="1" s="1"/>
  <c r="G1158" i="1" s="1"/>
  <c r="F1158" i="1" s="1"/>
  <c r="E1158" i="1" s="1"/>
  <c r="D1158" i="1" s="1"/>
  <c r="C1158" i="1"/>
  <c r="B1158" i="1"/>
  <c r="C1157" i="1"/>
  <c r="B1157" i="1"/>
  <c r="R1156" i="1"/>
  <c r="Q1156" i="1" s="1"/>
  <c r="P1156" i="1" s="1"/>
  <c r="O1156" i="1" s="1"/>
  <c r="N1156" i="1" s="1"/>
  <c r="M1156" i="1" s="1"/>
  <c r="L1156" i="1" s="1"/>
  <c r="K1156" i="1" s="1"/>
  <c r="J1156" i="1" s="1"/>
  <c r="I1156" i="1" s="1"/>
  <c r="H1156" i="1" s="1"/>
  <c r="G1156" i="1" s="1"/>
  <c r="F1156" i="1" s="1"/>
  <c r="E1156" i="1" s="1"/>
  <c r="D1156" i="1" s="1"/>
  <c r="C1156" i="1"/>
  <c r="B1156" i="1"/>
  <c r="R1155" i="1"/>
  <c r="Q1155" i="1" s="1"/>
  <c r="P1155" i="1" s="1"/>
  <c r="O1155" i="1" s="1"/>
  <c r="N1155" i="1" s="1"/>
  <c r="M1155" i="1" s="1"/>
  <c r="L1155" i="1" s="1"/>
  <c r="K1155" i="1" s="1"/>
  <c r="J1155" i="1" s="1"/>
  <c r="I1155" i="1" s="1"/>
  <c r="H1155" i="1" s="1"/>
  <c r="G1155" i="1" s="1"/>
  <c r="F1155" i="1" s="1"/>
  <c r="E1155" i="1" s="1"/>
  <c r="D1155" i="1" s="1"/>
  <c r="C1155" i="1"/>
  <c r="B1155" i="1"/>
  <c r="R1154" i="1"/>
  <c r="Q1154" i="1" s="1"/>
  <c r="P1154" i="1" s="1"/>
  <c r="O1154" i="1" s="1"/>
  <c r="N1154" i="1" s="1"/>
  <c r="M1154" i="1" s="1"/>
  <c r="L1154" i="1" s="1"/>
  <c r="K1154" i="1" s="1"/>
  <c r="J1154" i="1" s="1"/>
  <c r="I1154" i="1" s="1"/>
  <c r="H1154" i="1" s="1"/>
  <c r="G1154" i="1" s="1"/>
  <c r="F1154" i="1" s="1"/>
  <c r="E1154" i="1" s="1"/>
  <c r="D1154" i="1" s="1"/>
  <c r="C1154" i="1"/>
  <c r="B1154" i="1"/>
  <c r="R1153" i="1"/>
  <c r="Q1153" i="1" s="1"/>
  <c r="P1153" i="1" s="1"/>
  <c r="O1153" i="1" s="1"/>
  <c r="N1153" i="1" s="1"/>
  <c r="M1153" i="1" s="1"/>
  <c r="L1153" i="1" s="1"/>
  <c r="K1153" i="1" s="1"/>
  <c r="J1153" i="1" s="1"/>
  <c r="I1153" i="1" s="1"/>
  <c r="H1153" i="1" s="1"/>
  <c r="G1153" i="1" s="1"/>
  <c r="F1153" i="1" s="1"/>
  <c r="E1153" i="1" s="1"/>
  <c r="D1153" i="1" s="1"/>
  <c r="C1153" i="1"/>
  <c r="B1153" i="1"/>
  <c r="R1152" i="1"/>
  <c r="Q1152" i="1" s="1"/>
  <c r="P1152" i="1" s="1"/>
  <c r="O1152" i="1" s="1"/>
  <c r="N1152" i="1" s="1"/>
  <c r="M1152" i="1" s="1"/>
  <c r="L1152" i="1" s="1"/>
  <c r="K1152" i="1" s="1"/>
  <c r="J1152" i="1" s="1"/>
  <c r="I1152" i="1" s="1"/>
  <c r="H1152" i="1" s="1"/>
  <c r="G1152" i="1" s="1"/>
  <c r="F1152" i="1" s="1"/>
  <c r="E1152" i="1" s="1"/>
  <c r="D1152" i="1" s="1"/>
  <c r="C1152" i="1"/>
  <c r="B1152" i="1"/>
  <c r="R1151" i="1"/>
  <c r="Q1151" i="1" s="1"/>
  <c r="P1151" i="1" s="1"/>
  <c r="O1151" i="1" s="1"/>
  <c r="N1151" i="1" s="1"/>
  <c r="M1151" i="1" s="1"/>
  <c r="L1151" i="1" s="1"/>
  <c r="K1151" i="1" s="1"/>
  <c r="J1151" i="1" s="1"/>
  <c r="I1151" i="1" s="1"/>
  <c r="H1151" i="1" s="1"/>
  <c r="G1151" i="1" s="1"/>
  <c r="F1151" i="1" s="1"/>
  <c r="E1151" i="1" s="1"/>
  <c r="D1151" i="1" s="1"/>
  <c r="C1151" i="1"/>
  <c r="B1151" i="1"/>
  <c r="R1150" i="1"/>
  <c r="Q1150" i="1" s="1"/>
  <c r="P1150" i="1" s="1"/>
  <c r="O1150" i="1" s="1"/>
  <c r="N1150" i="1" s="1"/>
  <c r="M1150" i="1" s="1"/>
  <c r="L1150" i="1" s="1"/>
  <c r="K1150" i="1" s="1"/>
  <c r="J1150" i="1" s="1"/>
  <c r="I1150" i="1" s="1"/>
  <c r="H1150" i="1" s="1"/>
  <c r="G1150" i="1" s="1"/>
  <c r="F1150" i="1" s="1"/>
  <c r="E1150" i="1" s="1"/>
  <c r="D1150" i="1" s="1"/>
  <c r="C1150" i="1"/>
  <c r="B1150" i="1"/>
  <c r="R1149" i="1"/>
  <c r="Q1149" i="1" s="1"/>
  <c r="P1149" i="1" s="1"/>
  <c r="O1149" i="1" s="1"/>
  <c r="N1149" i="1" s="1"/>
  <c r="M1149" i="1" s="1"/>
  <c r="L1149" i="1" s="1"/>
  <c r="K1149" i="1" s="1"/>
  <c r="J1149" i="1" s="1"/>
  <c r="I1149" i="1" s="1"/>
  <c r="H1149" i="1" s="1"/>
  <c r="G1149" i="1" s="1"/>
  <c r="F1149" i="1" s="1"/>
  <c r="E1149" i="1" s="1"/>
  <c r="D1149" i="1" s="1"/>
  <c r="C1149" i="1"/>
  <c r="B1149" i="1"/>
  <c r="R1148" i="1"/>
  <c r="Q1148" i="1" s="1"/>
  <c r="P1148" i="1" s="1"/>
  <c r="O1148" i="1" s="1"/>
  <c r="N1148" i="1" s="1"/>
  <c r="M1148" i="1" s="1"/>
  <c r="L1148" i="1" s="1"/>
  <c r="K1148" i="1" s="1"/>
  <c r="J1148" i="1" s="1"/>
  <c r="I1148" i="1" s="1"/>
  <c r="H1148" i="1" s="1"/>
  <c r="G1148" i="1" s="1"/>
  <c r="F1148" i="1" s="1"/>
  <c r="E1148" i="1" s="1"/>
  <c r="D1148" i="1" s="1"/>
  <c r="C1148" i="1"/>
  <c r="B1148" i="1"/>
  <c r="R1147" i="1"/>
  <c r="Q1147" i="1" s="1"/>
  <c r="P1147" i="1" s="1"/>
  <c r="O1147" i="1" s="1"/>
  <c r="N1147" i="1" s="1"/>
  <c r="M1147" i="1" s="1"/>
  <c r="L1147" i="1" s="1"/>
  <c r="K1147" i="1" s="1"/>
  <c r="J1147" i="1" s="1"/>
  <c r="I1147" i="1" s="1"/>
  <c r="H1147" i="1" s="1"/>
  <c r="G1147" i="1" s="1"/>
  <c r="F1147" i="1" s="1"/>
  <c r="E1147" i="1" s="1"/>
  <c r="D1147" i="1" s="1"/>
  <c r="C1147" i="1"/>
  <c r="B1147" i="1"/>
  <c r="R1146" i="1"/>
  <c r="Q1146" i="1" s="1"/>
  <c r="P1146" i="1" s="1"/>
  <c r="O1146" i="1" s="1"/>
  <c r="N1146" i="1" s="1"/>
  <c r="M1146" i="1" s="1"/>
  <c r="L1146" i="1" s="1"/>
  <c r="K1146" i="1" s="1"/>
  <c r="J1146" i="1" s="1"/>
  <c r="I1146" i="1" s="1"/>
  <c r="H1146" i="1" s="1"/>
  <c r="G1146" i="1" s="1"/>
  <c r="F1146" i="1" s="1"/>
  <c r="E1146" i="1" s="1"/>
  <c r="D1146" i="1" s="1"/>
  <c r="C1146" i="1"/>
  <c r="B1146" i="1"/>
  <c r="R1145" i="1"/>
  <c r="Q1145" i="1" s="1"/>
  <c r="P1145" i="1" s="1"/>
  <c r="O1145" i="1" s="1"/>
  <c r="N1145" i="1" s="1"/>
  <c r="M1145" i="1" s="1"/>
  <c r="L1145" i="1" s="1"/>
  <c r="K1145" i="1" s="1"/>
  <c r="J1145" i="1" s="1"/>
  <c r="I1145" i="1" s="1"/>
  <c r="H1145" i="1" s="1"/>
  <c r="G1145" i="1" s="1"/>
  <c r="F1145" i="1" s="1"/>
  <c r="E1145" i="1" s="1"/>
  <c r="D1145" i="1" s="1"/>
  <c r="C1145" i="1"/>
  <c r="B1145" i="1"/>
  <c r="R1144" i="1"/>
  <c r="Q1144" i="1" s="1"/>
  <c r="P1144" i="1" s="1"/>
  <c r="O1144" i="1" s="1"/>
  <c r="N1144" i="1" s="1"/>
  <c r="M1144" i="1" s="1"/>
  <c r="L1144" i="1" s="1"/>
  <c r="C1144" i="1"/>
  <c r="B1144" i="1"/>
  <c r="R1143" i="1"/>
  <c r="Q1143" i="1" s="1"/>
  <c r="C1143" i="1"/>
  <c r="B1143" i="1"/>
  <c r="R1142" i="1"/>
  <c r="Q1142" i="1"/>
  <c r="P1142" i="1"/>
  <c r="O1142" i="1"/>
  <c r="N1142" i="1" s="1"/>
  <c r="C1142" i="1"/>
  <c r="B1142" i="1"/>
  <c r="C1141" i="1"/>
  <c r="B1141" i="1"/>
  <c r="R1140" i="1"/>
  <c r="Q1140" i="1" s="1"/>
  <c r="C1140" i="1"/>
  <c r="B1140" i="1"/>
  <c r="R1139" i="1"/>
  <c r="Q1139" i="1"/>
  <c r="P1139" i="1" s="1"/>
  <c r="C1139" i="1"/>
  <c r="B1139" i="1"/>
  <c r="R1138" i="1"/>
  <c r="Q1138" i="1" s="1"/>
  <c r="C1138" i="1"/>
  <c r="B1138" i="1"/>
  <c r="R1137" i="1"/>
  <c r="Q1137" i="1"/>
  <c r="P1137" i="1" s="1"/>
  <c r="C1137" i="1"/>
  <c r="B1137" i="1"/>
  <c r="R1136" i="1"/>
  <c r="Q1136" i="1" s="1"/>
  <c r="C1136" i="1"/>
  <c r="B1136" i="1"/>
  <c r="R1135" i="1"/>
  <c r="Q1135" i="1"/>
  <c r="P1135" i="1"/>
  <c r="O1135" i="1"/>
  <c r="N1135" i="1" s="1"/>
  <c r="C1135" i="1"/>
  <c r="B1135" i="1"/>
  <c r="R1134" i="1"/>
  <c r="Q1134" i="1"/>
  <c r="P1134" i="1"/>
  <c r="O1134" i="1" s="1"/>
  <c r="C1134" i="1"/>
  <c r="B1134" i="1"/>
  <c r="R1133" i="1"/>
  <c r="Q1133" i="1"/>
  <c r="P1133" i="1" s="1"/>
  <c r="O1133" i="1" s="1"/>
  <c r="C1133" i="1"/>
  <c r="B1133" i="1"/>
  <c r="R1132" i="1"/>
  <c r="Q1132" i="1" s="1"/>
  <c r="C1132" i="1"/>
  <c r="B1132" i="1"/>
  <c r="R1131" i="1"/>
  <c r="Q1131" i="1"/>
  <c r="P1131" i="1" s="1"/>
  <c r="O1131" i="1" s="1"/>
  <c r="C1131" i="1"/>
  <c r="B1131" i="1"/>
  <c r="R1130" i="1"/>
  <c r="Q1130" i="1" s="1"/>
  <c r="C1130" i="1"/>
  <c r="B1130" i="1"/>
  <c r="R1129" i="1"/>
  <c r="Q1129" i="1"/>
  <c r="P1129" i="1" s="1"/>
  <c r="O1129" i="1" s="1"/>
  <c r="C1129" i="1"/>
  <c r="B1129" i="1"/>
  <c r="R1128" i="1"/>
  <c r="Q1128" i="1" s="1"/>
  <c r="C1128" i="1"/>
  <c r="B1128" i="1"/>
  <c r="R1127" i="1"/>
  <c r="Q1127" i="1" s="1"/>
  <c r="C1127" i="1"/>
  <c r="B1127" i="1"/>
  <c r="R1126" i="1"/>
  <c r="Q1126" i="1"/>
  <c r="P1126" i="1"/>
  <c r="O1126" i="1" s="1"/>
  <c r="N1126" i="1" s="1"/>
  <c r="C1126" i="1"/>
  <c r="B1126" i="1"/>
  <c r="C1125" i="1"/>
  <c r="B1125" i="1"/>
  <c r="AC1121" i="1"/>
  <c r="AB1121" i="1"/>
  <c r="E1378" i="1" s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C1120" i="1"/>
  <c r="AB1120" i="1"/>
  <c r="E1377" i="1" s="1"/>
  <c r="AA1120" i="1"/>
  <c r="Z1120" i="1"/>
  <c r="Y1120" i="1"/>
  <c r="X1120" i="1"/>
  <c r="W1120" i="1"/>
  <c r="V1120" i="1"/>
  <c r="U1120" i="1"/>
  <c r="T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C1119" i="1"/>
  <c r="AB1119" i="1"/>
  <c r="E1376" i="1" s="1"/>
  <c r="AA1119" i="1"/>
  <c r="Z1119" i="1"/>
  <c r="Y1119" i="1"/>
  <c r="X1119" i="1"/>
  <c r="W1119" i="1"/>
  <c r="V1119" i="1"/>
  <c r="U1119" i="1"/>
  <c r="T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C1118" i="1"/>
  <c r="AB1118" i="1"/>
  <c r="E1375" i="1" s="1"/>
  <c r="AA1118" i="1"/>
  <c r="Z1118" i="1"/>
  <c r="Y1118" i="1"/>
  <c r="X1118" i="1"/>
  <c r="W1118" i="1"/>
  <c r="V1118" i="1"/>
  <c r="U1118" i="1"/>
  <c r="T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C1117" i="1"/>
  <c r="AB1117" i="1"/>
  <c r="E1374" i="1" s="1"/>
  <c r="AA1117" i="1"/>
  <c r="Z1117" i="1"/>
  <c r="Y1117" i="1"/>
  <c r="X1117" i="1"/>
  <c r="W1117" i="1"/>
  <c r="V1117" i="1"/>
  <c r="U1117" i="1"/>
  <c r="T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C1116" i="1"/>
  <c r="AB1116" i="1"/>
  <c r="E1373" i="1" s="1"/>
  <c r="AA1116" i="1"/>
  <c r="Z1116" i="1"/>
  <c r="Y1116" i="1"/>
  <c r="X1116" i="1"/>
  <c r="W1116" i="1"/>
  <c r="V1116" i="1"/>
  <c r="U1116" i="1"/>
  <c r="T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C1115" i="1"/>
  <c r="AB1115" i="1"/>
  <c r="E1372" i="1" s="1"/>
  <c r="AA1115" i="1"/>
  <c r="Z1115" i="1"/>
  <c r="Y1115" i="1"/>
  <c r="X1115" i="1"/>
  <c r="W1115" i="1"/>
  <c r="V1115" i="1"/>
  <c r="U1115" i="1"/>
  <c r="T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C1114" i="1"/>
  <c r="AB1114" i="1"/>
  <c r="E1371" i="1" s="1"/>
  <c r="AA1114" i="1"/>
  <c r="Z1114" i="1"/>
  <c r="Y1114" i="1"/>
  <c r="X1114" i="1"/>
  <c r="W1114" i="1"/>
  <c r="V1114" i="1"/>
  <c r="U1114" i="1"/>
  <c r="T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C1113" i="1"/>
  <c r="AB1113" i="1"/>
  <c r="E1370" i="1" s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C1112" i="1"/>
  <c r="AB1112" i="1"/>
  <c r="E1369" i="1" s="1"/>
  <c r="AA1112" i="1"/>
  <c r="Z1112" i="1"/>
  <c r="Y1112" i="1"/>
  <c r="X1112" i="1"/>
  <c r="W1112" i="1"/>
  <c r="V1112" i="1"/>
  <c r="U1112" i="1"/>
  <c r="T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C1111" i="1"/>
  <c r="AB1111" i="1"/>
  <c r="E1368" i="1" s="1"/>
  <c r="AA1111" i="1"/>
  <c r="Z1111" i="1"/>
  <c r="Y1111" i="1"/>
  <c r="X1111" i="1"/>
  <c r="W1111" i="1"/>
  <c r="V1111" i="1"/>
  <c r="U1111" i="1"/>
  <c r="T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C1110" i="1"/>
  <c r="AB1110" i="1"/>
  <c r="E1367" i="1" s="1"/>
  <c r="AA1110" i="1"/>
  <c r="Z1110" i="1"/>
  <c r="Y1110" i="1"/>
  <c r="X1110" i="1"/>
  <c r="W1110" i="1"/>
  <c r="V1110" i="1"/>
  <c r="U1110" i="1"/>
  <c r="T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C1109" i="1"/>
  <c r="AB1109" i="1"/>
  <c r="E1366" i="1" s="1"/>
  <c r="AA1109" i="1"/>
  <c r="Z1109" i="1"/>
  <c r="Y1109" i="1"/>
  <c r="X1109" i="1"/>
  <c r="W1109" i="1"/>
  <c r="V1109" i="1"/>
  <c r="U1109" i="1"/>
  <c r="T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C1108" i="1"/>
  <c r="AB1108" i="1"/>
  <c r="E1365" i="1" s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C1107" i="1"/>
  <c r="AB1107" i="1"/>
  <c r="E1364" i="1" s="1"/>
  <c r="AA1107" i="1"/>
  <c r="Z1107" i="1"/>
  <c r="Y1107" i="1"/>
  <c r="X1107" i="1"/>
  <c r="W1107" i="1"/>
  <c r="V1107" i="1"/>
  <c r="U1107" i="1"/>
  <c r="T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C1106" i="1"/>
  <c r="B1106" i="1"/>
  <c r="AC1105" i="1"/>
  <c r="AB1105" i="1"/>
  <c r="E1362" i="1" s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C1104" i="1"/>
  <c r="AB1104" i="1"/>
  <c r="E1361" i="1" s="1"/>
  <c r="AA1104" i="1"/>
  <c r="Z1104" i="1"/>
  <c r="Y1104" i="1"/>
  <c r="X1104" i="1"/>
  <c r="W1104" i="1"/>
  <c r="V1104" i="1"/>
  <c r="U1104" i="1"/>
  <c r="T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C1103" i="1"/>
  <c r="AB1103" i="1"/>
  <c r="E1360" i="1" s="1"/>
  <c r="AA1103" i="1"/>
  <c r="Z1103" i="1"/>
  <c r="Y1103" i="1"/>
  <c r="X1103" i="1"/>
  <c r="W1103" i="1"/>
  <c r="V1103" i="1"/>
  <c r="U1103" i="1"/>
  <c r="T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C1102" i="1"/>
  <c r="AB1102" i="1"/>
  <c r="E1359" i="1" s="1"/>
  <c r="AA1102" i="1"/>
  <c r="Z1102" i="1"/>
  <c r="Y1102" i="1"/>
  <c r="X1102" i="1"/>
  <c r="W1102" i="1"/>
  <c r="V1102" i="1"/>
  <c r="U1102" i="1"/>
  <c r="T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C1101" i="1"/>
  <c r="AB1101" i="1"/>
  <c r="E1358" i="1" s="1"/>
  <c r="AA1101" i="1"/>
  <c r="Z1101" i="1"/>
  <c r="Y1101" i="1"/>
  <c r="X1101" i="1"/>
  <c r="W1101" i="1"/>
  <c r="V1101" i="1"/>
  <c r="U1101" i="1"/>
  <c r="T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C1100" i="1"/>
  <c r="AB1100" i="1"/>
  <c r="E1357" i="1" s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C1099" i="1"/>
  <c r="AB1099" i="1"/>
  <c r="E1356" i="1" s="1"/>
  <c r="AA1099" i="1"/>
  <c r="Z1099" i="1"/>
  <c r="Y1099" i="1"/>
  <c r="X1099" i="1"/>
  <c r="W1099" i="1"/>
  <c r="V1099" i="1"/>
  <c r="U1099" i="1"/>
  <c r="T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C1098" i="1"/>
  <c r="AB1098" i="1"/>
  <c r="E1355" i="1" s="1"/>
  <c r="AA1098" i="1"/>
  <c r="Z1098" i="1"/>
  <c r="Y1098" i="1"/>
  <c r="X1098" i="1"/>
  <c r="W1098" i="1"/>
  <c r="V1098" i="1"/>
  <c r="U1098" i="1"/>
  <c r="T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C1097" i="1"/>
  <c r="AB1097" i="1"/>
  <c r="E1354" i="1" s="1"/>
  <c r="AA1097" i="1"/>
  <c r="Z1097" i="1"/>
  <c r="Y1097" i="1"/>
  <c r="X1097" i="1"/>
  <c r="W1097" i="1"/>
  <c r="V1097" i="1"/>
  <c r="U1097" i="1"/>
  <c r="T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C1096" i="1"/>
  <c r="AB1096" i="1"/>
  <c r="E1353" i="1" s="1"/>
  <c r="AA1096" i="1"/>
  <c r="Z1096" i="1"/>
  <c r="Y1096" i="1"/>
  <c r="X1096" i="1"/>
  <c r="W1096" i="1"/>
  <c r="V1096" i="1"/>
  <c r="U1096" i="1"/>
  <c r="T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C1095" i="1"/>
  <c r="AB1095" i="1"/>
  <c r="E1352" i="1" s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C1094" i="1"/>
  <c r="AB1094" i="1"/>
  <c r="E1351" i="1" s="1"/>
  <c r="AA1094" i="1"/>
  <c r="Z1094" i="1"/>
  <c r="Y1094" i="1"/>
  <c r="X1094" i="1"/>
  <c r="W1094" i="1"/>
  <c r="V1094" i="1"/>
  <c r="U1094" i="1"/>
  <c r="T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C1093" i="1"/>
  <c r="AB1093" i="1"/>
  <c r="E1350" i="1" s="1"/>
  <c r="AA1093" i="1"/>
  <c r="Z1093" i="1"/>
  <c r="Y1093" i="1"/>
  <c r="X1093" i="1"/>
  <c r="W1093" i="1"/>
  <c r="V1093" i="1"/>
  <c r="U1093" i="1"/>
  <c r="T1093" i="1"/>
  <c r="S1093" i="1"/>
  <c r="R1093" i="1"/>
  <c r="Q1093" i="1"/>
  <c r="P1093" i="1"/>
  <c r="O1093" i="1"/>
  <c r="N1093" i="1"/>
  <c r="M1093" i="1"/>
  <c r="C1093" i="1"/>
  <c r="B1093" i="1"/>
  <c r="AC1092" i="1"/>
  <c r="AB1092" i="1"/>
  <c r="E1349" i="1" s="1"/>
  <c r="AA1092" i="1"/>
  <c r="Z1092" i="1"/>
  <c r="Y1092" i="1"/>
  <c r="X1092" i="1"/>
  <c r="W1092" i="1"/>
  <c r="V1092" i="1"/>
  <c r="U1092" i="1"/>
  <c r="T1092" i="1"/>
  <c r="S1092" i="1"/>
  <c r="R1092" i="1"/>
  <c r="C1092" i="1"/>
  <c r="B1092" i="1"/>
  <c r="AC1091" i="1"/>
  <c r="AB1091" i="1"/>
  <c r="E1348" i="1" s="1"/>
  <c r="AA1091" i="1"/>
  <c r="Z1091" i="1"/>
  <c r="Y1091" i="1"/>
  <c r="X1091" i="1"/>
  <c r="W1091" i="1"/>
  <c r="V1091" i="1"/>
  <c r="U1091" i="1"/>
  <c r="T1091" i="1"/>
  <c r="S1091" i="1"/>
  <c r="R1091" i="1"/>
  <c r="Q1091" i="1"/>
  <c r="P1091" i="1"/>
  <c r="O1091" i="1"/>
  <c r="C1091" i="1"/>
  <c r="B1091" i="1"/>
  <c r="C1090" i="1"/>
  <c r="B1090" i="1"/>
  <c r="AC1089" i="1"/>
  <c r="AB1089" i="1"/>
  <c r="E1346" i="1" s="1"/>
  <c r="AA1089" i="1"/>
  <c r="Z1089" i="1"/>
  <c r="Y1089" i="1"/>
  <c r="X1089" i="1"/>
  <c r="W1089" i="1"/>
  <c r="V1089" i="1"/>
  <c r="U1089" i="1"/>
  <c r="T1089" i="1"/>
  <c r="S1089" i="1"/>
  <c r="R1089" i="1"/>
  <c r="C1089" i="1"/>
  <c r="B1089" i="1"/>
  <c r="AC1088" i="1"/>
  <c r="AB1088" i="1"/>
  <c r="E1345" i="1" s="1"/>
  <c r="AA1088" i="1"/>
  <c r="Z1088" i="1"/>
  <c r="Y1088" i="1"/>
  <c r="X1088" i="1"/>
  <c r="W1088" i="1"/>
  <c r="V1088" i="1"/>
  <c r="U1088" i="1"/>
  <c r="T1088" i="1"/>
  <c r="S1088" i="1"/>
  <c r="R1088" i="1"/>
  <c r="Q1088" i="1"/>
  <c r="C1088" i="1"/>
  <c r="B1088" i="1"/>
  <c r="AC1087" i="1"/>
  <c r="AB1087" i="1"/>
  <c r="E1344" i="1" s="1"/>
  <c r="AA1087" i="1"/>
  <c r="Z1087" i="1"/>
  <c r="Y1087" i="1"/>
  <c r="X1087" i="1"/>
  <c r="W1087" i="1"/>
  <c r="V1087" i="1"/>
  <c r="U1087" i="1"/>
  <c r="T1087" i="1"/>
  <c r="S1087" i="1"/>
  <c r="R1087" i="1"/>
  <c r="C1087" i="1"/>
  <c r="B1087" i="1"/>
  <c r="AC1086" i="1"/>
  <c r="AB1086" i="1"/>
  <c r="E1343" i="1" s="1"/>
  <c r="AA1086" i="1"/>
  <c r="Z1086" i="1"/>
  <c r="Y1086" i="1"/>
  <c r="X1086" i="1"/>
  <c r="W1086" i="1"/>
  <c r="V1086" i="1"/>
  <c r="U1086" i="1"/>
  <c r="T1086" i="1"/>
  <c r="S1086" i="1"/>
  <c r="R1086" i="1"/>
  <c r="Q1086" i="1"/>
  <c r="C1086" i="1"/>
  <c r="B1086" i="1"/>
  <c r="AC1085" i="1"/>
  <c r="AB1085" i="1"/>
  <c r="E1342" i="1" s="1"/>
  <c r="AA1085" i="1"/>
  <c r="Z1085" i="1"/>
  <c r="Y1085" i="1"/>
  <c r="X1085" i="1"/>
  <c r="W1085" i="1"/>
  <c r="V1085" i="1"/>
  <c r="U1085" i="1"/>
  <c r="T1085" i="1"/>
  <c r="S1085" i="1"/>
  <c r="R1085" i="1"/>
  <c r="C1085" i="1"/>
  <c r="B1085" i="1"/>
  <c r="AC1084" i="1"/>
  <c r="AB1084" i="1"/>
  <c r="E1341" i="1" s="1"/>
  <c r="AA1084" i="1"/>
  <c r="Z1084" i="1"/>
  <c r="Y1084" i="1"/>
  <c r="X1084" i="1"/>
  <c r="W1084" i="1"/>
  <c r="V1084" i="1"/>
  <c r="U1084" i="1"/>
  <c r="T1084" i="1"/>
  <c r="S1084" i="1"/>
  <c r="R1084" i="1"/>
  <c r="Q1084" i="1"/>
  <c r="P1084" i="1"/>
  <c r="O1084" i="1"/>
  <c r="C1084" i="1"/>
  <c r="B1084" i="1"/>
  <c r="AC1083" i="1"/>
  <c r="AB1083" i="1"/>
  <c r="E1340" i="1" s="1"/>
  <c r="AA1083" i="1"/>
  <c r="Z1083" i="1"/>
  <c r="Y1083" i="1"/>
  <c r="X1083" i="1"/>
  <c r="W1083" i="1"/>
  <c r="V1083" i="1"/>
  <c r="U1083" i="1"/>
  <c r="T1083" i="1"/>
  <c r="S1083" i="1"/>
  <c r="R1083" i="1"/>
  <c r="Q1083" i="1"/>
  <c r="P1083" i="1"/>
  <c r="C1083" i="1"/>
  <c r="B1083" i="1"/>
  <c r="AC1082" i="1"/>
  <c r="AB1082" i="1"/>
  <c r="E1339" i="1" s="1"/>
  <c r="AA1082" i="1"/>
  <c r="Z1082" i="1"/>
  <c r="Y1082" i="1"/>
  <c r="X1082" i="1"/>
  <c r="W1082" i="1"/>
  <c r="V1082" i="1"/>
  <c r="U1082" i="1"/>
  <c r="T1082" i="1"/>
  <c r="S1082" i="1"/>
  <c r="R1082" i="1"/>
  <c r="Q1082" i="1"/>
  <c r="C1082" i="1"/>
  <c r="B1082" i="1"/>
  <c r="AC1081" i="1"/>
  <c r="AB1081" i="1"/>
  <c r="E1338" i="1" s="1"/>
  <c r="AA1081" i="1"/>
  <c r="Z1081" i="1"/>
  <c r="Y1081" i="1"/>
  <c r="X1081" i="1"/>
  <c r="W1081" i="1"/>
  <c r="V1081" i="1"/>
  <c r="U1081" i="1"/>
  <c r="T1081" i="1"/>
  <c r="S1081" i="1"/>
  <c r="R1081" i="1"/>
  <c r="C1081" i="1"/>
  <c r="B1081" i="1"/>
  <c r="AC1080" i="1"/>
  <c r="AB1080" i="1"/>
  <c r="E1337" i="1" s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C1080" i="1"/>
  <c r="B1080" i="1"/>
  <c r="AC1079" i="1"/>
  <c r="AB1079" i="1"/>
  <c r="E1336" i="1" s="1"/>
  <c r="AA1079" i="1"/>
  <c r="Z1079" i="1"/>
  <c r="Y1079" i="1"/>
  <c r="X1079" i="1"/>
  <c r="W1079" i="1"/>
  <c r="V1079" i="1"/>
  <c r="U1079" i="1"/>
  <c r="T1079" i="1"/>
  <c r="S1079" i="1"/>
  <c r="R1079" i="1"/>
  <c r="C1079" i="1"/>
  <c r="B1079" i="1"/>
  <c r="AC1078" i="1"/>
  <c r="AB1078" i="1"/>
  <c r="E1335" i="1" s="1"/>
  <c r="AA1078" i="1"/>
  <c r="Z1078" i="1"/>
  <c r="Y1078" i="1"/>
  <c r="X1078" i="1"/>
  <c r="W1078" i="1"/>
  <c r="V1078" i="1"/>
  <c r="U1078" i="1"/>
  <c r="T1078" i="1"/>
  <c r="S1078" i="1"/>
  <c r="R1078" i="1"/>
  <c r="Q1078" i="1"/>
  <c r="P1078" i="1"/>
  <c r="C1078" i="1"/>
  <c r="B1078" i="1"/>
  <c r="AC1077" i="1"/>
  <c r="AB1077" i="1"/>
  <c r="E1334" i="1" s="1"/>
  <c r="AA1077" i="1"/>
  <c r="Z1077" i="1"/>
  <c r="Y1077" i="1"/>
  <c r="X1077" i="1"/>
  <c r="W1077" i="1"/>
  <c r="V1077" i="1"/>
  <c r="U1077" i="1"/>
  <c r="T1077" i="1"/>
  <c r="S1077" i="1"/>
  <c r="R1077" i="1"/>
  <c r="C1077" i="1"/>
  <c r="B1077" i="1"/>
  <c r="AC1076" i="1"/>
  <c r="AB1076" i="1"/>
  <c r="E1333" i="1" s="1"/>
  <c r="AA1076" i="1"/>
  <c r="Z1076" i="1"/>
  <c r="Y1076" i="1"/>
  <c r="X1076" i="1"/>
  <c r="W1076" i="1"/>
  <c r="V1076" i="1"/>
  <c r="U1076" i="1"/>
  <c r="T1076" i="1"/>
  <c r="S1076" i="1"/>
  <c r="R1076" i="1"/>
  <c r="C1076" i="1"/>
  <c r="B1076" i="1"/>
  <c r="AC1075" i="1"/>
  <c r="AB1075" i="1"/>
  <c r="E1332" i="1" s="1"/>
  <c r="AA1075" i="1"/>
  <c r="Z1075" i="1"/>
  <c r="Y1075" i="1"/>
  <c r="X1075" i="1"/>
  <c r="W1075" i="1"/>
  <c r="V1075" i="1"/>
  <c r="U1075" i="1"/>
  <c r="T1075" i="1"/>
  <c r="S1075" i="1"/>
  <c r="R1075" i="1"/>
  <c r="Q1075" i="1"/>
  <c r="P1075" i="1"/>
  <c r="O1075" i="1"/>
  <c r="C1075" i="1"/>
  <c r="B1075" i="1"/>
  <c r="C1074" i="1"/>
  <c r="B1074" i="1"/>
  <c r="AG1069" i="1"/>
  <c r="AH1069" i="1" s="1"/>
  <c r="AI1069" i="1" s="1"/>
  <c r="AJ1069" i="1" s="1"/>
  <c r="AK1069" i="1" s="1"/>
  <c r="AL1069" i="1" s="1"/>
  <c r="AM1069" i="1" s="1"/>
  <c r="AN1069" i="1" s="1"/>
  <c r="AO1069" i="1" s="1"/>
  <c r="AP1069" i="1" s="1"/>
  <c r="AQ1069" i="1" s="1"/>
  <c r="AR1069" i="1" s="1"/>
  <c r="AS1069" i="1" s="1"/>
  <c r="AT1069" i="1" s="1"/>
  <c r="AU1069" i="1" s="1"/>
  <c r="AV1069" i="1" s="1"/>
  <c r="AW1069" i="1" s="1"/>
  <c r="AX1069" i="1" s="1"/>
  <c r="AY1069" i="1" s="1"/>
  <c r="AZ1069" i="1" s="1"/>
  <c r="BA1069" i="1" s="1"/>
  <c r="BB1069" i="1" s="1"/>
  <c r="BC1069" i="1" s="1"/>
  <c r="BD1069" i="1" s="1"/>
  <c r="BE1069" i="1" s="1"/>
  <c r="BF1069" i="1" s="1"/>
  <c r="BG1069" i="1" s="1"/>
  <c r="AF1069" i="1"/>
  <c r="AE1069" i="1"/>
  <c r="AD1069" i="1"/>
  <c r="AL1068" i="1"/>
  <c r="AM1068" i="1" s="1"/>
  <c r="AN1068" i="1" s="1"/>
  <c r="AO1068" i="1" s="1"/>
  <c r="AP1068" i="1" s="1"/>
  <c r="AQ1068" i="1" s="1"/>
  <c r="AR1068" i="1" s="1"/>
  <c r="AS1068" i="1" s="1"/>
  <c r="AT1068" i="1" s="1"/>
  <c r="AU1068" i="1" s="1"/>
  <c r="AV1068" i="1" s="1"/>
  <c r="AW1068" i="1" s="1"/>
  <c r="AX1068" i="1" s="1"/>
  <c r="AY1068" i="1" s="1"/>
  <c r="AZ1068" i="1" s="1"/>
  <c r="BA1068" i="1" s="1"/>
  <c r="BB1068" i="1" s="1"/>
  <c r="BC1068" i="1" s="1"/>
  <c r="BD1068" i="1" s="1"/>
  <c r="BE1068" i="1" s="1"/>
  <c r="BF1068" i="1" s="1"/>
  <c r="BG1068" i="1" s="1"/>
  <c r="AG1068" i="1"/>
  <c r="AH1068" i="1" s="1"/>
  <c r="AI1068" i="1" s="1"/>
  <c r="AJ1068" i="1" s="1"/>
  <c r="AK1068" i="1" s="1"/>
  <c r="AF1068" i="1"/>
  <c r="AE1068" i="1"/>
  <c r="AD1068" i="1"/>
  <c r="AJ1067" i="1"/>
  <c r="AK1067" i="1" s="1"/>
  <c r="AL1067" i="1" s="1"/>
  <c r="AM1067" i="1" s="1"/>
  <c r="AN1067" i="1" s="1"/>
  <c r="AO1067" i="1" s="1"/>
  <c r="AP1067" i="1" s="1"/>
  <c r="AQ1067" i="1" s="1"/>
  <c r="AR1067" i="1" s="1"/>
  <c r="AS1067" i="1" s="1"/>
  <c r="AT1067" i="1" s="1"/>
  <c r="AU1067" i="1" s="1"/>
  <c r="AV1067" i="1" s="1"/>
  <c r="AW1067" i="1" s="1"/>
  <c r="AX1067" i="1" s="1"/>
  <c r="AY1067" i="1" s="1"/>
  <c r="AZ1067" i="1" s="1"/>
  <c r="BA1067" i="1" s="1"/>
  <c r="BB1067" i="1" s="1"/>
  <c r="BC1067" i="1" s="1"/>
  <c r="BD1067" i="1" s="1"/>
  <c r="BE1067" i="1" s="1"/>
  <c r="BF1067" i="1" s="1"/>
  <c r="BG1067" i="1" s="1"/>
  <c r="AG1067" i="1"/>
  <c r="AH1067" i="1" s="1"/>
  <c r="AI1067" i="1" s="1"/>
  <c r="AF1067" i="1"/>
  <c r="AE1067" i="1"/>
  <c r="AD1067" i="1"/>
  <c r="AS1066" i="1"/>
  <c r="AT1066" i="1" s="1"/>
  <c r="AU1066" i="1" s="1"/>
  <c r="AV1066" i="1" s="1"/>
  <c r="AW1066" i="1" s="1"/>
  <c r="AX1066" i="1" s="1"/>
  <c r="AY1066" i="1" s="1"/>
  <c r="AZ1066" i="1" s="1"/>
  <c r="BA1066" i="1" s="1"/>
  <c r="BB1066" i="1" s="1"/>
  <c r="BC1066" i="1" s="1"/>
  <c r="BD1066" i="1" s="1"/>
  <c r="BE1066" i="1" s="1"/>
  <c r="BF1066" i="1" s="1"/>
  <c r="BG1066" i="1" s="1"/>
  <c r="AH1066" i="1"/>
  <c r="AI1066" i="1" s="1"/>
  <c r="AJ1066" i="1" s="1"/>
  <c r="AK1066" i="1" s="1"/>
  <c r="AL1066" i="1" s="1"/>
  <c r="AM1066" i="1" s="1"/>
  <c r="AN1066" i="1" s="1"/>
  <c r="AO1066" i="1" s="1"/>
  <c r="AP1066" i="1" s="1"/>
  <c r="AQ1066" i="1" s="1"/>
  <c r="AR1066" i="1" s="1"/>
  <c r="AG1066" i="1"/>
  <c r="AF1066" i="1"/>
  <c r="AE1066" i="1"/>
  <c r="AD1066" i="1"/>
  <c r="BG1065" i="1"/>
  <c r="AI1065" i="1"/>
  <c r="AJ1065" i="1" s="1"/>
  <c r="AK1065" i="1" s="1"/>
  <c r="AL1065" i="1" s="1"/>
  <c r="AM1065" i="1" s="1"/>
  <c r="AN1065" i="1" s="1"/>
  <c r="AO1065" i="1" s="1"/>
  <c r="AP1065" i="1" s="1"/>
  <c r="AQ1065" i="1" s="1"/>
  <c r="AR1065" i="1" s="1"/>
  <c r="AS1065" i="1" s="1"/>
  <c r="AT1065" i="1" s="1"/>
  <c r="AU1065" i="1" s="1"/>
  <c r="AV1065" i="1" s="1"/>
  <c r="AW1065" i="1" s="1"/>
  <c r="AX1065" i="1" s="1"/>
  <c r="AY1065" i="1" s="1"/>
  <c r="AZ1065" i="1" s="1"/>
  <c r="BA1065" i="1" s="1"/>
  <c r="BB1065" i="1" s="1"/>
  <c r="BC1065" i="1" s="1"/>
  <c r="BD1065" i="1" s="1"/>
  <c r="BE1065" i="1" s="1"/>
  <c r="BF1065" i="1" s="1"/>
  <c r="AG1065" i="1"/>
  <c r="AH1065" i="1" s="1"/>
  <c r="AF1065" i="1"/>
  <c r="AE1065" i="1"/>
  <c r="AD1065" i="1"/>
  <c r="AL1064" i="1"/>
  <c r="AM1064" i="1" s="1"/>
  <c r="AN1064" i="1" s="1"/>
  <c r="AO1064" i="1" s="1"/>
  <c r="AP1064" i="1" s="1"/>
  <c r="AQ1064" i="1" s="1"/>
  <c r="AR1064" i="1" s="1"/>
  <c r="AS1064" i="1" s="1"/>
  <c r="AT1064" i="1" s="1"/>
  <c r="AU1064" i="1" s="1"/>
  <c r="AV1064" i="1" s="1"/>
  <c r="AW1064" i="1" s="1"/>
  <c r="AX1064" i="1" s="1"/>
  <c r="AY1064" i="1" s="1"/>
  <c r="AZ1064" i="1" s="1"/>
  <c r="BA1064" i="1" s="1"/>
  <c r="BB1064" i="1" s="1"/>
  <c r="BC1064" i="1" s="1"/>
  <c r="BD1064" i="1" s="1"/>
  <c r="BE1064" i="1" s="1"/>
  <c r="BF1064" i="1" s="1"/>
  <c r="BG1064" i="1" s="1"/>
  <c r="AG1064" i="1"/>
  <c r="AH1064" i="1" s="1"/>
  <c r="AI1064" i="1" s="1"/>
  <c r="AJ1064" i="1" s="1"/>
  <c r="AK1064" i="1" s="1"/>
  <c r="AF1064" i="1"/>
  <c r="AE1064" i="1"/>
  <c r="AD1064" i="1"/>
  <c r="AG1057" i="1"/>
  <c r="AH1057" i="1" s="1"/>
  <c r="AI1057" i="1" s="1"/>
  <c r="AJ1057" i="1" s="1"/>
  <c r="AK1057" i="1" s="1"/>
  <c r="AL1057" i="1" s="1"/>
  <c r="AM1057" i="1" s="1"/>
  <c r="AN1057" i="1" s="1"/>
  <c r="AO1057" i="1" s="1"/>
  <c r="AP1057" i="1" s="1"/>
  <c r="AQ1057" i="1" s="1"/>
  <c r="AR1057" i="1" s="1"/>
  <c r="AS1057" i="1" s="1"/>
  <c r="AT1057" i="1" s="1"/>
  <c r="AU1057" i="1" s="1"/>
  <c r="AV1057" i="1" s="1"/>
  <c r="AW1057" i="1" s="1"/>
  <c r="AX1057" i="1" s="1"/>
  <c r="AY1057" i="1" s="1"/>
  <c r="AZ1057" i="1" s="1"/>
  <c r="BA1057" i="1" s="1"/>
  <c r="BB1057" i="1" s="1"/>
  <c r="BC1057" i="1" s="1"/>
  <c r="BD1057" i="1" s="1"/>
  <c r="BE1057" i="1" s="1"/>
  <c r="BF1057" i="1" s="1"/>
  <c r="BG1057" i="1" s="1"/>
  <c r="AF1057" i="1"/>
  <c r="AE1057" i="1"/>
  <c r="AD1057" i="1"/>
  <c r="BA1056" i="1"/>
  <c r="BB1056" i="1" s="1"/>
  <c r="BC1056" i="1" s="1"/>
  <c r="BD1056" i="1" s="1"/>
  <c r="BE1056" i="1" s="1"/>
  <c r="BF1056" i="1" s="1"/>
  <c r="BG1056" i="1" s="1"/>
  <c r="AH1056" i="1"/>
  <c r="AI1056" i="1" s="1"/>
  <c r="AJ1056" i="1" s="1"/>
  <c r="AK1056" i="1" s="1"/>
  <c r="AL1056" i="1" s="1"/>
  <c r="AM1056" i="1" s="1"/>
  <c r="AN1056" i="1" s="1"/>
  <c r="AO1056" i="1" s="1"/>
  <c r="AP1056" i="1" s="1"/>
  <c r="AQ1056" i="1" s="1"/>
  <c r="AR1056" i="1" s="1"/>
  <c r="AS1056" i="1" s="1"/>
  <c r="AT1056" i="1" s="1"/>
  <c r="AU1056" i="1" s="1"/>
  <c r="AV1056" i="1" s="1"/>
  <c r="AW1056" i="1" s="1"/>
  <c r="AX1056" i="1" s="1"/>
  <c r="AY1056" i="1" s="1"/>
  <c r="AZ1056" i="1" s="1"/>
  <c r="AG1056" i="1"/>
  <c r="AF1056" i="1"/>
  <c r="AE1056" i="1"/>
  <c r="AD1056" i="1"/>
  <c r="AI1055" i="1"/>
  <c r="AJ1055" i="1" s="1"/>
  <c r="AK1055" i="1" s="1"/>
  <c r="AL1055" i="1" s="1"/>
  <c r="AM1055" i="1" s="1"/>
  <c r="AN1055" i="1" s="1"/>
  <c r="AO1055" i="1" s="1"/>
  <c r="AP1055" i="1" s="1"/>
  <c r="AQ1055" i="1" s="1"/>
  <c r="AR1055" i="1" s="1"/>
  <c r="AS1055" i="1" s="1"/>
  <c r="AT1055" i="1" s="1"/>
  <c r="AU1055" i="1" s="1"/>
  <c r="AV1055" i="1" s="1"/>
  <c r="AW1055" i="1" s="1"/>
  <c r="AX1055" i="1" s="1"/>
  <c r="AY1055" i="1" s="1"/>
  <c r="AZ1055" i="1" s="1"/>
  <c r="BA1055" i="1" s="1"/>
  <c r="BB1055" i="1" s="1"/>
  <c r="BC1055" i="1" s="1"/>
  <c r="BD1055" i="1" s="1"/>
  <c r="BE1055" i="1" s="1"/>
  <c r="BF1055" i="1" s="1"/>
  <c r="BG1055" i="1" s="1"/>
  <c r="AG1055" i="1"/>
  <c r="AH1055" i="1" s="1"/>
  <c r="AF1055" i="1"/>
  <c r="AE1055" i="1"/>
  <c r="AD1055" i="1"/>
  <c r="AG1054" i="1"/>
  <c r="AH1054" i="1" s="1"/>
  <c r="AI1054" i="1" s="1"/>
  <c r="AJ1054" i="1" s="1"/>
  <c r="AK1054" i="1" s="1"/>
  <c r="AL1054" i="1" s="1"/>
  <c r="AM1054" i="1" s="1"/>
  <c r="AN1054" i="1" s="1"/>
  <c r="AO1054" i="1" s="1"/>
  <c r="AP1054" i="1" s="1"/>
  <c r="AQ1054" i="1" s="1"/>
  <c r="AR1054" i="1" s="1"/>
  <c r="AS1054" i="1" s="1"/>
  <c r="AT1054" i="1" s="1"/>
  <c r="AU1054" i="1" s="1"/>
  <c r="AV1054" i="1" s="1"/>
  <c r="AW1054" i="1" s="1"/>
  <c r="AX1054" i="1" s="1"/>
  <c r="AY1054" i="1" s="1"/>
  <c r="AZ1054" i="1" s="1"/>
  <c r="BA1054" i="1" s="1"/>
  <c r="BB1054" i="1" s="1"/>
  <c r="BC1054" i="1" s="1"/>
  <c r="BD1054" i="1" s="1"/>
  <c r="BE1054" i="1" s="1"/>
  <c r="BF1054" i="1" s="1"/>
  <c r="BG1054" i="1" s="1"/>
  <c r="AF1054" i="1"/>
  <c r="AE1054" i="1"/>
  <c r="AD1054" i="1"/>
  <c r="AZ1053" i="1"/>
  <c r="BA1053" i="1" s="1"/>
  <c r="BB1053" i="1" s="1"/>
  <c r="BC1053" i="1" s="1"/>
  <c r="BD1053" i="1" s="1"/>
  <c r="BE1053" i="1" s="1"/>
  <c r="BF1053" i="1" s="1"/>
  <c r="BG1053" i="1" s="1"/>
  <c r="AG1053" i="1"/>
  <c r="AH1053" i="1" s="1"/>
  <c r="AI1053" i="1" s="1"/>
  <c r="AJ1053" i="1" s="1"/>
  <c r="AK1053" i="1" s="1"/>
  <c r="AL1053" i="1" s="1"/>
  <c r="AM1053" i="1" s="1"/>
  <c r="AN1053" i="1" s="1"/>
  <c r="AO1053" i="1" s="1"/>
  <c r="AP1053" i="1" s="1"/>
  <c r="AQ1053" i="1" s="1"/>
  <c r="AR1053" i="1" s="1"/>
  <c r="AS1053" i="1" s="1"/>
  <c r="AT1053" i="1" s="1"/>
  <c r="AU1053" i="1" s="1"/>
  <c r="AV1053" i="1" s="1"/>
  <c r="AW1053" i="1" s="1"/>
  <c r="AX1053" i="1" s="1"/>
  <c r="AY1053" i="1" s="1"/>
  <c r="AF1053" i="1"/>
  <c r="AE1053" i="1"/>
  <c r="AD1053" i="1"/>
  <c r="AK1052" i="1"/>
  <c r="AL1052" i="1" s="1"/>
  <c r="AM1052" i="1" s="1"/>
  <c r="AN1052" i="1" s="1"/>
  <c r="AO1052" i="1" s="1"/>
  <c r="AP1052" i="1" s="1"/>
  <c r="AQ1052" i="1" s="1"/>
  <c r="AR1052" i="1" s="1"/>
  <c r="AS1052" i="1" s="1"/>
  <c r="AT1052" i="1" s="1"/>
  <c r="AU1052" i="1" s="1"/>
  <c r="AV1052" i="1" s="1"/>
  <c r="AW1052" i="1" s="1"/>
  <c r="AX1052" i="1" s="1"/>
  <c r="AY1052" i="1" s="1"/>
  <c r="AZ1052" i="1" s="1"/>
  <c r="BA1052" i="1" s="1"/>
  <c r="BB1052" i="1" s="1"/>
  <c r="BC1052" i="1" s="1"/>
  <c r="BD1052" i="1" s="1"/>
  <c r="BE1052" i="1" s="1"/>
  <c r="BF1052" i="1" s="1"/>
  <c r="BG1052" i="1" s="1"/>
  <c r="AH1052" i="1"/>
  <c r="AI1052" i="1" s="1"/>
  <c r="AJ1052" i="1" s="1"/>
  <c r="AG1052" i="1"/>
  <c r="AF1052" i="1"/>
  <c r="AE1052" i="1"/>
  <c r="AD1052" i="1"/>
  <c r="AF1043" i="1"/>
  <c r="AG1043" i="1" s="1"/>
  <c r="AH1043" i="1" s="1"/>
  <c r="AI1043" i="1" s="1"/>
  <c r="AJ1043" i="1" s="1"/>
  <c r="AK1043" i="1" s="1"/>
  <c r="AL1043" i="1" s="1"/>
  <c r="AM1043" i="1" s="1"/>
  <c r="AN1043" i="1" s="1"/>
  <c r="AO1043" i="1" s="1"/>
  <c r="AP1043" i="1" s="1"/>
  <c r="AQ1043" i="1" s="1"/>
  <c r="AR1043" i="1" s="1"/>
  <c r="AS1043" i="1" s="1"/>
  <c r="AT1043" i="1" s="1"/>
  <c r="AU1043" i="1" s="1"/>
  <c r="AV1043" i="1" s="1"/>
  <c r="AW1043" i="1" s="1"/>
  <c r="AX1043" i="1" s="1"/>
  <c r="AY1043" i="1" s="1"/>
  <c r="AZ1043" i="1" s="1"/>
  <c r="BA1043" i="1" s="1"/>
  <c r="BB1043" i="1" s="1"/>
  <c r="BC1043" i="1" s="1"/>
  <c r="BD1043" i="1" s="1"/>
  <c r="BE1043" i="1" s="1"/>
  <c r="BF1043" i="1" s="1"/>
  <c r="BG1043" i="1" s="1"/>
  <c r="AD1043" i="1"/>
  <c r="AE1043" i="1" s="1"/>
  <c r="AT1042" i="1"/>
  <c r="AU1042" i="1" s="1"/>
  <c r="AV1042" i="1" s="1"/>
  <c r="AW1042" i="1" s="1"/>
  <c r="AX1042" i="1" s="1"/>
  <c r="AY1042" i="1" s="1"/>
  <c r="AZ1042" i="1" s="1"/>
  <c r="BA1042" i="1" s="1"/>
  <c r="BB1042" i="1" s="1"/>
  <c r="BC1042" i="1" s="1"/>
  <c r="BD1042" i="1" s="1"/>
  <c r="BE1042" i="1" s="1"/>
  <c r="BF1042" i="1" s="1"/>
  <c r="BG1042" i="1" s="1"/>
  <c r="AG1042" i="1"/>
  <c r="AH1042" i="1" s="1"/>
  <c r="AI1042" i="1" s="1"/>
  <c r="AJ1042" i="1" s="1"/>
  <c r="AK1042" i="1" s="1"/>
  <c r="AL1042" i="1" s="1"/>
  <c r="AM1042" i="1" s="1"/>
  <c r="AN1042" i="1" s="1"/>
  <c r="AO1042" i="1" s="1"/>
  <c r="AP1042" i="1" s="1"/>
  <c r="AQ1042" i="1" s="1"/>
  <c r="AR1042" i="1" s="1"/>
  <c r="AS1042" i="1" s="1"/>
  <c r="AD1042" i="1"/>
  <c r="AE1042" i="1" s="1"/>
  <c r="AF1042" i="1" s="1"/>
  <c r="AE1041" i="1"/>
  <c r="AF1041" i="1" s="1"/>
  <c r="AG1041" i="1" s="1"/>
  <c r="AH1041" i="1" s="1"/>
  <c r="AI1041" i="1" s="1"/>
  <c r="AJ1041" i="1" s="1"/>
  <c r="AK1041" i="1" s="1"/>
  <c r="AL1041" i="1" s="1"/>
  <c r="AM1041" i="1" s="1"/>
  <c r="AN1041" i="1" s="1"/>
  <c r="AO1041" i="1" s="1"/>
  <c r="AP1041" i="1" s="1"/>
  <c r="AQ1041" i="1" s="1"/>
  <c r="AR1041" i="1" s="1"/>
  <c r="AS1041" i="1" s="1"/>
  <c r="AT1041" i="1" s="1"/>
  <c r="AU1041" i="1" s="1"/>
  <c r="AV1041" i="1" s="1"/>
  <c r="AW1041" i="1" s="1"/>
  <c r="AX1041" i="1" s="1"/>
  <c r="AY1041" i="1" s="1"/>
  <c r="AZ1041" i="1" s="1"/>
  <c r="BA1041" i="1" s="1"/>
  <c r="BB1041" i="1" s="1"/>
  <c r="BC1041" i="1" s="1"/>
  <c r="BD1041" i="1" s="1"/>
  <c r="BE1041" i="1" s="1"/>
  <c r="BF1041" i="1" s="1"/>
  <c r="BG1041" i="1" s="1"/>
  <c r="AD1041" i="1"/>
  <c r="BF791" i="1"/>
  <c r="BG791" i="1" s="1"/>
  <c r="BF790" i="1"/>
  <c r="BG790" i="1" s="1"/>
  <c r="BF789" i="1"/>
  <c r="BG789" i="1" s="1"/>
  <c r="BG788" i="1"/>
  <c r="BF788" i="1"/>
  <c r="BF787" i="1"/>
  <c r="BG787" i="1" s="1"/>
  <c r="BF786" i="1"/>
  <c r="BG786" i="1" s="1"/>
  <c r="BF785" i="1"/>
  <c r="BG785" i="1" s="1"/>
  <c r="BG784" i="1"/>
  <c r="BF784" i="1"/>
  <c r="BF783" i="1"/>
  <c r="BG783" i="1" s="1"/>
  <c r="BF782" i="1"/>
  <c r="BG782" i="1" s="1"/>
  <c r="BF781" i="1"/>
  <c r="BG781" i="1" s="1"/>
  <c r="BG780" i="1"/>
  <c r="BF780" i="1"/>
  <c r="BF779" i="1"/>
  <c r="BG779" i="1" s="1"/>
  <c r="BF778" i="1"/>
  <c r="BG778" i="1" s="1"/>
  <c r="BF777" i="1"/>
  <c r="BG777" i="1" s="1"/>
  <c r="BG776" i="1"/>
  <c r="BF776" i="1"/>
  <c r="BF775" i="1"/>
  <c r="BG775" i="1" s="1"/>
  <c r="BF774" i="1"/>
  <c r="BG774" i="1" s="1"/>
  <c r="BF773" i="1"/>
  <c r="BG773" i="1" s="1"/>
  <c r="BG772" i="1"/>
  <c r="BF772" i="1"/>
  <c r="BF771" i="1"/>
  <c r="BG771" i="1" s="1"/>
  <c r="BF770" i="1"/>
  <c r="BG770" i="1" s="1"/>
  <c r="BF769" i="1"/>
  <c r="BG769" i="1" s="1"/>
  <c r="BG768" i="1"/>
  <c r="BF768" i="1"/>
  <c r="BF767" i="1"/>
  <c r="BG767" i="1" s="1"/>
  <c r="BF766" i="1"/>
  <c r="BG766" i="1" s="1"/>
  <c r="BF765" i="1"/>
  <c r="BG765" i="1" s="1"/>
  <c r="BG764" i="1"/>
  <c r="BF764" i="1"/>
  <c r="BF763" i="1"/>
  <c r="BG763" i="1" s="1"/>
  <c r="BF762" i="1"/>
  <c r="BG762" i="1" s="1"/>
  <c r="BF761" i="1"/>
  <c r="BG761" i="1" s="1"/>
  <c r="BG760" i="1"/>
  <c r="BF760" i="1"/>
  <c r="BF759" i="1"/>
  <c r="BG759" i="1" s="1"/>
  <c r="BF758" i="1"/>
  <c r="BG758" i="1" s="1"/>
  <c r="BF757" i="1"/>
  <c r="BG757" i="1" s="1"/>
  <c r="BG756" i="1"/>
  <c r="BF756" i="1"/>
  <c r="BF755" i="1"/>
  <c r="BG755" i="1" s="1"/>
  <c r="BF754" i="1"/>
  <c r="BG754" i="1" s="1"/>
  <c r="BF753" i="1"/>
  <c r="BG753" i="1" s="1"/>
  <c r="BG752" i="1"/>
  <c r="BF752" i="1"/>
  <c r="BF751" i="1"/>
  <c r="BG751" i="1" s="1"/>
  <c r="BF750" i="1"/>
  <c r="BG750" i="1" s="1"/>
  <c r="BF749" i="1"/>
  <c r="BG749" i="1" s="1"/>
  <c r="BG748" i="1"/>
  <c r="BF748" i="1"/>
  <c r="BF747" i="1"/>
  <c r="BG747" i="1" s="1"/>
  <c r="BF746" i="1"/>
  <c r="BG746" i="1" s="1"/>
  <c r="BF745" i="1"/>
  <c r="BG745" i="1" s="1"/>
  <c r="BG744" i="1"/>
  <c r="BF744" i="1"/>
  <c r="S478" i="1"/>
  <c r="T478" i="1" s="1"/>
  <c r="R478" i="1"/>
  <c r="AD474" i="1"/>
  <c r="AC474" i="1"/>
  <c r="AB474" i="1"/>
  <c r="AC473" i="1"/>
  <c r="AD473" i="1" s="1"/>
  <c r="AB473" i="1"/>
  <c r="AC472" i="1"/>
  <c r="AD472" i="1" s="1"/>
  <c r="AB472" i="1"/>
  <c r="AC471" i="1"/>
  <c r="AD471" i="1" s="1"/>
  <c r="AB471" i="1"/>
  <c r="AD470" i="1"/>
  <c r="AC470" i="1"/>
  <c r="AB470" i="1"/>
  <c r="AC469" i="1"/>
  <c r="AD469" i="1" s="1"/>
  <c r="AB469" i="1"/>
  <c r="AC468" i="1"/>
  <c r="AD468" i="1" s="1"/>
  <c r="AB468" i="1"/>
  <c r="AC467" i="1"/>
  <c r="AD467" i="1" s="1"/>
  <c r="AB467" i="1"/>
  <c r="AD466" i="1"/>
  <c r="AC466" i="1"/>
  <c r="AB466" i="1"/>
  <c r="AC465" i="1"/>
  <c r="AD465" i="1" s="1"/>
  <c r="AB465" i="1"/>
  <c r="AC464" i="1"/>
  <c r="AD464" i="1" s="1"/>
  <c r="AB464" i="1"/>
  <c r="AC463" i="1"/>
  <c r="AD463" i="1" s="1"/>
  <c r="AB463" i="1"/>
  <c r="AC462" i="1"/>
  <c r="AD462" i="1" s="1"/>
  <c r="AB462" i="1"/>
  <c r="AC461" i="1"/>
  <c r="AD461" i="1" s="1"/>
  <c r="AB461" i="1"/>
  <c r="AC460" i="1"/>
  <c r="AD460" i="1" s="1"/>
  <c r="AB460" i="1"/>
  <c r="AD459" i="1"/>
  <c r="AC459" i="1"/>
  <c r="AB459" i="1"/>
  <c r="AD458" i="1"/>
  <c r="AC458" i="1"/>
  <c r="AB458" i="1"/>
  <c r="AD457" i="1"/>
  <c r="AC457" i="1"/>
  <c r="AB457" i="1"/>
  <c r="AC456" i="1"/>
  <c r="AD456" i="1" s="1"/>
  <c r="AB456" i="1"/>
  <c r="AD455" i="1"/>
  <c r="AC455" i="1"/>
  <c r="AB455" i="1"/>
  <c r="AD454" i="1"/>
  <c r="AC454" i="1"/>
  <c r="AB454" i="1"/>
  <c r="AD453" i="1"/>
  <c r="AC453" i="1"/>
  <c r="AB453" i="1"/>
  <c r="AC452" i="1"/>
  <c r="AD452" i="1" s="1"/>
  <c r="AB452" i="1"/>
  <c r="AD451" i="1"/>
  <c r="AC451" i="1"/>
  <c r="AB451" i="1"/>
  <c r="AD450" i="1"/>
  <c r="AC450" i="1"/>
  <c r="AB450" i="1"/>
  <c r="AC449" i="1"/>
  <c r="AD449" i="1" s="1"/>
  <c r="AB449" i="1"/>
  <c r="AC448" i="1"/>
  <c r="AD448" i="1" s="1"/>
  <c r="AB448" i="1"/>
  <c r="AD447" i="1"/>
  <c r="AC447" i="1"/>
  <c r="AB447" i="1"/>
  <c r="AD446" i="1"/>
  <c r="AC446" i="1"/>
  <c r="AB446" i="1"/>
  <c r="AC445" i="1"/>
  <c r="AD445" i="1" s="1"/>
  <c r="AB445" i="1"/>
  <c r="AC444" i="1"/>
  <c r="AD444" i="1" s="1"/>
  <c r="AB444" i="1"/>
  <c r="AD443" i="1"/>
  <c r="AC443" i="1"/>
  <c r="AB443" i="1"/>
  <c r="AD442" i="1"/>
  <c r="AC442" i="1"/>
  <c r="AB442" i="1"/>
  <c r="AC441" i="1"/>
  <c r="AD441" i="1" s="1"/>
  <c r="AB441" i="1"/>
  <c r="AC440" i="1"/>
  <c r="AD440" i="1" s="1"/>
  <c r="AB440" i="1"/>
  <c r="AD439" i="1"/>
  <c r="AC439" i="1"/>
  <c r="AB439" i="1"/>
  <c r="AD438" i="1"/>
  <c r="AC438" i="1"/>
  <c r="AB438" i="1"/>
  <c r="AC437" i="1"/>
  <c r="AD437" i="1" s="1"/>
  <c r="AB437" i="1"/>
  <c r="AC436" i="1"/>
  <c r="AD436" i="1" s="1"/>
  <c r="AB436" i="1"/>
  <c r="AD435" i="1"/>
  <c r="AC435" i="1"/>
  <c r="AB435" i="1"/>
  <c r="AD434" i="1"/>
  <c r="AC434" i="1"/>
  <c r="AB434" i="1"/>
  <c r="AC433" i="1"/>
  <c r="AD433" i="1" s="1"/>
  <c r="AB433" i="1"/>
  <c r="AC432" i="1"/>
  <c r="AD432" i="1" s="1"/>
  <c r="AB432" i="1"/>
  <c r="AD431" i="1"/>
  <c r="AC431" i="1"/>
  <c r="AB431" i="1"/>
  <c r="AD430" i="1"/>
  <c r="AC430" i="1"/>
  <c r="AB430" i="1"/>
  <c r="AC429" i="1"/>
  <c r="AD429" i="1" s="1"/>
  <c r="AB429" i="1"/>
  <c r="AC428" i="1"/>
  <c r="AD428" i="1" s="1"/>
  <c r="AB428" i="1"/>
  <c r="AD427" i="1"/>
  <c r="AC427" i="1"/>
  <c r="AB427" i="1"/>
  <c r="AD423" i="1"/>
  <c r="AC423" i="1"/>
  <c r="AB423" i="1"/>
  <c r="AC422" i="1"/>
  <c r="AD422" i="1" s="1"/>
  <c r="AB422" i="1"/>
  <c r="AC421" i="1"/>
  <c r="AD421" i="1" s="1"/>
  <c r="AB421" i="1"/>
  <c r="AD420" i="1"/>
  <c r="AC420" i="1"/>
  <c r="AB420" i="1"/>
  <c r="AD419" i="1"/>
  <c r="AC419" i="1"/>
  <c r="AB419" i="1"/>
  <c r="AC418" i="1"/>
  <c r="AD418" i="1" s="1"/>
  <c r="AB418" i="1"/>
  <c r="AD417" i="1"/>
  <c r="AC417" i="1"/>
  <c r="AB417" i="1"/>
  <c r="AC416" i="1"/>
  <c r="AD416" i="1" s="1"/>
  <c r="AE416" i="1" s="1"/>
  <c r="AF416" i="1" s="1"/>
  <c r="AB416" i="1"/>
  <c r="AC415" i="1"/>
  <c r="AD415" i="1" s="1"/>
  <c r="AB415" i="1"/>
  <c r="AC414" i="1"/>
  <c r="AD414" i="1" s="1"/>
  <c r="AB414" i="1"/>
  <c r="AD413" i="1"/>
  <c r="AC413" i="1"/>
  <c r="AB413" i="1"/>
  <c r="AC412" i="1"/>
  <c r="AD412" i="1" s="1"/>
  <c r="AB412" i="1"/>
  <c r="AC411" i="1"/>
  <c r="AD411" i="1" s="1"/>
  <c r="AB411" i="1"/>
  <c r="AC410" i="1"/>
  <c r="AD410" i="1" s="1"/>
  <c r="AB410" i="1"/>
  <c r="AD409" i="1"/>
  <c r="AC409" i="1"/>
  <c r="AB409" i="1"/>
  <c r="AC408" i="1"/>
  <c r="AD408" i="1" s="1"/>
  <c r="AB408" i="1"/>
  <c r="AC407" i="1"/>
  <c r="AD407" i="1" s="1"/>
  <c r="AB407" i="1"/>
  <c r="AC406" i="1"/>
  <c r="AD406" i="1" s="1"/>
  <c r="AB406" i="1"/>
  <c r="AD405" i="1"/>
  <c r="AC405" i="1"/>
  <c r="AB405" i="1"/>
  <c r="AC404" i="1"/>
  <c r="AD404" i="1" s="1"/>
  <c r="AE404" i="1" s="1"/>
  <c r="AF404" i="1" s="1"/>
  <c r="AB404" i="1"/>
  <c r="AC403" i="1"/>
  <c r="AD403" i="1" s="1"/>
  <c r="AB403" i="1"/>
  <c r="AC402" i="1"/>
  <c r="AD402" i="1" s="1"/>
  <c r="AB402" i="1"/>
  <c r="AD401" i="1"/>
  <c r="AE401" i="1" s="1"/>
  <c r="AF401" i="1" s="1"/>
  <c r="AC401" i="1"/>
  <c r="AB401" i="1"/>
  <c r="AC400" i="1"/>
  <c r="AD400" i="1" s="1"/>
  <c r="AB400" i="1"/>
  <c r="AC399" i="1"/>
  <c r="AD399" i="1" s="1"/>
  <c r="AB399" i="1"/>
  <c r="AC398" i="1"/>
  <c r="AD398" i="1" s="1"/>
  <c r="AB398" i="1"/>
  <c r="AD397" i="1"/>
  <c r="AC397" i="1"/>
  <c r="AB397" i="1"/>
  <c r="AC396" i="1"/>
  <c r="AD396" i="1" s="1"/>
  <c r="AB396" i="1"/>
  <c r="AC395" i="1"/>
  <c r="AD395" i="1" s="1"/>
  <c r="AB395" i="1"/>
  <c r="AC394" i="1"/>
  <c r="AD394" i="1" s="1"/>
  <c r="AB394" i="1"/>
  <c r="AD393" i="1"/>
  <c r="AC393" i="1"/>
  <c r="AB393" i="1"/>
  <c r="AC392" i="1"/>
  <c r="AD392" i="1" s="1"/>
  <c r="AB392" i="1"/>
  <c r="AC391" i="1"/>
  <c r="AD391" i="1" s="1"/>
  <c r="AB391" i="1"/>
  <c r="AC390" i="1"/>
  <c r="AD390" i="1" s="1"/>
  <c r="AB390" i="1"/>
  <c r="AD389" i="1"/>
  <c r="AE389" i="1" s="1"/>
  <c r="AF389" i="1" s="1"/>
  <c r="AG389" i="1" s="1"/>
  <c r="AH389" i="1" s="1"/>
  <c r="AI389" i="1" s="1"/>
  <c r="AJ389" i="1" s="1"/>
  <c r="AK389" i="1" s="1"/>
  <c r="AL389" i="1" s="1"/>
  <c r="AM389" i="1" s="1"/>
  <c r="AN389" i="1" s="1"/>
  <c r="AO389" i="1" s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AC389" i="1"/>
  <c r="AB389" i="1"/>
  <c r="AC388" i="1"/>
  <c r="AD388" i="1" s="1"/>
  <c r="AB388" i="1"/>
  <c r="AC387" i="1"/>
  <c r="AD387" i="1" s="1"/>
  <c r="AB387" i="1"/>
  <c r="AC386" i="1"/>
  <c r="AD386" i="1" s="1"/>
  <c r="AB386" i="1"/>
  <c r="AD385" i="1"/>
  <c r="AC385" i="1"/>
  <c r="AB385" i="1"/>
  <c r="AC384" i="1"/>
  <c r="AD384" i="1" s="1"/>
  <c r="AB384" i="1"/>
  <c r="AC383" i="1"/>
  <c r="AD383" i="1" s="1"/>
  <c r="AE383" i="1" s="1"/>
  <c r="AF383" i="1" s="1"/>
  <c r="AB383" i="1"/>
  <c r="AD382" i="1"/>
  <c r="AC382" i="1"/>
  <c r="AB382" i="1"/>
  <c r="AC381" i="1"/>
  <c r="AD381" i="1" s="1"/>
  <c r="AE381" i="1" s="1"/>
  <c r="AF381" i="1" s="1"/>
  <c r="AB381" i="1"/>
  <c r="AD380" i="1"/>
  <c r="AE380" i="1" s="1"/>
  <c r="AF380" i="1" s="1"/>
  <c r="AC380" i="1"/>
  <c r="AB380" i="1"/>
  <c r="AD379" i="1"/>
  <c r="AC379" i="1"/>
  <c r="AB379" i="1"/>
  <c r="AD378" i="1"/>
  <c r="AE378" i="1" s="1"/>
  <c r="AF378" i="1" s="1"/>
  <c r="AC378" i="1"/>
  <c r="AB378" i="1"/>
  <c r="AC377" i="1"/>
  <c r="AD377" i="1" s="1"/>
  <c r="AE377" i="1" s="1"/>
  <c r="AF377" i="1" s="1"/>
  <c r="AB377" i="1"/>
  <c r="AD376" i="1"/>
  <c r="AE376" i="1" s="1"/>
  <c r="AF376" i="1" s="1"/>
  <c r="AG376" i="1" s="1"/>
  <c r="AH376" i="1" s="1"/>
  <c r="AI376" i="1" s="1"/>
  <c r="AJ376" i="1" s="1"/>
  <c r="AK376" i="1" s="1"/>
  <c r="AL376" i="1" s="1"/>
  <c r="AM376" i="1" s="1"/>
  <c r="AN376" i="1" s="1"/>
  <c r="AO376" i="1" s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AC376" i="1"/>
  <c r="AB376" i="1"/>
  <c r="AF374" i="1"/>
  <c r="AG374" i="1" s="1"/>
  <c r="AH374" i="1" s="1"/>
  <c r="AI374" i="1" s="1"/>
  <c r="AJ374" i="1" s="1"/>
  <c r="AK374" i="1" s="1"/>
  <c r="AL374" i="1" s="1"/>
  <c r="AM374" i="1" s="1"/>
  <c r="AN374" i="1" s="1"/>
  <c r="AO374" i="1" s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AE374" i="1"/>
  <c r="AD245" i="1"/>
  <c r="AC17" i="1" l="1"/>
  <c r="AD15" i="1"/>
  <c r="AD28" i="1"/>
  <c r="AC30" i="1"/>
  <c r="AG377" i="1"/>
  <c r="AH377" i="1" s="1"/>
  <c r="AI377" i="1" s="1"/>
  <c r="AJ377" i="1" s="1"/>
  <c r="AK377" i="1" s="1"/>
  <c r="AL377" i="1" s="1"/>
  <c r="AM377" i="1" s="1"/>
  <c r="AN377" i="1" s="1"/>
  <c r="AO377" i="1" s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AG380" i="1"/>
  <c r="AH380" i="1" s="1"/>
  <c r="AI380" i="1" s="1"/>
  <c r="AJ380" i="1" s="1"/>
  <c r="AK380" i="1" s="1"/>
  <c r="AL380" i="1" s="1"/>
  <c r="AM380" i="1" s="1"/>
  <c r="AN380" i="1" s="1"/>
  <c r="AO380" i="1" s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AG383" i="1"/>
  <c r="AH383" i="1" s="1"/>
  <c r="AI383" i="1" s="1"/>
  <c r="AJ383" i="1" s="1"/>
  <c r="AK383" i="1" s="1"/>
  <c r="AL383" i="1" s="1"/>
  <c r="AM383" i="1" s="1"/>
  <c r="AN383" i="1" s="1"/>
  <c r="AO383" i="1" s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AG378" i="1"/>
  <c r="AH378" i="1" s="1"/>
  <c r="AI378" i="1" s="1"/>
  <c r="AJ378" i="1" s="1"/>
  <c r="AK378" i="1" s="1"/>
  <c r="AL378" i="1" s="1"/>
  <c r="AM378" i="1" s="1"/>
  <c r="AN378" i="1" s="1"/>
  <c r="AO378" i="1" s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AG381" i="1"/>
  <c r="AH381" i="1" s="1"/>
  <c r="AI381" i="1" s="1"/>
  <c r="AJ381" i="1" s="1"/>
  <c r="AK381" i="1" s="1"/>
  <c r="AL381" i="1" s="1"/>
  <c r="AM381" i="1" s="1"/>
  <c r="AN381" i="1" s="1"/>
  <c r="AO381" i="1" s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AG401" i="1"/>
  <c r="AH401" i="1" s="1"/>
  <c r="AI401" i="1" s="1"/>
  <c r="AJ401" i="1" s="1"/>
  <c r="AK401" i="1" s="1"/>
  <c r="AL401" i="1" s="1"/>
  <c r="AM401" i="1" s="1"/>
  <c r="AN401" i="1" s="1"/>
  <c r="AO401" i="1" s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O397" i="1" s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O400" i="1" s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AE413" i="1"/>
  <c r="AF413" i="1" s="1"/>
  <c r="AG413" i="1" s="1"/>
  <c r="AH413" i="1" s="1"/>
  <c r="AI413" i="1" s="1"/>
  <c r="AJ413" i="1" s="1"/>
  <c r="AK413" i="1" s="1"/>
  <c r="AL413" i="1" s="1"/>
  <c r="AM413" i="1" s="1"/>
  <c r="AN413" i="1" s="1"/>
  <c r="AO413" i="1" s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O472" i="1" s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O463" i="1" s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O461" i="1" s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AE379" i="1"/>
  <c r="AF379" i="1" s="1"/>
  <c r="AG379" i="1" s="1"/>
  <c r="AH379" i="1" s="1"/>
  <c r="AI379" i="1" s="1"/>
  <c r="AJ379" i="1" s="1"/>
  <c r="AK379" i="1" s="1"/>
  <c r="AL379" i="1" s="1"/>
  <c r="AM379" i="1" s="1"/>
  <c r="AN379" i="1" s="1"/>
  <c r="AO379" i="1" s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O385" i="1" s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O386" i="1" s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O393" i="1" s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O403" i="1" s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O406" i="1" s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O410" i="1" s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O417" i="1" s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AE382" i="1"/>
  <c r="AF382" i="1" s="1"/>
  <c r="AG382" i="1" s="1"/>
  <c r="AH382" i="1" s="1"/>
  <c r="AI382" i="1" s="1"/>
  <c r="AJ382" i="1" s="1"/>
  <c r="AK382" i="1" s="1"/>
  <c r="AL382" i="1" s="1"/>
  <c r="AM382" i="1" s="1"/>
  <c r="AN382" i="1" s="1"/>
  <c r="AO382" i="1" s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O396" i="1" s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O414" i="1" s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O384" i="1" s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O387" i="1" s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O388" i="1" s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O399" i="1" s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AE402" i="1"/>
  <c r="AF402" i="1" s="1"/>
  <c r="AG402" i="1" s="1"/>
  <c r="AH402" i="1" s="1"/>
  <c r="AI402" i="1" s="1"/>
  <c r="AJ402" i="1" s="1"/>
  <c r="AK402" i="1" s="1"/>
  <c r="AL402" i="1" s="1"/>
  <c r="AM402" i="1" s="1"/>
  <c r="AN402" i="1" s="1"/>
  <c r="AO402" i="1" s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O411" i="1" s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O418" i="1" s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AG404" i="1"/>
  <c r="AH404" i="1" s="1"/>
  <c r="AI404" i="1" s="1"/>
  <c r="AJ404" i="1" s="1"/>
  <c r="AK404" i="1" s="1"/>
  <c r="AL404" i="1" s="1"/>
  <c r="AM404" i="1" s="1"/>
  <c r="AN404" i="1" s="1"/>
  <c r="AO404" i="1" s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AE405" i="1"/>
  <c r="AF405" i="1" s="1"/>
  <c r="AG405" i="1" s="1"/>
  <c r="AH405" i="1" s="1"/>
  <c r="AI405" i="1" s="1"/>
  <c r="AJ405" i="1" s="1"/>
  <c r="AK405" i="1" s="1"/>
  <c r="AL405" i="1" s="1"/>
  <c r="AM405" i="1" s="1"/>
  <c r="AN405" i="1" s="1"/>
  <c r="AO405" i="1" s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O408" i="1" s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O415" i="1" s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O390" i="1" s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O395" i="1" s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O398" i="1" s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O412" i="1" s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AG416" i="1"/>
  <c r="AH416" i="1" s="1"/>
  <c r="AI416" i="1" s="1"/>
  <c r="AJ416" i="1" s="1"/>
  <c r="AK416" i="1" s="1"/>
  <c r="AL416" i="1" s="1"/>
  <c r="AM416" i="1" s="1"/>
  <c r="AN416" i="1" s="1"/>
  <c r="AO416" i="1" s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O391" i="1" s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O392" i="1" s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O394" i="1" s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O407" i="1" s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O409" i="1" s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O427" i="1" s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O435" i="1" s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O443" i="1" s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O451" i="1" s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O457" i="1" s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O459" i="1" s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O428" i="1" s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O436" i="1" s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O444" i="1" s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O452" i="1" s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AE458" i="1"/>
  <c r="AF458" i="1" s="1"/>
  <c r="AG458" i="1" s="1"/>
  <c r="AH458" i="1" s="1"/>
  <c r="AI458" i="1" s="1"/>
  <c r="AJ458" i="1" s="1"/>
  <c r="AK458" i="1" s="1"/>
  <c r="AL458" i="1" s="1"/>
  <c r="AM458" i="1" s="1"/>
  <c r="AN458" i="1" s="1"/>
  <c r="AO458" i="1" s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Q1079" i="1"/>
  <c r="P1130" i="1"/>
  <c r="Q1087" i="1"/>
  <c r="P1138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O429" i="1" s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O437" i="1" s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O445" i="1" s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O468" i="1" s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AE419" i="1"/>
  <c r="AF419" i="1" s="1"/>
  <c r="AG419" i="1" s="1"/>
  <c r="AH419" i="1" s="1"/>
  <c r="AI419" i="1" s="1"/>
  <c r="AJ419" i="1" s="1"/>
  <c r="AK419" i="1" s="1"/>
  <c r="AL419" i="1" s="1"/>
  <c r="AM419" i="1" s="1"/>
  <c r="AN419" i="1" s="1"/>
  <c r="AO419" i="1" s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O430" i="1" s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O438" i="1" s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O446" i="1" s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O453" i="1" s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O420" i="1" s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O431" i="1" s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O439" i="1" s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O447" i="1" s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O454" i="1" s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O421" i="1" s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O432" i="1" s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O440" i="1" s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O448" i="1" s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O455" i="1" s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O460" i="1" s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AE464" i="1"/>
  <c r="AF464" i="1" s="1"/>
  <c r="AG464" i="1" s="1"/>
  <c r="AH464" i="1" s="1"/>
  <c r="AI464" i="1" s="1"/>
  <c r="AJ464" i="1" s="1"/>
  <c r="AK464" i="1" s="1"/>
  <c r="AL464" i="1" s="1"/>
  <c r="AM464" i="1" s="1"/>
  <c r="AN464" i="1" s="1"/>
  <c r="AO464" i="1" s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O422" i="1" s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O433" i="1" s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O441" i="1" s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O449" i="1" s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AE456" i="1"/>
  <c r="AF456" i="1" s="1"/>
  <c r="AG456" i="1" s="1"/>
  <c r="AH456" i="1" s="1"/>
  <c r="AI456" i="1" s="1"/>
  <c r="AJ456" i="1" s="1"/>
  <c r="AK456" i="1" s="1"/>
  <c r="AL456" i="1" s="1"/>
  <c r="AM456" i="1" s="1"/>
  <c r="AN456" i="1" s="1"/>
  <c r="AO456" i="1" s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O423" i="1" s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O434" i="1" s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AE442" i="1"/>
  <c r="AF442" i="1" s="1"/>
  <c r="AG442" i="1" s="1"/>
  <c r="AH442" i="1" s="1"/>
  <c r="AI442" i="1" s="1"/>
  <c r="AJ442" i="1" s="1"/>
  <c r="AK442" i="1" s="1"/>
  <c r="AL442" i="1" s="1"/>
  <c r="AM442" i="1" s="1"/>
  <c r="AN442" i="1" s="1"/>
  <c r="AO442" i="1" s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AE450" i="1"/>
  <c r="AF450" i="1" s="1"/>
  <c r="AG450" i="1" s="1"/>
  <c r="AH450" i="1" s="1"/>
  <c r="AI450" i="1" s="1"/>
  <c r="AJ450" i="1" s="1"/>
  <c r="AK450" i="1" s="1"/>
  <c r="AL450" i="1" s="1"/>
  <c r="AM450" i="1" s="1"/>
  <c r="AN450" i="1" s="1"/>
  <c r="AO450" i="1" s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O462" i="1" s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O466" i="1" s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O467" i="1" s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O474" i="1" s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F1332" i="1"/>
  <c r="G1332" i="1" s="1"/>
  <c r="H1332" i="1" s="1"/>
  <c r="I1332" i="1" s="1"/>
  <c r="J1332" i="1" s="1"/>
  <c r="K1332" i="1" s="1"/>
  <c r="L1332" i="1" s="1"/>
  <c r="M1332" i="1" s="1"/>
  <c r="N1332" i="1" s="1"/>
  <c r="O1332" i="1" s="1"/>
  <c r="P1332" i="1" s="1"/>
  <c r="Q1332" i="1" s="1"/>
  <c r="R1332" i="1" s="1"/>
  <c r="S1332" i="1" s="1"/>
  <c r="T1332" i="1" s="1"/>
  <c r="U1332" i="1" s="1"/>
  <c r="V1332" i="1" s="1"/>
  <c r="W1332" i="1" s="1"/>
  <c r="X1332" i="1" s="1"/>
  <c r="Y1332" i="1" s="1"/>
  <c r="Z1332" i="1" s="1"/>
  <c r="AA1332" i="1" s="1"/>
  <c r="AB1332" i="1" s="1"/>
  <c r="AC1332" i="1" s="1"/>
  <c r="AD1332" i="1" s="1"/>
  <c r="AE1332" i="1" s="1"/>
  <c r="AF1332" i="1" s="1"/>
  <c r="AG1332" i="1" s="1"/>
  <c r="AH1332" i="1" s="1"/>
  <c r="AI1332" i="1" s="1"/>
  <c r="AJ1332" i="1" s="1"/>
  <c r="AK1332" i="1" s="1"/>
  <c r="AL1332" i="1" s="1"/>
  <c r="AM1332" i="1" s="1"/>
  <c r="AN1332" i="1" s="1"/>
  <c r="AO1332" i="1" s="1"/>
  <c r="AP1332" i="1" s="1"/>
  <c r="AQ1332" i="1" s="1"/>
  <c r="AR1332" i="1" s="1"/>
  <c r="AS1332" i="1" s="1"/>
  <c r="AT1332" i="1" s="1"/>
  <c r="AU1332" i="1" s="1"/>
  <c r="AV1332" i="1" s="1"/>
  <c r="AW1332" i="1" s="1"/>
  <c r="AX1332" i="1" s="1"/>
  <c r="AY1332" i="1" s="1"/>
  <c r="AZ1332" i="1" s="1"/>
  <c r="D1332" i="1"/>
  <c r="Q1081" i="1"/>
  <c r="P1132" i="1"/>
  <c r="Q1089" i="1"/>
  <c r="P1140" i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O469" i="1" s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D1338" i="1"/>
  <c r="F1338" i="1"/>
  <c r="G1338" i="1" s="1"/>
  <c r="H1338" i="1" s="1"/>
  <c r="I1338" i="1" s="1"/>
  <c r="J1338" i="1" s="1"/>
  <c r="K1338" i="1" s="1"/>
  <c r="L1338" i="1" s="1"/>
  <c r="M1338" i="1" s="1"/>
  <c r="N1338" i="1" s="1"/>
  <c r="O1338" i="1" s="1"/>
  <c r="P1338" i="1" s="1"/>
  <c r="Q1338" i="1" s="1"/>
  <c r="R1338" i="1" s="1"/>
  <c r="S1338" i="1" s="1"/>
  <c r="T1338" i="1" s="1"/>
  <c r="U1338" i="1" s="1"/>
  <c r="V1338" i="1" s="1"/>
  <c r="W1338" i="1" s="1"/>
  <c r="X1338" i="1" s="1"/>
  <c r="Y1338" i="1" s="1"/>
  <c r="Z1338" i="1" s="1"/>
  <c r="AA1338" i="1" s="1"/>
  <c r="AB1338" i="1" s="1"/>
  <c r="AC1338" i="1" s="1"/>
  <c r="AD1338" i="1" s="1"/>
  <c r="AE1338" i="1" s="1"/>
  <c r="AF1338" i="1" s="1"/>
  <c r="AG1338" i="1" s="1"/>
  <c r="AH1338" i="1" s="1"/>
  <c r="AI1338" i="1" s="1"/>
  <c r="AJ1338" i="1" s="1"/>
  <c r="AK1338" i="1" s="1"/>
  <c r="AL1338" i="1" s="1"/>
  <c r="AM1338" i="1" s="1"/>
  <c r="AN1338" i="1" s="1"/>
  <c r="AO1338" i="1" s="1"/>
  <c r="AP1338" i="1" s="1"/>
  <c r="AQ1338" i="1" s="1"/>
  <c r="AR1338" i="1" s="1"/>
  <c r="AS1338" i="1" s="1"/>
  <c r="AT1338" i="1" s="1"/>
  <c r="AU1338" i="1" s="1"/>
  <c r="AV1338" i="1" s="1"/>
  <c r="AW1338" i="1" s="1"/>
  <c r="AX1338" i="1" s="1"/>
  <c r="AY1338" i="1" s="1"/>
  <c r="AZ1338" i="1" s="1"/>
  <c r="M1126" i="1"/>
  <c r="N1075" i="1"/>
  <c r="Q1077" i="1"/>
  <c r="P1128" i="1"/>
  <c r="Q1085" i="1"/>
  <c r="P1136" i="1"/>
  <c r="D1334" i="1"/>
  <c r="F1334" i="1"/>
  <c r="G1334" i="1" s="1"/>
  <c r="H1334" i="1" s="1"/>
  <c r="I1334" i="1" s="1"/>
  <c r="J1334" i="1" s="1"/>
  <c r="K1334" i="1" s="1"/>
  <c r="L1334" i="1" s="1"/>
  <c r="M1334" i="1" s="1"/>
  <c r="N1334" i="1" s="1"/>
  <c r="O1334" i="1" s="1"/>
  <c r="P1334" i="1" s="1"/>
  <c r="Q1334" i="1" s="1"/>
  <c r="R1334" i="1" s="1"/>
  <c r="S1334" i="1" s="1"/>
  <c r="T1334" i="1" s="1"/>
  <c r="U1334" i="1" s="1"/>
  <c r="V1334" i="1" s="1"/>
  <c r="W1334" i="1" s="1"/>
  <c r="X1334" i="1" s="1"/>
  <c r="Y1334" i="1" s="1"/>
  <c r="Z1334" i="1" s="1"/>
  <c r="AA1334" i="1" s="1"/>
  <c r="AB1334" i="1" s="1"/>
  <c r="AC1334" i="1" s="1"/>
  <c r="AD1334" i="1" s="1"/>
  <c r="AE1334" i="1" s="1"/>
  <c r="AF1334" i="1" s="1"/>
  <c r="AG1334" i="1" s="1"/>
  <c r="AH1334" i="1" s="1"/>
  <c r="AI1334" i="1" s="1"/>
  <c r="AJ1334" i="1" s="1"/>
  <c r="AK1334" i="1" s="1"/>
  <c r="AL1334" i="1" s="1"/>
  <c r="AM1334" i="1" s="1"/>
  <c r="AN1334" i="1" s="1"/>
  <c r="AO1334" i="1" s="1"/>
  <c r="AP1334" i="1" s="1"/>
  <c r="AQ1334" i="1" s="1"/>
  <c r="AR1334" i="1" s="1"/>
  <c r="AS1334" i="1" s="1"/>
  <c r="AT1334" i="1" s="1"/>
  <c r="AU1334" i="1" s="1"/>
  <c r="AV1334" i="1" s="1"/>
  <c r="AW1334" i="1" s="1"/>
  <c r="AX1334" i="1" s="1"/>
  <c r="AY1334" i="1" s="1"/>
  <c r="AZ1334" i="1" s="1"/>
  <c r="N1133" i="1"/>
  <c r="O1082" i="1"/>
  <c r="P1143" i="1"/>
  <c r="Q1092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O470" i="1" s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O471" i="1" s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N1131" i="1"/>
  <c r="O1080" i="1"/>
  <c r="M1135" i="1"/>
  <c r="N1084" i="1"/>
  <c r="O1139" i="1"/>
  <c r="P1088" i="1"/>
  <c r="F1340" i="1"/>
  <c r="G1340" i="1" s="1"/>
  <c r="H1340" i="1" s="1"/>
  <c r="I1340" i="1" s="1"/>
  <c r="J1340" i="1" s="1"/>
  <c r="K1340" i="1" s="1"/>
  <c r="L1340" i="1" s="1"/>
  <c r="M1340" i="1" s="1"/>
  <c r="N1340" i="1" s="1"/>
  <c r="O1340" i="1" s="1"/>
  <c r="P1340" i="1" s="1"/>
  <c r="Q1340" i="1" s="1"/>
  <c r="R1340" i="1" s="1"/>
  <c r="S1340" i="1" s="1"/>
  <c r="T1340" i="1" s="1"/>
  <c r="U1340" i="1" s="1"/>
  <c r="V1340" i="1" s="1"/>
  <c r="W1340" i="1" s="1"/>
  <c r="X1340" i="1" s="1"/>
  <c r="Y1340" i="1" s="1"/>
  <c r="Z1340" i="1" s="1"/>
  <c r="AA1340" i="1" s="1"/>
  <c r="AB1340" i="1" s="1"/>
  <c r="AC1340" i="1" s="1"/>
  <c r="AD1340" i="1" s="1"/>
  <c r="AE1340" i="1" s="1"/>
  <c r="AF1340" i="1" s="1"/>
  <c r="AG1340" i="1" s="1"/>
  <c r="AH1340" i="1" s="1"/>
  <c r="AI1340" i="1" s="1"/>
  <c r="AJ1340" i="1" s="1"/>
  <c r="AK1340" i="1" s="1"/>
  <c r="AL1340" i="1" s="1"/>
  <c r="AM1340" i="1" s="1"/>
  <c r="AN1340" i="1" s="1"/>
  <c r="AO1340" i="1" s="1"/>
  <c r="AP1340" i="1" s="1"/>
  <c r="AQ1340" i="1" s="1"/>
  <c r="AR1340" i="1" s="1"/>
  <c r="AS1340" i="1" s="1"/>
  <c r="AT1340" i="1" s="1"/>
  <c r="AU1340" i="1" s="1"/>
  <c r="AV1340" i="1" s="1"/>
  <c r="AW1340" i="1" s="1"/>
  <c r="AX1340" i="1" s="1"/>
  <c r="AY1340" i="1" s="1"/>
  <c r="AZ1340" i="1" s="1"/>
  <c r="D1340" i="1"/>
  <c r="N1129" i="1"/>
  <c r="O1078" i="1"/>
  <c r="O1137" i="1"/>
  <c r="P1086" i="1"/>
  <c r="M1142" i="1"/>
  <c r="N1091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O465" i="1" s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O473" i="1" s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K1144" i="1"/>
  <c r="L1093" i="1"/>
  <c r="F1336" i="1"/>
  <c r="G1336" i="1" s="1"/>
  <c r="H1336" i="1" s="1"/>
  <c r="I1336" i="1" s="1"/>
  <c r="J1336" i="1" s="1"/>
  <c r="K1336" i="1" s="1"/>
  <c r="L1336" i="1" s="1"/>
  <c r="M1336" i="1" s="1"/>
  <c r="N1336" i="1" s="1"/>
  <c r="O1336" i="1" s="1"/>
  <c r="P1336" i="1" s="1"/>
  <c r="Q1336" i="1" s="1"/>
  <c r="R1336" i="1" s="1"/>
  <c r="S1336" i="1" s="1"/>
  <c r="T1336" i="1" s="1"/>
  <c r="U1336" i="1" s="1"/>
  <c r="V1336" i="1" s="1"/>
  <c r="W1336" i="1" s="1"/>
  <c r="X1336" i="1" s="1"/>
  <c r="Y1336" i="1" s="1"/>
  <c r="Z1336" i="1" s="1"/>
  <c r="AA1336" i="1" s="1"/>
  <c r="AB1336" i="1" s="1"/>
  <c r="AC1336" i="1" s="1"/>
  <c r="AD1336" i="1" s="1"/>
  <c r="AE1336" i="1" s="1"/>
  <c r="AF1336" i="1" s="1"/>
  <c r="AG1336" i="1" s="1"/>
  <c r="AH1336" i="1" s="1"/>
  <c r="AI1336" i="1" s="1"/>
  <c r="AJ1336" i="1" s="1"/>
  <c r="AK1336" i="1" s="1"/>
  <c r="AL1336" i="1" s="1"/>
  <c r="AM1336" i="1" s="1"/>
  <c r="AN1336" i="1" s="1"/>
  <c r="AO1336" i="1" s="1"/>
  <c r="AP1336" i="1" s="1"/>
  <c r="AQ1336" i="1" s="1"/>
  <c r="AR1336" i="1" s="1"/>
  <c r="AS1336" i="1" s="1"/>
  <c r="AT1336" i="1" s="1"/>
  <c r="AU1336" i="1" s="1"/>
  <c r="AV1336" i="1" s="1"/>
  <c r="AW1336" i="1" s="1"/>
  <c r="AX1336" i="1" s="1"/>
  <c r="AY1336" i="1" s="1"/>
  <c r="AZ1336" i="1" s="1"/>
  <c r="D1336" i="1"/>
  <c r="P1082" i="1"/>
  <c r="F1342" i="1"/>
  <c r="G1342" i="1" s="1"/>
  <c r="H1342" i="1" s="1"/>
  <c r="I1342" i="1" s="1"/>
  <c r="J1342" i="1" s="1"/>
  <c r="K1342" i="1" s="1"/>
  <c r="L1342" i="1" s="1"/>
  <c r="M1342" i="1" s="1"/>
  <c r="N1342" i="1" s="1"/>
  <c r="O1342" i="1" s="1"/>
  <c r="P1342" i="1" s="1"/>
  <c r="Q1342" i="1" s="1"/>
  <c r="R1342" i="1" s="1"/>
  <c r="S1342" i="1" s="1"/>
  <c r="T1342" i="1" s="1"/>
  <c r="U1342" i="1" s="1"/>
  <c r="V1342" i="1" s="1"/>
  <c r="W1342" i="1" s="1"/>
  <c r="X1342" i="1" s="1"/>
  <c r="Y1342" i="1" s="1"/>
  <c r="Z1342" i="1" s="1"/>
  <c r="AA1342" i="1" s="1"/>
  <c r="AB1342" i="1" s="1"/>
  <c r="AC1342" i="1" s="1"/>
  <c r="AD1342" i="1" s="1"/>
  <c r="AE1342" i="1" s="1"/>
  <c r="AF1342" i="1" s="1"/>
  <c r="AG1342" i="1" s="1"/>
  <c r="AH1342" i="1" s="1"/>
  <c r="AI1342" i="1" s="1"/>
  <c r="AJ1342" i="1" s="1"/>
  <c r="AK1342" i="1" s="1"/>
  <c r="AL1342" i="1" s="1"/>
  <c r="AM1342" i="1" s="1"/>
  <c r="AN1342" i="1" s="1"/>
  <c r="AO1342" i="1" s="1"/>
  <c r="AP1342" i="1" s="1"/>
  <c r="AQ1342" i="1" s="1"/>
  <c r="AR1342" i="1" s="1"/>
  <c r="AS1342" i="1" s="1"/>
  <c r="AT1342" i="1" s="1"/>
  <c r="AU1342" i="1" s="1"/>
  <c r="AV1342" i="1" s="1"/>
  <c r="AW1342" i="1" s="1"/>
  <c r="AX1342" i="1" s="1"/>
  <c r="AY1342" i="1" s="1"/>
  <c r="AZ1342" i="1" s="1"/>
  <c r="D1342" i="1"/>
  <c r="Q1076" i="1"/>
  <c r="P1127" i="1"/>
  <c r="N1134" i="1"/>
  <c r="O1083" i="1"/>
  <c r="F1348" i="1"/>
  <c r="G1348" i="1" s="1"/>
  <c r="H1348" i="1" s="1"/>
  <c r="I1348" i="1" s="1"/>
  <c r="J1348" i="1" s="1"/>
  <c r="K1348" i="1" s="1"/>
  <c r="L1348" i="1" s="1"/>
  <c r="M1348" i="1" s="1"/>
  <c r="N1348" i="1" s="1"/>
  <c r="O1348" i="1" s="1"/>
  <c r="P1348" i="1" s="1"/>
  <c r="Q1348" i="1" s="1"/>
  <c r="R1348" i="1" s="1"/>
  <c r="S1348" i="1" s="1"/>
  <c r="T1348" i="1" s="1"/>
  <c r="U1348" i="1" s="1"/>
  <c r="V1348" i="1" s="1"/>
  <c r="W1348" i="1" s="1"/>
  <c r="X1348" i="1" s="1"/>
  <c r="Y1348" i="1" s="1"/>
  <c r="Z1348" i="1" s="1"/>
  <c r="AA1348" i="1" s="1"/>
  <c r="AB1348" i="1" s="1"/>
  <c r="AC1348" i="1" s="1"/>
  <c r="AD1348" i="1" s="1"/>
  <c r="AE1348" i="1" s="1"/>
  <c r="AF1348" i="1" s="1"/>
  <c r="AG1348" i="1" s="1"/>
  <c r="AH1348" i="1" s="1"/>
  <c r="AI1348" i="1" s="1"/>
  <c r="AJ1348" i="1" s="1"/>
  <c r="AK1348" i="1" s="1"/>
  <c r="AL1348" i="1" s="1"/>
  <c r="AM1348" i="1" s="1"/>
  <c r="AN1348" i="1" s="1"/>
  <c r="AO1348" i="1" s="1"/>
  <c r="AP1348" i="1" s="1"/>
  <c r="AQ1348" i="1" s="1"/>
  <c r="AR1348" i="1" s="1"/>
  <c r="AS1348" i="1" s="1"/>
  <c r="AT1348" i="1" s="1"/>
  <c r="AU1348" i="1" s="1"/>
  <c r="AV1348" i="1" s="1"/>
  <c r="AW1348" i="1" s="1"/>
  <c r="AX1348" i="1" s="1"/>
  <c r="AY1348" i="1" s="1"/>
  <c r="AZ1348" i="1" s="1"/>
  <c r="D1348" i="1"/>
  <c r="D1350" i="1"/>
  <c r="F1350" i="1"/>
  <c r="G1350" i="1" s="1"/>
  <c r="H1350" i="1" s="1"/>
  <c r="I1350" i="1" s="1"/>
  <c r="J1350" i="1" s="1"/>
  <c r="K1350" i="1" s="1"/>
  <c r="L1350" i="1" s="1"/>
  <c r="M1350" i="1" s="1"/>
  <c r="N1350" i="1" s="1"/>
  <c r="O1350" i="1" s="1"/>
  <c r="P1350" i="1" s="1"/>
  <c r="Q1350" i="1" s="1"/>
  <c r="R1350" i="1" s="1"/>
  <c r="S1350" i="1" s="1"/>
  <c r="T1350" i="1" s="1"/>
  <c r="U1350" i="1" s="1"/>
  <c r="V1350" i="1" s="1"/>
  <c r="W1350" i="1" s="1"/>
  <c r="X1350" i="1" s="1"/>
  <c r="Y1350" i="1" s="1"/>
  <c r="Z1350" i="1" s="1"/>
  <c r="AA1350" i="1" s="1"/>
  <c r="AB1350" i="1" s="1"/>
  <c r="AC1350" i="1" s="1"/>
  <c r="AD1350" i="1" s="1"/>
  <c r="AE1350" i="1" s="1"/>
  <c r="AF1350" i="1" s="1"/>
  <c r="AG1350" i="1" s="1"/>
  <c r="AH1350" i="1" s="1"/>
  <c r="AI1350" i="1" s="1"/>
  <c r="AJ1350" i="1" s="1"/>
  <c r="AK1350" i="1" s="1"/>
  <c r="AL1350" i="1" s="1"/>
  <c r="AM1350" i="1" s="1"/>
  <c r="AN1350" i="1" s="1"/>
  <c r="AO1350" i="1" s="1"/>
  <c r="AP1350" i="1" s="1"/>
  <c r="AQ1350" i="1" s="1"/>
  <c r="AR1350" i="1" s="1"/>
  <c r="AS1350" i="1" s="1"/>
  <c r="AT1350" i="1" s="1"/>
  <c r="AU1350" i="1" s="1"/>
  <c r="AV1350" i="1" s="1"/>
  <c r="AW1350" i="1" s="1"/>
  <c r="AX1350" i="1" s="1"/>
  <c r="AY1350" i="1" s="1"/>
  <c r="AZ1350" i="1" s="1"/>
  <c r="F1352" i="1"/>
  <c r="G1352" i="1" s="1"/>
  <c r="H1352" i="1" s="1"/>
  <c r="I1352" i="1" s="1"/>
  <c r="J1352" i="1" s="1"/>
  <c r="K1352" i="1" s="1"/>
  <c r="L1352" i="1" s="1"/>
  <c r="M1352" i="1" s="1"/>
  <c r="N1352" i="1" s="1"/>
  <c r="O1352" i="1" s="1"/>
  <c r="P1352" i="1" s="1"/>
  <c r="Q1352" i="1" s="1"/>
  <c r="R1352" i="1" s="1"/>
  <c r="S1352" i="1" s="1"/>
  <c r="T1352" i="1" s="1"/>
  <c r="U1352" i="1" s="1"/>
  <c r="V1352" i="1" s="1"/>
  <c r="W1352" i="1" s="1"/>
  <c r="X1352" i="1" s="1"/>
  <c r="Y1352" i="1" s="1"/>
  <c r="Z1352" i="1" s="1"/>
  <c r="AA1352" i="1" s="1"/>
  <c r="AB1352" i="1" s="1"/>
  <c r="AC1352" i="1" s="1"/>
  <c r="AD1352" i="1" s="1"/>
  <c r="AE1352" i="1" s="1"/>
  <c r="AF1352" i="1" s="1"/>
  <c r="AG1352" i="1" s="1"/>
  <c r="AH1352" i="1" s="1"/>
  <c r="AI1352" i="1" s="1"/>
  <c r="AJ1352" i="1" s="1"/>
  <c r="AK1352" i="1" s="1"/>
  <c r="AL1352" i="1" s="1"/>
  <c r="AM1352" i="1" s="1"/>
  <c r="AN1352" i="1" s="1"/>
  <c r="AO1352" i="1" s="1"/>
  <c r="AP1352" i="1" s="1"/>
  <c r="AQ1352" i="1" s="1"/>
  <c r="AR1352" i="1" s="1"/>
  <c r="AS1352" i="1" s="1"/>
  <c r="AT1352" i="1" s="1"/>
  <c r="AU1352" i="1" s="1"/>
  <c r="AV1352" i="1" s="1"/>
  <c r="AW1352" i="1" s="1"/>
  <c r="AX1352" i="1" s="1"/>
  <c r="AY1352" i="1" s="1"/>
  <c r="AZ1352" i="1" s="1"/>
  <c r="D1352" i="1"/>
  <c r="F1354" i="1"/>
  <c r="G1354" i="1" s="1"/>
  <c r="H1354" i="1" s="1"/>
  <c r="I1354" i="1" s="1"/>
  <c r="J1354" i="1" s="1"/>
  <c r="K1354" i="1" s="1"/>
  <c r="L1354" i="1" s="1"/>
  <c r="M1354" i="1" s="1"/>
  <c r="N1354" i="1" s="1"/>
  <c r="O1354" i="1" s="1"/>
  <c r="P1354" i="1" s="1"/>
  <c r="Q1354" i="1" s="1"/>
  <c r="R1354" i="1" s="1"/>
  <c r="S1354" i="1" s="1"/>
  <c r="T1354" i="1" s="1"/>
  <c r="U1354" i="1" s="1"/>
  <c r="V1354" i="1" s="1"/>
  <c r="W1354" i="1" s="1"/>
  <c r="X1354" i="1" s="1"/>
  <c r="Y1354" i="1" s="1"/>
  <c r="Z1354" i="1" s="1"/>
  <c r="AA1354" i="1" s="1"/>
  <c r="AB1354" i="1" s="1"/>
  <c r="AC1354" i="1" s="1"/>
  <c r="AD1354" i="1" s="1"/>
  <c r="AE1354" i="1" s="1"/>
  <c r="AF1354" i="1" s="1"/>
  <c r="AG1354" i="1" s="1"/>
  <c r="AH1354" i="1" s="1"/>
  <c r="AI1354" i="1" s="1"/>
  <c r="AJ1354" i="1" s="1"/>
  <c r="AK1354" i="1" s="1"/>
  <c r="AL1354" i="1" s="1"/>
  <c r="AM1354" i="1" s="1"/>
  <c r="AN1354" i="1" s="1"/>
  <c r="AO1354" i="1" s="1"/>
  <c r="AP1354" i="1" s="1"/>
  <c r="AQ1354" i="1" s="1"/>
  <c r="AR1354" i="1" s="1"/>
  <c r="AS1354" i="1" s="1"/>
  <c r="AT1354" i="1" s="1"/>
  <c r="AU1354" i="1" s="1"/>
  <c r="AV1354" i="1" s="1"/>
  <c r="AW1354" i="1" s="1"/>
  <c r="AX1354" i="1" s="1"/>
  <c r="AY1354" i="1" s="1"/>
  <c r="AZ1354" i="1" s="1"/>
  <c r="D1354" i="1"/>
  <c r="F1356" i="1"/>
  <c r="G1356" i="1" s="1"/>
  <c r="H1356" i="1" s="1"/>
  <c r="I1356" i="1" s="1"/>
  <c r="J1356" i="1" s="1"/>
  <c r="K1356" i="1" s="1"/>
  <c r="L1356" i="1" s="1"/>
  <c r="M1356" i="1" s="1"/>
  <c r="N1356" i="1" s="1"/>
  <c r="O1356" i="1" s="1"/>
  <c r="P1356" i="1" s="1"/>
  <c r="Q1356" i="1" s="1"/>
  <c r="R1356" i="1" s="1"/>
  <c r="S1356" i="1" s="1"/>
  <c r="T1356" i="1" s="1"/>
  <c r="U1356" i="1" s="1"/>
  <c r="V1356" i="1" s="1"/>
  <c r="W1356" i="1" s="1"/>
  <c r="X1356" i="1" s="1"/>
  <c r="Y1356" i="1" s="1"/>
  <c r="Z1356" i="1" s="1"/>
  <c r="AA1356" i="1" s="1"/>
  <c r="AB1356" i="1" s="1"/>
  <c r="AC1356" i="1" s="1"/>
  <c r="AD1356" i="1" s="1"/>
  <c r="AE1356" i="1" s="1"/>
  <c r="AF1356" i="1" s="1"/>
  <c r="AG1356" i="1" s="1"/>
  <c r="AH1356" i="1" s="1"/>
  <c r="AI1356" i="1" s="1"/>
  <c r="AJ1356" i="1" s="1"/>
  <c r="AK1356" i="1" s="1"/>
  <c r="AL1356" i="1" s="1"/>
  <c r="AM1356" i="1" s="1"/>
  <c r="AN1356" i="1" s="1"/>
  <c r="AO1356" i="1" s="1"/>
  <c r="AP1356" i="1" s="1"/>
  <c r="AQ1356" i="1" s="1"/>
  <c r="AR1356" i="1" s="1"/>
  <c r="AS1356" i="1" s="1"/>
  <c r="AT1356" i="1" s="1"/>
  <c r="AU1356" i="1" s="1"/>
  <c r="AV1356" i="1" s="1"/>
  <c r="AW1356" i="1" s="1"/>
  <c r="AX1356" i="1" s="1"/>
  <c r="AY1356" i="1" s="1"/>
  <c r="AZ1356" i="1" s="1"/>
  <c r="D1356" i="1"/>
  <c r="F1358" i="1"/>
  <c r="G1358" i="1" s="1"/>
  <c r="H1358" i="1" s="1"/>
  <c r="I1358" i="1" s="1"/>
  <c r="J1358" i="1" s="1"/>
  <c r="K1358" i="1" s="1"/>
  <c r="L1358" i="1" s="1"/>
  <c r="M1358" i="1" s="1"/>
  <c r="N1358" i="1" s="1"/>
  <c r="O1358" i="1" s="1"/>
  <c r="P1358" i="1" s="1"/>
  <c r="Q1358" i="1" s="1"/>
  <c r="R1358" i="1" s="1"/>
  <c r="S1358" i="1" s="1"/>
  <c r="T1358" i="1" s="1"/>
  <c r="U1358" i="1" s="1"/>
  <c r="V1358" i="1" s="1"/>
  <c r="W1358" i="1" s="1"/>
  <c r="X1358" i="1" s="1"/>
  <c r="Y1358" i="1" s="1"/>
  <c r="Z1358" i="1" s="1"/>
  <c r="AA1358" i="1" s="1"/>
  <c r="AB1358" i="1" s="1"/>
  <c r="AC1358" i="1" s="1"/>
  <c r="AD1358" i="1" s="1"/>
  <c r="AE1358" i="1" s="1"/>
  <c r="AF1358" i="1" s="1"/>
  <c r="AG1358" i="1" s="1"/>
  <c r="AH1358" i="1" s="1"/>
  <c r="AI1358" i="1" s="1"/>
  <c r="AJ1358" i="1" s="1"/>
  <c r="AK1358" i="1" s="1"/>
  <c r="AL1358" i="1" s="1"/>
  <c r="AM1358" i="1" s="1"/>
  <c r="AN1358" i="1" s="1"/>
  <c r="AO1358" i="1" s="1"/>
  <c r="AP1358" i="1" s="1"/>
  <c r="AQ1358" i="1" s="1"/>
  <c r="AR1358" i="1" s="1"/>
  <c r="AS1358" i="1" s="1"/>
  <c r="AT1358" i="1" s="1"/>
  <c r="AU1358" i="1" s="1"/>
  <c r="AV1358" i="1" s="1"/>
  <c r="AW1358" i="1" s="1"/>
  <c r="AX1358" i="1" s="1"/>
  <c r="AY1358" i="1" s="1"/>
  <c r="AZ1358" i="1" s="1"/>
  <c r="D1358" i="1"/>
  <c r="F1360" i="1"/>
  <c r="G1360" i="1" s="1"/>
  <c r="H1360" i="1" s="1"/>
  <c r="I1360" i="1" s="1"/>
  <c r="J1360" i="1" s="1"/>
  <c r="K1360" i="1" s="1"/>
  <c r="L1360" i="1" s="1"/>
  <c r="M1360" i="1" s="1"/>
  <c r="N1360" i="1" s="1"/>
  <c r="O1360" i="1" s="1"/>
  <c r="P1360" i="1" s="1"/>
  <c r="Q1360" i="1" s="1"/>
  <c r="R1360" i="1" s="1"/>
  <c r="S1360" i="1" s="1"/>
  <c r="T1360" i="1" s="1"/>
  <c r="U1360" i="1" s="1"/>
  <c r="V1360" i="1" s="1"/>
  <c r="W1360" i="1" s="1"/>
  <c r="X1360" i="1" s="1"/>
  <c r="Y1360" i="1" s="1"/>
  <c r="Z1360" i="1" s="1"/>
  <c r="AA1360" i="1" s="1"/>
  <c r="AB1360" i="1" s="1"/>
  <c r="AC1360" i="1" s="1"/>
  <c r="AD1360" i="1" s="1"/>
  <c r="AE1360" i="1" s="1"/>
  <c r="AF1360" i="1" s="1"/>
  <c r="AG1360" i="1" s="1"/>
  <c r="AH1360" i="1" s="1"/>
  <c r="AI1360" i="1" s="1"/>
  <c r="AJ1360" i="1" s="1"/>
  <c r="AK1360" i="1" s="1"/>
  <c r="AL1360" i="1" s="1"/>
  <c r="AM1360" i="1" s="1"/>
  <c r="AN1360" i="1" s="1"/>
  <c r="AO1360" i="1" s="1"/>
  <c r="AP1360" i="1" s="1"/>
  <c r="AQ1360" i="1" s="1"/>
  <c r="AR1360" i="1" s="1"/>
  <c r="AS1360" i="1" s="1"/>
  <c r="AT1360" i="1" s="1"/>
  <c r="AU1360" i="1" s="1"/>
  <c r="AV1360" i="1" s="1"/>
  <c r="AW1360" i="1" s="1"/>
  <c r="AX1360" i="1" s="1"/>
  <c r="AY1360" i="1" s="1"/>
  <c r="AZ1360" i="1" s="1"/>
  <c r="D1360" i="1"/>
  <c r="F1362" i="1"/>
  <c r="G1362" i="1" s="1"/>
  <c r="H1362" i="1" s="1"/>
  <c r="I1362" i="1" s="1"/>
  <c r="J1362" i="1" s="1"/>
  <c r="K1362" i="1" s="1"/>
  <c r="L1362" i="1" s="1"/>
  <c r="M1362" i="1" s="1"/>
  <c r="N1362" i="1" s="1"/>
  <c r="O1362" i="1" s="1"/>
  <c r="P1362" i="1" s="1"/>
  <c r="Q1362" i="1" s="1"/>
  <c r="R1362" i="1" s="1"/>
  <c r="S1362" i="1" s="1"/>
  <c r="T1362" i="1" s="1"/>
  <c r="U1362" i="1" s="1"/>
  <c r="V1362" i="1" s="1"/>
  <c r="W1362" i="1" s="1"/>
  <c r="X1362" i="1" s="1"/>
  <c r="Y1362" i="1" s="1"/>
  <c r="Z1362" i="1" s="1"/>
  <c r="AA1362" i="1" s="1"/>
  <c r="AB1362" i="1" s="1"/>
  <c r="AC1362" i="1" s="1"/>
  <c r="AD1362" i="1" s="1"/>
  <c r="AE1362" i="1" s="1"/>
  <c r="AF1362" i="1" s="1"/>
  <c r="AG1362" i="1" s="1"/>
  <c r="AH1362" i="1" s="1"/>
  <c r="AI1362" i="1" s="1"/>
  <c r="AJ1362" i="1" s="1"/>
  <c r="AK1362" i="1" s="1"/>
  <c r="AL1362" i="1" s="1"/>
  <c r="AM1362" i="1" s="1"/>
  <c r="AN1362" i="1" s="1"/>
  <c r="AO1362" i="1" s="1"/>
  <c r="AP1362" i="1" s="1"/>
  <c r="AQ1362" i="1" s="1"/>
  <c r="AR1362" i="1" s="1"/>
  <c r="AS1362" i="1" s="1"/>
  <c r="AT1362" i="1" s="1"/>
  <c r="AU1362" i="1" s="1"/>
  <c r="AV1362" i="1" s="1"/>
  <c r="AW1362" i="1" s="1"/>
  <c r="AX1362" i="1" s="1"/>
  <c r="AY1362" i="1" s="1"/>
  <c r="AZ1362" i="1" s="1"/>
  <c r="D1362" i="1"/>
  <c r="I1209" i="1"/>
  <c r="H1209" i="1"/>
  <c r="G1209" i="1"/>
  <c r="F1209" i="1"/>
  <c r="M1210" i="1"/>
  <c r="E1209" i="1"/>
  <c r="L1209" i="1"/>
  <c r="D1209" i="1"/>
  <c r="K1209" i="1"/>
  <c r="J1209" i="1"/>
  <c r="F1344" i="1"/>
  <c r="G1344" i="1" s="1"/>
  <c r="H1344" i="1" s="1"/>
  <c r="I1344" i="1" s="1"/>
  <c r="J1344" i="1" s="1"/>
  <c r="K1344" i="1" s="1"/>
  <c r="L1344" i="1" s="1"/>
  <c r="M1344" i="1" s="1"/>
  <c r="N1344" i="1" s="1"/>
  <c r="O1344" i="1" s="1"/>
  <c r="P1344" i="1" s="1"/>
  <c r="Q1344" i="1" s="1"/>
  <c r="R1344" i="1" s="1"/>
  <c r="S1344" i="1" s="1"/>
  <c r="T1344" i="1" s="1"/>
  <c r="U1344" i="1" s="1"/>
  <c r="V1344" i="1" s="1"/>
  <c r="W1344" i="1" s="1"/>
  <c r="X1344" i="1" s="1"/>
  <c r="Y1344" i="1" s="1"/>
  <c r="Z1344" i="1" s="1"/>
  <c r="AA1344" i="1" s="1"/>
  <c r="AB1344" i="1" s="1"/>
  <c r="AC1344" i="1" s="1"/>
  <c r="AD1344" i="1" s="1"/>
  <c r="AE1344" i="1" s="1"/>
  <c r="AF1344" i="1" s="1"/>
  <c r="AG1344" i="1" s="1"/>
  <c r="AH1344" i="1" s="1"/>
  <c r="AI1344" i="1" s="1"/>
  <c r="AJ1344" i="1" s="1"/>
  <c r="AK1344" i="1" s="1"/>
  <c r="AL1344" i="1" s="1"/>
  <c r="AM1344" i="1" s="1"/>
  <c r="AN1344" i="1" s="1"/>
  <c r="AO1344" i="1" s="1"/>
  <c r="AP1344" i="1" s="1"/>
  <c r="AQ1344" i="1" s="1"/>
  <c r="AR1344" i="1" s="1"/>
  <c r="AS1344" i="1" s="1"/>
  <c r="AT1344" i="1" s="1"/>
  <c r="AU1344" i="1" s="1"/>
  <c r="AV1344" i="1" s="1"/>
  <c r="AW1344" i="1" s="1"/>
  <c r="AX1344" i="1" s="1"/>
  <c r="AY1344" i="1" s="1"/>
  <c r="D1344" i="1"/>
  <c r="F1346" i="1"/>
  <c r="G1346" i="1" s="1"/>
  <c r="H1346" i="1" s="1"/>
  <c r="I1346" i="1" s="1"/>
  <c r="J1346" i="1" s="1"/>
  <c r="K1346" i="1" s="1"/>
  <c r="L1346" i="1" s="1"/>
  <c r="M1346" i="1" s="1"/>
  <c r="N1346" i="1" s="1"/>
  <c r="O1346" i="1" s="1"/>
  <c r="P1346" i="1" s="1"/>
  <c r="Q1346" i="1" s="1"/>
  <c r="R1346" i="1" s="1"/>
  <c r="S1346" i="1" s="1"/>
  <c r="T1346" i="1" s="1"/>
  <c r="U1346" i="1" s="1"/>
  <c r="V1346" i="1" s="1"/>
  <c r="W1346" i="1" s="1"/>
  <c r="X1346" i="1" s="1"/>
  <c r="Y1346" i="1" s="1"/>
  <c r="Z1346" i="1" s="1"/>
  <c r="AA1346" i="1" s="1"/>
  <c r="AB1346" i="1" s="1"/>
  <c r="AC1346" i="1" s="1"/>
  <c r="AD1346" i="1" s="1"/>
  <c r="AE1346" i="1" s="1"/>
  <c r="AF1346" i="1" s="1"/>
  <c r="AG1346" i="1" s="1"/>
  <c r="AH1346" i="1" s="1"/>
  <c r="AI1346" i="1" s="1"/>
  <c r="AJ1346" i="1" s="1"/>
  <c r="AK1346" i="1" s="1"/>
  <c r="AL1346" i="1" s="1"/>
  <c r="AM1346" i="1" s="1"/>
  <c r="AN1346" i="1" s="1"/>
  <c r="AO1346" i="1" s="1"/>
  <c r="AP1346" i="1" s="1"/>
  <c r="AQ1346" i="1" s="1"/>
  <c r="AR1346" i="1" s="1"/>
  <c r="AS1346" i="1" s="1"/>
  <c r="AT1346" i="1" s="1"/>
  <c r="AU1346" i="1" s="1"/>
  <c r="AV1346" i="1" s="1"/>
  <c r="AW1346" i="1" s="1"/>
  <c r="AX1346" i="1" s="1"/>
  <c r="AY1346" i="1" s="1"/>
  <c r="AZ1346" i="1" s="1"/>
  <c r="D1346" i="1"/>
  <c r="F1365" i="1"/>
  <c r="G1365" i="1" s="1"/>
  <c r="H1365" i="1" s="1"/>
  <c r="I1365" i="1" s="1"/>
  <c r="J1365" i="1" s="1"/>
  <c r="K1365" i="1" s="1"/>
  <c r="L1365" i="1" s="1"/>
  <c r="M1365" i="1" s="1"/>
  <c r="N1365" i="1" s="1"/>
  <c r="O1365" i="1" s="1"/>
  <c r="P1365" i="1" s="1"/>
  <c r="Q1365" i="1" s="1"/>
  <c r="R1365" i="1" s="1"/>
  <c r="S1365" i="1" s="1"/>
  <c r="T1365" i="1" s="1"/>
  <c r="U1365" i="1" s="1"/>
  <c r="V1365" i="1" s="1"/>
  <c r="W1365" i="1" s="1"/>
  <c r="X1365" i="1" s="1"/>
  <c r="Y1365" i="1" s="1"/>
  <c r="Z1365" i="1" s="1"/>
  <c r="AA1365" i="1" s="1"/>
  <c r="AB1365" i="1" s="1"/>
  <c r="AC1365" i="1" s="1"/>
  <c r="AD1365" i="1" s="1"/>
  <c r="AE1365" i="1" s="1"/>
  <c r="AF1365" i="1" s="1"/>
  <c r="AG1365" i="1" s="1"/>
  <c r="AH1365" i="1" s="1"/>
  <c r="AI1365" i="1" s="1"/>
  <c r="AJ1365" i="1" s="1"/>
  <c r="AK1365" i="1" s="1"/>
  <c r="AL1365" i="1" s="1"/>
  <c r="AM1365" i="1" s="1"/>
  <c r="AN1365" i="1" s="1"/>
  <c r="AO1365" i="1" s="1"/>
  <c r="AP1365" i="1" s="1"/>
  <c r="AQ1365" i="1" s="1"/>
  <c r="AR1365" i="1" s="1"/>
  <c r="AS1365" i="1" s="1"/>
  <c r="AT1365" i="1" s="1"/>
  <c r="AU1365" i="1" s="1"/>
  <c r="AV1365" i="1" s="1"/>
  <c r="AW1365" i="1" s="1"/>
  <c r="AX1365" i="1" s="1"/>
  <c r="AY1365" i="1" s="1"/>
  <c r="AZ1365" i="1" s="1"/>
  <c r="D1365" i="1"/>
  <c r="F1367" i="1"/>
  <c r="G1367" i="1" s="1"/>
  <c r="H1367" i="1" s="1"/>
  <c r="I1367" i="1" s="1"/>
  <c r="J1367" i="1" s="1"/>
  <c r="K1367" i="1" s="1"/>
  <c r="L1367" i="1" s="1"/>
  <c r="M1367" i="1" s="1"/>
  <c r="N1367" i="1" s="1"/>
  <c r="O1367" i="1" s="1"/>
  <c r="P1367" i="1" s="1"/>
  <c r="Q1367" i="1" s="1"/>
  <c r="R1367" i="1" s="1"/>
  <c r="S1367" i="1" s="1"/>
  <c r="T1367" i="1" s="1"/>
  <c r="U1367" i="1" s="1"/>
  <c r="V1367" i="1" s="1"/>
  <c r="W1367" i="1" s="1"/>
  <c r="X1367" i="1" s="1"/>
  <c r="Y1367" i="1" s="1"/>
  <c r="Z1367" i="1" s="1"/>
  <c r="AA1367" i="1" s="1"/>
  <c r="AB1367" i="1" s="1"/>
  <c r="AC1367" i="1" s="1"/>
  <c r="AD1367" i="1" s="1"/>
  <c r="AE1367" i="1" s="1"/>
  <c r="AF1367" i="1" s="1"/>
  <c r="AG1367" i="1" s="1"/>
  <c r="AH1367" i="1" s="1"/>
  <c r="AI1367" i="1" s="1"/>
  <c r="AJ1367" i="1" s="1"/>
  <c r="AK1367" i="1" s="1"/>
  <c r="AL1367" i="1" s="1"/>
  <c r="AM1367" i="1" s="1"/>
  <c r="AN1367" i="1" s="1"/>
  <c r="AO1367" i="1" s="1"/>
  <c r="AP1367" i="1" s="1"/>
  <c r="AQ1367" i="1" s="1"/>
  <c r="AR1367" i="1" s="1"/>
  <c r="AS1367" i="1" s="1"/>
  <c r="AT1367" i="1" s="1"/>
  <c r="AU1367" i="1" s="1"/>
  <c r="AV1367" i="1" s="1"/>
  <c r="AW1367" i="1" s="1"/>
  <c r="AX1367" i="1" s="1"/>
  <c r="AY1367" i="1" s="1"/>
  <c r="AZ1367" i="1" s="1"/>
  <c r="D1367" i="1"/>
  <c r="F1369" i="1"/>
  <c r="G1369" i="1" s="1"/>
  <c r="H1369" i="1" s="1"/>
  <c r="I1369" i="1" s="1"/>
  <c r="J1369" i="1" s="1"/>
  <c r="K1369" i="1" s="1"/>
  <c r="L1369" i="1" s="1"/>
  <c r="M1369" i="1" s="1"/>
  <c r="N1369" i="1" s="1"/>
  <c r="O1369" i="1" s="1"/>
  <c r="P1369" i="1" s="1"/>
  <c r="Q1369" i="1" s="1"/>
  <c r="R1369" i="1" s="1"/>
  <c r="S1369" i="1" s="1"/>
  <c r="T1369" i="1" s="1"/>
  <c r="U1369" i="1" s="1"/>
  <c r="V1369" i="1" s="1"/>
  <c r="W1369" i="1" s="1"/>
  <c r="X1369" i="1" s="1"/>
  <c r="Y1369" i="1" s="1"/>
  <c r="Z1369" i="1" s="1"/>
  <c r="AA1369" i="1" s="1"/>
  <c r="AB1369" i="1" s="1"/>
  <c r="AC1369" i="1" s="1"/>
  <c r="AD1369" i="1" s="1"/>
  <c r="AE1369" i="1" s="1"/>
  <c r="AF1369" i="1" s="1"/>
  <c r="AG1369" i="1" s="1"/>
  <c r="AH1369" i="1" s="1"/>
  <c r="AI1369" i="1" s="1"/>
  <c r="AJ1369" i="1" s="1"/>
  <c r="AK1369" i="1" s="1"/>
  <c r="AL1369" i="1" s="1"/>
  <c r="AM1369" i="1" s="1"/>
  <c r="AN1369" i="1" s="1"/>
  <c r="AO1369" i="1" s="1"/>
  <c r="AP1369" i="1" s="1"/>
  <c r="AQ1369" i="1" s="1"/>
  <c r="AR1369" i="1" s="1"/>
  <c r="AS1369" i="1" s="1"/>
  <c r="AT1369" i="1" s="1"/>
  <c r="AU1369" i="1" s="1"/>
  <c r="AV1369" i="1" s="1"/>
  <c r="AW1369" i="1" s="1"/>
  <c r="AX1369" i="1" s="1"/>
  <c r="AY1369" i="1" s="1"/>
  <c r="AZ1369" i="1" s="1"/>
  <c r="D1369" i="1"/>
  <c r="D1371" i="1"/>
  <c r="F1371" i="1"/>
  <c r="G1371" i="1" s="1"/>
  <c r="H1371" i="1" s="1"/>
  <c r="I1371" i="1" s="1"/>
  <c r="J1371" i="1" s="1"/>
  <c r="K1371" i="1" s="1"/>
  <c r="L1371" i="1" s="1"/>
  <c r="M1371" i="1" s="1"/>
  <c r="N1371" i="1" s="1"/>
  <c r="O1371" i="1" s="1"/>
  <c r="P1371" i="1" s="1"/>
  <c r="Q1371" i="1" s="1"/>
  <c r="R1371" i="1" s="1"/>
  <c r="S1371" i="1" s="1"/>
  <c r="T1371" i="1" s="1"/>
  <c r="U1371" i="1" s="1"/>
  <c r="V1371" i="1" s="1"/>
  <c r="W1371" i="1" s="1"/>
  <c r="X1371" i="1" s="1"/>
  <c r="Y1371" i="1" s="1"/>
  <c r="Z1371" i="1" s="1"/>
  <c r="AA1371" i="1" s="1"/>
  <c r="AB1371" i="1" s="1"/>
  <c r="AC1371" i="1" s="1"/>
  <c r="AD1371" i="1" s="1"/>
  <c r="AE1371" i="1" s="1"/>
  <c r="AF1371" i="1" s="1"/>
  <c r="AG1371" i="1" s="1"/>
  <c r="AH1371" i="1" s="1"/>
  <c r="AI1371" i="1" s="1"/>
  <c r="AJ1371" i="1" s="1"/>
  <c r="AK1371" i="1" s="1"/>
  <c r="AL1371" i="1" s="1"/>
  <c r="AM1371" i="1" s="1"/>
  <c r="AN1371" i="1" s="1"/>
  <c r="AO1371" i="1" s="1"/>
  <c r="AP1371" i="1" s="1"/>
  <c r="AQ1371" i="1" s="1"/>
  <c r="AR1371" i="1" s="1"/>
  <c r="AS1371" i="1" s="1"/>
  <c r="AT1371" i="1" s="1"/>
  <c r="AU1371" i="1" s="1"/>
  <c r="AV1371" i="1" s="1"/>
  <c r="AW1371" i="1" s="1"/>
  <c r="AX1371" i="1" s="1"/>
  <c r="AY1371" i="1" s="1"/>
  <c r="AZ1371" i="1" s="1"/>
  <c r="D1373" i="1"/>
  <c r="F1373" i="1"/>
  <c r="G1373" i="1" s="1"/>
  <c r="H1373" i="1" s="1"/>
  <c r="I1373" i="1" s="1"/>
  <c r="J1373" i="1" s="1"/>
  <c r="K1373" i="1" s="1"/>
  <c r="L1373" i="1" s="1"/>
  <c r="M1373" i="1" s="1"/>
  <c r="N1373" i="1" s="1"/>
  <c r="O1373" i="1" s="1"/>
  <c r="P1373" i="1" s="1"/>
  <c r="Q1373" i="1" s="1"/>
  <c r="R1373" i="1" s="1"/>
  <c r="S1373" i="1" s="1"/>
  <c r="T1373" i="1" s="1"/>
  <c r="U1373" i="1" s="1"/>
  <c r="V1373" i="1" s="1"/>
  <c r="W1373" i="1" s="1"/>
  <c r="X1373" i="1" s="1"/>
  <c r="Y1373" i="1" s="1"/>
  <c r="Z1373" i="1" s="1"/>
  <c r="AA1373" i="1" s="1"/>
  <c r="AB1373" i="1" s="1"/>
  <c r="AC1373" i="1" s="1"/>
  <c r="AD1373" i="1" s="1"/>
  <c r="AE1373" i="1" s="1"/>
  <c r="AF1373" i="1" s="1"/>
  <c r="AG1373" i="1" s="1"/>
  <c r="AH1373" i="1" s="1"/>
  <c r="AI1373" i="1" s="1"/>
  <c r="AJ1373" i="1" s="1"/>
  <c r="AK1373" i="1" s="1"/>
  <c r="AL1373" i="1" s="1"/>
  <c r="AM1373" i="1" s="1"/>
  <c r="AN1373" i="1" s="1"/>
  <c r="AO1373" i="1" s="1"/>
  <c r="AP1373" i="1" s="1"/>
  <c r="AQ1373" i="1" s="1"/>
  <c r="AR1373" i="1" s="1"/>
  <c r="AS1373" i="1" s="1"/>
  <c r="AT1373" i="1" s="1"/>
  <c r="AU1373" i="1" s="1"/>
  <c r="AV1373" i="1" s="1"/>
  <c r="AW1373" i="1" s="1"/>
  <c r="AX1373" i="1" s="1"/>
  <c r="AY1373" i="1" s="1"/>
  <c r="AZ1373" i="1" s="1"/>
  <c r="F1375" i="1"/>
  <c r="G1375" i="1" s="1"/>
  <c r="H1375" i="1" s="1"/>
  <c r="I1375" i="1" s="1"/>
  <c r="J1375" i="1" s="1"/>
  <c r="K1375" i="1" s="1"/>
  <c r="L1375" i="1" s="1"/>
  <c r="M1375" i="1" s="1"/>
  <c r="N1375" i="1" s="1"/>
  <c r="O1375" i="1" s="1"/>
  <c r="P1375" i="1" s="1"/>
  <c r="Q1375" i="1" s="1"/>
  <c r="R1375" i="1" s="1"/>
  <c r="S1375" i="1" s="1"/>
  <c r="T1375" i="1" s="1"/>
  <c r="U1375" i="1" s="1"/>
  <c r="V1375" i="1" s="1"/>
  <c r="W1375" i="1" s="1"/>
  <c r="X1375" i="1" s="1"/>
  <c r="Y1375" i="1" s="1"/>
  <c r="Z1375" i="1" s="1"/>
  <c r="AA1375" i="1" s="1"/>
  <c r="AB1375" i="1" s="1"/>
  <c r="AC1375" i="1" s="1"/>
  <c r="AD1375" i="1" s="1"/>
  <c r="AE1375" i="1" s="1"/>
  <c r="AF1375" i="1" s="1"/>
  <c r="AG1375" i="1" s="1"/>
  <c r="AH1375" i="1" s="1"/>
  <c r="AI1375" i="1" s="1"/>
  <c r="AJ1375" i="1" s="1"/>
  <c r="AK1375" i="1" s="1"/>
  <c r="AL1375" i="1" s="1"/>
  <c r="AM1375" i="1" s="1"/>
  <c r="AN1375" i="1" s="1"/>
  <c r="AO1375" i="1" s="1"/>
  <c r="AP1375" i="1" s="1"/>
  <c r="AQ1375" i="1" s="1"/>
  <c r="AR1375" i="1" s="1"/>
  <c r="AS1375" i="1" s="1"/>
  <c r="AT1375" i="1" s="1"/>
  <c r="AU1375" i="1" s="1"/>
  <c r="AV1375" i="1" s="1"/>
  <c r="AW1375" i="1" s="1"/>
  <c r="AX1375" i="1" s="1"/>
  <c r="AY1375" i="1" s="1"/>
  <c r="AZ1375" i="1" s="1"/>
  <c r="D1375" i="1"/>
  <c r="F1377" i="1"/>
  <c r="G1377" i="1" s="1"/>
  <c r="H1377" i="1" s="1"/>
  <c r="I1377" i="1" s="1"/>
  <c r="J1377" i="1" s="1"/>
  <c r="K1377" i="1" s="1"/>
  <c r="L1377" i="1" s="1"/>
  <c r="M1377" i="1" s="1"/>
  <c r="N1377" i="1" s="1"/>
  <c r="O1377" i="1" s="1"/>
  <c r="P1377" i="1" s="1"/>
  <c r="Q1377" i="1" s="1"/>
  <c r="R1377" i="1" s="1"/>
  <c r="S1377" i="1" s="1"/>
  <c r="T1377" i="1" s="1"/>
  <c r="U1377" i="1" s="1"/>
  <c r="V1377" i="1" s="1"/>
  <c r="W1377" i="1" s="1"/>
  <c r="X1377" i="1" s="1"/>
  <c r="Y1377" i="1" s="1"/>
  <c r="Z1377" i="1" s="1"/>
  <c r="AA1377" i="1" s="1"/>
  <c r="AB1377" i="1" s="1"/>
  <c r="AC1377" i="1" s="1"/>
  <c r="AD1377" i="1" s="1"/>
  <c r="AE1377" i="1" s="1"/>
  <c r="AF1377" i="1" s="1"/>
  <c r="AG1377" i="1" s="1"/>
  <c r="AH1377" i="1" s="1"/>
  <c r="AI1377" i="1" s="1"/>
  <c r="AJ1377" i="1" s="1"/>
  <c r="AK1377" i="1" s="1"/>
  <c r="AL1377" i="1" s="1"/>
  <c r="AM1377" i="1" s="1"/>
  <c r="AN1377" i="1" s="1"/>
  <c r="AO1377" i="1" s="1"/>
  <c r="AP1377" i="1" s="1"/>
  <c r="AQ1377" i="1" s="1"/>
  <c r="AR1377" i="1" s="1"/>
  <c r="AS1377" i="1" s="1"/>
  <c r="AT1377" i="1" s="1"/>
  <c r="AU1377" i="1" s="1"/>
  <c r="AV1377" i="1" s="1"/>
  <c r="AW1377" i="1" s="1"/>
  <c r="AX1377" i="1" s="1"/>
  <c r="AY1377" i="1" s="1"/>
  <c r="AZ1377" i="1" s="1"/>
  <c r="D1377" i="1"/>
  <c r="F1349" i="1"/>
  <c r="G1349" i="1" s="1"/>
  <c r="H1349" i="1" s="1"/>
  <c r="I1349" i="1" s="1"/>
  <c r="J1349" i="1" s="1"/>
  <c r="K1349" i="1" s="1"/>
  <c r="L1349" i="1" s="1"/>
  <c r="M1349" i="1" s="1"/>
  <c r="N1349" i="1" s="1"/>
  <c r="O1349" i="1" s="1"/>
  <c r="P1349" i="1" s="1"/>
  <c r="Q1349" i="1" s="1"/>
  <c r="R1349" i="1" s="1"/>
  <c r="S1349" i="1" s="1"/>
  <c r="T1349" i="1" s="1"/>
  <c r="U1349" i="1" s="1"/>
  <c r="V1349" i="1" s="1"/>
  <c r="W1349" i="1" s="1"/>
  <c r="X1349" i="1" s="1"/>
  <c r="Y1349" i="1" s="1"/>
  <c r="Z1349" i="1" s="1"/>
  <c r="AA1349" i="1" s="1"/>
  <c r="AB1349" i="1" s="1"/>
  <c r="AC1349" i="1" s="1"/>
  <c r="AD1349" i="1" s="1"/>
  <c r="AE1349" i="1" s="1"/>
  <c r="AF1349" i="1" s="1"/>
  <c r="AG1349" i="1" s="1"/>
  <c r="AH1349" i="1" s="1"/>
  <c r="AI1349" i="1" s="1"/>
  <c r="AJ1349" i="1" s="1"/>
  <c r="AK1349" i="1" s="1"/>
  <c r="AL1349" i="1" s="1"/>
  <c r="AM1349" i="1" s="1"/>
  <c r="AN1349" i="1" s="1"/>
  <c r="AO1349" i="1" s="1"/>
  <c r="AP1349" i="1" s="1"/>
  <c r="AQ1349" i="1" s="1"/>
  <c r="AR1349" i="1" s="1"/>
  <c r="AS1349" i="1" s="1"/>
  <c r="AT1349" i="1" s="1"/>
  <c r="AU1349" i="1" s="1"/>
  <c r="AV1349" i="1" s="1"/>
  <c r="AW1349" i="1" s="1"/>
  <c r="AX1349" i="1" s="1"/>
  <c r="AY1349" i="1" s="1"/>
  <c r="AZ1349" i="1" s="1"/>
  <c r="D1349" i="1"/>
  <c r="F1351" i="1"/>
  <c r="G1351" i="1" s="1"/>
  <c r="H1351" i="1" s="1"/>
  <c r="I1351" i="1" s="1"/>
  <c r="J1351" i="1" s="1"/>
  <c r="K1351" i="1" s="1"/>
  <c r="L1351" i="1" s="1"/>
  <c r="M1351" i="1" s="1"/>
  <c r="N1351" i="1" s="1"/>
  <c r="O1351" i="1" s="1"/>
  <c r="P1351" i="1" s="1"/>
  <c r="Q1351" i="1" s="1"/>
  <c r="R1351" i="1" s="1"/>
  <c r="S1351" i="1" s="1"/>
  <c r="T1351" i="1" s="1"/>
  <c r="U1351" i="1" s="1"/>
  <c r="V1351" i="1" s="1"/>
  <c r="W1351" i="1" s="1"/>
  <c r="X1351" i="1" s="1"/>
  <c r="Y1351" i="1" s="1"/>
  <c r="Z1351" i="1" s="1"/>
  <c r="AA1351" i="1" s="1"/>
  <c r="AB1351" i="1" s="1"/>
  <c r="AC1351" i="1" s="1"/>
  <c r="AD1351" i="1" s="1"/>
  <c r="AE1351" i="1" s="1"/>
  <c r="AF1351" i="1" s="1"/>
  <c r="AG1351" i="1" s="1"/>
  <c r="AH1351" i="1" s="1"/>
  <c r="AI1351" i="1" s="1"/>
  <c r="AJ1351" i="1" s="1"/>
  <c r="AK1351" i="1" s="1"/>
  <c r="AL1351" i="1" s="1"/>
  <c r="AM1351" i="1" s="1"/>
  <c r="AN1351" i="1" s="1"/>
  <c r="AO1351" i="1" s="1"/>
  <c r="AP1351" i="1" s="1"/>
  <c r="AQ1351" i="1" s="1"/>
  <c r="AR1351" i="1" s="1"/>
  <c r="AS1351" i="1" s="1"/>
  <c r="AT1351" i="1" s="1"/>
  <c r="AU1351" i="1" s="1"/>
  <c r="AV1351" i="1" s="1"/>
  <c r="AW1351" i="1" s="1"/>
  <c r="AX1351" i="1" s="1"/>
  <c r="AY1351" i="1" s="1"/>
  <c r="AZ1351" i="1" s="1"/>
  <c r="D1351" i="1"/>
  <c r="D1353" i="1"/>
  <c r="F1353" i="1"/>
  <c r="G1353" i="1" s="1"/>
  <c r="H1353" i="1" s="1"/>
  <c r="I1353" i="1" s="1"/>
  <c r="J1353" i="1" s="1"/>
  <c r="K1353" i="1" s="1"/>
  <c r="L1353" i="1" s="1"/>
  <c r="M1353" i="1" s="1"/>
  <c r="N1353" i="1" s="1"/>
  <c r="O1353" i="1" s="1"/>
  <c r="P1353" i="1" s="1"/>
  <c r="Q1353" i="1" s="1"/>
  <c r="R1353" i="1" s="1"/>
  <c r="S1353" i="1" s="1"/>
  <c r="T1353" i="1" s="1"/>
  <c r="U1353" i="1" s="1"/>
  <c r="V1353" i="1" s="1"/>
  <c r="W1353" i="1" s="1"/>
  <c r="X1353" i="1" s="1"/>
  <c r="Y1353" i="1" s="1"/>
  <c r="Z1353" i="1" s="1"/>
  <c r="AA1353" i="1" s="1"/>
  <c r="AB1353" i="1" s="1"/>
  <c r="AC1353" i="1" s="1"/>
  <c r="AD1353" i="1" s="1"/>
  <c r="AE1353" i="1" s="1"/>
  <c r="AF1353" i="1" s="1"/>
  <c r="AG1353" i="1" s="1"/>
  <c r="AH1353" i="1" s="1"/>
  <c r="AI1353" i="1" s="1"/>
  <c r="AJ1353" i="1" s="1"/>
  <c r="AK1353" i="1" s="1"/>
  <c r="AL1353" i="1" s="1"/>
  <c r="AM1353" i="1" s="1"/>
  <c r="AN1353" i="1" s="1"/>
  <c r="AO1353" i="1" s="1"/>
  <c r="AP1353" i="1" s="1"/>
  <c r="AQ1353" i="1" s="1"/>
  <c r="AR1353" i="1" s="1"/>
  <c r="AS1353" i="1" s="1"/>
  <c r="AT1353" i="1" s="1"/>
  <c r="AU1353" i="1" s="1"/>
  <c r="AV1353" i="1" s="1"/>
  <c r="AW1353" i="1" s="1"/>
  <c r="AX1353" i="1" s="1"/>
  <c r="AY1353" i="1" s="1"/>
  <c r="AZ1353" i="1" s="1"/>
  <c r="F1355" i="1"/>
  <c r="G1355" i="1" s="1"/>
  <c r="H1355" i="1" s="1"/>
  <c r="I1355" i="1" s="1"/>
  <c r="J1355" i="1" s="1"/>
  <c r="K1355" i="1" s="1"/>
  <c r="L1355" i="1" s="1"/>
  <c r="M1355" i="1" s="1"/>
  <c r="N1355" i="1" s="1"/>
  <c r="O1355" i="1" s="1"/>
  <c r="P1355" i="1" s="1"/>
  <c r="Q1355" i="1" s="1"/>
  <c r="R1355" i="1" s="1"/>
  <c r="S1355" i="1" s="1"/>
  <c r="T1355" i="1" s="1"/>
  <c r="U1355" i="1" s="1"/>
  <c r="V1355" i="1" s="1"/>
  <c r="W1355" i="1" s="1"/>
  <c r="X1355" i="1" s="1"/>
  <c r="Y1355" i="1" s="1"/>
  <c r="Z1355" i="1" s="1"/>
  <c r="AA1355" i="1" s="1"/>
  <c r="AB1355" i="1" s="1"/>
  <c r="AC1355" i="1" s="1"/>
  <c r="AD1355" i="1" s="1"/>
  <c r="AE1355" i="1" s="1"/>
  <c r="AF1355" i="1" s="1"/>
  <c r="AG1355" i="1" s="1"/>
  <c r="AH1355" i="1" s="1"/>
  <c r="AI1355" i="1" s="1"/>
  <c r="AJ1355" i="1" s="1"/>
  <c r="AK1355" i="1" s="1"/>
  <c r="AL1355" i="1" s="1"/>
  <c r="AM1355" i="1" s="1"/>
  <c r="AN1355" i="1" s="1"/>
  <c r="AO1355" i="1" s="1"/>
  <c r="AP1355" i="1" s="1"/>
  <c r="AQ1355" i="1" s="1"/>
  <c r="AR1355" i="1" s="1"/>
  <c r="AS1355" i="1" s="1"/>
  <c r="AT1355" i="1" s="1"/>
  <c r="AU1355" i="1" s="1"/>
  <c r="AV1355" i="1" s="1"/>
  <c r="AW1355" i="1" s="1"/>
  <c r="AX1355" i="1" s="1"/>
  <c r="AY1355" i="1" s="1"/>
  <c r="AZ1355" i="1" s="1"/>
  <c r="D1355" i="1"/>
  <c r="F1357" i="1"/>
  <c r="G1357" i="1" s="1"/>
  <c r="H1357" i="1" s="1"/>
  <c r="I1357" i="1" s="1"/>
  <c r="J1357" i="1" s="1"/>
  <c r="K1357" i="1" s="1"/>
  <c r="L1357" i="1" s="1"/>
  <c r="M1357" i="1" s="1"/>
  <c r="N1357" i="1" s="1"/>
  <c r="O1357" i="1" s="1"/>
  <c r="P1357" i="1" s="1"/>
  <c r="Q1357" i="1" s="1"/>
  <c r="R1357" i="1" s="1"/>
  <c r="S1357" i="1" s="1"/>
  <c r="T1357" i="1" s="1"/>
  <c r="U1357" i="1" s="1"/>
  <c r="V1357" i="1" s="1"/>
  <c r="W1357" i="1" s="1"/>
  <c r="X1357" i="1" s="1"/>
  <c r="Y1357" i="1" s="1"/>
  <c r="Z1357" i="1" s="1"/>
  <c r="AA1357" i="1" s="1"/>
  <c r="AB1357" i="1" s="1"/>
  <c r="AC1357" i="1" s="1"/>
  <c r="AD1357" i="1" s="1"/>
  <c r="AE1357" i="1" s="1"/>
  <c r="AF1357" i="1" s="1"/>
  <c r="AG1357" i="1" s="1"/>
  <c r="AH1357" i="1" s="1"/>
  <c r="AI1357" i="1" s="1"/>
  <c r="AJ1357" i="1" s="1"/>
  <c r="AK1357" i="1" s="1"/>
  <c r="AL1357" i="1" s="1"/>
  <c r="AM1357" i="1" s="1"/>
  <c r="AN1357" i="1" s="1"/>
  <c r="AO1357" i="1" s="1"/>
  <c r="AP1357" i="1" s="1"/>
  <c r="AQ1357" i="1" s="1"/>
  <c r="AR1357" i="1" s="1"/>
  <c r="AS1357" i="1" s="1"/>
  <c r="AT1357" i="1" s="1"/>
  <c r="AU1357" i="1" s="1"/>
  <c r="AV1357" i="1" s="1"/>
  <c r="AW1357" i="1" s="1"/>
  <c r="AX1357" i="1" s="1"/>
  <c r="AY1357" i="1" s="1"/>
  <c r="D1357" i="1"/>
  <c r="F1359" i="1"/>
  <c r="G1359" i="1" s="1"/>
  <c r="H1359" i="1" s="1"/>
  <c r="I1359" i="1" s="1"/>
  <c r="J1359" i="1" s="1"/>
  <c r="K1359" i="1" s="1"/>
  <c r="L1359" i="1" s="1"/>
  <c r="M1359" i="1" s="1"/>
  <c r="N1359" i="1" s="1"/>
  <c r="O1359" i="1" s="1"/>
  <c r="P1359" i="1" s="1"/>
  <c r="Q1359" i="1" s="1"/>
  <c r="R1359" i="1" s="1"/>
  <c r="S1359" i="1" s="1"/>
  <c r="T1359" i="1" s="1"/>
  <c r="U1359" i="1" s="1"/>
  <c r="V1359" i="1" s="1"/>
  <c r="W1359" i="1" s="1"/>
  <c r="X1359" i="1" s="1"/>
  <c r="Y1359" i="1" s="1"/>
  <c r="Z1359" i="1" s="1"/>
  <c r="AA1359" i="1" s="1"/>
  <c r="AB1359" i="1" s="1"/>
  <c r="AC1359" i="1" s="1"/>
  <c r="AD1359" i="1" s="1"/>
  <c r="AE1359" i="1" s="1"/>
  <c r="AF1359" i="1" s="1"/>
  <c r="AG1359" i="1" s="1"/>
  <c r="AH1359" i="1" s="1"/>
  <c r="AI1359" i="1" s="1"/>
  <c r="AJ1359" i="1" s="1"/>
  <c r="AK1359" i="1" s="1"/>
  <c r="AL1359" i="1" s="1"/>
  <c r="AM1359" i="1" s="1"/>
  <c r="AN1359" i="1" s="1"/>
  <c r="AO1359" i="1" s="1"/>
  <c r="AP1359" i="1" s="1"/>
  <c r="AQ1359" i="1" s="1"/>
  <c r="AR1359" i="1" s="1"/>
  <c r="AS1359" i="1" s="1"/>
  <c r="AT1359" i="1" s="1"/>
  <c r="AU1359" i="1" s="1"/>
  <c r="AV1359" i="1" s="1"/>
  <c r="AW1359" i="1" s="1"/>
  <c r="AX1359" i="1" s="1"/>
  <c r="AY1359" i="1" s="1"/>
  <c r="AZ1359" i="1" s="1"/>
  <c r="D1359" i="1"/>
  <c r="F1361" i="1"/>
  <c r="G1361" i="1" s="1"/>
  <c r="H1361" i="1" s="1"/>
  <c r="I1361" i="1" s="1"/>
  <c r="J1361" i="1" s="1"/>
  <c r="K1361" i="1" s="1"/>
  <c r="L1361" i="1" s="1"/>
  <c r="M1361" i="1" s="1"/>
  <c r="N1361" i="1" s="1"/>
  <c r="O1361" i="1" s="1"/>
  <c r="P1361" i="1" s="1"/>
  <c r="Q1361" i="1" s="1"/>
  <c r="R1361" i="1" s="1"/>
  <c r="S1361" i="1" s="1"/>
  <c r="T1361" i="1" s="1"/>
  <c r="U1361" i="1" s="1"/>
  <c r="V1361" i="1" s="1"/>
  <c r="W1361" i="1" s="1"/>
  <c r="X1361" i="1" s="1"/>
  <c r="Y1361" i="1" s="1"/>
  <c r="Z1361" i="1" s="1"/>
  <c r="AA1361" i="1" s="1"/>
  <c r="AB1361" i="1" s="1"/>
  <c r="AC1361" i="1" s="1"/>
  <c r="AD1361" i="1" s="1"/>
  <c r="AE1361" i="1" s="1"/>
  <c r="AF1361" i="1" s="1"/>
  <c r="AG1361" i="1" s="1"/>
  <c r="AH1361" i="1" s="1"/>
  <c r="AI1361" i="1" s="1"/>
  <c r="AJ1361" i="1" s="1"/>
  <c r="AK1361" i="1" s="1"/>
  <c r="AL1361" i="1" s="1"/>
  <c r="AM1361" i="1" s="1"/>
  <c r="AN1361" i="1" s="1"/>
  <c r="AO1361" i="1" s="1"/>
  <c r="AP1361" i="1" s="1"/>
  <c r="AQ1361" i="1" s="1"/>
  <c r="AR1361" i="1" s="1"/>
  <c r="AS1361" i="1" s="1"/>
  <c r="AT1361" i="1" s="1"/>
  <c r="AU1361" i="1" s="1"/>
  <c r="AV1361" i="1" s="1"/>
  <c r="AW1361" i="1" s="1"/>
  <c r="AX1361" i="1" s="1"/>
  <c r="AY1361" i="1" s="1"/>
  <c r="AZ1361" i="1" s="1"/>
  <c r="D1361" i="1"/>
  <c r="F1333" i="1"/>
  <c r="G1333" i="1" s="1"/>
  <c r="H1333" i="1" s="1"/>
  <c r="I1333" i="1" s="1"/>
  <c r="J1333" i="1" s="1"/>
  <c r="K1333" i="1" s="1"/>
  <c r="L1333" i="1" s="1"/>
  <c r="M1333" i="1" s="1"/>
  <c r="N1333" i="1" s="1"/>
  <c r="O1333" i="1" s="1"/>
  <c r="P1333" i="1" s="1"/>
  <c r="Q1333" i="1" s="1"/>
  <c r="R1333" i="1" s="1"/>
  <c r="S1333" i="1" s="1"/>
  <c r="T1333" i="1" s="1"/>
  <c r="U1333" i="1" s="1"/>
  <c r="V1333" i="1" s="1"/>
  <c r="W1333" i="1" s="1"/>
  <c r="X1333" i="1" s="1"/>
  <c r="Y1333" i="1" s="1"/>
  <c r="Z1333" i="1" s="1"/>
  <c r="AA1333" i="1" s="1"/>
  <c r="AB1333" i="1" s="1"/>
  <c r="AC1333" i="1" s="1"/>
  <c r="AD1333" i="1" s="1"/>
  <c r="AE1333" i="1" s="1"/>
  <c r="AF1333" i="1" s="1"/>
  <c r="AG1333" i="1" s="1"/>
  <c r="AH1333" i="1" s="1"/>
  <c r="AI1333" i="1" s="1"/>
  <c r="AJ1333" i="1" s="1"/>
  <c r="AK1333" i="1" s="1"/>
  <c r="AL1333" i="1" s="1"/>
  <c r="AM1333" i="1" s="1"/>
  <c r="AN1333" i="1" s="1"/>
  <c r="AO1333" i="1" s="1"/>
  <c r="AP1333" i="1" s="1"/>
  <c r="AQ1333" i="1" s="1"/>
  <c r="AR1333" i="1" s="1"/>
  <c r="AS1333" i="1" s="1"/>
  <c r="AT1333" i="1" s="1"/>
  <c r="AU1333" i="1" s="1"/>
  <c r="AV1333" i="1" s="1"/>
  <c r="AW1333" i="1" s="1"/>
  <c r="AX1333" i="1" s="1"/>
  <c r="AY1333" i="1" s="1"/>
  <c r="AZ1333" i="1" s="1"/>
  <c r="D1333" i="1"/>
  <c r="F1335" i="1"/>
  <c r="G1335" i="1" s="1"/>
  <c r="H1335" i="1" s="1"/>
  <c r="I1335" i="1" s="1"/>
  <c r="J1335" i="1" s="1"/>
  <c r="K1335" i="1" s="1"/>
  <c r="L1335" i="1" s="1"/>
  <c r="M1335" i="1" s="1"/>
  <c r="N1335" i="1" s="1"/>
  <c r="O1335" i="1" s="1"/>
  <c r="P1335" i="1" s="1"/>
  <c r="Q1335" i="1" s="1"/>
  <c r="R1335" i="1" s="1"/>
  <c r="S1335" i="1" s="1"/>
  <c r="T1335" i="1" s="1"/>
  <c r="U1335" i="1" s="1"/>
  <c r="V1335" i="1" s="1"/>
  <c r="W1335" i="1" s="1"/>
  <c r="X1335" i="1" s="1"/>
  <c r="Y1335" i="1" s="1"/>
  <c r="Z1335" i="1" s="1"/>
  <c r="AA1335" i="1" s="1"/>
  <c r="AB1335" i="1" s="1"/>
  <c r="AC1335" i="1" s="1"/>
  <c r="AD1335" i="1" s="1"/>
  <c r="AE1335" i="1" s="1"/>
  <c r="AF1335" i="1" s="1"/>
  <c r="AG1335" i="1" s="1"/>
  <c r="AH1335" i="1" s="1"/>
  <c r="AI1335" i="1" s="1"/>
  <c r="AJ1335" i="1" s="1"/>
  <c r="AK1335" i="1" s="1"/>
  <c r="AL1335" i="1" s="1"/>
  <c r="AM1335" i="1" s="1"/>
  <c r="AN1335" i="1" s="1"/>
  <c r="AO1335" i="1" s="1"/>
  <c r="AP1335" i="1" s="1"/>
  <c r="AQ1335" i="1" s="1"/>
  <c r="AR1335" i="1" s="1"/>
  <c r="AS1335" i="1" s="1"/>
  <c r="AT1335" i="1" s="1"/>
  <c r="AU1335" i="1" s="1"/>
  <c r="AV1335" i="1" s="1"/>
  <c r="AW1335" i="1" s="1"/>
  <c r="AX1335" i="1" s="1"/>
  <c r="AY1335" i="1" s="1"/>
  <c r="AZ1335" i="1" s="1"/>
  <c r="D1335" i="1"/>
  <c r="D1337" i="1"/>
  <c r="F1337" i="1"/>
  <c r="G1337" i="1" s="1"/>
  <c r="H1337" i="1" s="1"/>
  <c r="I1337" i="1" s="1"/>
  <c r="J1337" i="1" s="1"/>
  <c r="K1337" i="1" s="1"/>
  <c r="L1337" i="1" s="1"/>
  <c r="M1337" i="1" s="1"/>
  <c r="N1337" i="1" s="1"/>
  <c r="O1337" i="1" s="1"/>
  <c r="P1337" i="1" s="1"/>
  <c r="Q1337" i="1" s="1"/>
  <c r="R1337" i="1" s="1"/>
  <c r="S1337" i="1" s="1"/>
  <c r="T1337" i="1" s="1"/>
  <c r="U1337" i="1" s="1"/>
  <c r="V1337" i="1" s="1"/>
  <c r="W1337" i="1" s="1"/>
  <c r="X1337" i="1" s="1"/>
  <c r="Y1337" i="1" s="1"/>
  <c r="Z1337" i="1" s="1"/>
  <c r="AA1337" i="1" s="1"/>
  <c r="AB1337" i="1" s="1"/>
  <c r="AC1337" i="1" s="1"/>
  <c r="AD1337" i="1" s="1"/>
  <c r="AE1337" i="1" s="1"/>
  <c r="AF1337" i="1" s="1"/>
  <c r="AG1337" i="1" s="1"/>
  <c r="AH1337" i="1" s="1"/>
  <c r="AI1337" i="1" s="1"/>
  <c r="AJ1337" i="1" s="1"/>
  <c r="AK1337" i="1" s="1"/>
  <c r="AL1337" i="1" s="1"/>
  <c r="AM1337" i="1" s="1"/>
  <c r="AN1337" i="1" s="1"/>
  <c r="AO1337" i="1" s="1"/>
  <c r="AP1337" i="1" s="1"/>
  <c r="AQ1337" i="1" s="1"/>
  <c r="AR1337" i="1" s="1"/>
  <c r="AS1337" i="1" s="1"/>
  <c r="AT1337" i="1" s="1"/>
  <c r="AU1337" i="1" s="1"/>
  <c r="AV1337" i="1" s="1"/>
  <c r="AW1337" i="1" s="1"/>
  <c r="AX1337" i="1" s="1"/>
  <c r="AY1337" i="1" s="1"/>
  <c r="AZ1337" i="1" s="1"/>
  <c r="F1339" i="1"/>
  <c r="G1339" i="1" s="1"/>
  <c r="H1339" i="1" s="1"/>
  <c r="I1339" i="1" s="1"/>
  <c r="J1339" i="1" s="1"/>
  <c r="K1339" i="1" s="1"/>
  <c r="L1339" i="1" s="1"/>
  <c r="M1339" i="1" s="1"/>
  <c r="N1339" i="1" s="1"/>
  <c r="O1339" i="1" s="1"/>
  <c r="P1339" i="1" s="1"/>
  <c r="Q1339" i="1" s="1"/>
  <c r="R1339" i="1" s="1"/>
  <c r="S1339" i="1" s="1"/>
  <c r="T1339" i="1" s="1"/>
  <c r="U1339" i="1" s="1"/>
  <c r="V1339" i="1" s="1"/>
  <c r="W1339" i="1" s="1"/>
  <c r="X1339" i="1" s="1"/>
  <c r="Y1339" i="1" s="1"/>
  <c r="Z1339" i="1" s="1"/>
  <c r="AA1339" i="1" s="1"/>
  <c r="AB1339" i="1" s="1"/>
  <c r="AC1339" i="1" s="1"/>
  <c r="AD1339" i="1" s="1"/>
  <c r="AE1339" i="1" s="1"/>
  <c r="AF1339" i="1" s="1"/>
  <c r="AG1339" i="1" s="1"/>
  <c r="AH1339" i="1" s="1"/>
  <c r="AI1339" i="1" s="1"/>
  <c r="AJ1339" i="1" s="1"/>
  <c r="AK1339" i="1" s="1"/>
  <c r="AL1339" i="1" s="1"/>
  <c r="AM1339" i="1" s="1"/>
  <c r="AN1339" i="1" s="1"/>
  <c r="AO1339" i="1" s="1"/>
  <c r="AP1339" i="1" s="1"/>
  <c r="AQ1339" i="1" s="1"/>
  <c r="AR1339" i="1" s="1"/>
  <c r="AS1339" i="1" s="1"/>
  <c r="AT1339" i="1" s="1"/>
  <c r="AU1339" i="1" s="1"/>
  <c r="AV1339" i="1" s="1"/>
  <c r="AW1339" i="1" s="1"/>
  <c r="AX1339" i="1" s="1"/>
  <c r="AY1339" i="1" s="1"/>
  <c r="AZ1339" i="1" s="1"/>
  <c r="D1339" i="1"/>
  <c r="D1341" i="1"/>
  <c r="F1341" i="1"/>
  <c r="G1341" i="1" s="1"/>
  <c r="H1341" i="1" s="1"/>
  <c r="I1341" i="1" s="1"/>
  <c r="J1341" i="1" s="1"/>
  <c r="K1341" i="1" s="1"/>
  <c r="L1341" i="1" s="1"/>
  <c r="M1341" i="1" s="1"/>
  <c r="N1341" i="1" s="1"/>
  <c r="O1341" i="1" s="1"/>
  <c r="P1341" i="1" s="1"/>
  <c r="Q1341" i="1" s="1"/>
  <c r="R1341" i="1" s="1"/>
  <c r="S1341" i="1" s="1"/>
  <c r="T1341" i="1" s="1"/>
  <c r="U1341" i="1" s="1"/>
  <c r="V1341" i="1" s="1"/>
  <c r="W1341" i="1" s="1"/>
  <c r="X1341" i="1" s="1"/>
  <c r="Y1341" i="1" s="1"/>
  <c r="Z1341" i="1" s="1"/>
  <c r="AA1341" i="1" s="1"/>
  <c r="AB1341" i="1" s="1"/>
  <c r="AC1341" i="1" s="1"/>
  <c r="AD1341" i="1" s="1"/>
  <c r="AE1341" i="1" s="1"/>
  <c r="AF1341" i="1" s="1"/>
  <c r="AG1341" i="1" s="1"/>
  <c r="AH1341" i="1" s="1"/>
  <c r="AI1341" i="1" s="1"/>
  <c r="AJ1341" i="1" s="1"/>
  <c r="AK1341" i="1" s="1"/>
  <c r="AL1341" i="1" s="1"/>
  <c r="AM1341" i="1" s="1"/>
  <c r="AN1341" i="1" s="1"/>
  <c r="AO1341" i="1" s="1"/>
  <c r="AP1341" i="1" s="1"/>
  <c r="AQ1341" i="1" s="1"/>
  <c r="AR1341" i="1" s="1"/>
  <c r="AS1341" i="1" s="1"/>
  <c r="AT1341" i="1" s="1"/>
  <c r="AU1341" i="1" s="1"/>
  <c r="AV1341" i="1" s="1"/>
  <c r="AW1341" i="1" s="1"/>
  <c r="AX1341" i="1" s="1"/>
  <c r="AY1341" i="1" s="1"/>
  <c r="AZ1341" i="1" s="1"/>
  <c r="F1343" i="1"/>
  <c r="G1343" i="1" s="1"/>
  <c r="H1343" i="1" s="1"/>
  <c r="I1343" i="1" s="1"/>
  <c r="J1343" i="1" s="1"/>
  <c r="K1343" i="1" s="1"/>
  <c r="L1343" i="1" s="1"/>
  <c r="M1343" i="1" s="1"/>
  <c r="N1343" i="1" s="1"/>
  <c r="O1343" i="1" s="1"/>
  <c r="P1343" i="1" s="1"/>
  <c r="Q1343" i="1" s="1"/>
  <c r="R1343" i="1" s="1"/>
  <c r="S1343" i="1" s="1"/>
  <c r="T1343" i="1" s="1"/>
  <c r="U1343" i="1" s="1"/>
  <c r="V1343" i="1" s="1"/>
  <c r="W1343" i="1" s="1"/>
  <c r="X1343" i="1" s="1"/>
  <c r="Y1343" i="1" s="1"/>
  <c r="Z1343" i="1" s="1"/>
  <c r="AA1343" i="1" s="1"/>
  <c r="AB1343" i="1" s="1"/>
  <c r="AC1343" i="1" s="1"/>
  <c r="AD1343" i="1" s="1"/>
  <c r="AE1343" i="1" s="1"/>
  <c r="AF1343" i="1" s="1"/>
  <c r="AG1343" i="1" s="1"/>
  <c r="AH1343" i="1" s="1"/>
  <c r="AI1343" i="1" s="1"/>
  <c r="AJ1343" i="1" s="1"/>
  <c r="AK1343" i="1" s="1"/>
  <c r="AL1343" i="1" s="1"/>
  <c r="AM1343" i="1" s="1"/>
  <c r="AN1343" i="1" s="1"/>
  <c r="AO1343" i="1" s="1"/>
  <c r="AP1343" i="1" s="1"/>
  <c r="AQ1343" i="1" s="1"/>
  <c r="AR1343" i="1" s="1"/>
  <c r="AS1343" i="1" s="1"/>
  <c r="AT1343" i="1" s="1"/>
  <c r="AU1343" i="1" s="1"/>
  <c r="AV1343" i="1" s="1"/>
  <c r="AW1343" i="1" s="1"/>
  <c r="AX1343" i="1" s="1"/>
  <c r="AY1343" i="1" s="1"/>
  <c r="AZ1343" i="1" s="1"/>
  <c r="D1343" i="1"/>
  <c r="F1345" i="1"/>
  <c r="G1345" i="1" s="1"/>
  <c r="H1345" i="1" s="1"/>
  <c r="I1345" i="1" s="1"/>
  <c r="J1345" i="1" s="1"/>
  <c r="K1345" i="1" s="1"/>
  <c r="L1345" i="1" s="1"/>
  <c r="M1345" i="1" s="1"/>
  <c r="N1345" i="1" s="1"/>
  <c r="O1345" i="1" s="1"/>
  <c r="P1345" i="1" s="1"/>
  <c r="Q1345" i="1" s="1"/>
  <c r="R1345" i="1" s="1"/>
  <c r="S1345" i="1" s="1"/>
  <c r="T1345" i="1" s="1"/>
  <c r="U1345" i="1" s="1"/>
  <c r="V1345" i="1" s="1"/>
  <c r="W1345" i="1" s="1"/>
  <c r="X1345" i="1" s="1"/>
  <c r="Y1345" i="1" s="1"/>
  <c r="Z1345" i="1" s="1"/>
  <c r="AA1345" i="1" s="1"/>
  <c r="AB1345" i="1" s="1"/>
  <c r="AC1345" i="1" s="1"/>
  <c r="AD1345" i="1" s="1"/>
  <c r="AE1345" i="1" s="1"/>
  <c r="AF1345" i="1" s="1"/>
  <c r="AG1345" i="1" s="1"/>
  <c r="AH1345" i="1" s="1"/>
  <c r="AI1345" i="1" s="1"/>
  <c r="AJ1345" i="1" s="1"/>
  <c r="AK1345" i="1" s="1"/>
  <c r="AL1345" i="1" s="1"/>
  <c r="AM1345" i="1" s="1"/>
  <c r="AN1345" i="1" s="1"/>
  <c r="AO1345" i="1" s="1"/>
  <c r="AP1345" i="1" s="1"/>
  <c r="AQ1345" i="1" s="1"/>
  <c r="AR1345" i="1" s="1"/>
  <c r="AS1345" i="1" s="1"/>
  <c r="AT1345" i="1" s="1"/>
  <c r="AU1345" i="1" s="1"/>
  <c r="AV1345" i="1" s="1"/>
  <c r="AW1345" i="1" s="1"/>
  <c r="AX1345" i="1" s="1"/>
  <c r="AY1345" i="1" s="1"/>
  <c r="AZ1345" i="1" s="1"/>
  <c r="D1345" i="1"/>
  <c r="F1364" i="1"/>
  <c r="G1364" i="1" s="1"/>
  <c r="H1364" i="1" s="1"/>
  <c r="I1364" i="1" s="1"/>
  <c r="J1364" i="1" s="1"/>
  <c r="K1364" i="1" s="1"/>
  <c r="L1364" i="1" s="1"/>
  <c r="M1364" i="1" s="1"/>
  <c r="N1364" i="1" s="1"/>
  <c r="O1364" i="1" s="1"/>
  <c r="P1364" i="1" s="1"/>
  <c r="Q1364" i="1" s="1"/>
  <c r="R1364" i="1" s="1"/>
  <c r="S1364" i="1" s="1"/>
  <c r="T1364" i="1" s="1"/>
  <c r="U1364" i="1" s="1"/>
  <c r="V1364" i="1" s="1"/>
  <c r="W1364" i="1" s="1"/>
  <c r="X1364" i="1" s="1"/>
  <c r="Y1364" i="1" s="1"/>
  <c r="Z1364" i="1" s="1"/>
  <c r="AA1364" i="1" s="1"/>
  <c r="AB1364" i="1" s="1"/>
  <c r="AC1364" i="1" s="1"/>
  <c r="AD1364" i="1" s="1"/>
  <c r="AE1364" i="1" s="1"/>
  <c r="AF1364" i="1" s="1"/>
  <c r="AG1364" i="1" s="1"/>
  <c r="AH1364" i="1" s="1"/>
  <c r="AI1364" i="1" s="1"/>
  <c r="AJ1364" i="1" s="1"/>
  <c r="AK1364" i="1" s="1"/>
  <c r="AL1364" i="1" s="1"/>
  <c r="AM1364" i="1" s="1"/>
  <c r="AN1364" i="1" s="1"/>
  <c r="AO1364" i="1" s="1"/>
  <c r="AP1364" i="1" s="1"/>
  <c r="AQ1364" i="1" s="1"/>
  <c r="AR1364" i="1" s="1"/>
  <c r="AS1364" i="1" s="1"/>
  <c r="AT1364" i="1" s="1"/>
  <c r="AU1364" i="1" s="1"/>
  <c r="AV1364" i="1" s="1"/>
  <c r="AW1364" i="1" s="1"/>
  <c r="AX1364" i="1" s="1"/>
  <c r="AY1364" i="1" s="1"/>
  <c r="AZ1364" i="1" s="1"/>
  <c r="D1364" i="1"/>
  <c r="D1366" i="1"/>
  <c r="F1366" i="1"/>
  <c r="G1366" i="1" s="1"/>
  <c r="H1366" i="1" s="1"/>
  <c r="I1366" i="1" s="1"/>
  <c r="J1366" i="1" s="1"/>
  <c r="K1366" i="1" s="1"/>
  <c r="L1366" i="1" s="1"/>
  <c r="M1366" i="1" s="1"/>
  <c r="N1366" i="1" s="1"/>
  <c r="O1366" i="1" s="1"/>
  <c r="P1366" i="1" s="1"/>
  <c r="Q1366" i="1" s="1"/>
  <c r="R1366" i="1" s="1"/>
  <c r="S1366" i="1" s="1"/>
  <c r="T1366" i="1" s="1"/>
  <c r="U1366" i="1" s="1"/>
  <c r="V1366" i="1" s="1"/>
  <c r="W1366" i="1" s="1"/>
  <c r="X1366" i="1" s="1"/>
  <c r="Y1366" i="1" s="1"/>
  <c r="Z1366" i="1" s="1"/>
  <c r="AA1366" i="1" s="1"/>
  <c r="AB1366" i="1" s="1"/>
  <c r="AC1366" i="1" s="1"/>
  <c r="AD1366" i="1" s="1"/>
  <c r="AE1366" i="1" s="1"/>
  <c r="AF1366" i="1" s="1"/>
  <c r="AG1366" i="1" s="1"/>
  <c r="AH1366" i="1" s="1"/>
  <c r="AI1366" i="1" s="1"/>
  <c r="AJ1366" i="1" s="1"/>
  <c r="AK1366" i="1" s="1"/>
  <c r="AL1366" i="1" s="1"/>
  <c r="AM1366" i="1" s="1"/>
  <c r="AN1366" i="1" s="1"/>
  <c r="AO1366" i="1" s="1"/>
  <c r="AP1366" i="1" s="1"/>
  <c r="AQ1366" i="1" s="1"/>
  <c r="AR1366" i="1" s="1"/>
  <c r="AS1366" i="1" s="1"/>
  <c r="AT1366" i="1" s="1"/>
  <c r="AU1366" i="1" s="1"/>
  <c r="AV1366" i="1" s="1"/>
  <c r="AW1366" i="1" s="1"/>
  <c r="AX1366" i="1" s="1"/>
  <c r="AY1366" i="1" s="1"/>
  <c r="AZ1366" i="1" s="1"/>
  <c r="F1368" i="1"/>
  <c r="G1368" i="1" s="1"/>
  <c r="H1368" i="1" s="1"/>
  <c r="I1368" i="1" s="1"/>
  <c r="J1368" i="1" s="1"/>
  <c r="K1368" i="1" s="1"/>
  <c r="L1368" i="1" s="1"/>
  <c r="M1368" i="1" s="1"/>
  <c r="N1368" i="1" s="1"/>
  <c r="O1368" i="1" s="1"/>
  <c r="P1368" i="1" s="1"/>
  <c r="Q1368" i="1" s="1"/>
  <c r="R1368" i="1" s="1"/>
  <c r="S1368" i="1" s="1"/>
  <c r="T1368" i="1" s="1"/>
  <c r="U1368" i="1" s="1"/>
  <c r="V1368" i="1" s="1"/>
  <c r="W1368" i="1" s="1"/>
  <c r="X1368" i="1" s="1"/>
  <c r="Y1368" i="1" s="1"/>
  <c r="Z1368" i="1" s="1"/>
  <c r="AA1368" i="1" s="1"/>
  <c r="AB1368" i="1" s="1"/>
  <c r="AC1368" i="1" s="1"/>
  <c r="AD1368" i="1" s="1"/>
  <c r="AE1368" i="1" s="1"/>
  <c r="AF1368" i="1" s="1"/>
  <c r="AG1368" i="1" s="1"/>
  <c r="AH1368" i="1" s="1"/>
  <c r="AI1368" i="1" s="1"/>
  <c r="AJ1368" i="1" s="1"/>
  <c r="AK1368" i="1" s="1"/>
  <c r="AL1368" i="1" s="1"/>
  <c r="AM1368" i="1" s="1"/>
  <c r="AN1368" i="1" s="1"/>
  <c r="AO1368" i="1" s="1"/>
  <c r="AP1368" i="1" s="1"/>
  <c r="AQ1368" i="1" s="1"/>
  <c r="AR1368" i="1" s="1"/>
  <c r="AS1368" i="1" s="1"/>
  <c r="AT1368" i="1" s="1"/>
  <c r="AU1368" i="1" s="1"/>
  <c r="AV1368" i="1" s="1"/>
  <c r="AW1368" i="1" s="1"/>
  <c r="AX1368" i="1" s="1"/>
  <c r="AY1368" i="1" s="1"/>
  <c r="AZ1368" i="1" s="1"/>
  <c r="D1368" i="1"/>
  <c r="F1370" i="1"/>
  <c r="G1370" i="1" s="1"/>
  <c r="H1370" i="1" s="1"/>
  <c r="I1370" i="1" s="1"/>
  <c r="J1370" i="1" s="1"/>
  <c r="K1370" i="1" s="1"/>
  <c r="L1370" i="1" s="1"/>
  <c r="M1370" i="1" s="1"/>
  <c r="N1370" i="1" s="1"/>
  <c r="O1370" i="1" s="1"/>
  <c r="P1370" i="1" s="1"/>
  <c r="Q1370" i="1" s="1"/>
  <c r="R1370" i="1" s="1"/>
  <c r="S1370" i="1" s="1"/>
  <c r="T1370" i="1" s="1"/>
  <c r="U1370" i="1" s="1"/>
  <c r="V1370" i="1" s="1"/>
  <c r="W1370" i="1" s="1"/>
  <c r="X1370" i="1" s="1"/>
  <c r="Y1370" i="1" s="1"/>
  <c r="Z1370" i="1" s="1"/>
  <c r="AA1370" i="1" s="1"/>
  <c r="AB1370" i="1" s="1"/>
  <c r="AC1370" i="1" s="1"/>
  <c r="AD1370" i="1" s="1"/>
  <c r="AE1370" i="1" s="1"/>
  <c r="AF1370" i="1" s="1"/>
  <c r="AG1370" i="1" s="1"/>
  <c r="AH1370" i="1" s="1"/>
  <c r="AI1370" i="1" s="1"/>
  <c r="AJ1370" i="1" s="1"/>
  <c r="AK1370" i="1" s="1"/>
  <c r="AL1370" i="1" s="1"/>
  <c r="AM1370" i="1" s="1"/>
  <c r="AN1370" i="1" s="1"/>
  <c r="AO1370" i="1" s="1"/>
  <c r="AP1370" i="1" s="1"/>
  <c r="AQ1370" i="1" s="1"/>
  <c r="AR1370" i="1" s="1"/>
  <c r="AS1370" i="1" s="1"/>
  <c r="AT1370" i="1" s="1"/>
  <c r="AU1370" i="1" s="1"/>
  <c r="AV1370" i="1" s="1"/>
  <c r="AW1370" i="1" s="1"/>
  <c r="AX1370" i="1" s="1"/>
  <c r="AY1370" i="1" s="1"/>
  <c r="AZ1370" i="1" s="1"/>
  <c r="D1370" i="1"/>
  <c r="F1372" i="1"/>
  <c r="G1372" i="1" s="1"/>
  <c r="H1372" i="1" s="1"/>
  <c r="I1372" i="1" s="1"/>
  <c r="J1372" i="1" s="1"/>
  <c r="K1372" i="1" s="1"/>
  <c r="L1372" i="1" s="1"/>
  <c r="M1372" i="1" s="1"/>
  <c r="N1372" i="1" s="1"/>
  <c r="O1372" i="1" s="1"/>
  <c r="P1372" i="1" s="1"/>
  <c r="Q1372" i="1" s="1"/>
  <c r="R1372" i="1" s="1"/>
  <c r="S1372" i="1" s="1"/>
  <c r="T1372" i="1" s="1"/>
  <c r="U1372" i="1" s="1"/>
  <c r="V1372" i="1" s="1"/>
  <c r="W1372" i="1" s="1"/>
  <c r="X1372" i="1" s="1"/>
  <c r="Y1372" i="1" s="1"/>
  <c r="Z1372" i="1" s="1"/>
  <c r="AA1372" i="1" s="1"/>
  <c r="AB1372" i="1" s="1"/>
  <c r="AC1372" i="1" s="1"/>
  <c r="AD1372" i="1" s="1"/>
  <c r="AE1372" i="1" s="1"/>
  <c r="AF1372" i="1" s="1"/>
  <c r="AG1372" i="1" s="1"/>
  <c r="AH1372" i="1" s="1"/>
  <c r="AI1372" i="1" s="1"/>
  <c r="AJ1372" i="1" s="1"/>
  <c r="AK1372" i="1" s="1"/>
  <c r="AL1372" i="1" s="1"/>
  <c r="AM1372" i="1" s="1"/>
  <c r="AN1372" i="1" s="1"/>
  <c r="AO1372" i="1" s="1"/>
  <c r="AP1372" i="1" s="1"/>
  <c r="AQ1372" i="1" s="1"/>
  <c r="AR1372" i="1" s="1"/>
  <c r="AS1372" i="1" s="1"/>
  <c r="AT1372" i="1" s="1"/>
  <c r="AU1372" i="1" s="1"/>
  <c r="AV1372" i="1" s="1"/>
  <c r="AW1372" i="1" s="1"/>
  <c r="AX1372" i="1" s="1"/>
  <c r="AY1372" i="1" s="1"/>
  <c r="AZ1372" i="1" s="1"/>
  <c r="D1372" i="1"/>
  <c r="D1374" i="1"/>
  <c r="F1374" i="1"/>
  <c r="G1374" i="1" s="1"/>
  <c r="H1374" i="1" s="1"/>
  <c r="I1374" i="1" s="1"/>
  <c r="J1374" i="1" s="1"/>
  <c r="K1374" i="1" s="1"/>
  <c r="L1374" i="1" s="1"/>
  <c r="M1374" i="1" s="1"/>
  <c r="N1374" i="1" s="1"/>
  <c r="O1374" i="1" s="1"/>
  <c r="P1374" i="1" s="1"/>
  <c r="Q1374" i="1" s="1"/>
  <c r="R1374" i="1" s="1"/>
  <c r="S1374" i="1" s="1"/>
  <c r="T1374" i="1" s="1"/>
  <c r="U1374" i="1" s="1"/>
  <c r="V1374" i="1" s="1"/>
  <c r="W1374" i="1" s="1"/>
  <c r="X1374" i="1" s="1"/>
  <c r="Y1374" i="1" s="1"/>
  <c r="Z1374" i="1" s="1"/>
  <c r="AA1374" i="1" s="1"/>
  <c r="AB1374" i="1" s="1"/>
  <c r="AC1374" i="1" s="1"/>
  <c r="AD1374" i="1" s="1"/>
  <c r="AE1374" i="1" s="1"/>
  <c r="AF1374" i="1" s="1"/>
  <c r="AG1374" i="1" s="1"/>
  <c r="AH1374" i="1" s="1"/>
  <c r="AI1374" i="1" s="1"/>
  <c r="AJ1374" i="1" s="1"/>
  <c r="AK1374" i="1" s="1"/>
  <c r="AL1374" i="1" s="1"/>
  <c r="AM1374" i="1" s="1"/>
  <c r="AN1374" i="1" s="1"/>
  <c r="AO1374" i="1" s="1"/>
  <c r="AP1374" i="1" s="1"/>
  <c r="AQ1374" i="1" s="1"/>
  <c r="AR1374" i="1" s="1"/>
  <c r="AS1374" i="1" s="1"/>
  <c r="AT1374" i="1" s="1"/>
  <c r="AU1374" i="1" s="1"/>
  <c r="AV1374" i="1" s="1"/>
  <c r="AW1374" i="1" s="1"/>
  <c r="AX1374" i="1" s="1"/>
  <c r="AY1374" i="1" s="1"/>
  <c r="AZ1374" i="1" s="1"/>
  <c r="F1376" i="1"/>
  <c r="G1376" i="1" s="1"/>
  <c r="H1376" i="1" s="1"/>
  <c r="I1376" i="1" s="1"/>
  <c r="J1376" i="1" s="1"/>
  <c r="K1376" i="1" s="1"/>
  <c r="L1376" i="1" s="1"/>
  <c r="M1376" i="1" s="1"/>
  <c r="N1376" i="1" s="1"/>
  <c r="O1376" i="1" s="1"/>
  <c r="P1376" i="1" s="1"/>
  <c r="Q1376" i="1" s="1"/>
  <c r="R1376" i="1" s="1"/>
  <c r="S1376" i="1" s="1"/>
  <c r="T1376" i="1" s="1"/>
  <c r="U1376" i="1" s="1"/>
  <c r="V1376" i="1" s="1"/>
  <c r="W1376" i="1" s="1"/>
  <c r="X1376" i="1" s="1"/>
  <c r="Y1376" i="1" s="1"/>
  <c r="Z1376" i="1" s="1"/>
  <c r="AA1376" i="1" s="1"/>
  <c r="AB1376" i="1" s="1"/>
  <c r="AC1376" i="1" s="1"/>
  <c r="AD1376" i="1" s="1"/>
  <c r="AE1376" i="1" s="1"/>
  <c r="AF1376" i="1" s="1"/>
  <c r="AG1376" i="1" s="1"/>
  <c r="AH1376" i="1" s="1"/>
  <c r="AI1376" i="1" s="1"/>
  <c r="AJ1376" i="1" s="1"/>
  <c r="AK1376" i="1" s="1"/>
  <c r="AL1376" i="1" s="1"/>
  <c r="AM1376" i="1" s="1"/>
  <c r="AN1376" i="1" s="1"/>
  <c r="AO1376" i="1" s="1"/>
  <c r="AP1376" i="1" s="1"/>
  <c r="AQ1376" i="1" s="1"/>
  <c r="AR1376" i="1" s="1"/>
  <c r="AS1376" i="1" s="1"/>
  <c r="AT1376" i="1" s="1"/>
  <c r="AU1376" i="1" s="1"/>
  <c r="AV1376" i="1" s="1"/>
  <c r="AW1376" i="1" s="1"/>
  <c r="AX1376" i="1" s="1"/>
  <c r="AY1376" i="1" s="1"/>
  <c r="AZ1376" i="1" s="1"/>
  <c r="D1376" i="1"/>
  <c r="F1378" i="1"/>
  <c r="G1378" i="1" s="1"/>
  <c r="H1378" i="1" s="1"/>
  <c r="I1378" i="1" s="1"/>
  <c r="J1378" i="1" s="1"/>
  <c r="K1378" i="1" s="1"/>
  <c r="L1378" i="1" s="1"/>
  <c r="M1378" i="1" s="1"/>
  <c r="N1378" i="1" s="1"/>
  <c r="O1378" i="1" s="1"/>
  <c r="P1378" i="1" s="1"/>
  <c r="Q1378" i="1" s="1"/>
  <c r="R1378" i="1" s="1"/>
  <c r="S1378" i="1" s="1"/>
  <c r="T1378" i="1" s="1"/>
  <c r="U1378" i="1" s="1"/>
  <c r="V1378" i="1" s="1"/>
  <c r="W1378" i="1" s="1"/>
  <c r="X1378" i="1" s="1"/>
  <c r="Y1378" i="1" s="1"/>
  <c r="Z1378" i="1" s="1"/>
  <c r="AA1378" i="1" s="1"/>
  <c r="AB1378" i="1" s="1"/>
  <c r="AC1378" i="1" s="1"/>
  <c r="AD1378" i="1" s="1"/>
  <c r="AE1378" i="1" s="1"/>
  <c r="AF1378" i="1" s="1"/>
  <c r="AG1378" i="1" s="1"/>
  <c r="AH1378" i="1" s="1"/>
  <c r="AI1378" i="1" s="1"/>
  <c r="AJ1378" i="1" s="1"/>
  <c r="AK1378" i="1" s="1"/>
  <c r="AL1378" i="1" s="1"/>
  <c r="AM1378" i="1" s="1"/>
  <c r="AN1378" i="1" s="1"/>
  <c r="AO1378" i="1" s="1"/>
  <c r="AP1378" i="1" s="1"/>
  <c r="AQ1378" i="1" s="1"/>
  <c r="AR1378" i="1" s="1"/>
  <c r="AS1378" i="1" s="1"/>
  <c r="AT1378" i="1" s="1"/>
  <c r="AU1378" i="1" s="1"/>
  <c r="AV1378" i="1" s="1"/>
  <c r="AW1378" i="1" s="1"/>
  <c r="AX1378" i="1" s="1"/>
  <c r="AY1378" i="1" s="1"/>
  <c r="AZ1378" i="1" s="1"/>
  <c r="D1378" i="1"/>
  <c r="K1183" i="1"/>
  <c r="J1183" i="1"/>
  <c r="I1183" i="1"/>
  <c r="H1183" i="1"/>
  <c r="G1183" i="1"/>
  <c r="F1183" i="1"/>
  <c r="M1184" i="1"/>
  <c r="E1183" i="1"/>
  <c r="L1183" i="1"/>
  <c r="D1183" i="1"/>
  <c r="L1182" i="1"/>
  <c r="K1195" i="1"/>
  <c r="D1195" i="1"/>
  <c r="L1195" i="1"/>
  <c r="M1196" i="1"/>
  <c r="H1251" i="1"/>
  <c r="E1251" i="1"/>
  <c r="M1252" i="1"/>
  <c r="L1251" i="1"/>
  <c r="D1251" i="1"/>
  <c r="K1251" i="1"/>
  <c r="I1251" i="1"/>
  <c r="G1251" i="1"/>
  <c r="F1195" i="1"/>
  <c r="J1251" i="1"/>
  <c r="G1195" i="1"/>
  <c r="H1195" i="1"/>
  <c r="I1238" i="1"/>
  <c r="F1238" i="1"/>
  <c r="M1239" i="1"/>
  <c r="E1238" i="1"/>
  <c r="L1238" i="1"/>
  <c r="D1238" i="1"/>
  <c r="J1238" i="1"/>
  <c r="H1238" i="1"/>
  <c r="K1238" i="1"/>
  <c r="K1224" i="1"/>
  <c r="J1237" i="1"/>
  <c r="M1225" i="1"/>
  <c r="F1224" i="1"/>
  <c r="G1224" i="1"/>
  <c r="F1331" i="1"/>
  <c r="G1331" i="1" s="1"/>
  <c r="H1331" i="1" s="1"/>
  <c r="I1331" i="1" s="1"/>
  <c r="J1331" i="1" s="1"/>
  <c r="K1331" i="1" s="1"/>
  <c r="L1331" i="1" s="1"/>
  <c r="M1331" i="1" s="1"/>
  <c r="N1331" i="1" s="1"/>
  <c r="O1331" i="1" s="1"/>
  <c r="P1331" i="1" s="1"/>
  <c r="Q1331" i="1" s="1"/>
  <c r="R1331" i="1" s="1"/>
  <c r="S1331" i="1" s="1"/>
  <c r="T1331" i="1" s="1"/>
  <c r="U1331" i="1" s="1"/>
  <c r="V1331" i="1" s="1"/>
  <c r="W1331" i="1" s="1"/>
  <c r="X1331" i="1" s="1"/>
  <c r="Y1331" i="1" s="1"/>
  <c r="Z1331" i="1" s="1"/>
  <c r="AA1331" i="1" s="1"/>
  <c r="AB1331" i="1" s="1"/>
  <c r="AC1331" i="1" s="1"/>
  <c r="AD1331" i="1" s="1"/>
  <c r="AE1331" i="1" s="1"/>
  <c r="AF1331" i="1" s="1"/>
  <c r="AG1331" i="1" s="1"/>
  <c r="AH1331" i="1" s="1"/>
  <c r="AI1331" i="1" s="1"/>
  <c r="AJ1331" i="1" s="1"/>
  <c r="AK1331" i="1" s="1"/>
  <c r="AL1331" i="1" s="1"/>
  <c r="AM1331" i="1" s="1"/>
  <c r="AN1331" i="1" s="1"/>
  <c r="AO1331" i="1" s="1"/>
  <c r="AP1331" i="1" s="1"/>
  <c r="AQ1331" i="1" s="1"/>
  <c r="AR1331" i="1" s="1"/>
  <c r="AS1331" i="1" s="1"/>
  <c r="AT1331" i="1" s="1"/>
  <c r="AU1331" i="1" s="1"/>
  <c r="AV1331" i="1" s="1"/>
  <c r="AW1331" i="1" s="1"/>
  <c r="AX1331" i="1" s="1"/>
  <c r="AY1331" i="1" s="1"/>
  <c r="F1347" i="1"/>
  <c r="G1347" i="1" s="1"/>
  <c r="H1347" i="1" s="1"/>
  <c r="I1347" i="1" s="1"/>
  <c r="J1347" i="1" s="1"/>
  <c r="K1347" i="1" s="1"/>
  <c r="L1347" i="1" s="1"/>
  <c r="M1347" i="1" s="1"/>
  <c r="N1347" i="1" s="1"/>
  <c r="O1347" i="1" s="1"/>
  <c r="P1347" i="1" s="1"/>
  <c r="Q1347" i="1" s="1"/>
  <c r="R1347" i="1" s="1"/>
  <c r="S1347" i="1" s="1"/>
  <c r="T1347" i="1" s="1"/>
  <c r="U1347" i="1" s="1"/>
  <c r="V1347" i="1" s="1"/>
  <c r="W1347" i="1" s="1"/>
  <c r="X1347" i="1" s="1"/>
  <c r="Y1347" i="1" s="1"/>
  <c r="Z1347" i="1" s="1"/>
  <c r="AA1347" i="1" s="1"/>
  <c r="AB1347" i="1" s="1"/>
  <c r="AC1347" i="1" s="1"/>
  <c r="AD1347" i="1" s="1"/>
  <c r="AE1347" i="1" s="1"/>
  <c r="AF1347" i="1" s="1"/>
  <c r="AG1347" i="1" s="1"/>
  <c r="AH1347" i="1" s="1"/>
  <c r="AI1347" i="1" s="1"/>
  <c r="AJ1347" i="1" s="1"/>
  <c r="AK1347" i="1" s="1"/>
  <c r="AL1347" i="1" s="1"/>
  <c r="AM1347" i="1" s="1"/>
  <c r="AN1347" i="1" s="1"/>
  <c r="AO1347" i="1" s="1"/>
  <c r="AP1347" i="1" s="1"/>
  <c r="AQ1347" i="1" s="1"/>
  <c r="AR1347" i="1" s="1"/>
  <c r="AS1347" i="1" s="1"/>
  <c r="AT1347" i="1" s="1"/>
  <c r="AU1347" i="1" s="1"/>
  <c r="AV1347" i="1" s="1"/>
  <c r="AW1347" i="1" s="1"/>
  <c r="AX1347" i="1" s="1"/>
  <c r="AY1347" i="1" s="1"/>
  <c r="AZ1347" i="1" s="1"/>
  <c r="D1347" i="1"/>
  <c r="AD30" i="1" l="1"/>
  <c r="AC32" i="1"/>
  <c r="AD17" i="1"/>
  <c r="AC19" i="1"/>
  <c r="N1137" i="1"/>
  <c r="O1086" i="1"/>
  <c r="M1084" i="1"/>
  <c r="L1135" i="1"/>
  <c r="M1133" i="1"/>
  <c r="N1082" i="1"/>
  <c r="L1126" i="1"/>
  <c r="M1075" i="1"/>
  <c r="J1225" i="1"/>
  <c r="G1225" i="1"/>
  <c r="F1225" i="1"/>
  <c r="M1226" i="1"/>
  <c r="E1225" i="1"/>
  <c r="K1225" i="1"/>
  <c r="L1225" i="1"/>
  <c r="I1225" i="1"/>
  <c r="H1225" i="1"/>
  <c r="D1225" i="1"/>
  <c r="J1196" i="1"/>
  <c r="I1196" i="1"/>
  <c r="H1196" i="1"/>
  <c r="G1196" i="1"/>
  <c r="F1196" i="1"/>
  <c r="M1197" i="1"/>
  <c r="E1196" i="1"/>
  <c r="L1196" i="1"/>
  <c r="D1196" i="1"/>
  <c r="K1196" i="1"/>
  <c r="M1134" i="1"/>
  <c r="N1083" i="1"/>
  <c r="I1239" i="1"/>
  <c r="F1239" i="1"/>
  <c r="M1240" i="1"/>
  <c r="E1239" i="1"/>
  <c r="L1239" i="1"/>
  <c r="D1239" i="1"/>
  <c r="J1239" i="1"/>
  <c r="H1239" i="1"/>
  <c r="G1239" i="1"/>
  <c r="K1239" i="1"/>
  <c r="O1127" i="1"/>
  <c r="P1076" i="1"/>
  <c r="J1144" i="1"/>
  <c r="K1093" i="1"/>
  <c r="M1129" i="1"/>
  <c r="N1078" i="1"/>
  <c r="M1131" i="1"/>
  <c r="N1080" i="1"/>
  <c r="I1210" i="1"/>
  <c r="H1210" i="1"/>
  <c r="G1210" i="1"/>
  <c r="F1210" i="1"/>
  <c r="M1211" i="1"/>
  <c r="E1210" i="1"/>
  <c r="L1210" i="1"/>
  <c r="D1210" i="1"/>
  <c r="K1210" i="1"/>
  <c r="J1210" i="1"/>
  <c r="P1085" i="1"/>
  <c r="O1136" i="1"/>
  <c r="K1184" i="1"/>
  <c r="J1184" i="1"/>
  <c r="I1184" i="1"/>
  <c r="H1184" i="1"/>
  <c r="G1184" i="1"/>
  <c r="F1184" i="1"/>
  <c r="M1185" i="1"/>
  <c r="E1184" i="1"/>
  <c r="L1184" i="1"/>
  <c r="D1184" i="1"/>
  <c r="P1089" i="1"/>
  <c r="O1140" i="1"/>
  <c r="P1087" i="1"/>
  <c r="O1138" i="1"/>
  <c r="P1077" i="1"/>
  <c r="O1128" i="1"/>
  <c r="F1252" i="1"/>
  <c r="L1252" i="1"/>
  <c r="D1252" i="1"/>
  <c r="K1252" i="1"/>
  <c r="J1252" i="1"/>
  <c r="H1252" i="1"/>
  <c r="G1252" i="1"/>
  <c r="I1252" i="1"/>
  <c r="E1252" i="1"/>
  <c r="M1253" i="1"/>
  <c r="L1142" i="1"/>
  <c r="M1091" i="1"/>
  <c r="N1139" i="1"/>
  <c r="O1088" i="1"/>
  <c r="O1143" i="1"/>
  <c r="P1092" i="1"/>
  <c r="P1081" i="1"/>
  <c r="O1132" i="1"/>
  <c r="P1079" i="1"/>
  <c r="O1130" i="1"/>
  <c r="AD19" i="1" l="1"/>
  <c r="AC21" i="1"/>
  <c r="AC34" i="1"/>
  <c r="AD32" i="1"/>
  <c r="N1130" i="1"/>
  <c r="O1079" i="1"/>
  <c r="M1080" i="1"/>
  <c r="L1131" i="1"/>
  <c r="F1253" i="1"/>
  <c r="L1253" i="1"/>
  <c r="D1253" i="1"/>
  <c r="K1253" i="1"/>
  <c r="J1253" i="1"/>
  <c r="H1253" i="1"/>
  <c r="G1253" i="1"/>
  <c r="M1254" i="1"/>
  <c r="E1253" i="1"/>
  <c r="I1253" i="1"/>
  <c r="I1211" i="1"/>
  <c r="H1211" i="1"/>
  <c r="G1211" i="1"/>
  <c r="F1211" i="1"/>
  <c r="M1212" i="1"/>
  <c r="E1211" i="1"/>
  <c r="L1211" i="1"/>
  <c r="D1211" i="1"/>
  <c r="K1211" i="1"/>
  <c r="J1211" i="1"/>
  <c r="L1129" i="1"/>
  <c r="M1078" i="1"/>
  <c r="L1134" i="1"/>
  <c r="M1083" i="1"/>
  <c r="M1082" i="1"/>
  <c r="L1133" i="1"/>
  <c r="O1089" i="1"/>
  <c r="N1140" i="1"/>
  <c r="O1081" i="1"/>
  <c r="N1132" i="1"/>
  <c r="N1128" i="1"/>
  <c r="O1077" i="1"/>
  <c r="O1085" i="1"/>
  <c r="N1136" i="1"/>
  <c r="J1226" i="1"/>
  <c r="G1226" i="1"/>
  <c r="F1226" i="1"/>
  <c r="M1227" i="1"/>
  <c r="E1226" i="1"/>
  <c r="K1226" i="1"/>
  <c r="L1226" i="1"/>
  <c r="I1226" i="1"/>
  <c r="H1226" i="1"/>
  <c r="D1226" i="1"/>
  <c r="L1084" i="1"/>
  <c r="K1135" i="1"/>
  <c r="K1185" i="1"/>
  <c r="J1185" i="1"/>
  <c r="I1185" i="1"/>
  <c r="H1185" i="1"/>
  <c r="G1185" i="1"/>
  <c r="F1185" i="1"/>
  <c r="M1186" i="1"/>
  <c r="E1185" i="1"/>
  <c r="L1185" i="1"/>
  <c r="D1185" i="1"/>
  <c r="J1093" i="1"/>
  <c r="I1144" i="1"/>
  <c r="J1197" i="1"/>
  <c r="I1197" i="1"/>
  <c r="H1197" i="1"/>
  <c r="G1197" i="1"/>
  <c r="F1197" i="1"/>
  <c r="M1198" i="1"/>
  <c r="E1197" i="1"/>
  <c r="L1197" i="1"/>
  <c r="D1197" i="1"/>
  <c r="K1197" i="1"/>
  <c r="K1142" i="1"/>
  <c r="L1091" i="1"/>
  <c r="O1087" i="1"/>
  <c r="N1138" i="1"/>
  <c r="K1126" i="1"/>
  <c r="L1075" i="1"/>
  <c r="O1092" i="1"/>
  <c r="N1143" i="1"/>
  <c r="M1139" i="1"/>
  <c r="N1088" i="1"/>
  <c r="N1127" i="1"/>
  <c r="O1076" i="1"/>
  <c r="I1240" i="1"/>
  <c r="F1240" i="1"/>
  <c r="M1241" i="1"/>
  <c r="E1240" i="1"/>
  <c r="L1240" i="1"/>
  <c r="D1240" i="1"/>
  <c r="J1240" i="1"/>
  <c r="G1240" i="1"/>
  <c r="K1240" i="1"/>
  <c r="H1240" i="1"/>
  <c r="M1137" i="1"/>
  <c r="N1086" i="1"/>
  <c r="AD34" i="1" l="1"/>
  <c r="AC36" i="1"/>
  <c r="AC23" i="1"/>
  <c r="AD21" i="1"/>
  <c r="M1143" i="1"/>
  <c r="N1092" i="1"/>
  <c r="M1136" i="1"/>
  <c r="N1085" i="1"/>
  <c r="I1241" i="1"/>
  <c r="F1241" i="1"/>
  <c r="M1242" i="1"/>
  <c r="E1241" i="1"/>
  <c r="L1241" i="1"/>
  <c r="D1241" i="1"/>
  <c r="J1241" i="1"/>
  <c r="K1241" i="1"/>
  <c r="H1241" i="1"/>
  <c r="G1241" i="1"/>
  <c r="N1089" i="1"/>
  <c r="M1140" i="1"/>
  <c r="N1087" i="1"/>
  <c r="M1138" i="1"/>
  <c r="J1198" i="1"/>
  <c r="I1198" i="1"/>
  <c r="H1198" i="1"/>
  <c r="G1198" i="1"/>
  <c r="F1198" i="1"/>
  <c r="M1199" i="1"/>
  <c r="E1198" i="1"/>
  <c r="L1198" i="1"/>
  <c r="D1198" i="1"/>
  <c r="K1198" i="1"/>
  <c r="F1254" i="1"/>
  <c r="L1254" i="1"/>
  <c r="D1254" i="1"/>
  <c r="K1254" i="1"/>
  <c r="J1254" i="1"/>
  <c r="H1254" i="1"/>
  <c r="G1254" i="1"/>
  <c r="M1255" i="1"/>
  <c r="I1254" i="1"/>
  <c r="E1254" i="1"/>
  <c r="L1080" i="1"/>
  <c r="K1131" i="1"/>
  <c r="I1093" i="1"/>
  <c r="H1144" i="1"/>
  <c r="M1127" i="1"/>
  <c r="N1076" i="1"/>
  <c r="M1128" i="1"/>
  <c r="N1077" i="1"/>
  <c r="K1134" i="1"/>
  <c r="L1083" i="1"/>
  <c r="I1212" i="1"/>
  <c r="H1212" i="1"/>
  <c r="G1212" i="1"/>
  <c r="F1212" i="1"/>
  <c r="M1213" i="1"/>
  <c r="E1212" i="1"/>
  <c r="L1212" i="1"/>
  <c r="D1212" i="1"/>
  <c r="K1212" i="1"/>
  <c r="J1212" i="1"/>
  <c r="L1137" i="1"/>
  <c r="M1086" i="1"/>
  <c r="L1082" i="1"/>
  <c r="K1133" i="1"/>
  <c r="J1126" i="1"/>
  <c r="K1075" i="1"/>
  <c r="K1084" i="1"/>
  <c r="J1135" i="1"/>
  <c r="J1227" i="1"/>
  <c r="G1227" i="1"/>
  <c r="F1227" i="1"/>
  <c r="M1228" i="1"/>
  <c r="E1227" i="1"/>
  <c r="K1227" i="1"/>
  <c r="L1227" i="1"/>
  <c r="I1227" i="1"/>
  <c r="H1227" i="1"/>
  <c r="D1227" i="1"/>
  <c r="N1081" i="1"/>
  <c r="M1132" i="1"/>
  <c r="M1088" i="1"/>
  <c r="L1139" i="1"/>
  <c r="K1091" i="1"/>
  <c r="J1142" i="1"/>
  <c r="K1186" i="1"/>
  <c r="J1186" i="1"/>
  <c r="I1186" i="1"/>
  <c r="H1186" i="1"/>
  <c r="G1186" i="1"/>
  <c r="F1186" i="1"/>
  <c r="M1187" i="1"/>
  <c r="E1186" i="1"/>
  <c r="L1186" i="1"/>
  <c r="D1186" i="1"/>
  <c r="K1129" i="1"/>
  <c r="L1078" i="1"/>
  <c r="N1079" i="1"/>
  <c r="M1130" i="1"/>
  <c r="AD23" i="1" l="1"/>
  <c r="AC25" i="1"/>
  <c r="AD36" i="1"/>
  <c r="AC38" i="1"/>
  <c r="L1088" i="1"/>
  <c r="K1139" i="1"/>
  <c r="J1131" i="1"/>
  <c r="K1080" i="1"/>
  <c r="J1199" i="1"/>
  <c r="I1199" i="1"/>
  <c r="H1199" i="1"/>
  <c r="G1199" i="1"/>
  <c r="F1199" i="1"/>
  <c r="M1200" i="1"/>
  <c r="E1199" i="1"/>
  <c r="L1199" i="1"/>
  <c r="D1199" i="1"/>
  <c r="K1199" i="1"/>
  <c r="M1089" i="1"/>
  <c r="L1140" i="1"/>
  <c r="M1081" i="1"/>
  <c r="L1132" i="1"/>
  <c r="K1082" i="1"/>
  <c r="J1133" i="1"/>
  <c r="J1134" i="1"/>
  <c r="K1083" i="1"/>
  <c r="I1213" i="1"/>
  <c r="H1213" i="1"/>
  <c r="G1213" i="1"/>
  <c r="F1213" i="1"/>
  <c r="M1214" i="1"/>
  <c r="E1213" i="1"/>
  <c r="L1213" i="1"/>
  <c r="D1213" i="1"/>
  <c r="K1213" i="1"/>
  <c r="J1213" i="1"/>
  <c r="L1128" i="1"/>
  <c r="M1077" i="1"/>
  <c r="I1126" i="1"/>
  <c r="J1075" i="1"/>
  <c r="I1242" i="1"/>
  <c r="F1242" i="1"/>
  <c r="M1243" i="1"/>
  <c r="E1242" i="1"/>
  <c r="L1242" i="1"/>
  <c r="D1242" i="1"/>
  <c r="J1242" i="1"/>
  <c r="K1242" i="1"/>
  <c r="H1242" i="1"/>
  <c r="G1242" i="1"/>
  <c r="F1255" i="1"/>
  <c r="L1255" i="1"/>
  <c r="D1255" i="1"/>
  <c r="K1255" i="1"/>
  <c r="J1255" i="1"/>
  <c r="H1255" i="1"/>
  <c r="G1255" i="1"/>
  <c r="I1255" i="1"/>
  <c r="M1256" i="1"/>
  <c r="E1255" i="1"/>
  <c r="J1129" i="1"/>
  <c r="K1078" i="1"/>
  <c r="K1137" i="1"/>
  <c r="L1086" i="1"/>
  <c r="M1076" i="1"/>
  <c r="L1127" i="1"/>
  <c r="L1136" i="1"/>
  <c r="M1085" i="1"/>
  <c r="M1079" i="1"/>
  <c r="L1130" i="1"/>
  <c r="H1093" i="1"/>
  <c r="G1144" i="1"/>
  <c r="M1087" i="1"/>
  <c r="L1138" i="1"/>
  <c r="J1228" i="1"/>
  <c r="G1228" i="1"/>
  <c r="F1228" i="1"/>
  <c r="M1229" i="1"/>
  <c r="E1228" i="1"/>
  <c r="K1228" i="1"/>
  <c r="I1228" i="1"/>
  <c r="H1228" i="1"/>
  <c r="D1228" i="1"/>
  <c r="L1228" i="1"/>
  <c r="J1091" i="1"/>
  <c r="I1142" i="1"/>
  <c r="J1084" i="1"/>
  <c r="I1135" i="1"/>
  <c r="K1187" i="1"/>
  <c r="J1187" i="1"/>
  <c r="I1187" i="1"/>
  <c r="H1187" i="1"/>
  <c r="G1187" i="1"/>
  <c r="F1187" i="1"/>
  <c r="M1188" i="1"/>
  <c r="E1187" i="1"/>
  <c r="L1187" i="1"/>
  <c r="D1187" i="1"/>
  <c r="L1143" i="1"/>
  <c r="M1092" i="1"/>
  <c r="AD38" i="1" l="1"/>
  <c r="AC40" i="1"/>
  <c r="AC27" i="1"/>
  <c r="AD25" i="1"/>
  <c r="L1089" i="1"/>
  <c r="K1140" i="1"/>
  <c r="F1256" i="1"/>
  <c r="L1256" i="1"/>
  <c r="D1256" i="1"/>
  <c r="K1256" i="1"/>
  <c r="J1256" i="1"/>
  <c r="H1256" i="1"/>
  <c r="G1256" i="1"/>
  <c r="I1256" i="1"/>
  <c r="M1257" i="1"/>
  <c r="E1256" i="1"/>
  <c r="K1138" i="1"/>
  <c r="L1087" i="1"/>
  <c r="I1134" i="1"/>
  <c r="J1083" i="1"/>
  <c r="G1093" i="1"/>
  <c r="F1144" i="1"/>
  <c r="J1082" i="1"/>
  <c r="I1133" i="1"/>
  <c r="K1143" i="1"/>
  <c r="L1092" i="1"/>
  <c r="L1076" i="1"/>
  <c r="K1127" i="1"/>
  <c r="I1084" i="1"/>
  <c r="H1135" i="1"/>
  <c r="K1188" i="1"/>
  <c r="J1188" i="1"/>
  <c r="I1188" i="1"/>
  <c r="H1188" i="1"/>
  <c r="G1188" i="1"/>
  <c r="F1188" i="1"/>
  <c r="M1189" i="1"/>
  <c r="E1188" i="1"/>
  <c r="L1188" i="1"/>
  <c r="D1188" i="1"/>
  <c r="J1137" i="1"/>
  <c r="K1086" i="1"/>
  <c r="I1075" i="1"/>
  <c r="H1126" i="1"/>
  <c r="I1214" i="1"/>
  <c r="H1214" i="1"/>
  <c r="G1214" i="1"/>
  <c r="F1214" i="1"/>
  <c r="M1215" i="1"/>
  <c r="E1214" i="1"/>
  <c r="L1214" i="1"/>
  <c r="D1214" i="1"/>
  <c r="K1214" i="1"/>
  <c r="J1214" i="1"/>
  <c r="I1131" i="1"/>
  <c r="J1080" i="1"/>
  <c r="I1091" i="1"/>
  <c r="H1142" i="1"/>
  <c r="J1229" i="1"/>
  <c r="G1229" i="1"/>
  <c r="F1229" i="1"/>
  <c r="M1230" i="1"/>
  <c r="E1229" i="1"/>
  <c r="K1229" i="1"/>
  <c r="H1229" i="1"/>
  <c r="D1229" i="1"/>
  <c r="L1229" i="1"/>
  <c r="I1229" i="1"/>
  <c r="K1130" i="1"/>
  <c r="L1079" i="1"/>
  <c r="K1132" i="1"/>
  <c r="L1081" i="1"/>
  <c r="J1200" i="1"/>
  <c r="I1200" i="1"/>
  <c r="H1200" i="1"/>
  <c r="G1200" i="1"/>
  <c r="F1200" i="1"/>
  <c r="M1201" i="1"/>
  <c r="E1200" i="1"/>
  <c r="L1200" i="1"/>
  <c r="D1200" i="1"/>
  <c r="K1200" i="1"/>
  <c r="J1139" i="1"/>
  <c r="K1088" i="1"/>
  <c r="K1136" i="1"/>
  <c r="L1085" i="1"/>
  <c r="I1243" i="1"/>
  <c r="F1243" i="1"/>
  <c r="M1244" i="1"/>
  <c r="E1243" i="1"/>
  <c r="L1243" i="1"/>
  <c r="D1243" i="1"/>
  <c r="J1243" i="1"/>
  <c r="K1243" i="1"/>
  <c r="H1243" i="1"/>
  <c r="G1243" i="1"/>
  <c r="I1129" i="1"/>
  <c r="J1078" i="1"/>
  <c r="K1128" i="1"/>
  <c r="L1077" i="1"/>
  <c r="AD27" i="1" l="1"/>
  <c r="AC29" i="1"/>
  <c r="AD40" i="1"/>
  <c r="AC42" i="1"/>
  <c r="AD42" i="1" s="1"/>
  <c r="G1126" i="1"/>
  <c r="H1075" i="1"/>
  <c r="J1127" i="1"/>
  <c r="K1076" i="1"/>
  <c r="H1091" i="1"/>
  <c r="G1142" i="1"/>
  <c r="I1215" i="1"/>
  <c r="H1215" i="1"/>
  <c r="G1215" i="1"/>
  <c r="F1215" i="1"/>
  <c r="E1215" i="1"/>
  <c r="L1215" i="1"/>
  <c r="D1215" i="1"/>
  <c r="M1216" i="1"/>
  <c r="K1215" i="1"/>
  <c r="J1215" i="1"/>
  <c r="J1138" i="1"/>
  <c r="K1087" i="1"/>
  <c r="J1128" i="1"/>
  <c r="K1077" i="1"/>
  <c r="I1244" i="1"/>
  <c r="F1244" i="1"/>
  <c r="M1245" i="1"/>
  <c r="E1244" i="1"/>
  <c r="L1244" i="1"/>
  <c r="D1244" i="1"/>
  <c r="J1244" i="1"/>
  <c r="K1244" i="1"/>
  <c r="H1244" i="1"/>
  <c r="G1244" i="1"/>
  <c r="H1129" i="1"/>
  <c r="I1078" i="1"/>
  <c r="J1143" i="1"/>
  <c r="K1092" i="1"/>
  <c r="H1133" i="1"/>
  <c r="I1082" i="1"/>
  <c r="K1081" i="1"/>
  <c r="J1132" i="1"/>
  <c r="H1131" i="1"/>
  <c r="I1080" i="1"/>
  <c r="F1257" i="1"/>
  <c r="L1257" i="1"/>
  <c r="D1257" i="1"/>
  <c r="K1257" i="1"/>
  <c r="J1257" i="1"/>
  <c r="H1257" i="1"/>
  <c r="G1257" i="1"/>
  <c r="M1258" i="1"/>
  <c r="E1257" i="1"/>
  <c r="I1257" i="1"/>
  <c r="I1137" i="1"/>
  <c r="J1086" i="1"/>
  <c r="G1135" i="1"/>
  <c r="H1084" i="1"/>
  <c r="E1144" i="1"/>
  <c r="F1093" i="1"/>
  <c r="K1089" i="1"/>
  <c r="J1140" i="1"/>
  <c r="I1139" i="1"/>
  <c r="J1088" i="1"/>
  <c r="I1083" i="1"/>
  <c r="H1134" i="1"/>
  <c r="J1201" i="1"/>
  <c r="I1201" i="1"/>
  <c r="H1201" i="1"/>
  <c r="G1201" i="1"/>
  <c r="F1201" i="1"/>
  <c r="M1202" i="1"/>
  <c r="E1201" i="1"/>
  <c r="L1201" i="1"/>
  <c r="D1201" i="1"/>
  <c r="K1201" i="1"/>
  <c r="J1230" i="1"/>
  <c r="G1230" i="1"/>
  <c r="F1230" i="1"/>
  <c r="M1231" i="1"/>
  <c r="E1230" i="1"/>
  <c r="K1230" i="1"/>
  <c r="D1230" i="1"/>
  <c r="L1230" i="1"/>
  <c r="I1230" i="1"/>
  <c r="H1230" i="1"/>
  <c r="J1136" i="1"/>
  <c r="K1085" i="1"/>
  <c r="J1130" i="1"/>
  <c r="K1079" i="1"/>
  <c r="K1189" i="1"/>
  <c r="J1189" i="1"/>
  <c r="I1189" i="1"/>
  <c r="H1189" i="1"/>
  <c r="G1189" i="1"/>
  <c r="F1189" i="1"/>
  <c r="M1190" i="1"/>
  <c r="E1189" i="1"/>
  <c r="L1189" i="1"/>
  <c r="D1189" i="1"/>
  <c r="AD29" i="1" l="1"/>
  <c r="AC31" i="1"/>
  <c r="F1258" i="1"/>
  <c r="L1258" i="1"/>
  <c r="D1258" i="1"/>
  <c r="K1258" i="1"/>
  <c r="J1258" i="1"/>
  <c r="H1258" i="1"/>
  <c r="G1258" i="1"/>
  <c r="M1259" i="1"/>
  <c r="I1258" i="1"/>
  <c r="E1258" i="1"/>
  <c r="D1144" i="1"/>
  <c r="D1093" i="1" s="1"/>
  <c r="E1093" i="1"/>
  <c r="G1129" i="1"/>
  <c r="H1078" i="1"/>
  <c r="G1134" i="1"/>
  <c r="H1083" i="1"/>
  <c r="I1132" i="1"/>
  <c r="J1081" i="1"/>
  <c r="L1216" i="1"/>
  <c r="D1216" i="1"/>
  <c r="J1216" i="1"/>
  <c r="I1216" i="1"/>
  <c r="M1217" i="1"/>
  <c r="H1216" i="1"/>
  <c r="G1216" i="1"/>
  <c r="F1216" i="1"/>
  <c r="E1216" i="1"/>
  <c r="K1216" i="1"/>
  <c r="F1142" i="1"/>
  <c r="G1091" i="1"/>
  <c r="G1131" i="1"/>
  <c r="H1080" i="1"/>
  <c r="I1245" i="1"/>
  <c r="F1245" i="1"/>
  <c r="M1246" i="1"/>
  <c r="E1245" i="1"/>
  <c r="L1245" i="1"/>
  <c r="D1245" i="1"/>
  <c r="J1245" i="1"/>
  <c r="K1245" i="1"/>
  <c r="H1245" i="1"/>
  <c r="G1245" i="1"/>
  <c r="K1190" i="1"/>
  <c r="J1190" i="1"/>
  <c r="I1190" i="1"/>
  <c r="H1190" i="1"/>
  <c r="G1190" i="1"/>
  <c r="F1190" i="1"/>
  <c r="M1191" i="1"/>
  <c r="E1190" i="1"/>
  <c r="L1190" i="1"/>
  <c r="D1190" i="1"/>
  <c r="I1130" i="1"/>
  <c r="J1079" i="1"/>
  <c r="F1135" i="1"/>
  <c r="G1084" i="1"/>
  <c r="J1231" i="1"/>
  <c r="G1231" i="1"/>
  <c r="F1231" i="1"/>
  <c r="M1232" i="1"/>
  <c r="E1231" i="1"/>
  <c r="K1231" i="1"/>
  <c r="L1231" i="1"/>
  <c r="I1231" i="1"/>
  <c r="H1231" i="1"/>
  <c r="D1231" i="1"/>
  <c r="J1202" i="1"/>
  <c r="I1202" i="1"/>
  <c r="H1202" i="1"/>
  <c r="G1202" i="1"/>
  <c r="F1202" i="1"/>
  <c r="M1203" i="1"/>
  <c r="E1202" i="1"/>
  <c r="L1202" i="1"/>
  <c r="D1202" i="1"/>
  <c r="K1202" i="1"/>
  <c r="I1136" i="1"/>
  <c r="J1085" i="1"/>
  <c r="H1139" i="1"/>
  <c r="I1088" i="1"/>
  <c r="H1137" i="1"/>
  <c r="I1086" i="1"/>
  <c r="G1133" i="1"/>
  <c r="H1082" i="1"/>
  <c r="I1128" i="1"/>
  <c r="J1077" i="1"/>
  <c r="J1076" i="1"/>
  <c r="I1127" i="1"/>
  <c r="I1140" i="1"/>
  <c r="J1089" i="1"/>
  <c r="I1143" i="1"/>
  <c r="J1092" i="1"/>
  <c r="I1138" i="1"/>
  <c r="J1087" i="1"/>
  <c r="F1126" i="1"/>
  <c r="G1075" i="1"/>
  <c r="AC33" i="1" l="1"/>
  <c r="AD31" i="1"/>
  <c r="J1203" i="1"/>
  <c r="I1203" i="1"/>
  <c r="H1203" i="1"/>
  <c r="G1203" i="1"/>
  <c r="F1203" i="1"/>
  <c r="M1204" i="1"/>
  <c r="E1203" i="1"/>
  <c r="L1203" i="1"/>
  <c r="D1203" i="1"/>
  <c r="K1203" i="1"/>
  <c r="F1259" i="1"/>
  <c r="L1259" i="1"/>
  <c r="D1259" i="1"/>
  <c r="K1259" i="1"/>
  <c r="J1259" i="1"/>
  <c r="H1259" i="1"/>
  <c r="G1259" i="1"/>
  <c r="I1259" i="1"/>
  <c r="M1260" i="1"/>
  <c r="E1259" i="1"/>
  <c r="F1134" i="1"/>
  <c r="G1083" i="1"/>
  <c r="E1135" i="1"/>
  <c r="F1084" i="1"/>
  <c r="G1139" i="1"/>
  <c r="H1088" i="1"/>
  <c r="I1087" i="1"/>
  <c r="H1138" i="1"/>
  <c r="I1085" i="1"/>
  <c r="H1136" i="1"/>
  <c r="I1079" i="1"/>
  <c r="H1130" i="1"/>
  <c r="E1142" i="1"/>
  <c r="F1091" i="1"/>
  <c r="F1129" i="1"/>
  <c r="G1078" i="1"/>
  <c r="I1076" i="1"/>
  <c r="H1127" i="1"/>
  <c r="E1126" i="1"/>
  <c r="F1075" i="1"/>
  <c r="F1131" i="1"/>
  <c r="G1080" i="1"/>
  <c r="I1077" i="1"/>
  <c r="H1128" i="1"/>
  <c r="H1143" i="1"/>
  <c r="I1092" i="1"/>
  <c r="I1246" i="1"/>
  <c r="F1246" i="1"/>
  <c r="M1247" i="1"/>
  <c r="E1246" i="1"/>
  <c r="L1246" i="1"/>
  <c r="D1246" i="1"/>
  <c r="J1246" i="1"/>
  <c r="K1246" i="1"/>
  <c r="H1246" i="1"/>
  <c r="G1246" i="1"/>
  <c r="K1217" i="1"/>
  <c r="H1217" i="1"/>
  <c r="G1217" i="1"/>
  <c r="F1217" i="1"/>
  <c r="L1217" i="1"/>
  <c r="D1217" i="1"/>
  <c r="M1218" i="1"/>
  <c r="J1217" i="1"/>
  <c r="I1217" i="1"/>
  <c r="E1217" i="1"/>
  <c r="J1232" i="1"/>
  <c r="G1232" i="1"/>
  <c r="F1232" i="1"/>
  <c r="M1233" i="1"/>
  <c r="E1232" i="1"/>
  <c r="K1232" i="1"/>
  <c r="L1232" i="1"/>
  <c r="I1232" i="1"/>
  <c r="H1232" i="1"/>
  <c r="D1232" i="1"/>
  <c r="F1133" i="1"/>
  <c r="G1082" i="1"/>
  <c r="I1089" i="1"/>
  <c r="H1140" i="1"/>
  <c r="G1137" i="1"/>
  <c r="H1086" i="1"/>
  <c r="K1191" i="1"/>
  <c r="J1191" i="1"/>
  <c r="I1191" i="1"/>
  <c r="H1191" i="1"/>
  <c r="G1191" i="1"/>
  <c r="F1191" i="1"/>
  <c r="M1192" i="1"/>
  <c r="E1191" i="1"/>
  <c r="L1191" i="1"/>
  <c r="D1191" i="1"/>
  <c r="I1081" i="1"/>
  <c r="H1132" i="1"/>
  <c r="AD33" i="1" l="1"/>
  <c r="AC35" i="1"/>
  <c r="F1137" i="1"/>
  <c r="G1086" i="1"/>
  <c r="D1142" i="1"/>
  <c r="D1091" i="1" s="1"/>
  <c r="E1091" i="1"/>
  <c r="H1081" i="1"/>
  <c r="G1132" i="1"/>
  <c r="J1233" i="1"/>
  <c r="G1233" i="1"/>
  <c r="F1233" i="1"/>
  <c r="M1234" i="1"/>
  <c r="E1233" i="1"/>
  <c r="K1233" i="1"/>
  <c r="L1233" i="1"/>
  <c r="I1233" i="1"/>
  <c r="H1233" i="1"/>
  <c r="D1233" i="1"/>
  <c r="G1127" i="1"/>
  <c r="H1076" i="1"/>
  <c r="H1085" i="1"/>
  <c r="G1136" i="1"/>
  <c r="J1204" i="1"/>
  <c r="I1204" i="1"/>
  <c r="H1204" i="1"/>
  <c r="G1204" i="1"/>
  <c r="F1204" i="1"/>
  <c r="M1205" i="1"/>
  <c r="E1204" i="1"/>
  <c r="L1204" i="1"/>
  <c r="D1204" i="1"/>
  <c r="K1204" i="1"/>
  <c r="F1139" i="1"/>
  <c r="G1088" i="1"/>
  <c r="H1089" i="1"/>
  <c r="G1140" i="1"/>
  <c r="E1133" i="1"/>
  <c r="F1082" i="1"/>
  <c r="G1143" i="1"/>
  <c r="H1092" i="1"/>
  <c r="E1134" i="1"/>
  <c r="F1083" i="1"/>
  <c r="I1247" i="1"/>
  <c r="F1247" i="1"/>
  <c r="M1248" i="1"/>
  <c r="E1247" i="1"/>
  <c r="L1247" i="1"/>
  <c r="D1247" i="1"/>
  <c r="J1247" i="1"/>
  <c r="H1247" i="1"/>
  <c r="G1247" i="1"/>
  <c r="K1247" i="1"/>
  <c r="D1126" i="1"/>
  <c r="D1075" i="1" s="1"/>
  <c r="E1075" i="1"/>
  <c r="H1077" i="1"/>
  <c r="G1128" i="1"/>
  <c r="H1087" i="1"/>
  <c r="G1138" i="1"/>
  <c r="K1192" i="1"/>
  <c r="J1192" i="1"/>
  <c r="I1192" i="1"/>
  <c r="H1192" i="1"/>
  <c r="G1192" i="1"/>
  <c r="F1192" i="1"/>
  <c r="M1193" i="1"/>
  <c r="E1192" i="1"/>
  <c r="L1192" i="1"/>
  <c r="D1192" i="1"/>
  <c r="E1131" i="1"/>
  <c r="F1080" i="1"/>
  <c r="H1079" i="1"/>
  <c r="G1130" i="1"/>
  <c r="K1218" i="1"/>
  <c r="H1218" i="1"/>
  <c r="G1218" i="1"/>
  <c r="F1218" i="1"/>
  <c r="L1218" i="1"/>
  <c r="D1218" i="1"/>
  <c r="M1219" i="1"/>
  <c r="J1218" i="1"/>
  <c r="I1218" i="1"/>
  <c r="E1218" i="1"/>
  <c r="E1084" i="1"/>
  <c r="D1135" i="1"/>
  <c r="D1084" i="1" s="1"/>
  <c r="E1129" i="1"/>
  <c r="F1078" i="1"/>
  <c r="F1260" i="1"/>
  <c r="L1260" i="1"/>
  <c r="D1260" i="1"/>
  <c r="K1260" i="1"/>
  <c r="J1260" i="1"/>
  <c r="H1260" i="1"/>
  <c r="G1260" i="1"/>
  <c r="I1260" i="1"/>
  <c r="M1261" i="1"/>
  <c r="E1260" i="1"/>
  <c r="AC37" i="1" l="1"/>
  <c r="AD35" i="1"/>
  <c r="G1087" i="1"/>
  <c r="F1138" i="1"/>
  <c r="K1193" i="1"/>
  <c r="J1193" i="1"/>
  <c r="I1193" i="1"/>
  <c r="H1193" i="1"/>
  <c r="G1193" i="1"/>
  <c r="F1193" i="1"/>
  <c r="E1193" i="1"/>
  <c r="L1193" i="1"/>
  <c r="D1193" i="1"/>
  <c r="D1134" i="1"/>
  <c r="D1083" i="1" s="1"/>
  <c r="E1083" i="1"/>
  <c r="E1139" i="1"/>
  <c r="F1088" i="1"/>
  <c r="F1130" i="1"/>
  <c r="G1079" i="1"/>
  <c r="F1128" i="1"/>
  <c r="G1077" i="1"/>
  <c r="F1132" i="1"/>
  <c r="G1081" i="1"/>
  <c r="F1261" i="1"/>
  <c r="L1261" i="1"/>
  <c r="D1261" i="1"/>
  <c r="K1261" i="1"/>
  <c r="J1261" i="1"/>
  <c r="H1261" i="1"/>
  <c r="G1261" i="1"/>
  <c r="E1261" i="1"/>
  <c r="I1261" i="1"/>
  <c r="G1092" i="1"/>
  <c r="F1143" i="1"/>
  <c r="K1219" i="1"/>
  <c r="H1219" i="1"/>
  <c r="G1219" i="1"/>
  <c r="F1219" i="1"/>
  <c r="L1219" i="1"/>
  <c r="D1219" i="1"/>
  <c r="J1219" i="1"/>
  <c r="I1219" i="1"/>
  <c r="E1219" i="1"/>
  <c r="G1085" i="1"/>
  <c r="F1136" i="1"/>
  <c r="E1080" i="1"/>
  <c r="D1131" i="1"/>
  <c r="D1080" i="1" s="1"/>
  <c r="I1248" i="1"/>
  <c r="F1248" i="1"/>
  <c r="E1248" i="1"/>
  <c r="L1248" i="1"/>
  <c r="D1248" i="1"/>
  <c r="J1248" i="1"/>
  <c r="G1248" i="1"/>
  <c r="K1248" i="1"/>
  <c r="H1248" i="1"/>
  <c r="E1082" i="1"/>
  <c r="D1133" i="1"/>
  <c r="D1082" i="1" s="1"/>
  <c r="G1089" i="1"/>
  <c r="F1140" i="1"/>
  <c r="J1205" i="1"/>
  <c r="I1205" i="1"/>
  <c r="H1205" i="1"/>
  <c r="G1205" i="1"/>
  <c r="F1205" i="1"/>
  <c r="M1206" i="1"/>
  <c r="E1205" i="1"/>
  <c r="L1205" i="1"/>
  <c r="D1205" i="1"/>
  <c r="K1205" i="1"/>
  <c r="J1234" i="1"/>
  <c r="G1234" i="1"/>
  <c r="F1234" i="1"/>
  <c r="M1235" i="1"/>
  <c r="E1234" i="1"/>
  <c r="K1234" i="1"/>
  <c r="L1234" i="1"/>
  <c r="I1234" i="1"/>
  <c r="H1234" i="1"/>
  <c r="D1234" i="1"/>
  <c r="D1129" i="1"/>
  <c r="D1078" i="1" s="1"/>
  <c r="E1078" i="1"/>
  <c r="F1127" i="1"/>
  <c r="G1076" i="1"/>
  <c r="E1137" i="1"/>
  <c r="F1086" i="1"/>
  <c r="AD37" i="1" l="1"/>
  <c r="AC39" i="1"/>
  <c r="J1235" i="1"/>
  <c r="G1235" i="1"/>
  <c r="F1235" i="1"/>
  <c r="E1235" i="1"/>
  <c r="K1235" i="1"/>
  <c r="L1235" i="1"/>
  <c r="I1235" i="1"/>
  <c r="H1235" i="1"/>
  <c r="D1235" i="1"/>
  <c r="F1079" i="1"/>
  <c r="E1130" i="1"/>
  <c r="J1206" i="1"/>
  <c r="I1206" i="1"/>
  <c r="H1206" i="1"/>
  <c r="G1206" i="1"/>
  <c r="F1206" i="1"/>
  <c r="E1206" i="1"/>
  <c r="L1206" i="1"/>
  <c r="D1206" i="1"/>
  <c r="K1206" i="1"/>
  <c r="E1143" i="1"/>
  <c r="F1092" i="1"/>
  <c r="E1088" i="1"/>
  <c r="D1139" i="1"/>
  <c r="D1088" i="1" s="1"/>
  <c r="F1081" i="1"/>
  <c r="E1132" i="1"/>
  <c r="E1136" i="1"/>
  <c r="F1085" i="1"/>
  <c r="F1087" i="1"/>
  <c r="E1138" i="1"/>
  <c r="D1137" i="1"/>
  <c r="D1086" i="1" s="1"/>
  <c r="E1086" i="1"/>
  <c r="F1089" i="1"/>
  <c r="E1140" i="1"/>
  <c r="E1128" i="1"/>
  <c r="F1077" i="1"/>
  <c r="E1127" i="1"/>
  <c r="F1076" i="1"/>
  <c r="AC41" i="1" l="1"/>
  <c r="AD41" i="1" s="1"/>
  <c r="AD39" i="1"/>
  <c r="D1143" i="1"/>
  <c r="D1092" i="1" s="1"/>
  <c r="E1092" i="1"/>
  <c r="E1076" i="1"/>
  <c r="D1127" i="1"/>
  <c r="D1076" i="1" s="1"/>
  <c r="D1136" i="1"/>
  <c r="D1085" i="1" s="1"/>
  <c r="E1085" i="1"/>
  <c r="E1079" i="1"/>
  <c r="D1130" i="1"/>
  <c r="D1079" i="1" s="1"/>
  <c r="E1087" i="1"/>
  <c r="D1138" i="1"/>
  <c r="D1087" i="1" s="1"/>
  <c r="E1081" i="1"/>
  <c r="D1132" i="1"/>
  <c r="D1081" i="1" s="1"/>
  <c r="D1128" i="1"/>
  <c r="D1077" i="1" s="1"/>
  <c r="E1077" i="1"/>
  <c r="E1089" i="1"/>
  <c r="D1140" i="1"/>
  <c r="D1089" i="1" s="1"/>
</calcChain>
</file>

<file path=xl/comments1.xml><?xml version="1.0" encoding="utf-8"?>
<comments xmlns="http://schemas.openxmlformats.org/spreadsheetml/2006/main">
  <authors>
    <author>Dwyer, Michael (CONTR)</author>
  </authors>
  <commentList>
    <comment ref="T1100" authorId="0" shapeId="0">
      <text>
        <r>
          <rPr>
            <b/>
            <sz val="9"/>
            <color indexed="8"/>
            <rFont val="Tahoma"/>
            <family val="3"/>
          </rPr>
          <t>Dwyer, Michael (CONTR):</t>
        </r>
        <r>
          <rPr>
            <sz val="9"/>
            <color indexed="8"/>
            <rFont val="Tahoma"/>
            <family val="3"/>
          </rPr>
          <t xml:space="preserve">
was 0.12</t>
        </r>
      </text>
    </comment>
    <comment ref="G1125" authorId="0" shapeId="0">
      <text>
        <r>
          <rPr>
            <b/>
            <sz val="9"/>
            <color indexed="8"/>
            <rFont val="Tahoma"/>
            <family val="3"/>
          </rPr>
          <t>Dwyer, Michael (CONTR):</t>
        </r>
        <r>
          <rPr>
            <sz val="9"/>
            <color indexed="8"/>
            <rFont val="Tahoma"/>
            <family val="3"/>
          </rPr>
          <t xml:space="preserve">
was 0.25</t>
        </r>
      </text>
    </comment>
  </commentList>
</comments>
</file>

<file path=xl/sharedStrings.xml><?xml version="1.0" encoding="utf-8"?>
<sst xmlns="http://schemas.openxmlformats.org/spreadsheetml/2006/main" count="2297" uniqueCount="356">
  <si>
    <t>AIR TRAVEL MODULE (subroutines TAIRT, TAIREFF)</t>
  </si>
  <si>
    <t>When referenced throughout this file:</t>
  </si>
  <si>
    <t>BTS Schedule T2 data: L:\mid\mdr\AEO2022\air\Data\BTS\137892191_T_SCHEDULE_T2_allyears.xlsx</t>
  </si>
  <si>
    <t>Updated for AEO2022</t>
  </si>
  <si>
    <t>Updated for IEO2022 re-regionalization task</t>
  </si>
  <si>
    <t>Input_Dev file: L:\mid\mdr\AEO2022\air\AEO2022 - InputDev.xlsx</t>
  </si>
  <si>
    <t>WJI Year-End Data: L:\mid\mdr\AEO2022\air\Data\WJI\2020Q4 Expanded - working.xlsx</t>
  </si>
  <si>
    <t>PASSENGER DEMAND</t>
  </si>
  <si>
    <t xml:space="preserve">Total revenue passenger miles (billions) by region and domestic/international (maxreg,domint,mnumyr) </t>
  </si>
  <si>
    <t>RPMT_HIST</t>
  </si>
  <si>
    <t>USA-Dom</t>
  </si>
  <si>
    <t>CAN-Dom</t>
  </si>
  <si>
    <t>MXC-Dom</t>
  </si>
  <si>
    <t>EUR-Dom</t>
  </si>
  <si>
    <t>JPN-Dom</t>
  </si>
  <si>
    <t>ANZ-Dom</t>
  </si>
  <si>
    <t>SKO-Dom</t>
  </si>
  <si>
    <t>RUS-Dom</t>
  </si>
  <si>
    <t>URA-Dom</t>
  </si>
  <si>
    <t>CHI-Dom</t>
  </si>
  <si>
    <t>IND-Dom</t>
  </si>
  <si>
    <t>OAS-Dom</t>
  </si>
  <si>
    <t>MID-Dom</t>
  </si>
  <si>
    <t>AFR-Dom</t>
  </si>
  <si>
    <t>BRZ-Dom</t>
  </si>
  <si>
    <t>CSA-Dom</t>
  </si>
  <si>
    <t>USA-Int</t>
  </si>
  <si>
    <t>CAN-Int</t>
  </si>
  <si>
    <t>MXC-Int</t>
  </si>
  <si>
    <t>EUR-Int</t>
  </si>
  <si>
    <t>JPN-Int</t>
  </si>
  <si>
    <t>ANZ-Int</t>
  </si>
  <si>
    <t>SKO-Int</t>
  </si>
  <si>
    <t>RUS-Int</t>
  </si>
  <si>
    <t>URA-Int</t>
  </si>
  <si>
    <t>CHI-Int</t>
  </si>
  <si>
    <t>IND-Int</t>
  </si>
  <si>
    <t>OAS-Int</t>
  </si>
  <si>
    <t>MID-Int</t>
  </si>
  <si>
    <t>AFR-Int</t>
  </si>
  <si>
    <t>BRZ-Int</t>
  </si>
  <si>
    <t>CSA-Int</t>
  </si>
  <si>
    <t>Source: ICAO TFS history (int'l only). ICAO Forecast module; correspondence with ICAO throughout 2021. See CountryTraffic_1995_2018_Processed.xlsx.</t>
  </si>
  <si>
    <t>"Domestic" and "International" here actually represent intra- and inter-region, respectively. Inter-region RPMs are split evenly between origin and destination.</t>
  </si>
  <si>
    <t>SHR_RPM_BODY</t>
  </si>
  <si>
    <t>Note that the ICAO TFS dataset is missing some aircraft types in older years (primarily pre-2000). Shares in regions with missing (aircraft_typ=NaN) were re-normalized to add to 100%.</t>
  </si>
  <si>
    <t>History</t>
  </si>
  <si>
    <t>Moving average</t>
  </si>
  <si>
    <t>Held constant</t>
  </si>
  <si>
    <t>USA</t>
  </si>
  <si>
    <t>Dom</t>
  </si>
  <si>
    <t>NB</t>
  </si>
  <si>
    <t>CAN</t>
  </si>
  <si>
    <t>MXC</t>
  </si>
  <si>
    <t>EUR</t>
  </si>
  <si>
    <t>JPN</t>
  </si>
  <si>
    <t>ANZ</t>
  </si>
  <si>
    <t>SKO</t>
  </si>
  <si>
    <t>RUS</t>
  </si>
  <si>
    <t>URA</t>
  </si>
  <si>
    <t>CHI</t>
  </si>
  <si>
    <t>IND</t>
  </si>
  <si>
    <t>OAS</t>
  </si>
  <si>
    <t>MID</t>
  </si>
  <si>
    <t>AFR</t>
  </si>
  <si>
    <t>BRZ</t>
  </si>
  <si>
    <t>CSA</t>
  </si>
  <si>
    <t>WB</t>
  </si>
  <si>
    <t>RJ</t>
  </si>
  <si>
    <t>Int</t>
  </si>
  <si>
    <t>Source: ICAO TFS (International [inter-region] and Intra-region). No intra-country shares are available -- therefore, domestic shares are from U.S. BTS Schedule T2 data (weighted, by RPMs, with the intra-region to get total Domestic shares)</t>
  </si>
  <si>
    <t>RPM coefficients</t>
  </si>
  <si>
    <r>
      <t>Developed based on ICAO specification (log-first-diff, file IE</t>
    </r>
    <r>
      <rPr>
        <i/>
        <sz val="10"/>
        <rFont val="Courier"/>
        <family val="3"/>
      </rPr>
      <t>O2021 - OutputAssess - Boeing Compare.xlsx</t>
    </r>
    <r>
      <rPr>
        <sz val="10"/>
        <rFont val="Courier"/>
        <family val="3"/>
      </rPr>
      <t>)</t>
    </r>
  </si>
  <si>
    <t xml:space="preserve">Intercept </t>
  </si>
  <si>
    <t>GDP/cap elasticity</t>
  </si>
  <si>
    <t>Jet fuel price elasticity</t>
  </si>
  <si>
    <t>intercept_rpm</t>
  </si>
  <si>
    <t>beta1_rpm</t>
  </si>
  <si>
    <t>beta2_rpm</t>
  </si>
  <si>
    <t>dom</t>
  </si>
  <si>
    <t>int</t>
  </si>
  <si>
    <t>Estimated using 2015$ GDP/capita (IHS) and 1987$ jet fuel prices (PJFTR)</t>
  </si>
  <si>
    <t>Includes dummies for 9/11 (2002), GFC (2009), Russia '05, and ME GFC 2010</t>
  </si>
  <si>
    <t>Load factor</t>
  </si>
  <si>
    <r>
      <t xml:space="preserve">Historical U.S. load factors are calculated by body type and dom/int using BTS Schedule T100 Segment data. Historical non-U.S. load factors are collected from ICAO and IATA data where available. See InputDev file, </t>
    </r>
    <r>
      <rPr>
        <i/>
        <sz val="10"/>
        <rFont val="Courier"/>
        <family val="3"/>
      </rPr>
      <t>LoadFactor</t>
    </r>
    <r>
      <rPr>
        <sz val="10"/>
        <rFont val="Courier"/>
        <family val="3"/>
      </rPr>
      <t xml:space="preserve"> tab.</t>
    </r>
  </si>
  <si>
    <t>Projected load factors are based on FAA projections of U.S. values.</t>
  </si>
  <si>
    <t>LOAD_FACTOR</t>
  </si>
  <si>
    <t>billion freight ton-miles</t>
  </si>
  <si>
    <r>
      <t xml:space="preserve">Source: ICAO TFS and FAA.  See </t>
    </r>
    <r>
      <rPr>
        <i/>
        <sz val="10"/>
        <rFont val="Courier"/>
        <family val="3"/>
      </rPr>
      <t>LoadFactor</t>
    </r>
    <r>
      <rPr>
        <sz val="10"/>
        <rFont val="Courier"/>
        <family val="3"/>
      </rPr>
      <t xml:space="preserve"> tab in </t>
    </r>
    <r>
      <rPr>
        <i/>
        <sz val="10"/>
        <rFont val="Courier"/>
        <family val="3"/>
      </rPr>
      <t>InputDev</t>
    </r>
    <r>
      <rPr>
        <sz val="10"/>
        <rFont val="Courier"/>
        <family val="3"/>
      </rPr>
      <t xml:space="preserve"> spreadsheet for details - many different sources used to piece together last couple years of history (ICAO,FAA,IATA), first couple projection years (IATA), and rest of projection (FAA)</t>
    </r>
  </si>
  <si>
    <t>FREIGHT DEMAND</t>
  </si>
  <si>
    <t>Updated US, CN, AF, and ME based on IATA. Others are too hard to disaggregate from IATA data.</t>
  </si>
  <si>
    <t>FTM_HIST</t>
  </si>
  <si>
    <t>million freight ton-miles</t>
  </si>
  <si>
    <t>SHR_FTM_BODY</t>
  </si>
  <si>
    <t xml:space="preserve">Source: ICAO TFS (International [inter-region] and Intra-region). No intra-country shares are available -- therefore, domestic shares are either set equal to intra-region from ICAO TFS (MXC, EUR, ANZ, URA, OAS, MID, AFR, CSA), USA values from BTS Schedule T2 (CAN, RUS, CHI, IND, BRZ)) or EUR intra-region (JPN, SKO) </t>
  </si>
  <si>
    <t>FTM coefficients</t>
  </si>
  <si>
    <t>Developed based on log-linear relationship b/w gdp and rtms</t>
  </si>
  <si>
    <t>Intercept</t>
  </si>
  <si>
    <t>beta_gdp</t>
  </si>
  <si>
    <t>AIRCRAFT STOCK</t>
  </si>
  <si>
    <t>ASMAC and RTMAC were derived from BTS Schedule T2. They are adjusted to meet dedicated freighter RTM demand in tranair.f, for the last historical year.</t>
  </si>
  <si>
    <t>Current assumption is that all regions recover to 2019 levels at the same rate, and follow the same long-term path</t>
  </si>
  <si>
    <t>ASMAC(maxreg,mnumyr,maxatyp) - Available Seat miles per ac</t>
  </si>
  <si>
    <t>USA_NB</t>
  </si>
  <si>
    <t>CAN_NB</t>
  </si>
  <si>
    <t>MXC_NB</t>
  </si>
  <si>
    <t>EUR_NB</t>
  </si>
  <si>
    <t>JPN_NB</t>
  </si>
  <si>
    <t>ANZ_NB</t>
  </si>
  <si>
    <t>SKO_NB</t>
  </si>
  <si>
    <t>RUS_NB</t>
  </si>
  <si>
    <t>URA_NB</t>
  </si>
  <si>
    <t>CHI_NB</t>
  </si>
  <si>
    <t>IND_NB</t>
  </si>
  <si>
    <t>OAS_NB</t>
  </si>
  <si>
    <t>MID_NB</t>
  </si>
  <si>
    <t>AFR_NB</t>
  </si>
  <si>
    <t>BRZ_NB</t>
  </si>
  <si>
    <t>CSA_NB</t>
  </si>
  <si>
    <t>USA_WB</t>
  </si>
  <si>
    <t>CAN_WB</t>
  </si>
  <si>
    <t>MXC_WB</t>
  </si>
  <si>
    <t>EUR_WB</t>
  </si>
  <si>
    <t>JPN_WB</t>
  </si>
  <si>
    <t>ANZ_WB</t>
  </si>
  <si>
    <t>SKO_WB</t>
  </si>
  <si>
    <t>RUS_WB</t>
  </si>
  <si>
    <t>URA_WB</t>
  </si>
  <si>
    <t>CHI_WB</t>
  </si>
  <si>
    <t>IND_WB</t>
  </si>
  <si>
    <t>OAS_WB</t>
  </si>
  <si>
    <t>MID_WB</t>
  </si>
  <si>
    <t>AFR_WB</t>
  </si>
  <si>
    <t>BRZ_WB</t>
  </si>
  <si>
    <t>CSA_WB</t>
  </si>
  <si>
    <t>USA_RJ</t>
  </si>
  <si>
    <t>CAN_RJ</t>
  </si>
  <si>
    <t>MXC_RJ</t>
  </si>
  <si>
    <t>EUR_RJ</t>
  </si>
  <si>
    <t>JPN_RJ</t>
  </si>
  <si>
    <t>ANZ_RJ</t>
  </si>
  <si>
    <t>SKO_RJ</t>
  </si>
  <si>
    <t>RUS_RJ</t>
  </si>
  <si>
    <t>URA_RJ</t>
  </si>
  <si>
    <t>CHI_RJ</t>
  </si>
  <si>
    <t>IND_RJ</t>
  </si>
  <si>
    <t>OAS_RJ</t>
  </si>
  <si>
    <t>MID_RJ</t>
  </si>
  <si>
    <t>AFR_RJ</t>
  </si>
  <si>
    <t>BRZ_RJ</t>
  </si>
  <si>
    <t>CSA_RJ</t>
  </si>
  <si>
    <t>FTMAC(MAXATYP, MNUMYR) - Revenue Ton miles per ac (dedicated freighters only). Note that there is no CLF (cargo load factor) applied in the model -- it is assumed that historical load factors remain constant.</t>
  </si>
  <si>
    <t>Source: 1995-2018 U.S. values from BTS schedule T2. All other copied from US.  2020+ based on historical growth that phases out (see InputDev spreadsheet).</t>
  </si>
  <si>
    <t>Stock supply new(maxreg,mnumyr,maxatyp) - New passenger aircraft stock by region, year, aircraft type</t>
  </si>
  <si>
    <t>STK_SUP_NEW</t>
  </si>
  <si>
    <t>Source: WJI Year-End Data</t>
  </si>
  <si>
    <r>
      <t>Each new WJI dataset only provides one additional year of data (</t>
    </r>
    <r>
      <rPr>
        <u/>
        <sz val="10"/>
        <rFont val="Courier"/>
        <family val="3"/>
      </rPr>
      <t>NEW</t>
    </r>
    <r>
      <rPr>
        <sz val="10"/>
        <rFont val="Courier"/>
        <family val="3"/>
      </rPr>
      <t xml:space="preserve"> stock)</t>
    </r>
  </si>
  <si>
    <t>Stock passenger active total history(maxreg*maxatyp,mnumyr)</t>
  </si>
  <si>
    <t>STKPA</t>
  </si>
  <si>
    <t>Stock passenger parked total history(maxreg*maxatyp,mnumyr)</t>
  </si>
  <si>
    <t>STKPP</t>
  </si>
  <si>
    <t>STKCA</t>
  </si>
  <si>
    <t>STKCP</t>
  </si>
  <si>
    <t>Stock Cargo total history(maxreg*maxatyp,mnumyr)</t>
  </si>
  <si>
    <t>SC_TOT_H</t>
  </si>
  <si>
    <t>Note: Source for stkachist, stkcachist, stkacphist, stkcacphist is WJI Year-End Data</t>
  </si>
  <si>
    <t>STKACHIST</t>
  </si>
  <si>
    <t>Stock aircraft history(maxreg,TOPACAGE,maxatyp) - Last Historical Yr PASSENGER AC Stock by vintage - Active only</t>
  </si>
  <si>
    <t>STKPAVINT</t>
  </si>
  <si>
    <t>Stock cargo aircraft history (maxreg,TOPACAGE,maxatyp) - Last Historical Yr CARGO AC Stock by vintage - Active only</t>
  </si>
  <si>
    <t>STKCACHIST</t>
  </si>
  <si>
    <t>STKCAVINT</t>
  </si>
  <si>
    <t>Stock passenger aircraft parked history(maxreg,TOPACAGE,maxatyp) - Last Historical Yr Parked PASSENGER AC by vintage</t>
  </si>
  <si>
    <t>STKACPHIST</t>
  </si>
  <si>
    <t>STKPPVINT</t>
  </si>
  <si>
    <t>Stock cargo aircraft parked history(maxreg,TOPACAGE,maxatyp) - Last Historical Yr Parked CARGO AC by vintage</t>
  </si>
  <si>
    <t>STKCACPHIST</t>
  </si>
  <si>
    <t>STKCPVINT</t>
  </si>
  <si>
    <t>Airline fleet management parameters</t>
  </si>
  <si>
    <t>The minimum age at which freight aircraft can be parked (due to over capacity). Only freight aircraft older than or equal to this age can be parked.</t>
  </si>
  <si>
    <t>MINAGE_PRK_F</t>
  </si>
  <si>
    <t>The minimum age at which long-term-parked passenger aircraft can be converted to freighters to meet freight demand. Only passenger aircraft [parked] older than or equal to this age can be converted into freighters.</t>
  </si>
  <si>
    <t>MINAGE_C_PPRK</t>
  </si>
  <si>
    <t>The minimum age at which active passenger aircraft can be converted to freighters to meet freight demand. Only passenger aircraft [active] older than or equal to this age can be converted into freighters.</t>
  </si>
  <si>
    <t>MINAGE_C_PACT</t>
  </si>
  <si>
    <t>The minimum age at which passenger aircraft can be parked (due to over capacity). Only passenger aircraft older than or equal to this age can be parked.</t>
  </si>
  <si>
    <t>MINAGE_PRK_P</t>
  </si>
  <si>
    <t>The maximum age at which passenger aircraft can be un-parked to meet excess demand. Only passenger aircraft younger than or equal to this age can be unparked.</t>
  </si>
  <si>
    <t>MAXAGE_UNPRK_P</t>
  </si>
  <si>
    <t>The maximum share of total parked passenger aircraft that can be unparked in a single year (to meet excess demand).</t>
  </si>
  <si>
    <t>MAX_UNPRK_SHR</t>
  </si>
  <si>
    <t>Minimum share of total passenger fleet (active + parked) that must remain parked throughout the projection</t>
  </si>
  <si>
    <t>MIN_PARK_SHR</t>
  </si>
  <si>
    <t>Aircraft survival curves(MAXATYP,  TOPACAGE)</t>
  </si>
  <si>
    <t>SURVAC</t>
  </si>
  <si>
    <t>Passenger</t>
  </si>
  <si>
    <t>Narrow Body</t>
  </si>
  <si>
    <t>Wide Body</t>
  </si>
  <si>
    <t>Regional Jet</t>
  </si>
  <si>
    <t>Freight</t>
  </si>
  <si>
    <t>Source: Dray - 2013 - An analysis of the impact of aircraft lifecycles on aviation emissions</t>
  </si>
  <si>
    <t>Adjusted values to scrap passenger more quickly, and freight less, based on industry trends.</t>
  </si>
  <si>
    <t>AIRCRAFT EFFICIENCY</t>
  </si>
  <si>
    <t>PCT_PASS_MTOW</t>
  </si>
  <si>
    <t>Percent of max take-off weight that is passengers (not including plane structure, freight, crew, fuel, etc), assuming a load factor of 100%. Assumes fuel tanks are half-full on average.</t>
  </si>
  <si>
    <t>BTS data</t>
  </si>
  <si>
    <t>Extrapolated</t>
  </si>
  <si>
    <t>Source: 2004 - 2019 from BTS Schedule T2 data. Remaining years are equal to closest historical</t>
  </si>
  <si>
    <t>PASS_WEIGHT</t>
  </si>
  <si>
    <t>Source: BTS Schedule T2</t>
  </si>
  <si>
    <t>PCT_BELLY_PLOAD</t>
  </si>
  <si>
    <t>Percent of total payload (passenger + freight) that is freight (aka "belly freight")</t>
  </si>
  <si>
    <t>Dom - NB</t>
  </si>
  <si>
    <t>Dom - WB</t>
  </si>
  <si>
    <t>Dom - RJ</t>
  </si>
  <si>
    <t>Int - NB</t>
  </si>
  <si>
    <t>Int - WB</t>
  </si>
  <si>
    <t>Int - RJ</t>
  </si>
  <si>
    <t>Highlighted; Adjusted down to match trend (BTS had it high)</t>
  </si>
  <si>
    <t>PCT_BELLY_FRT</t>
  </si>
  <si>
    <t>Percent of total freight (belly + dedicated) that is belly</t>
  </si>
  <si>
    <t>Gallons per ton-mile, international passenger (incl. belly freight)</t>
  </si>
  <si>
    <t>STOCK, includes belly freight</t>
  </si>
  <si>
    <t>GPTMI_PASS</t>
  </si>
  <si>
    <t>Gallons per ton-mile, domestic passenger (incl. belly freight)</t>
  </si>
  <si>
    <t>BTS US WB:</t>
  </si>
  <si>
    <t>GPTMD_PASS</t>
  </si>
  <si>
    <r>
      <t xml:space="preserve">Passenger fuel consumption values assume </t>
    </r>
    <r>
      <rPr>
        <i/>
        <sz val="10"/>
        <rFont val="Courier"/>
        <family val="3"/>
      </rPr>
      <t>full flights</t>
    </r>
    <r>
      <rPr>
        <sz val="10"/>
        <rFont val="Courier"/>
        <family val="3"/>
      </rPr>
      <t xml:space="preserve"> (load factor = 100%).  These are scaled up from the non-full-flight numbers in BTS Schedule T2 (scales up fuel use based on percent increase in aircraft weight due to additional passengers (200lb each))</t>
    </r>
  </si>
  <si>
    <t>Non-US values are adjusted based on stock distributions by age for 2018 (compared to US). InputDev file, GPTM tab.</t>
  </si>
  <si>
    <t>Additional adjustments were made based on the fleet mix (plane model/series) and seat density from WJI stock data, and to align with historical jet fuel consumption data from IES.</t>
  </si>
  <si>
    <t>NOT USED (currently use GPTMD/I_PASS for freight)</t>
  </si>
  <si>
    <t>Gallons per ton-mile, international freight</t>
  </si>
  <si>
    <t>STOCK</t>
  </si>
  <si>
    <t>GPTMI_FRT</t>
  </si>
  <si>
    <t>US_NB</t>
  </si>
  <si>
    <t>US</t>
  </si>
  <si>
    <t>Cn_NB</t>
  </si>
  <si>
    <t>Cn</t>
  </si>
  <si>
    <t>CA_NB</t>
  </si>
  <si>
    <t>CA</t>
  </si>
  <si>
    <t>SA_NB</t>
  </si>
  <si>
    <t>SA</t>
  </si>
  <si>
    <t>Eu_NB</t>
  </si>
  <si>
    <t>Eu</t>
  </si>
  <si>
    <t>Af_NB</t>
  </si>
  <si>
    <t>Af</t>
  </si>
  <si>
    <t>ME_NB</t>
  </si>
  <si>
    <t>ME</t>
  </si>
  <si>
    <t>Ru_NB</t>
  </si>
  <si>
    <t>Ru</t>
  </si>
  <si>
    <t>Ch_NB</t>
  </si>
  <si>
    <t>Ch</t>
  </si>
  <si>
    <t>NE_NB</t>
  </si>
  <si>
    <t>NE</t>
  </si>
  <si>
    <t>SE_NB</t>
  </si>
  <si>
    <t>SE</t>
  </si>
  <si>
    <t>SW_NB</t>
  </si>
  <si>
    <t>SW</t>
  </si>
  <si>
    <t>Oc_NB</t>
  </si>
  <si>
    <t>Oc</t>
  </si>
  <si>
    <t>US_WB</t>
  </si>
  <si>
    <t>Cn_WB</t>
  </si>
  <si>
    <t>CA_WB</t>
  </si>
  <si>
    <t>SA_WB</t>
  </si>
  <si>
    <t>Eu_WB</t>
  </si>
  <si>
    <t>Af_WB</t>
  </si>
  <si>
    <t>ME_WB</t>
  </si>
  <si>
    <t>Ru_WB</t>
  </si>
  <si>
    <t>Ch_WB</t>
  </si>
  <si>
    <t>NE_WB</t>
  </si>
  <si>
    <t>SE_WB</t>
  </si>
  <si>
    <t>SW_WB</t>
  </si>
  <si>
    <t>Oc_WB</t>
  </si>
  <si>
    <t>US_RJ</t>
  </si>
  <si>
    <t>Cn_RJ</t>
  </si>
  <si>
    <t>CA_RJ</t>
  </si>
  <si>
    <t>SA_RJ</t>
  </si>
  <si>
    <t>Eu_RJ</t>
  </si>
  <si>
    <t>Af_RJ</t>
  </si>
  <si>
    <t>ME_RJ</t>
  </si>
  <si>
    <t>Ru_RJ</t>
  </si>
  <si>
    <t>Ch_RJ</t>
  </si>
  <si>
    <t>NE_RJ</t>
  </si>
  <si>
    <t>SE_RJ</t>
  </si>
  <si>
    <t>SW_RJ</t>
  </si>
  <si>
    <t>Oc_RJ</t>
  </si>
  <si>
    <t>Gallons per ton-mile, domestic freight</t>
  </si>
  <si>
    <t>GPTMD_FRT</t>
  </si>
  <si>
    <t>Source: GPTMD_FRT and GPTMI_FRT are from BTS Schedule T2 data</t>
  </si>
  <si>
    <t>Assumption of improvement within an aircraft type (Annual average fuel burn reduction in)</t>
  </si>
  <si>
    <t>1960s</t>
  </si>
  <si>
    <t>1970s</t>
  </si>
  <si>
    <t>1980s</t>
  </si>
  <si>
    <t>1990s</t>
  </si>
  <si>
    <t>2000s</t>
  </si>
  <si>
    <t>2010+</t>
  </si>
  <si>
    <t>No improvements</t>
  </si>
  <si>
    <t>ICCT g/pkm</t>
  </si>
  <si>
    <t>&lt;-- NOT USED</t>
  </si>
  <si>
    <t>ICAO MV</t>
  </si>
  <si>
    <t>&lt;-- Currently used</t>
  </si>
  <si>
    <t>SA = single-aisle, TA = twin-aisle, RJ = regional jet; Source: "Fuel burn of new commercial jet aircraft: 1960 to 2019", Zheng and Rutherford 2020 (ICCT)</t>
  </si>
  <si>
    <t>Projection annual fuel burn reduction</t>
  </si>
  <si>
    <t>Fuel consumption per ton mile</t>
  </si>
  <si>
    <t>Note: Pre-2019 values are backcasted using ICCT study. 2019 values from calibrated GPTM. 2020+ values are projected based on 2010+ ICCT trend</t>
  </si>
  <si>
    <t>Domestic NEW gallons per ton mile by aircraft type by vintage(MAXATYP, TOPACAGE)</t>
  </si>
  <si>
    <t>Can change each AEO/IEO as seat count mixes changes</t>
  </si>
  <si>
    <t>GPTMD_PASS_VINT</t>
  </si>
  <si>
    <t>Highlighted rows are based on the latest BTS T2 data (stock GPTM) and WJI (stock distribution by vintage). See Input_Dev, GPTM_HIST_NEW tab</t>
  </si>
  <si>
    <t>International NEW gallons per ton  mile by aircraft type by vintage(MAXATYP, TOPACAGE)</t>
  </si>
  <si>
    <t>GPTMI_PASS_VINT</t>
  </si>
  <si>
    <r>
      <t xml:space="preserve">International values are adjusted based on the ratio of int/dom </t>
    </r>
    <r>
      <rPr>
        <b/>
        <i/>
        <sz val="10"/>
        <rFont val="Courier"/>
        <family val="3"/>
      </rPr>
      <t>stock</t>
    </r>
    <r>
      <rPr>
        <sz val="10"/>
        <rFont val="Courier"/>
        <family val="3"/>
      </rPr>
      <t xml:space="preserve"> fuel consumption (GPTMD/I_PASS)</t>
    </r>
  </si>
  <si>
    <t>STK_ALIGN_MULT</t>
  </si>
  <si>
    <t>Calibration factor to align vintaged GPTM (based on ICCT study of new aircraft efficiency improvements) to total stock GPTM (from BTS for US and IES for non-US). Phases out by 2025 ("back to normal")</t>
  </si>
  <si>
    <t>Accounts for changes in seating configurations, route assignments, and other operational parameters that could change an aircraft's fuel consumption from it's "as sold" value</t>
  </si>
  <si>
    <t>See Input_Dev, Covid_RPM tab.</t>
  </si>
  <si>
    <t>OTHER</t>
  </si>
  <si>
    <t>DOMESTIC YIELD</t>
  </si>
  <si>
    <t>INTERNATIONAL YIELD</t>
  </si>
  <si>
    <t>ALPHAYD</t>
  </si>
  <si>
    <t>ALPHAYI</t>
  </si>
  <si>
    <t>RHOYD</t>
  </si>
  <si>
    <t>RHOYI</t>
  </si>
  <si>
    <t>BETAFUELD</t>
  </si>
  <si>
    <t>BETAFUELI</t>
  </si>
  <si>
    <t>Dummy</t>
  </si>
  <si>
    <t>BETATIMED</t>
  </si>
  <si>
    <t>BETATIMEI</t>
  </si>
  <si>
    <t>Historic yield (ticket price or revenue per mile) in 1996 cents per mile</t>
  </si>
  <si>
    <t xml:space="preserve">YIELD (96c/mile) </t>
  </si>
  <si>
    <t>domestic</t>
  </si>
  <si>
    <t>international</t>
  </si>
  <si>
    <t xml:space="preserve">source: US DOT Form 41 via BTS, schedules P12 &amp; T2. </t>
  </si>
  <si>
    <t>Aviation gas consumption (BTU)</t>
  </si>
  <si>
    <t>QAGTR_US</t>
  </si>
  <si>
    <t>U.S.</t>
  </si>
  <si>
    <t>Source: MER Table 3.7c</t>
  </si>
  <si>
    <t>AIR_MGMT_ADJ - multipliers relative to "percent extra miles flown" due to U.S. air mgmt efficiency in 2018</t>
  </si>
  <si>
    <t>From ICAO</t>
  </si>
  <si>
    <t>See Input_Dev, AIR_MGMT_ADJ tab.</t>
  </si>
  <si>
    <t>COVID_MULT -- multiplier to adjust for impacts of covid on RPMs -- Applied to 2019 value</t>
  </si>
  <si>
    <t>rpm/capita projection takes over again when COVID_MULT = 0</t>
  </si>
  <si>
    <t>Allow changes in rpm/capita to take over (actual projection equation) when value is 0</t>
  </si>
  <si>
    <t>Reference Case</t>
  </si>
  <si>
    <t>Low Macro</t>
  </si>
  <si>
    <t>High Macro</t>
  </si>
  <si>
    <t>Based primarily on IATA's 2022 projection; IATA Airline Passenger Monthly Analysis from December 2021 and 02/2022 (included data through Jan 2022)</t>
  </si>
  <si>
    <t>World population(maxreg,mnumyr) in millions</t>
  </si>
  <si>
    <t>pop growth grows at prev yrs growth rate, except US</t>
  </si>
  <si>
    <t xml:space="preserve">WLD_POP </t>
  </si>
  <si>
    <t>US values replaced with NEMS macro in code</t>
  </si>
  <si>
    <t>World GDP(maxreg,mnumyr) - U.S. billion 2015 dollars (PPP)</t>
  </si>
  <si>
    <t>gdp growth grows at prev yrs growth rate, except US</t>
  </si>
  <si>
    <t xml:space="preserve">WLD_GDP </t>
  </si>
  <si>
    <t>Source: Oxford, pulled 5/23/2022</t>
  </si>
  <si>
    <t>Source: ICAO TFS (International [inter-region] and Intra-region), ICAO annual reports (domestic). USA values are from BTS T100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</si>
</sst>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0.0"/>
    <numFmt numFmtId="166" formatCode="0.0000000000000000%"/>
    <numFmt numFmtId="167" formatCode="0.000"/>
    <numFmt numFmtId="168" formatCode="0.0000"/>
    <numFmt numFmtId="169" formatCode="0.0%"/>
  </numFmts>
  <fonts count="29" x14ac:knownFonts="1"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2"/>
      <name val="Courier"/>
    </font>
    <font>
      <b/>
      <sz val="11"/>
      <name val="Courier"/>
    </font>
    <font>
      <sz val="10"/>
      <name val="Courier"/>
    </font>
    <font>
      <i/>
      <sz val="10"/>
      <name val="Courier"/>
      <family val="3"/>
    </font>
    <font>
      <u/>
      <sz val="10"/>
      <name val="Courier"/>
      <family val="3"/>
    </font>
    <font>
      <b/>
      <sz val="9"/>
      <color indexed="8"/>
      <name val="Tahoma"/>
      <family val="3"/>
    </font>
    <font>
      <sz val="9"/>
      <color indexed="8"/>
      <name val="Tahoma"/>
      <family val="3"/>
    </font>
    <font>
      <b/>
      <i/>
      <sz val="10"/>
      <name val="Courier"/>
      <family val="3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1">
    <xf numFmtId="0" fontId="0" fillId="0" borderId="0"/>
    <xf numFmtId="9" fontId="19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0" fontId="20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3" borderId="10" xfId="0" applyFill="1" applyBorder="1"/>
    <xf numFmtId="0" fontId="0" fillId="34" borderId="10" xfId="0" applyFill="1" applyBorder="1"/>
    <xf numFmtId="0" fontId="0" fillId="0" borderId="11" xfId="0" applyBorder="1"/>
    <xf numFmtId="0" fontId="21" fillId="0" borderId="11" xfId="0" applyFont="1" applyBorder="1"/>
    <xf numFmtId="0" fontId="0" fillId="0" borderId="0" xfId="0" applyFill="1"/>
    <xf numFmtId="1" fontId="0" fillId="0" borderId="0" xfId="0" applyNumberFormat="1" applyFill="1"/>
    <xf numFmtId="0" fontId="0" fillId="34" borderId="0" xfId="0" applyFont="1" applyFill="1" applyAlignment="1" applyProtection="1">
      <alignment horizontal="left"/>
    </xf>
    <xf numFmtId="164" fontId="0" fillId="0" borderId="0" xfId="0" applyNumberFormat="1" applyFill="1"/>
    <xf numFmtId="164" fontId="0" fillId="0" borderId="0" xfId="0" applyNumberFormat="1" applyFill="1" applyBorder="1"/>
    <xf numFmtId="0" fontId="0" fillId="0" borderId="0" xfId="0" applyFont="1" applyFill="1" applyAlignment="1" applyProtection="1">
      <alignment horizontal="left"/>
    </xf>
    <xf numFmtId="164" fontId="0" fillId="0" borderId="12" xfId="0" applyNumberFormat="1" applyFill="1" applyBorder="1"/>
    <xf numFmtId="1" fontId="0" fillId="0" borderId="0" xfId="0" applyNumberFormat="1" applyFill="1" applyBorder="1"/>
    <xf numFmtId="1" fontId="0" fillId="0" borderId="12" xfId="0" applyNumberFormat="1" applyFill="1" applyBorder="1"/>
    <xf numFmtId="9" fontId="19" fillId="0" borderId="0" xfId="1" applyFont="1" applyFill="1"/>
    <xf numFmtId="9" fontId="19" fillId="0" borderId="0" xfId="1" applyFont="1" applyFill="1" applyBorder="1"/>
    <xf numFmtId="9" fontId="19" fillId="0" borderId="12" xfId="1" applyFont="1" applyFill="1" applyBorder="1"/>
    <xf numFmtId="0" fontId="0" fillId="34" borderId="0" xfId="0" applyFill="1"/>
    <xf numFmtId="2" fontId="0" fillId="0" borderId="0" xfId="0" applyNumberFormat="1" applyFill="1"/>
    <xf numFmtId="0" fontId="0" fillId="0" borderId="13" xfId="0" applyFill="1" applyBorder="1"/>
    <xf numFmtId="0" fontId="21" fillId="0" borderId="13" xfId="0" applyFont="1" applyFill="1" applyBorder="1"/>
    <xf numFmtId="0" fontId="0" fillId="0" borderId="14" xfId="0" applyFill="1" applyBorder="1"/>
    <xf numFmtId="0" fontId="0" fillId="0" borderId="12" xfId="0" applyFill="1" applyBorder="1"/>
    <xf numFmtId="1" fontId="0" fillId="33" borderId="12" xfId="0" applyNumberFormat="1" applyFill="1" applyBorder="1"/>
    <xf numFmtId="9" fontId="19" fillId="0" borderId="15" xfId="1" applyFont="1" applyFill="1" applyBorder="1"/>
    <xf numFmtId="0" fontId="0" fillId="0" borderId="11" xfId="0" applyFill="1" applyBorder="1"/>
    <xf numFmtId="0" fontId="21" fillId="0" borderId="11" xfId="0" applyFont="1" applyFill="1" applyBorder="1"/>
    <xf numFmtId="165" fontId="0" fillId="0" borderId="0" xfId="0" applyNumberFormat="1" applyFill="1"/>
    <xf numFmtId="165" fontId="0" fillId="0" borderId="12" xfId="0" applyNumberFormat="1" applyFill="1" applyBorder="1"/>
    <xf numFmtId="165" fontId="0" fillId="0" borderId="0" xfId="0" applyNumberFormat="1" applyFill="1" applyBorder="1"/>
    <xf numFmtId="165" fontId="0" fillId="0" borderId="15" xfId="0" applyNumberFormat="1" applyFill="1" applyBorder="1"/>
    <xf numFmtId="165" fontId="19" fillId="0" borderId="0" xfId="1" applyNumberFormat="1" applyFont="1" applyFill="1"/>
    <xf numFmtId="165" fontId="19" fillId="0" borderId="0" xfId="1" applyNumberFormat="1" applyFont="1" applyFill="1" applyBorder="1"/>
    <xf numFmtId="165" fontId="19" fillId="0" borderId="15" xfId="1" applyNumberFormat="1" applyFont="1" applyFill="1" applyBorder="1"/>
    <xf numFmtId="166" fontId="19" fillId="0" borderId="0" xfId="1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15" xfId="0" applyFill="1" applyBorder="1"/>
    <xf numFmtId="0" fontId="0" fillId="35" borderId="0" xfId="0" applyFill="1"/>
    <xf numFmtId="1" fontId="0" fillId="35" borderId="0" xfId="0" applyNumberFormat="1" applyFill="1"/>
    <xf numFmtId="1" fontId="0" fillId="35" borderId="0" xfId="0" applyNumberFormat="1" applyFill="1" applyBorder="1"/>
    <xf numFmtId="1" fontId="0" fillId="35" borderId="15" xfId="0" applyNumberFormat="1" applyFill="1" applyBorder="1"/>
    <xf numFmtId="1" fontId="0" fillId="0" borderId="15" xfId="0" applyNumberFormat="1" applyFill="1" applyBorder="1"/>
    <xf numFmtId="0" fontId="0" fillId="0" borderId="0" xfId="0" applyFont="1" applyFill="1"/>
    <xf numFmtId="0" fontId="19" fillId="0" borderId="0" xfId="44" applyFont="1" applyFill="1"/>
    <xf numFmtId="0" fontId="0" fillId="0" borderId="0" xfId="0" applyNumberFormat="1" applyFont="1" applyFill="1" applyBorder="1" applyAlignment="1" applyProtection="1"/>
    <xf numFmtId="0" fontId="0" fillId="0" borderId="0" xfId="0" applyFont="1" applyFill="1" applyProtection="1"/>
    <xf numFmtId="0" fontId="0" fillId="0" borderId="15" xfId="0" applyNumberFormat="1" applyFont="1" applyFill="1" applyBorder="1" applyAlignment="1" applyProtection="1"/>
    <xf numFmtId="167" fontId="19" fillId="0" borderId="0" xfId="43" applyNumberFormat="1" applyFont="1" applyFill="1"/>
    <xf numFmtId="167" fontId="0" fillId="0" borderId="0" xfId="0" applyNumberFormat="1" applyFont="1" applyFill="1" applyBorder="1" applyAlignment="1" applyProtection="1"/>
    <xf numFmtId="167" fontId="0" fillId="0" borderId="15" xfId="0" applyNumberFormat="1" applyFont="1" applyFill="1" applyBorder="1" applyAlignment="1" applyProtection="1"/>
    <xf numFmtId="9" fontId="0" fillId="0" borderId="0" xfId="0" applyNumberFormat="1" applyFill="1" applyBorder="1"/>
    <xf numFmtId="9" fontId="0" fillId="0" borderId="0" xfId="0" applyNumberFormat="1" applyFill="1"/>
    <xf numFmtId="2" fontId="0" fillId="36" borderId="0" xfId="0" applyNumberFormat="1" applyFill="1"/>
    <xf numFmtId="2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33" borderId="0" xfId="0" applyNumberFormat="1" applyFill="1"/>
    <xf numFmtId="2" fontId="0" fillId="36" borderId="12" xfId="0" applyNumberFormat="1" applyFill="1" applyBorder="1"/>
    <xf numFmtId="2" fontId="0" fillId="36" borderId="0" xfId="0" applyNumberFormat="1" applyFill="1" applyBorder="1"/>
    <xf numFmtId="2" fontId="0" fillId="36" borderId="20" xfId="0" applyNumberFormat="1" applyFill="1" applyBorder="1"/>
    <xf numFmtId="2" fontId="0" fillId="36" borderId="15" xfId="0" applyNumberFormat="1" applyFill="1" applyBorder="1"/>
    <xf numFmtId="2" fontId="0" fillId="0" borderId="12" xfId="0" applyNumberFormat="1" applyFill="1" applyBorder="1"/>
    <xf numFmtId="2" fontId="0" fillId="0" borderId="0" xfId="0" applyNumberFormat="1" applyFill="1" applyBorder="1"/>
    <xf numFmtId="2" fontId="0" fillId="0" borderId="20" xfId="0" applyNumberFormat="1" applyFill="1" applyBorder="1"/>
    <xf numFmtId="2" fontId="0" fillId="0" borderId="15" xfId="0" applyNumberFormat="1" applyFill="1" applyBorder="1"/>
    <xf numFmtId="2" fontId="0" fillId="37" borderId="0" xfId="0" applyNumberFormat="1" applyFill="1"/>
    <xf numFmtId="2" fontId="0" fillId="37" borderId="12" xfId="0" applyNumberFormat="1" applyFill="1" applyBorder="1"/>
    <xf numFmtId="2" fontId="0" fillId="37" borderId="0" xfId="0" applyNumberFormat="1" applyFill="1" applyBorder="1"/>
    <xf numFmtId="2" fontId="0" fillId="37" borderId="20" xfId="0" applyNumberFormat="1" applyFill="1" applyBorder="1"/>
    <xf numFmtId="2" fontId="0" fillId="37" borderId="15" xfId="0" applyNumberFormat="1" applyFill="1" applyBorder="1"/>
    <xf numFmtId="2" fontId="0" fillId="0" borderId="21" xfId="0" applyNumberFormat="1" applyFill="1" applyBorder="1"/>
    <xf numFmtId="2" fontId="0" fillId="0" borderId="13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0" fontId="0" fillId="38" borderId="0" xfId="0" applyFill="1"/>
    <xf numFmtId="168" fontId="0" fillId="0" borderId="0" xfId="0" applyNumberFormat="1" applyFill="1"/>
    <xf numFmtId="167" fontId="0" fillId="0" borderId="0" xfId="0" applyNumberFormat="1" applyFill="1"/>
    <xf numFmtId="0" fontId="22" fillId="0" borderId="0" xfId="0" applyFont="1" applyFill="1"/>
    <xf numFmtId="0" fontId="23" fillId="0" borderId="0" xfId="0" applyFont="1" applyFill="1"/>
    <xf numFmtId="167" fontId="0" fillId="0" borderId="0" xfId="0" applyNumberFormat="1"/>
    <xf numFmtId="167" fontId="0" fillId="34" borderId="10" xfId="0" applyNumberFormat="1" applyFill="1" applyBorder="1"/>
    <xf numFmtId="2" fontId="19" fillId="0" borderId="0" xfId="1" applyNumberFormat="1" applyFont="1" applyFill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169" fontId="19" fillId="0" borderId="0" xfId="1" applyNumberFormat="1" applyFont="1" applyFill="1"/>
    <xf numFmtId="0" fontId="0" fillId="0" borderId="0" xfId="0"/>
    <xf numFmtId="0" fontId="0" fillId="0" borderId="0" xfId="0" applyFill="1"/>
  </cellXfs>
  <cellStyles count="71">
    <cellStyle name="20% - Accent1" xfId="20" builtinId="30" customBuiltin="1"/>
    <cellStyle name="20% - Accent1 2" xfId="59"/>
    <cellStyle name="20% - Accent1 3" xfId="46"/>
    <cellStyle name="20% - Accent2" xfId="24" builtinId="34" customBuiltin="1"/>
    <cellStyle name="20% - Accent2 2" xfId="61"/>
    <cellStyle name="20% - Accent2 3" xfId="48"/>
    <cellStyle name="20% - Accent3" xfId="28" builtinId="38" customBuiltin="1"/>
    <cellStyle name="20% - Accent3 2" xfId="63"/>
    <cellStyle name="20% - Accent3 3" xfId="50"/>
    <cellStyle name="20% - Accent4" xfId="32" builtinId="42" customBuiltin="1"/>
    <cellStyle name="20% - Accent4 2" xfId="65"/>
    <cellStyle name="20% - Accent4 3" xfId="52"/>
    <cellStyle name="20% - Accent5" xfId="36" builtinId="46" customBuiltin="1"/>
    <cellStyle name="20% - Accent5 2" xfId="67"/>
    <cellStyle name="20% - Accent5 3" xfId="54"/>
    <cellStyle name="20% - Accent6" xfId="40" builtinId="50" customBuiltin="1"/>
    <cellStyle name="20% - Accent6 2" xfId="69"/>
    <cellStyle name="20% - Accent6 3" xfId="56"/>
    <cellStyle name="40% - Accent1" xfId="21" builtinId="31" customBuiltin="1"/>
    <cellStyle name="40% - Accent1 2" xfId="60"/>
    <cellStyle name="40% - Accent1 3" xfId="47"/>
    <cellStyle name="40% - Accent2" xfId="25" builtinId="35" customBuiltin="1"/>
    <cellStyle name="40% - Accent2 2" xfId="62"/>
    <cellStyle name="40% - Accent2 3" xfId="49"/>
    <cellStyle name="40% - Accent3" xfId="29" builtinId="39" customBuiltin="1"/>
    <cellStyle name="40% - Accent3 2" xfId="64"/>
    <cellStyle name="40% - Accent3 3" xfId="51"/>
    <cellStyle name="40% - Accent4" xfId="33" builtinId="43" customBuiltin="1"/>
    <cellStyle name="40% - Accent4 2" xfId="66"/>
    <cellStyle name="40% - Accent4 3" xfId="53"/>
    <cellStyle name="40% - Accent5" xfId="37" builtinId="47" customBuiltin="1"/>
    <cellStyle name="40% - Accent5 2" xfId="68"/>
    <cellStyle name="40% - Accent5 3" xfId="55"/>
    <cellStyle name="40% - Accent6" xfId="41" builtinId="51" customBuiltin="1"/>
    <cellStyle name="40% - Accent6 2" xfId="70"/>
    <cellStyle name="40% - Accent6 3" xfId="57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trnair_4" xfId="43"/>
    <cellStyle name="Normal_trnair_5" xfId="44"/>
    <cellStyle name="Note" xfId="16" builtinId="10" customBuiltin="1"/>
    <cellStyle name="Note 2" xfId="58"/>
    <cellStyle name="Note 3" xfId="45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BI1569"/>
  <sheetViews>
    <sheetView showGridLines="0" tabSelected="1" topLeftCell="A1485" zoomScale="85" zoomScaleNormal="85" workbookViewId="0">
      <pane xSplit="1" topLeftCell="B1" activePane="topRight" state="frozen"/>
      <selection activeCell="A23" sqref="A23"/>
      <selection pane="topRight" activeCell="G1498" sqref="G1498"/>
    </sheetView>
  </sheetViews>
  <sheetFormatPr defaultColWidth="9" defaultRowHeight="12" customHeight="1" x14ac:dyDescent="0.25"/>
  <cols>
    <col min="1" max="1" width="16.75" customWidth="1"/>
    <col min="2" max="2" width="16.25" customWidth="1"/>
    <col min="3" max="4" width="11.75" customWidth="1"/>
    <col min="5" max="5" width="11.9140625" customWidth="1"/>
    <col min="6" max="13" width="11.75" customWidth="1"/>
    <col min="14" max="14" width="11.9140625" bestFit="1" customWidth="1"/>
    <col min="15" max="57" width="11.75" customWidth="1"/>
    <col min="58" max="58" width="8.75" customWidth="1"/>
    <col min="59" max="59" width="15.4140625" customWidth="1"/>
    <col min="60" max="68" width="8.75" customWidth="1"/>
    <col min="69" max="182" width="7.75" customWidth="1"/>
  </cols>
  <sheetData>
    <row r="1" spans="1:33" ht="12" customHeight="1" x14ac:dyDescent="0.25">
      <c r="A1" t="s">
        <v>0</v>
      </c>
      <c r="B1" s="1"/>
    </row>
    <row r="2" spans="1:33" ht="12" customHeight="1" x14ac:dyDescent="0.25">
      <c r="B2" s="1"/>
    </row>
    <row r="3" spans="1:33" ht="12" customHeight="1" x14ac:dyDescent="0.25">
      <c r="A3" t="s">
        <v>1</v>
      </c>
      <c r="B3" s="1"/>
    </row>
    <row r="4" spans="1:33" ht="12" customHeight="1" x14ac:dyDescent="0.25">
      <c r="A4" s="2" t="s">
        <v>2</v>
      </c>
      <c r="B4" s="3"/>
      <c r="C4" s="2"/>
      <c r="D4" s="2"/>
      <c r="E4" s="2"/>
      <c r="F4" s="2"/>
      <c r="I4" s="4"/>
      <c r="J4" t="s">
        <v>3</v>
      </c>
      <c r="L4" s="5"/>
      <c r="M4" t="s">
        <v>4</v>
      </c>
    </row>
    <row r="5" spans="1:33" ht="12" customHeight="1" x14ac:dyDescent="0.25">
      <c r="A5" s="2" t="s">
        <v>5</v>
      </c>
      <c r="B5" s="3"/>
      <c r="C5" s="2"/>
      <c r="D5" s="2"/>
      <c r="E5" s="2"/>
      <c r="F5" s="2"/>
    </row>
    <row r="6" spans="1:33" ht="12" customHeight="1" x14ac:dyDescent="0.25">
      <c r="A6" s="2" t="s">
        <v>6</v>
      </c>
      <c r="B6" s="3"/>
      <c r="C6" s="2"/>
      <c r="D6" s="2"/>
      <c r="E6" s="2"/>
      <c r="F6" s="2"/>
      <c r="AE6">
        <v>61</v>
      </c>
    </row>
    <row r="7" spans="1:33" ht="12" customHeight="1" x14ac:dyDescent="0.25">
      <c r="AE7">
        <f>AE6+4*15</f>
        <v>121</v>
      </c>
    </row>
    <row r="8" spans="1:33" s="6" customFormat="1" ht="12" customHeight="1" thickBot="1" x14ac:dyDescent="0.3">
      <c r="A8" s="7" t="s">
        <v>7</v>
      </c>
    </row>
    <row r="9" spans="1:33" s="8" customFormat="1" ht="12" customHeight="1" thickTop="1" x14ac:dyDescent="0.25">
      <c r="A9" s="8" t="s">
        <v>8</v>
      </c>
    </row>
    <row r="10" spans="1:33" s="8" customFormat="1" ht="12" customHeight="1" x14ac:dyDescent="0.25">
      <c r="A10" s="5" t="s">
        <v>9</v>
      </c>
      <c r="B10" s="8">
        <v>1995</v>
      </c>
      <c r="C10" s="8">
        <v>1996</v>
      </c>
      <c r="D10" s="8">
        <v>1997</v>
      </c>
      <c r="E10" s="8">
        <v>1998</v>
      </c>
      <c r="F10" s="8">
        <v>1999</v>
      </c>
      <c r="G10" s="8">
        <v>2000</v>
      </c>
      <c r="H10" s="8">
        <v>2001</v>
      </c>
      <c r="I10" s="8">
        <v>2002</v>
      </c>
      <c r="J10" s="8">
        <v>2003</v>
      </c>
      <c r="K10" s="8">
        <v>2004</v>
      </c>
      <c r="L10" s="8">
        <v>2005</v>
      </c>
      <c r="M10" s="8">
        <v>2006</v>
      </c>
      <c r="N10" s="8">
        <v>2007</v>
      </c>
      <c r="O10" s="8">
        <v>2008</v>
      </c>
      <c r="P10" s="8">
        <v>2009</v>
      </c>
      <c r="Q10" s="8">
        <v>2010</v>
      </c>
      <c r="R10" s="8">
        <v>2011</v>
      </c>
      <c r="S10" s="8">
        <v>2012</v>
      </c>
      <c r="T10" s="8">
        <v>2013</v>
      </c>
      <c r="U10" s="8">
        <v>2014</v>
      </c>
      <c r="V10" s="8">
        <v>2015</v>
      </c>
      <c r="W10" s="8">
        <v>2016</v>
      </c>
      <c r="X10" s="8">
        <v>2017</v>
      </c>
      <c r="Y10" s="8">
        <v>2018</v>
      </c>
      <c r="Z10" s="8">
        <v>2019</v>
      </c>
      <c r="AA10" s="8">
        <v>2020</v>
      </c>
    </row>
    <row r="11" spans="1:33" s="8" customFormat="1" ht="12" customHeight="1" x14ac:dyDescent="0.25">
      <c r="A11" s="8" t="s">
        <v>10</v>
      </c>
      <c r="B11" s="9">
        <v>379.52146983592291</v>
      </c>
      <c r="C11" s="9">
        <v>412.55267506587944</v>
      </c>
      <c r="D11" s="9">
        <v>432.01553496581727</v>
      </c>
      <c r="E11" s="9">
        <v>441.45325256991919</v>
      </c>
      <c r="F11" s="9">
        <v>469.51763660783098</v>
      </c>
      <c r="G11" s="9">
        <v>496.75487724673712</v>
      </c>
      <c r="H11" s="9">
        <v>469.64978555811064</v>
      </c>
      <c r="I11" s="9">
        <v>459.14726081230583</v>
      </c>
      <c r="J11" s="9">
        <v>470.16118990118088</v>
      </c>
      <c r="K11" s="9">
        <v>532.73273414045991</v>
      </c>
      <c r="L11" s="9">
        <v>563.09913067930393</v>
      </c>
      <c r="M11" s="9">
        <v>567.6670168241144</v>
      </c>
      <c r="N11" s="9">
        <v>581.55131476072097</v>
      </c>
      <c r="O11" s="9">
        <v>549.57356385829712</v>
      </c>
      <c r="P11" s="9">
        <v>530.56007560596652</v>
      </c>
      <c r="Q11" s="9">
        <v>552.07226973026729</v>
      </c>
      <c r="R11" s="9">
        <v>562.20026974580492</v>
      </c>
      <c r="S11" s="9">
        <v>567.23148727284035</v>
      </c>
      <c r="T11" s="9">
        <v>578.01003804661275</v>
      </c>
      <c r="U11" s="9">
        <v>595.33711117402106</v>
      </c>
      <c r="V11" s="9">
        <v>630.65752498508391</v>
      </c>
      <c r="W11" s="9">
        <v>660.11808576755755</v>
      </c>
      <c r="X11" s="9">
        <v>683.89683032939718</v>
      </c>
      <c r="Y11" s="9">
        <v>720.96753645431943</v>
      </c>
      <c r="Z11" s="8">
        <v>753</v>
      </c>
      <c r="AA11" s="8">
        <v>304</v>
      </c>
      <c r="AC11" s="93">
        <v>4</v>
      </c>
      <c r="AD11" s="8">
        <f>AC11-(AC11+2)/2</f>
        <v>1</v>
      </c>
      <c r="AF11" s="8">
        <v>58</v>
      </c>
      <c r="AG11" s="8">
        <f>(AF11-2)/4-13</f>
        <v>1</v>
      </c>
    </row>
    <row r="12" spans="1:33" s="8" customFormat="1" ht="12" customHeight="1" x14ac:dyDescent="0.25">
      <c r="A12" s="8" t="s">
        <v>11</v>
      </c>
      <c r="B12" s="9">
        <v>10.783067143567434</v>
      </c>
      <c r="C12" s="9">
        <v>11.934584101305159</v>
      </c>
      <c r="D12" s="9">
        <v>12.981357513983841</v>
      </c>
      <c r="E12" s="9">
        <v>13.48770454630205</v>
      </c>
      <c r="F12" s="9">
        <v>13.39100229832194</v>
      </c>
      <c r="G12" s="9">
        <v>14.121443449347421</v>
      </c>
      <c r="H12" s="9">
        <v>13.88035738781852</v>
      </c>
      <c r="I12" s="9">
        <v>13.195809417650715</v>
      </c>
      <c r="J12" s="9">
        <v>19.583993442510874</v>
      </c>
      <c r="K12" s="9">
        <v>22.27037337973897</v>
      </c>
      <c r="L12" s="9">
        <v>24.222186909260412</v>
      </c>
      <c r="M12" s="9">
        <v>24.004829042883781</v>
      </c>
      <c r="N12" s="9">
        <v>28.765652299564945</v>
      </c>
      <c r="O12" s="9">
        <v>29.668201213175887</v>
      </c>
      <c r="P12" s="9">
        <v>28.793560192666252</v>
      </c>
      <c r="Q12" s="9">
        <v>29.034007460534497</v>
      </c>
      <c r="R12" s="9">
        <v>30.093080160969546</v>
      </c>
      <c r="S12" s="9">
        <v>30.655398991920446</v>
      </c>
      <c r="T12" s="9">
        <v>29.927021357986327</v>
      </c>
      <c r="U12" s="9">
        <v>31.185343019266625</v>
      </c>
      <c r="V12" s="9">
        <v>32.793691609695465</v>
      </c>
      <c r="W12" s="9">
        <v>34.028379241765073</v>
      </c>
      <c r="X12" s="9">
        <v>35.826392890615288</v>
      </c>
      <c r="Y12" s="9">
        <v>36.028132952324079</v>
      </c>
      <c r="Z12" s="8">
        <v>37</v>
      </c>
      <c r="AA12" s="8">
        <v>12</v>
      </c>
      <c r="AC12" s="8">
        <f>AC11</f>
        <v>4</v>
      </c>
      <c r="AD12" s="93">
        <f t="shared" ref="AD12:AD42" si="0">AC12-(AC12+2)/2</f>
        <v>1</v>
      </c>
      <c r="AF12" s="8">
        <v>58</v>
      </c>
      <c r="AG12" s="93">
        <f t="shared" ref="AG12:AG43" si="1">(AF12-2)/4-13</f>
        <v>1</v>
      </c>
    </row>
    <row r="13" spans="1:33" s="8" customFormat="1" ht="12" customHeight="1" x14ac:dyDescent="0.25">
      <c r="A13" s="8" t="s">
        <v>12</v>
      </c>
      <c r="B13" s="9">
        <v>10.82443513025788</v>
      </c>
      <c r="C13" s="9">
        <v>10.352067073477937</v>
      </c>
      <c r="D13" s="9">
        <v>12.441831741078898</v>
      </c>
      <c r="E13" s="9">
        <v>14.339432590157836</v>
      </c>
      <c r="F13" s="9">
        <v>15.100621933626838</v>
      </c>
      <c r="G13" s="9">
        <v>14.643026945207056</v>
      </c>
      <c r="H13" s="9">
        <v>14.707067665270355</v>
      </c>
      <c r="I13" s="9">
        <v>14.583028490603482</v>
      </c>
      <c r="J13" s="9">
        <v>15.3192777181093</v>
      </c>
      <c r="K13" s="9">
        <v>16.372039352006215</v>
      </c>
      <c r="L13" s="9">
        <v>16.676917827684896</v>
      </c>
      <c r="M13" s="9">
        <v>18.085156728203852</v>
      </c>
      <c r="N13" s="9">
        <v>17.210567226324205</v>
      </c>
      <c r="O13" s="9">
        <v>18.804884203230575</v>
      </c>
      <c r="P13" s="9">
        <v>19.649558930084524</v>
      </c>
      <c r="Q13" s="9">
        <v>21.810105474548166</v>
      </c>
      <c r="R13" s="9">
        <v>26.560025116305955</v>
      </c>
      <c r="S13" s="9">
        <v>30.419788293717033</v>
      </c>
      <c r="T13" s="9">
        <v>33.478010627445123</v>
      </c>
      <c r="U13" s="9">
        <v>36.354229389450587</v>
      </c>
      <c r="V13" s="9">
        <v>40.687929453927588</v>
      </c>
      <c r="W13" s="9">
        <v>47.419200872696713</v>
      </c>
      <c r="X13" s="9">
        <v>51.43928124736172</v>
      </c>
      <c r="Y13" s="9">
        <v>56.126315878414538</v>
      </c>
      <c r="Z13" s="9">
        <v>60.986441591631966</v>
      </c>
      <c r="AA13" s="9">
        <v>29.474210995021291</v>
      </c>
      <c r="AC13" s="93">
        <f>AC11+2</f>
        <v>6</v>
      </c>
      <c r="AD13" s="93">
        <f t="shared" si="0"/>
        <v>2</v>
      </c>
      <c r="AF13" s="8">
        <v>58</v>
      </c>
      <c r="AG13" s="93">
        <f t="shared" si="1"/>
        <v>1</v>
      </c>
    </row>
    <row r="14" spans="1:33" s="8" customFormat="1" ht="12" customHeight="1" x14ac:dyDescent="0.25">
      <c r="A14" s="8" t="s">
        <v>13</v>
      </c>
      <c r="B14" s="9">
        <v>117.88158079847898</v>
      </c>
      <c r="C14" s="9">
        <v>127.8249049055306</v>
      </c>
      <c r="D14" s="9">
        <v>139.5691455172485</v>
      </c>
      <c r="E14" s="9">
        <v>158.09016591525926</v>
      </c>
      <c r="F14" s="9">
        <v>170.437482637747</v>
      </c>
      <c r="G14" s="9">
        <v>189.08838240929424</v>
      </c>
      <c r="H14" s="9">
        <v>193.01584182731943</v>
      </c>
      <c r="I14" s="9">
        <v>188.02384041107658</v>
      </c>
      <c r="J14" s="9">
        <v>204.57547078585856</v>
      </c>
      <c r="K14" s="9">
        <v>227.7551206980352</v>
      </c>
      <c r="L14" s="9">
        <v>251.18427589950176</v>
      </c>
      <c r="M14" s="9">
        <v>268.76814502656237</v>
      </c>
      <c r="N14" s="9">
        <v>294.33350011640732</v>
      </c>
      <c r="O14" s="9">
        <v>309.3119951948612</v>
      </c>
      <c r="P14" s="9">
        <v>297.47756960341326</v>
      </c>
      <c r="Q14" s="9">
        <v>325.62173405588715</v>
      </c>
      <c r="R14" s="9">
        <v>344.24084160047192</v>
      </c>
      <c r="S14" s="9">
        <v>354.23588800672383</v>
      </c>
      <c r="T14" s="9">
        <v>381.24282165771206</v>
      </c>
      <c r="U14" s="9">
        <v>411.41816400163361</v>
      </c>
      <c r="V14" s="9">
        <v>449.13530709194504</v>
      </c>
      <c r="W14" s="9">
        <v>479.47053164797114</v>
      </c>
      <c r="X14" s="9">
        <v>534.9666278014497</v>
      </c>
      <c r="Y14" s="9">
        <v>559.76850876979256</v>
      </c>
      <c r="Z14" s="9">
        <v>572.82832049429521</v>
      </c>
      <c r="AA14" s="9">
        <v>160.40797006708505</v>
      </c>
      <c r="AC14" s="93">
        <f t="shared" ref="AC14:AC42" si="2">AC12+2</f>
        <v>6</v>
      </c>
      <c r="AD14" s="93">
        <f t="shared" si="0"/>
        <v>2</v>
      </c>
      <c r="AF14" s="93">
        <v>58</v>
      </c>
      <c r="AG14" s="93">
        <f t="shared" si="1"/>
        <v>1</v>
      </c>
    </row>
    <row r="15" spans="1:33" s="8" customFormat="1" ht="12" customHeight="1" x14ac:dyDescent="0.25">
      <c r="A15" s="8" t="s">
        <v>14</v>
      </c>
      <c r="B15" s="9">
        <v>40.907444538844004</v>
      </c>
      <c r="C15" s="9">
        <v>43.177214697327528</v>
      </c>
      <c r="D15" s="9">
        <v>45.632631871348664</v>
      </c>
      <c r="E15" s="9">
        <v>47.129458201367314</v>
      </c>
      <c r="F15" s="9">
        <v>48.651705773151029</v>
      </c>
      <c r="G15" s="9">
        <v>49.004068520198885</v>
      </c>
      <c r="H15" s="9">
        <v>50.369945886264766</v>
      </c>
      <c r="I15" s="9">
        <v>51.714185533250465</v>
      </c>
      <c r="J15" s="9">
        <v>51.204202132380367</v>
      </c>
      <c r="K15" s="9">
        <v>50.428545755748914</v>
      </c>
      <c r="L15" s="9">
        <v>51.09761837103791</v>
      </c>
      <c r="M15" s="9">
        <v>52.736650130515848</v>
      </c>
      <c r="N15" s="9">
        <v>52.020296323803606</v>
      </c>
      <c r="O15" s="9">
        <v>49.862069916096956</v>
      </c>
      <c r="P15" s="9">
        <v>46.088442035425729</v>
      </c>
      <c r="Q15" s="9">
        <v>45.612019288999377</v>
      </c>
      <c r="R15" s="9">
        <v>43.651833948415167</v>
      </c>
      <c r="S15" s="9">
        <v>48.381023313859544</v>
      </c>
      <c r="T15" s="9">
        <v>53.139737061528905</v>
      </c>
      <c r="U15" s="9">
        <v>53.552190270975757</v>
      </c>
      <c r="V15" s="9">
        <v>54.639185175264139</v>
      </c>
      <c r="W15" s="9">
        <v>55.679925419515229</v>
      </c>
      <c r="X15" s="9">
        <v>58.433188315724053</v>
      </c>
      <c r="Y15" s="9">
        <v>59.285520198881287</v>
      </c>
      <c r="Z15" s="9">
        <v>62</v>
      </c>
      <c r="AA15" s="9">
        <v>27</v>
      </c>
      <c r="AC15" s="93">
        <f t="shared" si="2"/>
        <v>8</v>
      </c>
      <c r="AD15" s="93">
        <f t="shared" si="0"/>
        <v>3</v>
      </c>
      <c r="AF15" s="8">
        <f>AF11+4</f>
        <v>62</v>
      </c>
      <c r="AG15" s="93">
        <f t="shared" si="1"/>
        <v>2</v>
      </c>
    </row>
    <row r="16" spans="1:33" s="8" customFormat="1" ht="12" customHeight="1" x14ac:dyDescent="0.25">
      <c r="A16" s="8" t="s">
        <v>15</v>
      </c>
      <c r="B16" s="9">
        <v>24.235775639493053</v>
      </c>
      <c r="C16" s="9">
        <v>24.18292892709794</v>
      </c>
      <c r="D16" s="9">
        <v>24.497388567850194</v>
      </c>
      <c r="E16" s="9">
        <v>24.197613630067039</v>
      </c>
      <c r="F16" s="9">
        <v>25.63932396625453</v>
      </c>
      <c r="G16" s="9">
        <v>26.614671868565782</v>
      </c>
      <c r="H16" s="9">
        <v>27.916788658088937</v>
      </c>
      <c r="I16" s="9">
        <v>27.302390477441261</v>
      </c>
      <c r="J16" s="9">
        <v>34.10818809587974</v>
      </c>
      <c r="K16" s="9">
        <v>34.975726406591818</v>
      </c>
      <c r="L16" s="9">
        <v>37.546266883404073</v>
      </c>
      <c r="M16" s="9">
        <v>43.518579134814928</v>
      </c>
      <c r="N16" s="9">
        <v>41.049647174755087</v>
      </c>
      <c r="O16" s="9">
        <v>45.048157064405316</v>
      </c>
      <c r="P16" s="9">
        <v>47.873728861801865</v>
      </c>
      <c r="Q16" s="9">
        <v>50.181098630432565</v>
      </c>
      <c r="R16" s="9">
        <v>43.35440459833498</v>
      </c>
      <c r="S16" s="9">
        <v>51.543412541504544</v>
      </c>
      <c r="T16" s="9">
        <v>52.59579633798996</v>
      </c>
      <c r="U16" s="9">
        <v>52.739937058088159</v>
      </c>
      <c r="V16" s="9">
        <v>55.065731162946072</v>
      </c>
      <c r="W16" s="9">
        <v>57.609748969599025</v>
      </c>
      <c r="X16" s="9">
        <v>58.621569831226907</v>
      </c>
      <c r="Y16" s="9">
        <v>59.119251650770082</v>
      </c>
      <c r="Z16" s="9">
        <v>59.172121027360816</v>
      </c>
      <c r="AA16" s="9">
        <v>18.997485965009368</v>
      </c>
      <c r="AC16" s="93">
        <f t="shared" si="2"/>
        <v>8</v>
      </c>
      <c r="AD16" s="93">
        <f t="shared" si="0"/>
        <v>3</v>
      </c>
      <c r="AF16" s="93">
        <f t="shared" ref="AF16:AF42" si="3">AF12+4</f>
        <v>62</v>
      </c>
      <c r="AG16" s="93">
        <f t="shared" si="1"/>
        <v>2</v>
      </c>
    </row>
    <row r="17" spans="1:33" s="8" customFormat="1" ht="12" customHeight="1" x14ac:dyDescent="0.25">
      <c r="A17" s="8" t="s">
        <v>16</v>
      </c>
      <c r="B17" s="9">
        <v>5.4930798647569912</v>
      </c>
      <c r="C17" s="9">
        <v>5.9234538248471091</v>
      </c>
      <c r="D17" s="9">
        <v>6.6402270914213801</v>
      </c>
      <c r="E17" s="9">
        <v>4.7008093459583593</v>
      </c>
      <c r="F17" s="9">
        <v>5.0853094696326906</v>
      </c>
      <c r="G17" s="9">
        <v>5.8143893530142945</v>
      </c>
      <c r="H17" s="9">
        <v>5.439219274083281</v>
      </c>
      <c r="I17" s="9">
        <v>5.6888597992541952</v>
      </c>
      <c r="J17" s="9">
        <v>5.6206115954008702</v>
      </c>
      <c r="K17" s="9">
        <v>5.1608087296457432</v>
      </c>
      <c r="L17" s="9">
        <v>5.0273948781852082</v>
      </c>
      <c r="M17" s="9">
        <v>5.1143786364201373</v>
      </c>
      <c r="N17" s="9">
        <v>4.8731669975139837</v>
      </c>
      <c r="O17" s="9">
        <v>4.4776828402734621</v>
      </c>
      <c r="P17" s="9">
        <v>4.116154295214419</v>
      </c>
      <c r="Q17" s="9">
        <v>3.6332564767482909</v>
      </c>
      <c r="R17" s="9">
        <v>4.1898818079869491</v>
      </c>
      <c r="S17" s="9">
        <v>3.7442540936727546</v>
      </c>
      <c r="T17" s="9">
        <v>3.8054323927905536</v>
      </c>
      <c r="U17" s="9">
        <v>5.0838868500681045</v>
      </c>
      <c r="V17" s="9">
        <v>6.2687816728036054</v>
      </c>
      <c r="W17" s="9">
        <v>9.477267017361882</v>
      </c>
      <c r="X17" s="9">
        <v>10.134970967191652</v>
      </c>
      <c r="Y17" s="9">
        <v>10.215024597346016</v>
      </c>
      <c r="Z17" s="9">
        <v>10.801895534607715</v>
      </c>
      <c r="AA17" s="9">
        <v>5.6899900618413461</v>
      </c>
      <c r="AC17" s="93">
        <f t="shared" si="2"/>
        <v>10</v>
      </c>
      <c r="AD17" s="93">
        <f t="shared" si="0"/>
        <v>4</v>
      </c>
      <c r="AF17" s="93">
        <f t="shared" si="3"/>
        <v>62</v>
      </c>
      <c r="AG17" s="93">
        <f t="shared" si="1"/>
        <v>2</v>
      </c>
    </row>
    <row r="18" spans="1:33" s="8" customFormat="1" ht="12" customHeight="1" x14ac:dyDescent="0.25">
      <c r="A18" s="8" t="s">
        <v>17</v>
      </c>
      <c r="B18" s="9">
        <v>36.384702563704167</v>
      </c>
      <c r="C18" s="9">
        <v>29.777601052206339</v>
      </c>
      <c r="D18" s="9">
        <v>26.089372535114975</v>
      </c>
      <c r="E18" s="9">
        <v>18.488016520820384</v>
      </c>
      <c r="F18" s="9">
        <v>19.247829172778122</v>
      </c>
      <c r="G18" s="9">
        <v>16.867549743318833</v>
      </c>
      <c r="H18" s="9">
        <v>19.076834379117464</v>
      </c>
      <c r="I18" s="9">
        <v>20.114283674331883</v>
      </c>
      <c r="J18" s="9">
        <v>22.005294142945928</v>
      </c>
      <c r="K18" s="9">
        <v>24.372588395898074</v>
      </c>
      <c r="L18" s="9">
        <v>24.944444516469858</v>
      </c>
      <c r="M18" s="9">
        <v>26.508279485394656</v>
      </c>
      <c r="N18" s="9">
        <v>26.775539830950901</v>
      </c>
      <c r="O18" s="9">
        <v>32.867443058421379</v>
      </c>
      <c r="P18" s="9">
        <v>35.15186385643257</v>
      </c>
      <c r="Q18" s="9">
        <v>40.708891053449349</v>
      </c>
      <c r="R18" s="9">
        <v>47.161871164698567</v>
      </c>
      <c r="S18" s="9">
        <v>46.916943026103176</v>
      </c>
      <c r="T18" s="9">
        <v>50.434791477936606</v>
      </c>
      <c r="U18" s="9">
        <v>51.872952435052831</v>
      </c>
      <c r="V18" s="9">
        <v>60.038276809198265</v>
      </c>
      <c r="W18" s="9">
        <v>61.79205053449347</v>
      </c>
      <c r="X18" s="9">
        <v>68.510254816656314</v>
      </c>
      <c r="Y18" s="9">
        <v>75.800462032318208</v>
      </c>
      <c r="Z18" s="9">
        <v>82</v>
      </c>
      <c r="AA18" s="9">
        <v>64</v>
      </c>
      <c r="AC18" s="93">
        <f t="shared" si="2"/>
        <v>10</v>
      </c>
      <c r="AD18" s="93">
        <f t="shared" si="0"/>
        <v>4</v>
      </c>
      <c r="AF18" s="93">
        <f t="shared" si="3"/>
        <v>62</v>
      </c>
      <c r="AG18" s="93">
        <f t="shared" si="1"/>
        <v>2</v>
      </c>
    </row>
    <row r="19" spans="1:33" s="8" customFormat="1" ht="12" customHeight="1" x14ac:dyDescent="0.25">
      <c r="A19" s="8" t="s">
        <v>18</v>
      </c>
      <c r="B19" s="9">
        <v>0.78856444996620301</v>
      </c>
      <c r="C19" s="9">
        <v>1.0932536350193678</v>
      </c>
      <c r="D19" s="9">
        <v>0.96995529412833448</v>
      </c>
      <c r="E19" s="9">
        <v>5.0422578670279581</v>
      </c>
      <c r="F19" s="9">
        <v>1.8961448433550356</v>
      </c>
      <c r="G19" s="9">
        <v>1.5605949877023848</v>
      </c>
      <c r="H19" s="9">
        <v>1.8309394184248149</v>
      </c>
      <c r="I19" s="9">
        <v>1.9107902173000175</v>
      </c>
      <c r="J19" s="9">
        <v>2.2428272003420706</v>
      </c>
      <c r="K19" s="9">
        <v>2.6887760236800213</v>
      </c>
      <c r="L19" s="9">
        <v>2.7948742333555092</v>
      </c>
      <c r="M19" s="9">
        <v>2.8245130021394651</v>
      </c>
      <c r="N19" s="9">
        <v>3.4093995456169548</v>
      </c>
      <c r="O19" s="9">
        <v>4.2197809351852884</v>
      </c>
      <c r="P19" s="9">
        <v>3.6984589887231065</v>
      </c>
      <c r="Q19" s="9">
        <v>4.2445561309548641</v>
      </c>
      <c r="R19" s="9">
        <v>5.1821643773717216</v>
      </c>
      <c r="S19" s="9">
        <v>5.6449578343721338</v>
      </c>
      <c r="T19" s="9">
        <v>5.5792276331235824</v>
      </c>
      <c r="U19" s="9">
        <v>5.9838892542373596</v>
      </c>
      <c r="V19" s="9">
        <v>6.2855741384944395</v>
      </c>
      <c r="W19" s="9">
        <v>9.6905417297739795</v>
      </c>
      <c r="X19" s="9">
        <v>11.292803268223235</v>
      </c>
      <c r="Y19" s="9">
        <v>13.309719644407583</v>
      </c>
      <c r="Z19" s="9">
        <v>11.441307306303912</v>
      </c>
      <c r="AA19" s="9">
        <v>5.5862254576304204</v>
      </c>
      <c r="AC19" s="93">
        <f t="shared" si="2"/>
        <v>12</v>
      </c>
      <c r="AD19" s="93">
        <f t="shared" si="0"/>
        <v>5</v>
      </c>
      <c r="AF19" s="93">
        <f t="shared" si="3"/>
        <v>66</v>
      </c>
      <c r="AG19" s="93">
        <f t="shared" si="1"/>
        <v>3</v>
      </c>
    </row>
    <row r="20" spans="1:33" s="8" customFormat="1" ht="12" customHeight="1" x14ac:dyDescent="0.25">
      <c r="A20" s="8" t="s">
        <v>19</v>
      </c>
      <c r="B20" s="9">
        <v>31.265244349285272</v>
      </c>
      <c r="C20" s="9">
        <v>33.858872384089501</v>
      </c>
      <c r="D20" s="9">
        <v>35.540721763828465</v>
      </c>
      <c r="E20" s="9">
        <v>36.447528210689867</v>
      </c>
      <c r="F20" s="9">
        <v>37.725385684897454</v>
      </c>
      <c r="G20" s="9">
        <v>42.716239536357989</v>
      </c>
      <c r="H20" s="9">
        <v>51.071413673088877</v>
      </c>
      <c r="I20" s="9">
        <v>59.099043603480418</v>
      </c>
      <c r="J20" s="9">
        <v>62.555183750776877</v>
      </c>
      <c r="K20" s="9">
        <v>85.471439183965188</v>
      </c>
      <c r="L20" s="9">
        <v>97.858604283405839</v>
      </c>
      <c r="M20" s="9">
        <v>113.96191891236793</v>
      </c>
      <c r="N20" s="9">
        <v>133.74491022001243</v>
      </c>
      <c r="O20" s="9">
        <v>142.4011266619018</v>
      </c>
      <c r="P20" s="9">
        <v>174.03966964263518</v>
      </c>
      <c r="Q20" s="9">
        <v>203.14950762585457</v>
      </c>
      <c r="R20" s="9">
        <v>227.36435813175888</v>
      </c>
      <c r="S20" s="9">
        <v>250.3620722032318</v>
      </c>
      <c r="T20" s="9">
        <v>280.14502840273462</v>
      </c>
      <c r="U20" s="9">
        <v>311.70233284586703</v>
      </c>
      <c r="V20" s="9">
        <v>345.63900766190181</v>
      </c>
      <c r="W20" s="9">
        <v>386.34058421379734</v>
      </c>
      <c r="X20" s="9">
        <v>437.20198881292725</v>
      </c>
      <c r="Y20" s="9">
        <v>490.27795332504661</v>
      </c>
      <c r="Z20" s="9">
        <v>529</v>
      </c>
      <c r="AA20" s="9">
        <v>364</v>
      </c>
      <c r="AC20" s="93">
        <f t="shared" si="2"/>
        <v>12</v>
      </c>
      <c r="AD20" s="93">
        <f t="shared" si="0"/>
        <v>5</v>
      </c>
      <c r="AF20" s="93">
        <f t="shared" si="3"/>
        <v>66</v>
      </c>
      <c r="AG20" s="93">
        <f t="shared" si="1"/>
        <v>3</v>
      </c>
    </row>
    <row r="21" spans="1:33" s="8" customFormat="1" ht="12" customHeight="1" x14ac:dyDescent="0.25">
      <c r="A21" s="8" t="s">
        <v>20</v>
      </c>
      <c r="B21" s="9">
        <v>5.0307536569297699</v>
      </c>
      <c r="C21" s="9">
        <v>6.1400253865755126</v>
      </c>
      <c r="D21" s="9">
        <v>7.0716890752019896</v>
      </c>
      <c r="E21" s="9">
        <v>5.4705994972032315</v>
      </c>
      <c r="F21" s="9">
        <v>7.5876339173399625</v>
      </c>
      <c r="G21" s="9">
        <v>7.2739516488502174</v>
      </c>
      <c r="H21" s="9">
        <v>7.6302844711000626</v>
      </c>
      <c r="I21" s="9">
        <v>8.0136198123057802</v>
      </c>
      <c r="J21" s="9">
        <v>8.92400862150404</v>
      </c>
      <c r="K21" s="9">
        <v>10.951619210689868</v>
      </c>
      <c r="L21" s="9">
        <v>13.122717400248602</v>
      </c>
      <c r="M21" s="9">
        <v>17.166840603480424</v>
      </c>
      <c r="N21" s="9">
        <v>22.538425888750776</v>
      </c>
      <c r="O21" s="9">
        <v>23.889057934120572</v>
      </c>
      <c r="P21" s="9">
        <v>27.234717850839033</v>
      </c>
      <c r="Q21" s="9">
        <v>31.953295010565569</v>
      </c>
      <c r="R21" s="9">
        <v>36.862815499067743</v>
      </c>
      <c r="S21" s="9">
        <v>35.693326937849598</v>
      </c>
      <c r="T21" s="9">
        <v>36.940300360472342</v>
      </c>
      <c r="U21" s="9">
        <v>39.81319253262896</v>
      </c>
      <c r="V21" s="9">
        <v>47.238208457426978</v>
      </c>
      <c r="W21" s="9">
        <v>58.694143637663146</v>
      </c>
      <c r="X21" s="9">
        <v>69.051242307190805</v>
      </c>
      <c r="Y21" s="9">
        <v>82.201578223345564</v>
      </c>
      <c r="Z21" s="9">
        <v>86</v>
      </c>
      <c r="AA21" s="9">
        <v>38</v>
      </c>
      <c r="AC21" s="93">
        <f t="shared" si="2"/>
        <v>14</v>
      </c>
      <c r="AD21" s="93">
        <f t="shared" si="0"/>
        <v>6</v>
      </c>
      <c r="AF21" s="93">
        <f t="shared" si="3"/>
        <v>66</v>
      </c>
      <c r="AG21" s="93">
        <f t="shared" si="1"/>
        <v>3</v>
      </c>
    </row>
    <row r="22" spans="1:33" s="8" customFormat="1" ht="12" customHeight="1" x14ac:dyDescent="0.25">
      <c r="A22" s="8" t="s">
        <v>21</v>
      </c>
      <c r="B22" s="9">
        <v>47.728864196736467</v>
      </c>
      <c r="C22" s="9">
        <v>52.301057709530326</v>
      </c>
      <c r="D22" s="9">
        <v>52.501338174600193</v>
      </c>
      <c r="E22" s="9">
        <v>47.968703075054833</v>
      </c>
      <c r="F22" s="9">
        <v>49.847721997279962</v>
      </c>
      <c r="G22" s="9">
        <v>55.364625919690837</v>
      </c>
      <c r="H22" s="9">
        <v>54.289497727953737</v>
      </c>
      <c r="I22" s="9">
        <v>55.122353865576862</v>
      </c>
      <c r="J22" s="9">
        <v>51.898234363057256</v>
      </c>
      <c r="K22" s="9">
        <v>68.707718161894121</v>
      </c>
      <c r="L22" s="9">
        <v>71.908405880310511</v>
      </c>
      <c r="M22" s="9">
        <v>81.445530766996569</v>
      </c>
      <c r="N22" s="9">
        <v>85.380313387907066</v>
      </c>
      <c r="O22" s="9">
        <v>93.189863344514848</v>
      </c>
      <c r="P22" s="9">
        <v>94.954897183415696</v>
      </c>
      <c r="Q22" s="9">
        <v>115.12990349575998</v>
      </c>
      <c r="R22" s="9">
        <v>139.69231116249244</v>
      </c>
      <c r="S22" s="9">
        <v>144.12476889088606</v>
      </c>
      <c r="T22" s="9">
        <v>156.34266688680614</v>
      </c>
      <c r="U22" s="9">
        <v>165.74149907616032</v>
      </c>
      <c r="V22" s="9">
        <v>177.10600624853691</v>
      </c>
      <c r="W22" s="9">
        <v>196.91112615836801</v>
      </c>
      <c r="X22" s="9">
        <v>215.23266654943598</v>
      </c>
      <c r="Y22" s="9">
        <v>230.12218912011542</v>
      </c>
      <c r="Z22" s="9">
        <v>227.65532407401292</v>
      </c>
      <c r="AA22" s="9">
        <v>82.219859692983064</v>
      </c>
      <c r="AC22" s="93">
        <f t="shared" si="2"/>
        <v>14</v>
      </c>
      <c r="AD22" s="93">
        <f t="shared" si="0"/>
        <v>6</v>
      </c>
      <c r="AF22" s="93">
        <f t="shared" si="3"/>
        <v>66</v>
      </c>
      <c r="AG22" s="93">
        <f t="shared" si="1"/>
        <v>3</v>
      </c>
    </row>
    <row r="23" spans="1:33" s="8" customFormat="1" ht="12" customHeight="1" x14ac:dyDescent="0.25">
      <c r="A23" s="8" t="s">
        <v>22</v>
      </c>
      <c r="B23" s="9">
        <v>9.7037261010428821</v>
      </c>
      <c r="C23" s="9">
        <v>10.638302002957738</v>
      </c>
      <c r="D23" s="9">
        <v>11.755697427042884</v>
      </c>
      <c r="E23" s="9">
        <v>12.377701299616533</v>
      </c>
      <c r="F23" s="9">
        <v>12.03420106296209</v>
      </c>
      <c r="G23" s="9">
        <v>12.674289835177127</v>
      </c>
      <c r="H23" s="9">
        <v>13.544178143925421</v>
      </c>
      <c r="I23" s="9">
        <v>13.975341031279054</v>
      </c>
      <c r="J23" s="9">
        <v>15.441865562748283</v>
      </c>
      <c r="K23" s="9">
        <v>18.0799946834941</v>
      </c>
      <c r="L23" s="9">
        <v>19.085877688576758</v>
      </c>
      <c r="M23" s="9">
        <v>20.730941769638903</v>
      </c>
      <c r="N23" s="9">
        <v>22.122714631607209</v>
      </c>
      <c r="O23" s="9">
        <v>22.312770544407705</v>
      </c>
      <c r="P23" s="9">
        <v>25.654472529879428</v>
      </c>
      <c r="Q23" s="9">
        <v>28.869978656893345</v>
      </c>
      <c r="R23" s="9">
        <v>32.107514613176043</v>
      </c>
      <c r="S23" s="9">
        <v>35.065831093829374</v>
      </c>
      <c r="T23" s="9">
        <v>36.990027573620324</v>
      </c>
      <c r="U23" s="9">
        <v>40.498277045536497</v>
      </c>
      <c r="V23" s="9">
        <v>45.379616219859081</v>
      </c>
      <c r="W23" s="9">
        <v>48.659176369955944</v>
      </c>
      <c r="X23" s="9">
        <v>50.769829420061519</v>
      </c>
      <c r="Y23" s="9">
        <v>49.493475836484265</v>
      </c>
      <c r="Z23" s="9">
        <v>52.095340748850887</v>
      </c>
      <c r="AA23" s="9">
        <v>25.164969469643481</v>
      </c>
      <c r="AC23" s="93">
        <f t="shared" si="2"/>
        <v>16</v>
      </c>
      <c r="AD23" s="93">
        <f t="shared" si="0"/>
        <v>7</v>
      </c>
      <c r="AF23" s="93">
        <f t="shared" si="3"/>
        <v>70</v>
      </c>
      <c r="AG23" s="93">
        <f t="shared" si="1"/>
        <v>4</v>
      </c>
    </row>
    <row r="24" spans="1:33" s="8" customFormat="1" ht="12" customHeight="1" x14ac:dyDescent="0.25">
      <c r="A24" s="8" t="s">
        <v>23</v>
      </c>
      <c r="B24" s="9">
        <v>12.804365998731509</v>
      </c>
      <c r="C24" s="9">
        <v>13.46795812984152</v>
      </c>
      <c r="D24" s="9">
        <v>13.131358740180247</v>
      </c>
      <c r="E24" s="9">
        <v>12.76946374809509</v>
      </c>
      <c r="F24" s="9">
        <v>13.168815835043503</v>
      </c>
      <c r="G24" s="9">
        <v>14.374087420566813</v>
      </c>
      <c r="H24" s="9">
        <v>14.800987549523928</v>
      </c>
      <c r="I24" s="9">
        <v>14.706468736779371</v>
      </c>
      <c r="J24" s="9">
        <v>16.989448375370326</v>
      </c>
      <c r="K24" s="9">
        <v>18.323597324030445</v>
      </c>
      <c r="L24" s="9">
        <v>21.788494264779363</v>
      </c>
      <c r="M24" s="9">
        <v>22.439529913275337</v>
      </c>
      <c r="N24" s="9">
        <v>25.096098276592286</v>
      </c>
      <c r="O24" s="9">
        <v>26.942184663497816</v>
      </c>
      <c r="P24" s="9">
        <v>26.3371450163406</v>
      </c>
      <c r="Q24" s="9">
        <v>28.590346193347948</v>
      </c>
      <c r="R24" s="9">
        <v>30.522300077833499</v>
      </c>
      <c r="S24" s="9">
        <v>32.447189687065844</v>
      </c>
      <c r="T24" s="9">
        <v>35.0084384630225</v>
      </c>
      <c r="U24" s="9">
        <v>35.224341943967254</v>
      </c>
      <c r="V24" s="9">
        <v>35.304788684472008</v>
      </c>
      <c r="W24" s="9">
        <v>36.598928330513644</v>
      </c>
      <c r="X24" s="9">
        <v>40.789281459607302</v>
      </c>
      <c r="Y24" s="9">
        <v>45.613372749720234</v>
      </c>
      <c r="Z24" s="9">
        <v>43.394234346762069</v>
      </c>
      <c r="AA24" s="9">
        <v>12.499799569339451</v>
      </c>
      <c r="AC24" s="93">
        <f t="shared" si="2"/>
        <v>16</v>
      </c>
      <c r="AD24" s="93">
        <f t="shared" si="0"/>
        <v>7</v>
      </c>
      <c r="AF24" s="93">
        <f t="shared" si="3"/>
        <v>70</v>
      </c>
      <c r="AG24" s="93">
        <f t="shared" si="1"/>
        <v>4</v>
      </c>
    </row>
    <row r="25" spans="1:33" s="8" customFormat="1" ht="12" customHeight="1" x14ac:dyDescent="0.25">
      <c r="A25" s="8" t="s">
        <v>24</v>
      </c>
      <c r="B25" s="9">
        <v>9.1360635537600992</v>
      </c>
      <c r="C25" s="9">
        <v>10.003177168427595</v>
      </c>
      <c r="D25" s="9">
        <v>10.834672543816035</v>
      </c>
      <c r="E25" s="9">
        <v>13.156851509633313</v>
      </c>
      <c r="F25" s="9">
        <v>12.492327655065258</v>
      </c>
      <c r="G25" s="9">
        <v>14.121463041640771</v>
      </c>
      <c r="H25" s="9">
        <v>15.778206720323183</v>
      </c>
      <c r="I25" s="9">
        <v>15.813147113735239</v>
      </c>
      <c r="J25" s="9">
        <v>14.748704780609073</v>
      </c>
      <c r="K25" s="9">
        <v>16.468758549409571</v>
      </c>
      <c r="L25" s="9">
        <v>17.374394118707272</v>
      </c>
      <c r="M25" s="9">
        <v>21.515774169049099</v>
      </c>
      <c r="N25" s="9">
        <v>25.935601937228093</v>
      </c>
      <c r="O25" s="9">
        <v>28.64741702113114</v>
      </c>
      <c r="P25" s="9">
        <v>33.415584687383472</v>
      </c>
      <c r="Q25" s="9">
        <v>44.94690120758235</v>
      </c>
      <c r="R25" s="9">
        <v>52.299435517091361</v>
      </c>
      <c r="S25" s="9">
        <v>52.887676746426351</v>
      </c>
      <c r="T25" s="9">
        <v>54.264235828464884</v>
      </c>
      <c r="U25" s="9">
        <v>56.05690999067744</v>
      </c>
      <c r="V25" s="9">
        <v>56.454756679925417</v>
      </c>
      <c r="W25" s="9">
        <v>53.062869197016781</v>
      </c>
      <c r="X25" s="9">
        <v>54.432865779987573</v>
      </c>
      <c r="Y25" s="9">
        <v>57.726657764449968</v>
      </c>
      <c r="Z25" s="9">
        <v>57</v>
      </c>
      <c r="AA25" s="9">
        <v>29</v>
      </c>
      <c r="AC25" s="93">
        <f t="shared" si="2"/>
        <v>18</v>
      </c>
      <c r="AD25" s="93">
        <f t="shared" si="0"/>
        <v>8</v>
      </c>
      <c r="AF25" s="93">
        <f t="shared" si="3"/>
        <v>70</v>
      </c>
      <c r="AG25" s="93">
        <f t="shared" si="1"/>
        <v>4</v>
      </c>
    </row>
    <row r="26" spans="1:33" s="8" customFormat="1" ht="12" customHeight="1" x14ac:dyDescent="0.25">
      <c r="A26" s="8" t="s">
        <v>25</v>
      </c>
      <c r="B26" s="9">
        <v>8.2563814083515474</v>
      </c>
      <c r="C26" s="9">
        <v>9.3798216544418658</v>
      </c>
      <c r="D26" s="9">
        <v>10.167535020622314</v>
      </c>
      <c r="E26" s="9">
        <v>10.942602122996696</v>
      </c>
      <c r="F26" s="9">
        <v>10.683835363538202</v>
      </c>
      <c r="G26" s="9">
        <v>11.368564797829848</v>
      </c>
      <c r="H26" s="9">
        <v>9.9840940493820369</v>
      </c>
      <c r="I26" s="9">
        <v>9.3574745143768681</v>
      </c>
      <c r="J26" s="9">
        <v>9.1553661135690891</v>
      </c>
      <c r="K26" s="9">
        <v>10.565189450896167</v>
      </c>
      <c r="L26" s="9">
        <v>11.971979160212552</v>
      </c>
      <c r="M26" s="9">
        <v>12.689207387123059</v>
      </c>
      <c r="N26" s="9">
        <v>14.717324233534207</v>
      </c>
      <c r="O26" s="9">
        <v>15.347062637821637</v>
      </c>
      <c r="P26" s="9">
        <v>13.930871095211312</v>
      </c>
      <c r="Q26" s="9">
        <v>17.369912138344979</v>
      </c>
      <c r="R26" s="9">
        <v>19.074913358083716</v>
      </c>
      <c r="S26" s="9">
        <v>23.84302856378347</v>
      </c>
      <c r="T26" s="9">
        <v>25.135638925275753</v>
      </c>
      <c r="U26" s="9">
        <v>25.547097198733386</v>
      </c>
      <c r="V26" s="9">
        <v>29.534422031110132</v>
      </c>
      <c r="W26" s="9">
        <v>31.933271027584809</v>
      </c>
      <c r="X26" s="9">
        <v>32.245190538465224</v>
      </c>
      <c r="Y26" s="9">
        <v>34.352153528542203</v>
      </c>
      <c r="Z26" s="9">
        <v>35.196278948387068</v>
      </c>
      <c r="AA26" s="9">
        <v>9.2347266086420525</v>
      </c>
      <c r="AC26" s="93">
        <f t="shared" si="2"/>
        <v>18</v>
      </c>
      <c r="AD26" s="93">
        <f t="shared" si="0"/>
        <v>8</v>
      </c>
      <c r="AF26" s="93">
        <f t="shared" si="3"/>
        <v>70</v>
      </c>
      <c r="AG26" s="93">
        <f t="shared" si="1"/>
        <v>4</v>
      </c>
    </row>
    <row r="27" spans="1:33" s="8" customFormat="1" ht="12" customHeight="1" x14ac:dyDescent="0.25">
      <c r="A27" s="8" t="s">
        <v>26</v>
      </c>
      <c r="B27" s="9">
        <v>152.28226284350112</v>
      </c>
      <c r="C27" s="9">
        <v>165.51391219765901</v>
      </c>
      <c r="D27" s="9">
        <v>178.22137702169542</v>
      </c>
      <c r="E27" s="9">
        <v>186.2776971148223</v>
      </c>
      <c r="F27" s="9">
        <v>199.27947810973578</v>
      </c>
      <c r="G27" s="9">
        <v>217.21875871532006</v>
      </c>
      <c r="H27" s="9">
        <v>196.05232657508895</v>
      </c>
      <c r="I27" s="9">
        <v>187.00911369590798</v>
      </c>
      <c r="J27" s="9">
        <v>182.56423383866499</v>
      </c>
      <c r="K27" s="9">
        <v>207.58958906915612</v>
      </c>
      <c r="L27" s="9">
        <v>222.57303695038422</v>
      </c>
      <c r="M27" s="9">
        <v>232.81620440184187</v>
      </c>
      <c r="N27" s="9">
        <v>244.92406765277912</v>
      </c>
      <c r="O27" s="9">
        <v>247.86313759427662</v>
      </c>
      <c r="P27" s="9">
        <v>237.95055300340368</v>
      </c>
      <c r="Q27" s="9">
        <v>252.50024886211762</v>
      </c>
      <c r="R27" s="9">
        <v>265.1991973880759</v>
      </c>
      <c r="S27" s="9">
        <v>275.82006424791814</v>
      </c>
      <c r="T27" s="9">
        <v>290.98209375619996</v>
      </c>
      <c r="U27" s="9">
        <v>307.419055694365</v>
      </c>
      <c r="V27" s="9">
        <v>329.65087833249993</v>
      </c>
      <c r="W27" s="9">
        <v>357.6333521204034</v>
      </c>
      <c r="X27" s="9">
        <v>376.98388353125637</v>
      </c>
      <c r="Y27" s="9">
        <v>397.4644934820123</v>
      </c>
      <c r="Z27" s="9">
        <v>404.56814853952767</v>
      </c>
      <c r="AA27" s="9">
        <v>99.62826892791719</v>
      </c>
      <c r="AC27" s="93">
        <f t="shared" si="2"/>
        <v>20</v>
      </c>
      <c r="AD27" s="93">
        <f t="shared" si="0"/>
        <v>9</v>
      </c>
      <c r="AF27" s="93">
        <f t="shared" si="3"/>
        <v>74</v>
      </c>
      <c r="AG27" s="93">
        <f t="shared" si="1"/>
        <v>5</v>
      </c>
    </row>
    <row r="28" spans="1:33" s="8" customFormat="1" ht="12" customHeight="1" x14ac:dyDescent="0.25">
      <c r="A28" s="8" t="s">
        <v>27</v>
      </c>
      <c r="B28" s="9">
        <v>20.380530159944904</v>
      </c>
      <c r="C28" s="9">
        <v>23.905741921573131</v>
      </c>
      <c r="D28" s="9">
        <v>26.384668071836483</v>
      </c>
      <c r="E28" s="9">
        <v>26.653853547230014</v>
      </c>
      <c r="F28" s="9">
        <v>28.010583692984287</v>
      </c>
      <c r="G28" s="9">
        <v>30.953485371034478</v>
      </c>
      <c r="H28" s="9">
        <v>31.460923426041191</v>
      </c>
      <c r="I28" s="9">
        <v>30.578969643011547</v>
      </c>
      <c r="J28" s="9">
        <v>28.208519885795635</v>
      </c>
      <c r="K28" s="9">
        <v>33.673520564520715</v>
      </c>
      <c r="L28" s="9">
        <v>37.080398349910233</v>
      </c>
      <c r="M28" s="9">
        <v>39.044115755925397</v>
      </c>
      <c r="N28" s="9">
        <v>41.814304170241265</v>
      </c>
      <c r="O28" s="9">
        <v>43.42313929714593</v>
      </c>
      <c r="P28" s="9">
        <v>41.56281301866796</v>
      </c>
      <c r="Q28" s="9">
        <v>46.38124674740483</v>
      </c>
      <c r="R28" s="9">
        <v>49.917343887306586</v>
      </c>
      <c r="S28" s="9">
        <v>51.663211403767249</v>
      </c>
      <c r="T28" s="9">
        <v>53.382961566682191</v>
      </c>
      <c r="U28" s="9">
        <v>60.521339571769417</v>
      </c>
      <c r="V28" s="9">
        <v>64.919891314347922</v>
      </c>
      <c r="W28" s="9">
        <v>67.41383698878569</v>
      </c>
      <c r="X28" s="9">
        <v>78.281156558352265</v>
      </c>
      <c r="Y28" s="9">
        <v>89.251070466222401</v>
      </c>
      <c r="Z28" s="9">
        <v>90.846203688190897</v>
      </c>
      <c r="AA28" s="9">
        <v>22.371632677462568</v>
      </c>
      <c r="AC28" s="93">
        <f t="shared" si="2"/>
        <v>20</v>
      </c>
      <c r="AD28" s="93">
        <f t="shared" si="0"/>
        <v>9</v>
      </c>
      <c r="AF28" s="93">
        <f t="shared" si="3"/>
        <v>74</v>
      </c>
      <c r="AG28" s="93">
        <f t="shared" si="1"/>
        <v>5</v>
      </c>
    </row>
    <row r="29" spans="1:33" s="8" customFormat="1" ht="12" customHeight="1" x14ac:dyDescent="0.25">
      <c r="A29" s="8" t="s">
        <v>28</v>
      </c>
      <c r="B29" s="9">
        <v>12.305372895258444</v>
      </c>
      <c r="C29" s="9">
        <v>13.791310168687389</v>
      </c>
      <c r="D29" s="9">
        <v>15.695757948891375</v>
      </c>
      <c r="E29" s="9">
        <v>17.152129888396896</v>
      </c>
      <c r="F29" s="9">
        <v>18.708621843993505</v>
      </c>
      <c r="G29" s="9">
        <v>20.185686163379664</v>
      </c>
      <c r="H29" s="9">
        <v>20.453632203554115</v>
      </c>
      <c r="I29" s="9">
        <v>19.253474416378573</v>
      </c>
      <c r="J29" s="9">
        <v>21.027012740196884</v>
      </c>
      <c r="K29" s="9">
        <v>24.857389365862396</v>
      </c>
      <c r="L29" s="9">
        <v>28.12087311834966</v>
      </c>
      <c r="M29" s="9">
        <v>30.522322542654393</v>
      </c>
      <c r="N29" s="9">
        <v>33.608389898376316</v>
      </c>
      <c r="O29" s="9">
        <v>34.832013153682567</v>
      </c>
      <c r="P29" s="9">
        <v>32.538099822581785</v>
      </c>
      <c r="Q29" s="9">
        <v>35.20160129324838</v>
      </c>
      <c r="R29" s="9">
        <v>37.03139310134322</v>
      </c>
      <c r="S29" s="9">
        <v>40.840811388936899</v>
      </c>
      <c r="T29" s="9">
        <v>44.328479887576997</v>
      </c>
      <c r="U29" s="9">
        <v>47.31047913069402</v>
      </c>
      <c r="V29" s="9">
        <v>51.799317676275585</v>
      </c>
      <c r="W29" s="9">
        <v>58.941562323116052</v>
      </c>
      <c r="X29" s="9">
        <v>65.898419374476575</v>
      </c>
      <c r="Y29" s="9">
        <v>71.230482394952205</v>
      </c>
      <c r="Z29" s="9">
        <v>72.50354397607947</v>
      </c>
      <c r="AA29" s="9">
        <v>17.8546002782277</v>
      </c>
      <c r="AC29" s="93">
        <f t="shared" si="2"/>
        <v>22</v>
      </c>
      <c r="AD29" s="93">
        <f t="shared" si="0"/>
        <v>10</v>
      </c>
      <c r="AF29" s="93">
        <f t="shared" si="3"/>
        <v>74</v>
      </c>
      <c r="AG29" s="93">
        <f t="shared" si="1"/>
        <v>5</v>
      </c>
    </row>
    <row r="30" spans="1:33" s="8" customFormat="1" ht="12" customHeight="1" x14ac:dyDescent="0.25">
      <c r="A30" s="8" t="s">
        <v>29</v>
      </c>
      <c r="B30" s="9">
        <v>176.89977227877395</v>
      </c>
      <c r="C30" s="9">
        <v>192.57234261009015</v>
      </c>
      <c r="D30" s="9">
        <v>214.91125948605836</v>
      </c>
      <c r="E30" s="9">
        <v>227.26755771825893</v>
      </c>
      <c r="F30" s="9">
        <v>247.00486745571439</v>
      </c>
      <c r="G30" s="9">
        <v>270.098593278934</v>
      </c>
      <c r="H30" s="9">
        <v>260.71435598724901</v>
      </c>
      <c r="I30" s="9">
        <v>254.97072737679736</v>
      </c>
      <c r="J30" s="9">
        <v>256.44165979108755</v>
      </c>
      <c r="K30" s="9">
        <v>293.76571233242782</v>
      </c>
      <c r="L30" s="9">
        <v>314.90071617094156</v>
      </c>
      <c r="M30" s="9">
        <v>334.09499425920637</v>
      </c>
      <c r="N30" s="9">
        <v>356.70943477998389</v>
      </c>
      <c r="O30" s="9">
        <v>365.60760358565966</v>
      </c>
      <c r="P30" s="9">
        <v>354.04805470887698</v>
      </c>
      <c r="Q30" s="9">
        <v>373.74372216331278</v>
      </c>
      <c r="R30" s="9">
        <v>394.08578968417703</v>
      </c>
      <c r="S30" s="9">
        <v>407.14065584428471</v>
      </c>
      <c r="T30" s="9">
        <v>421.09877561698738</v>
      </c>
      <c r="U30" s="9">
        <v>443.37376911928266</v>
      </c>
      <c r="V30" s="9">
        <v>461.23189661522662</v>
      </c>
      <c r="W30" s="9">
        <v>480.6960193075185</v>
      </c>
      <c r="X30" s="9">
        <v>534.34708859160139</v>
      </c>
      <c r="Y30" s="9">
        <v>598.49296346466292</v>
      </c>
      <c r="Z30" s="9">
        <v>609.18948513269333</v>
      </c>
      <c r="AA30" s="9">
        <v>150.01797366390926</v>
      </c>
      <c r="AC30" s="93">
        <f t="shared" si="2"/>
        <v>22</v>
      </c>
      <c r="AD30" s="93">
        <f t="shared" si="0"/>
        <v>10</v>
      </c>
      <c r="AF30" s="93">
        <f t="shared" si="3"/>
        <v>74</v>
      </c>
      <c r="AG30" s="93">
        <f t="shared" si="1"/>
        <v>5</v>
      </c>
    </row>
    <row r="31" spans="1:33" s="8" customFormat="1" ht="12" customHeight="1" x14ac:dyDescent="0.25">
      <c r="A31" s="8" t="s">
        <v>30</v>
      </c>
      <c r="B31" s="9">
        <v>63.147390083955088</v>
      </c>
      <c r="C31" s="9">
        <v>69.683725978822167</v>
      </c>
      <c r="D31" s="9">
        <v>72.629555108021648</v>
      </c>
      <c r="E31" s="9">
        <v>70.421968643367308</v>
      </c>
      <c r="F31" s="9">
        <v>73.969079499059433</v>
      </c>
      <c r="G31" s="9">
        <v>78.898953728077885</v>
      </c>
      <c r="H31" s="9">
        <v>71.10005676493887</v>
      </c>
      <c r="I31" s="9">
        <v>69.271913507077201</v>
      </c>
      <c r="J31" s="9">
        <v>65.17239481839276</v>
      </c>
      <c r="K31" s="9">
        <v>76.060102463797264</v>
      </c>
      <c r="L31" s="9">
        <v>78.453905068450737</v>
      </c>
      <c r="M31" s="9">
        <v>78.915214133862818</v>
      </c>
      <c r="N31" s="9">
        <v>77.248364047605065</v>
      </c>
      <c r="O31" s="9">
        <v>73.278549411195627</v>
      </c>
      <c r="P31" s="9">
        <v>65.982289075319954</v>
      </c>
      <c r="Q31" s="9">
        <v>69.726167775889166</v>
      </c>
      <c r="R31" s="9">
        <v>64.448936788600889</v>
      </c>
      <c r="S31" s="9">
        <v>73.785199465308636</v>
      </c>
      <c r="T31" s="9">
        <v>77.360648145148815</v>
      </c>
      <c r="U31" s="9">
        <v>82.360431161473244</v>
      </c>
      <c r="V31" s="9">
        <v>88.195781420910691</v>
      </c>
      <c r="W31" s="9">
        <v>92.79764195084573</v>
      </c>
      <c r="X31" s="9">
        <v>98.165704473222874</v>
      </c>
      <c r="Y31" s="9">
        <v>107.01690194929051</v>
      </c>
      <c r="Z31" s="9">
        <v>108.92955369363079</v>
      </c>
      <c r="AA31" s="9">
        <v>26.824807906316735</v>
      </c>
      <c r="AC31" s="93">
        <f t="shared" si="2"/>
        <v>24</v>
      </c>
      <c r="AD31" s="93">
        <f t="shared" si="0"/>
        <v>11</v>
      </c>
      <c r="AF31" s="93">
        <f t="shared" si="3"/>
        <v>78</v>
      </c>
      <c r="AG31" s="93">
        <f t="shared" si="1"/>
        <v>6</v>
      </c>
    </row>
    <row r="32" spans="1:33" s="8" customFormat="1" ht="12" customHeight="1" x14ac:dyDescent="0.25">
      <c r="A32" s="8" t="s">
        <v>31</v>
      </c>
      <c r="B32" s="9">
        <v>25.584355480560248</v>
      </c>
      <c r="C32" s="9">
        <v>29.452971365981544</v>
      </c>
      <c r="D32" s="9">
        <v>30.480290945900258</v>
      </c>
      <c r="E32" s="9">
        <v>29.025939758728967</v>
      </c>
      <c r="F32" s="9">
        <v>31.49228090341672</v>
      </c>
      <c r="G32" s="9">
        <v>35.046866450758806</v>
      </c>
      <c r="H32" s="9">
        <v>34.528987475141548</v>
      </c>
      <c r="I32" s="9">
        <v>33.557690793709455</v>
      </c>
      <c r="J32" s="9">
        <v>34.020820823605362</v>
      </c>
      <c r="K32" s="9">
        <v>40.280424248453073</v>
      </c>
      <c r="L32" s="9">
        <v>43.767384646192774</v>
      </c>
      <c r="M32" s="9">
        <v>46.307492494168372</v>
      </c>
      <c r="N32" s="9">
        <v>45.873612175857204</v>
      </c>
      <c r="O32" s="9">
        <v>48.653555455553125</v>
      </c>
      <c r="P32" s="9">
        <v>50.890136194018488</v>
      </c>
      <c r="Q32" s="9">
        <v>54.416939677148719</v>
      </c>
      <c r="R32" s="9">
        <v>59.160878219453707</v>
      </c>
      <c r="S32" s="9">
        <v>61.002024194757105</v>
      </c>
      <c r="T32" s="9">
        <v>66.55588063804926</v>
      </c>
      <c r="U32" s="9">
        <v>70.255821846000913</v>
      </c>
      <c r="V32" s="9">
        <v>74.877128729986282</v>
      </c>
      <c r="W32" s="9">
        <v>82.939362159873824</v>
      </c>
      <c r="X32" s="9">
        <v>93.119763162944665</v>
      </c>
      <c r="Y32" s="9">
        <v>100.62646340606702</v>
      </c>
      <c r="Z32" s="9">
        <v>102.42490250544971</v>
      </c>
      <c r="AA32" s="9">
        <v>25.222983491325536</v>
      </c>
      <c r="AC32" s="93">
        <f t="shared" si="2"/>
        <v>24</v>
      </c>
      <c r="AD32" s="93">
        <f t="shared" si="0"/>
        <v>11</v>
      </c>
      <c r="AF32" s="93">
        <f t="shared" si="3"/>
        <v>78</v>
      </c>
      <c r="AG32" s="93">
        <f t="shared" si="1"/>
        <v>6</v>
      </c>
    </row>
    <row r="33" spans="1:59" s="8" customFormat="1" ht="12" customHeight="1" x14ac:dyDescent="0.25">
      <c r="A33" s="8" t="s">
        <v>32</v>
      </c>
      <c r="B33" s="9">
        <v>17.14277797359907</v>
      </c>
      <c r="C33" s="9">
        <v>20.177339094467573</v>
      </c>
      <c r="D33" s="9">
        <v>22.108124903224898</v>
      </c>
      <c r="E33" s="9">
        <v>16.043818760385811</v>
      </c>
      <c r="F33" s="9">
        <v>17.687381053580541</v>
      </c>
      <c r="G33" s="9">
        <v>21.172767245094644</v>
      </c>
      <c r="H33" s="9">
        <v>21.387741844337192</v>
      </c>
      <c r="I33" s="9">
        <v>21.680399616424626</v>
      </c>
      <c r="J33" s="9">
        <v>22.791282992215105</v>
      </c>
      <c r="K33" s="9">
        <v>27.26670674734844</v>
      </c>
      <c r="L33" s="9">
        <v>28.881809905207902</v>
      </c>
      <c r="M33" s="9">
        <v>31.771119086065458</v>
      </c>
      <c r="N33" s="9">
        <v>35.292581240355545</v>
      </c>
      <c r="O33" s="9">
        <v>36.051226758424093</v>
      </c>
      <c r="P33" s="9">
        <v>33.691659664431349</v>
      </c>
      <c r="Q33" s="9">
        <v>38.024033571391072</v>
      </c>
      <c r="R33" s="9">
        <v>41.900390144587909</v>
      </c>
      <c r="S33" s="9">
        <v>46.130906656632625</v>
      </c>
      <c r="T33" s="9">
        <v>48.421165206797369</v>
      </c>
      <c r="U33" s="9">
        <v>51.860884288116047</v>
      </c>
      <c r="V33" s="9">
        <v>55.829075466176036</v>
      </c>
      <c r="W33" s="9">
        <v>63.989626436570546</v>
      </c>
      <c r="X33" s="9">
        <v>69.729670811621716</v>
      </c>
      <c r="Y33" s="9">
        <v>78.443409809316137</v>
      </c>
      <c r="Z33" s="9">
        <v>79.845383907528046</v>
      </c>
      <c r="AA33" s="9">
        <v>19.662589379091418</v>
      </c>
      <c r="AC33" s="93">
        <f t="shared" si="2"/>
        <v>26</v>
      </c>
      <c r="AD33" s="93">
        <f t="shared" si="0"/>
        <v>12</v>
      </c>
      <c r="AF33" s="93">
        <f t="shared" si="3"/>
        <v>78</v>
      </c>
      <c r="AG33" s="93">
        <f t="shared" si="1"/>
        <v>6</v>
      </c>
    </row>
    <row r="34" spans="1:59" s="8" customFormat="1" ht="12" customHeight="1" x14ac:dyDescent="0.25">
      <c r="A34" s="8" t="s">
        <v>33</v>
      </c>
      <c r="B34" s="9">
        <v>8.4159990523622934</v>
      </c>
      <c r="C34" s="9">
        <v>8.8489952832438608</v>
      </c>
      <c r="D34" s="9">
        <v>9.2127240645363795</v>
      </c>
      <c r="E34" s="9">
        <v>9.5785761891940506</v>
      </c>
      <c r="F34" s="9">
        <v>9.0644550675648627</v>
      </c>
      <c r="G34" s="9">
        <v>8.8489496253115156</v>
      </c>
      <c r="H34" s="9">
        <v>9.1174075252133786</v>
      </c>
      <c r="I34" s="9">
        <v>9.2946141039551549</v>
      </c>
      <c r="J34" s="9">
        <v>10.356968357277397</v>
      </c>
      <c r="K34" s="9">
        <v>12.766656567240519</v>
      </c>
      <c r="L34" s="9">
        <v>13.436511879745858</v>
      </c>
      <c r="M34" s="9">
        <v>15.694741149803656</v>
      </c>
      <c r="N34" s="9">
        <v>18.280598144292885</v>
      </c>
      <c r="O34" s="9">
        <v>20.874139526659722</v>
      </c>
      <c r="P34" s="9">
        <v>20.58204557621702</v>
      </c>
      <c r="Q34" s="9">
        <v>25.568342276037431</v>
      </c>
      <c r="R34" s="9">
        <v>30.754092329664989</v>
      </c>
      <c r="S34" s="9">
        <v>35.968264261545514</v>
      </c>
      <c r="T34" s="9">
        <v>39.522459737866697</v>
      </c>
      <c r="U34" s="9">
        <v>42.823842668675965</v>
      </c>
      <c r="V34" s="9">
        <v>40.782575421908959</v>
      </c>
      <c r="W34" s="9">
        <v>37.061121225751457</v>
      </c>
      <c r="X34" s="9">
        <v>43.087947040183664</v>
      </c>
      <c r="Y34" s="9">
        <v>49.933115895954728</v>
      </c>
      <c r="Z34" s="9">
        <v>50.825541853716039</v>
      </c>
      <c r="AA34" s="9">
        <v>12.516212090567965</v>
      </c>
      <c r="AC34" s="93">
        <f t="shared" si="2"/>
        <v>26</v>
      </c>
      <c r="AD34" s="93">
        <f t="shared" si="0"/>
        <v>12</v>
      </c>
      <c r="AF34" s="93">
        <f t="shared" si="3"/>
        <v>78</v>
      </c>
      <c r="AG34" s="93">
        <f t="shared" si="1"/>
        <v>6</v>
      </c>
    </row>
    <row r="35" spans="1:59" s="8" customFormat="1" ht="12" customHeight="1" x14ac:dyDescent="0.25">
      <c r="A35" s="8" t="s">
        <v>34</v>
      </c>
      <c r="B35" s="9">
        <v>8.2087538052852356</v>
      </c>
      <c r="C35" s="9">
        <v>8.8918346709670093</v>
      </c>
      <c r="D35" s="9">
        <v>9.1944374574482186</v>
      </c>
      <c r="E35" s="9">
        <v>9.9538709676545238</v>
      </c>
      <c r="F35" s="9">
        <v>9.9830802237527365</v>
      </c>
      <c r="G35" s="9">
        <v>10.612387411443068</v>
      </c>
      <c r="H35" s="9">
        <v>10.580829958371401</v>
      </c>
      <c r="I35" s="9">
        <v>10.788527485301623</v>
      </c>
      <c r="J35" s="9">
        <v>12.683225355585344</v>
      </c>
      <c r="K35" s="9">
        <v>14.782070858924628</v>
      </c>
      <c r="L35" s="9">
        <v>16.173681807846091</v>
      </c>
      <c r="M35" s="9">
        <v>17.86717191246214</v>
      </c>
      <c r="N35" s="9">
        <v>21.05329383268257</v>
      </c>
      <c r="O35" s="9">
        <v>23.733811361968247</v>
      </c>
      <c r="P35" s="9">
        <v>23.689451374086048</v>
      </c>
      <c r="Q35" s="9">
        <v>27.248063974665236</v>
      </c>
      <c r="R35" s="9">
        <v>30.38518447763601</v>
      </c>
      <c r="S35" s="9">
        <v>33.320496413853853</v>
      </c>
      <c r="T35" s="9">
        <v>35.298818269362123</v>
      </c>
      <c r="U35" s="9">
        <v>38.603202242244841</v>
      </c>
      <c r="V35" s="9">
        <v>41.504480852086878</v>
      </c>
      <c r="W35" s="9">
        <v>49.555617609910257</v>
      </c>
      <c r="X35" s="9">
        <v>58.801228969962665</v>
      </c>
      <c r="Y35" s="9">
        <v>66.41649535617492</v>
      </c>
      <c r="Z35" s="9">
        <v>67.603519306430456</v>
      </c>
      <c r="AA35" s="9">
        <v>16.64792847941326</v>
      </c>
      <c r="AC35" s="93">
        <f t="shared" si="2"/>
        <v>28</v>
      </c>
      <c r="AD35" s="93">
        <f t="shared" si="0"/>
        <v>13</v>
      </c>
      <c r="AF35" s="93">
        <f t="shared" si="3"/>
        <v>82</v>
      </c>
      <c r="AG35" s="93">
        <f t="shared" si="1"/>
        <v>7</v>
      </c>
    </row>
    <row r="36" spans="1:59" s="8" customFormat="1" ht="12" customHeight="1" x14ac:dyDescent="0.25">
      <c r="A36" s="8" t="s">
        <v>35</v>
      </c>
      <c r="B36" s="9">
        <v>6.4459693376505527</v>
      </c>
      <c r="C36" s="9">
        <v>7.7001803039513375</v>
      </c>
      <c r="D36" s="9">
        <v>9.4802706048489274</v>
      </c>
      <c r="E36" s="9">
        <v>10.804803838247118</v>
      </c>
      <c r="F36" s="9">
        <v>13.035579418150382</v>
      </c>
      <c r="G36" s="9">
        <v>16.134828746691845</v>
      </c>
      <c r="H36" s="9">
        <v>17.791977413138262</v>
      </c>
      <c r="I36" s="9">
        <v>20.020822796397976</v>
      </c>
      <c r="J36" s="9">
        <v>17.361874893656939</v>
      </c>
      <c r="K36" s="9">
        <v>27.765824828790972</v>
      </c>
      <c r="L36" s="9">
        <v>34.361759943155434</v>
      </c>
      <c r="M36" s="9">
        <v>40.447778859943959</v>
      </c>
      <c r="N36" s="9">
        <v>45.711671364326584</v>
      </c>
      <c r="O36" s="9">
        <v>45.297209366604839</v>
      </c>
      <c r="P36" s="9">
        <v>44.275212612739232</v>
      </c>
      <c r="Q36" s="9">
        <v>54.364183962880446</v>
      </c>
      <c r="R36" s="9">
        <v>65.015795200377667</v>
      </c>
      <c r="S36" s="9">
        <v>73.577061659150317</v>
      </c>
      <c r="T36" s="9">
        <v>82.106440252033678</v>
      </c>
      <c r="U36" s="9">
        <v>91.125370357593937</v>
      </c>
      <c r="V36" s="9">
        <v>106.53689557634469</v>
      </c>
      <c r="W36" s="9">
        <v>128.35130597144465</v>
      </c>
      <c r="X36" s="9">
        <v>148.43447352780865</v>
      </c>
      <c r="Y36" s="9">
        <v>173.33100492072975</v>
      </c>
      <c r="Z36" s="9">
        <v>176.42885061492652</v>
      </c>
      <c r="AA36" s="9">
        <v>43.447070757202404</v>
      </c>
      <c r="AC36" s="93">
        <f t="shared" si="2"/>
        <v>28</v>
      </c>
      <c r="AD36" s="93">
        <f t="shared" si="0"/>
        <v>13</v>
      </c>
      <c r="AF36" s="93">
        <f t="shared" si="3"/>
        <v>82</v>
      </c>
      <c r="AG36" s="93">
        <f t="shared" si="1"/>
        <v>7</v>
      </c>
    </row>
    <row r="37" spans="1:59" s="8" customFormat="1" ht="12" customHeight="1" x14ac:dyDescent="0.25">
      <c r="A37" s="8" t="s">
        <v>36</v>
      </c>
      <c r="B37" s="9">
        <v>10.410246906737523</v>
      </c>
      <c r="C37" s="9">
        <v>10.93830131566461</v>
      </c>
      <c r="D37" s="9">
        <v>11.20806822734564</v>
      </c>
      <c r="E37" s="9">
        <v>12.090001256707227</v>
      </c>
      <c r="F37" s="9">
        <v>12.484682794370658</v>
      </c>
      <c r="G37" s="9">
        <v>13.410088800620382</v>
      </c>
      <c r="H37" s="9">
        <v>14.338423960734456</v>
      </c>
      <c r="I37" s="9">
        <v>13.348355566869966</v>
      </c>
      <c r="J37" s="9">
        <v>15.350392825868697</v>
      </c>
      <c r="K37" s="9">
        <v>18.882298580912309</v>
      </c>
      <c r="L37" s="9">
        <v>22.480854562293057</v>
      </c>
      <c r="M37" s="9">
        <v>27.386837378686181</v>
      </c>
      <c r="N37" s="9">
        <v>30.711640328763991</v>
      </c>
      <c r="O37" s="9">
        <v>34.649155612244996</v>
      </c>
      <c r="P37" s="9">
        <v>35.677075703774854</v>
      </c>
      <c r="Q37" s="9">
        <v>39.109978723290602</v>
      </c>
      <c r="R37" s="9">
        <v>43.639546613340805</v>
      </c>
      <c r="S37" s="9">
        <v>43.840903578788989</v>
      </c>
      <c r="T37" s="9">
        <v>44.705564884613089</v>
      </c>
      <c r="U37" s="9">
        <v>47.328513900879706</v>
      </c>
      <c r="V37" s="9">
        <v>51.685610106160702</v>
      </c>
      <c r="W37" s="9">
        <v>55.10151466490565</v>
      </c>
      <c r="X37" s="9">
        <v>62.766982973410038</v>
      </c>
      <c r="Y37" s="9">
        <v>70.735702177141107</v>
      </c>
      <c r="Z37" s="9">
        <v>71.999920835053217</v>
      </c>
      <c r="AA37" s="9">
        <v>17.730578894157759</v>
      </c>
      <c r="AC37" s="93">
        <f t="shared" si="2"/>
        <v>30</v>
      </c>
      <c r="AD37" s="93">
        <f t="shared" si="0"/>
        <v>14</v>
      </c>
      <c r="AF37" s="93">
        <f t="shared" si="3"/>
        <v>82</v>
      </c>
      <c r="AG37" s="93">
        <f t="shared" si="1"/>
        <v>7</v>
      </c>
    </row>
    <row r="38" spans="1:59" s="8" customFormat="1" ht="12" customHeight="1" x14ac:dyDescent="0.25">
      <c r="A38" s="8" t="s">
        <v>37</v>
      </c>
      <c r="B38" s="9">
        <v>90.377490387416316</v>
      </c>
      <c r="C38" s="9">
        <v>99.911672871903477</v>
      </c>
      <c r="D38" s="9">
        <v>108.01043785654521</v>
      </c>
      <c r="E38" s="9">
        <v>105.96365561744176</v>
      </c>
      <c r="F38" s="9">
        <v>114.46434678832925</v>
      </c>
      <c r="G38" s="9">
        <v>124.65225780143727</v>
      </c>
      <c r="H38" s="9">
        <v>123.88983519213434</v>
      </c>
      <c r="I38" s="9">
        <v>124.65822988404598</v>
      </c>
      <c r="J38" s="9">
        <v>118.80844544356441</v>
      </c>
      <c r="K38" s="9">
        <v>145.93759566083358</v>
      </c>
      <c r="L38" s="9">
        <v>156.45910792904925</v>
      </c>
      <c r="M38" s="9">
        <v>168.01907455094363</v>
      </c>
      <c r="N38" s="9">
        <v>172.49531815374147</v>
      </c>
      <c r="O38" s="9">
        <v>179.09700790849536</v>
      </c>
      <c r="P38" s="9">
        <v>170.7977750863883</v>
      </c>
      <c r="Q38" s="9">
        <v>186.42197738750596</v>
      </c>
      <c r="R38" s="9">
        <v>203.00256673342776</v>
      </c>
      <c r="S38" s="9">
        <v>211.25258061337115</v>
      </c>
      <c r="T38" s="9">
        <v>223.80913176605765</v>
      </c>
      <c r="U38" s="9">
        <v>241.41389106916071</v>
      </c>
      <c r="V38" s="9">
        <v>260.84303082656987</v>
      </c>
      <c r="W38" s="9">
        <v>285.75419281118667</v>
      </c>
      <c r="X38" s="9">
        <v>324.94578464075585</v>
      </c>
      <c r="Y38" s="9">
        <v>364.5392493406888</v>
      </c>
      <c r="Z38" s="9">
        <v>371.05445038306573</v>
      </c>
      <c r="AA38" s="9">
        <v>91.375242225853896</v>
      </c>
      <c r="AC38" s="93">
        <f t="shared" si="2"/>
        <v>30</v>
      </c>
      <c r="AD38" s="93">
        <f t="shared" si="0"/>
        <v>14</v>
      </c>
      <c r="AF38" s="93">
        <f t="shared" si="3"/>
        <v>82</v>
      </c>
      <c r="AG38" s="93">
        <f t="shared" si="1"/>
        <v>7</v>
      </c>
    </row>
    <row r="39" spans="1:59" s="8" customFormat="1" ht="12" customHeight="1" x14ac:dyDescent="0.25">
      <c r="A39" s="8" t="s">
        <v>38</v>
      </c>
      <c r="B39" s="9">
        <v>24.015586723149472</v>
      </c>
      <c r="C39" s="9">
        <v>23.196748616563028</v>
      </c>
      <c r="D39" s="9">
        <v>24.138865242898365</v>
      </c>
      <c r="E39" s="9">
        <v>26.241908497376738</v>
      </c>
      <c r="F39" s="9">
        <v>28.286517699093029</v>
      </c>
      <c r="G39" s="9">
        <v>30.639890370137262</v>
      </c>
      <c r="H39" s="9">
        <v>32.03810285526778</v>
      </c>
      <c r="I39" s="9">
        <v>33.926534784696152</v>
      </c>
      <c r="J39" s="9">
        <v>37.518685708391928</v>
      </c>
      <c r="K39" s="9">
        <v>47.631047310071949</v>
      </c>
      <c r="L39" s="9">
        <v>56.137741141006671</v>
      </c>
      <c r="M39" s="9">
        <v>65.80983067967118</v>
      </c>
      <c r="N39" s="9">
        <v>74.885114958231213</v>
      </c>
      <c r="O39" s="9">
        <v>86.610269961947651</v>
      </c>
      <c r="P39" s="9">
        <v>93.997040294511322</v>
      </c>
      <c r="Q39" s="9">
        <v>111.59188716187053</v>
      </c>
      <c r="R39" s="9">
        <v>125.38344148763412</v>
      </c>
      <c r="S39" s="9">
        <v>142.42494099962872</v>
      </c>
      <c r="T39" s="9">
        <v>158.22583690505354</v>
      </c>
      <c r="U39" s="9">
        <v>179.9100832586559</v>
      </c>
      <c r="V39" s="9">
        <v>200.82089759970845</v>
      </c>
      <c r="W39" s="9">
        <v>222.56783955361172</v>
      </c>
      <c r="X39" s="9">
        <v>243.67126016672671</v>
      </c>
      <c r="Y39" s="9">
        <v>257.57539301569591</v>
      </c>
      <c r="Z39" s="9">
        <v>262.17889036776882</v>
      </c>
      <c r="AA39" s="9">
        <v>64.563730711566237</v>
      </c>
      <c r="AC39" s="93">
        <f t="shared" si="2"/>
        <v>32</v>
      </c>
      <c r="AD39" s="93">
        <f t="shared" si="0"/>
        <v>15</v>
      </c>
      <c r="AF39" s="93">
        <f t="shared" si="3"/>
        <v>86</v>
      </c>
      <c r="AG39" s="93">
        <f t="shared" si="1"/>
        <v>8</v>
      </c>
    </row>
    <row r="40" spans="1:59" s="8" customFormat="1" ht="12" customHeight="1" x14ac:dyDescent="0.25">
      <c r="A40" s="8" t="s">
        <v>39</v>
      </c>
      <c r="B40" s="9">
        <v>23.191880005736184</v>
      </c>
      <c r="C40" s="9">
        <v>25.371509699093835</v>
      </c>
      <c r="D40" s="9">
        <v>26.969053410010421</v>
      </c>
      <c r="E40" s="9">
        <v>28.90537703788117</v>
      </c>
      <c r="F40" s="9">
        <v>32.801990262995098</v>
      </c>
      <c r="G40" s="9">
        <v>35.521679454212794</v>
      </c>
      <c r="H40" s="9">
        <v>36.416720304203402</v>
      </c>
      <c r="I40" s="9">
        <v>37.22123657645615</v>
      </c>
      <c r="J40" s="9">
        <v>38.163939303192137</v>
      </c>
      <c r="K40" s="9">
        <v>42.190181518841996</v>
      </c>
      <c r="L40" s="9">
        <v>45.655433199170744</v>
      </c>
      <c r="M40" s="9">
        <v>49.922492152760711</v>
      </c>
      <c r="N40" s="9">
        <v>56.728789519593882</v>
      </c>
      <c r="O40" s="9">
        <v>60.286684732863648</v>
      </c>
      <c r="P40" s="9">
        <v>62.295884657877771</v>
      </c>
      <c r="Q40" s="9">
        <v>70.2389694290638</v>
      </c>
      <c r="R40" s="9">
        <v>70.228083175512538</v>
      </c>
      <c r="S40" s="9">
        <v>74.369650720345163</v>
      </c>
      <c r="T40" s="9">
        <v>77.35587591059064</v>
      </c>
      <c r="U40" s="9">
        <v>81.000060027670472</v>
      </c>
      <c r="V40" s="9">
        <v>83.205303534268523</v>
      </c>
      <c r="W40" s="9">
        <v>81.216481442428972</v>
      </c>
      <c r="X40" s="9">
        <v>91.515859392031842</v>
      </c>
      <c r="Y40" s="9">
        <v>99.876129739467302</v>
      </c>
      <c r="Z40" s="9">
        <v>101.66115855533293</v>
      </c>
      <c r="AA40" s="9">
        <v>25.034905196163184</v>
      </c>
      <c r="AC40" s="93">
        <f t="shared" si="2"/>
        <v>32</v>
      </c>
      <c r="AD40" s="93">
        <f t="shared" si="0"/>
        <v>15</v>
      </c>
      <c r="AF40" s="93">
        <f t="shared" si="3"/>
        <v>86</v>
      </c>
      <c r="AG40" s="93">
        <f t="shared" si="1"/>
        <v>8</v>
      </c>
    </row>
    <row r="41" spans="1:59" s="8" customFormat="1" ht="12" customHeight="1" x14ac:dyDescent="0.25">
      <c r="A41" s="8" t="s">
        <v>40</v>
      </c>
      <c r="B41" s="9">
        <v>12.689147253739938</v>
      </c>
      <c r="C41" s="9">
        <v>14.638444969037902</v>
      </c>
      <c r="D41" s="9">
        <v>17.54377275752578</v>
      </c>
      <c r="E41" s="9">
        <v>16.911770956817762</v>
      </c>
      <c r="F41" s="9">
        <v>15.983307410671562</v>
      </c>
      <c r="G41" s="9">
        <v>17.301747002509696</v>
      </c>
      <c r="H41" s="9">
        <v>15.970583762677744</v>
      </c>
      <c r="I41" s="9">
        <v>13.778370853541306</v>
      </c>
      <c r="J41" s="9">
        <v>15.370409363071975</v>
      </c>
      <c r="K41" s="9">
        <v>16.94663853151021</v>
      </c>
      <c r="L41" s="9">
        <v>20.236005110085806</v>
      </c>
      <c r="M41" s="9">
        <v>19.632677175155383</v>
      </c>
      <c r="N41" s="9">
        <v>21.670846634719094</v>
      </c>
      <c r="O41" s="9">
        <v>24.494967543581044</v>
      </c>
      <c r="P41" s="9">
        <v>24.078612779314177</v>
      </c>
      <c r="Q41" s="9">
        <v>28.275764498114928</v>
      </c>
      <c r="R41" s="9">
        <v>31.932496654846279</v>
      </c>
      <c r="S41" s="9">
        <v>34.849560295172637</v>
      </c>
      <c r="T41" s="9">
        <v>37.308665798632774</v>
      </c>
      <c r="U41" s="9">
        <v>40.613195574903649</v>
      </c>
      <c r="V41" s="9">
        <v>40.190028108419554</v>
      </c>
      <c r="W41" s="9">
        <v>37.678633295279049</v>
      </c>
      <c r="X41" s="9">
        <v>38.390380572058717</v>
      </c>
      <c r="Y41" s="9">
        <v>44.036281977752651</v>
      </c>
      <c r="Z41" s="9">
        <v>44.823317203075469</v>
      </c>
      <c r="AA41" s="9">
        <v>11.038114386093421</v>
      </c>
      <c r="AC41" s="93">
        <f t="shared" si="2"/>
        <v>34</v>
      </c>
      <c r="AD41" s="93">
        <f t="shared" si="0"/>
        <v>16</v>
      </c>
      <c r="AF41" s="93">
        <f t="shared" si="3"/>
        <v>86</v>
      </c>
      <c r="AG41" s="93">
        <f t="shared" si="1"/>
        <v>8</v>
      </c>
    </row>
    <row r="42" spans="1:59" s="8" customFormat="1" ht="12" customHeight="1" x14ac:dyDescent="0.25">
      <c r="A42" s="8" t="s">
        <v>41</v>
      </c>
      <c r="B42" s="9">
        <v>24.008836010669043</v>
      </c>
      <c r="C42" s="9">
        <v>26.028090958540496</v>
      </c>
      <c r="D42" s="9">
        <v>28.538171345710321</v>
      </c>
      <c r="E42" s="9">
        <v>30.247454704881072</v>
      </c>
      <c r="F42" s="9">
        <v>33.307817322977741</v>
      </c>
      <c r="G42" s="9">
        <v>36.333141284893728</v>
      </c>
      <c r="H42" s="9">
        <v>35.354295974260019</v>
      </c>
      <c r="I42" s="9">
        <v>33.898209825383802</v>
      </c>
      <c r="J42" s="9">
        <v>34.556649534128567</v>
      </c>
      <c r="K42" s="9">
        <v>39.493189146229788</v>
      </c>
      <c r="L42" s="9">
        <v>42.845807275008845</v>
      </c>
      <c r="M42" s="9">
        <v>45.108043748781981</v>
      </c>
      <c r="N42" s="9">
        <v>49.76416794227432</v>
      </c>
      <c r="O42" s="9">
        <v>52.272611113134907</v>
      </c>
      <c r="P42" s="9">
        <v>52.237720018857701</v>
      </c>
      <c r="Q42" s="9">
        <v>55.863018335291684</v>
      </c>
      <c r="R42" s="9">
        <v>58.496883404478787</v>
      </c>
      <c r="S42" s="9">
        <v>62.612437454045072</v>
      </c>
      <c r="T42" s="9">
        <v>67.340667921127633</v>
      </c>
      <c r="U42" s="9">
        <v>69.840671752369786</v>
      </c>
      <c r="V42" s="9">
        <v>73.630592199518858</v>
      </c>
      <c r="W42" s="9">
        <v>78.544130245487764</v>
      </c>
      <c r="X42" s="9">
        <v>85.243310746928941</v>
      </c>
      <c r="Y42" s="9">
        <v>89.300989747131183</v>
      </c>
      <c r="Z42" s="9">
        <v>90.897015147792644</v>
      </c>
      <c r="AA42" s="9">
        <v>22.384145421681549</v>
      </c>
      <c r="AC42" s="93">
        <f t="shared" si="2"/>
        <v>34</v>
      </c>
      <c r="AD42" s="93">
        <f t="shared" si="0"/>
        <v>16</v>
      </c>
      <c r="AF42" s="93">
        <f t="shared" si="3"/>
        <v>86</v>
      </c>
      <c r="AG42" s="93">
        <f t="shared" si="1"/>
        <v>8</v>
      </c>
    </row>
    <row r="43" spans="1:59" s="8" customFormat="1" ht="12" customHeight="1" x14ac:dyDescent="0.25">
      <c r="A43" s="8" t="s">
        <v>42</v>
      </c>
      <c r="AF43" s="8">
        <v>122</v>
      </c>
      <c r="AG43" s="93">
        <f t="shared" si="1"/>
        <v>17</v>
      </c>
    </row>
    <row r="44" spans="1:59" s="8" customFormat="1" ht="12" customHeight="1" x14ac:dyDescent="0.25">
      <c r="A44" s="8" t="s">
        <v>43</v>
      </c>
    </row>
    <row r="45" spans="1:59" s="8" customFormat="1" ht="12" customHeight="1" x14ac:dyDescent="0.25"/>
    <row r="46" spans="1:59" s="8" customFormat="1" ht="12" customHeight="1" x14ac:dyDescent="0.25">
      <c r="A46" s="10" t="s">
        <v>44</v>
      </c>
      <c r="C46" s="11"/>
      <c r="D46" s="11"/>
      <c r="E46" s="11"/>
      <c r="F46" s="11"/>
      <c r="G46" s="11"/>
      <c r="H46" s="11"/>
      <c r="I46" s="11"/>
      <c r="J46" s="11"/>
      <c r="K46" s="11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</row>
    <row r="47" spans="1:59" s="8" customFormat="1" ht="12" customHeight="1" x14ac:dyDescent="0.25">
      <c r="A47" s="13" t="s">
        <v>45</v>
      </c>
      <c r="C47" s="11"/>
      <c r="D47" s="11"/>
      <c r="E47" s="11"/>
      <c r="F47" s="11"/>
      <c r="G47" s="11"/>
      <c r="H47" s="11"/>
      <c r="I47" s="11"/>
      <c r="J47" s="11"/>
      <c r="K47" s="11"/>
      <c r="L47" s="12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2"/>
      <c r="AB47" s="12"/>
      <c r="AC47" s="11" t="s">
        <v>46</v>
      </c>
      <c r="AD47" s="14"/>
      <c r="AE47" s="11" t="s">
        <v>47</v>
      </c>
      <c r="AF47" s="11"/>
      <c r="AG47" s="11"/>
      <c r="AH47" s="14" t="s">
        <v>48</v>
      </c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</row>
    <row r="48" spans="1:59" s="8" customFormat="1" ht="12" customHeight="1" x14ac:dyDescent="0.25">
      <c r="A48" s="13"/>
      <c r="C48" s="11"/>
      <c r="D48" s="9">
        <v>1995</v>
      </c>
      <c r="E48" s="9">
        <v>1996</v>
      </c>
      <c r="F48" s="9">
        <v>1997</v>
      </c>
      <c r="G48" s="9">
        <v>1998</v>
      </c>
      <c r="H48" s="9">
        <v>1999</v>
      </c>
      <c r="I48" s="9">
        <v>2000</v>
      </c>
      <c r="J48" s="9">
        <v>2001</v>
      </c>
      <c r="K48" s="9">
        <v>2002</v>
      </c>
      <c r="L48" s="15">
        <v>2003</v>
      </c>
      <c r="M48" s="9">
        <v>2004</v>
      </c>
      <c r="N48" s="9">
        <v>2005</v>
      </c>
      <c r="O48" s="9">
        <v>2006</v>
      </c>
      <c r="P48" s="9">
        <v>2007</v>
      </c>
      <c r="Q48" s="9">
        <v>2008</v>
      </c>
      <c r="R48" s="9">
        <v>2009</v>
      </c>
      <c r="S48" s="9">
        <v>2010</v>
      </c>
      <c r="T48" s="9">
        <v>2011</v>
      </c>
      <c r="U48" s="9">
        <v>2012</v>
      </c>
      <c r="V48" s="9">
        <v>2013</v>
      </c>
      <c r="W48" s="9">
        <v>2014</v>
      </c>
      <c r="X48" s="9">
        <v>2015</v>
      </c>
      <c r="Y48" s="9">
        <v>2016</v>
      </c>
      <c r="Z48" s="15">
        <v>2017</v>
      </c>
      <c r="AA48" s="15">
        <v>2018</v>
      </c>
      <c r="AB48" s="15">
        <v>2019</v>
      </c>
      <c r="AC48" s="9">
        <v>2020</v>
      </c>
      <c r="AD48" s="16">
        <v>2021</v>
      </c>
      <c r="AE48" s="9">
        <v>2022</v>
      </c>
      <c r="AF48" s="9">
        <v>2023</v>
      </c>
      <c r="AG48" s="9">
        <v>2024</v>
      </c>
      <c r="AH48" s="16">
        <v>2025</v>
      </c>
      <c r="AI48" s="9">
        <v>2026</v>
      </c>
      <c r="AJ48" s="9">
        <v>2027</v>
      </c>
      <c r="AK48" s="9">
        <v>2028</v>
      </c>
      <c r="AL48" s="9">
        <v>2029</v>
      </c>
      <c r="AM48" s="9">
        <v>2030</v>
      </c>
      <c r="AN48" s="9">
        <v>2031</v>
      </c>
      <c r="AO48" s="9">
        <v>2032</v>
      </c>
      <c r="AP48" s="9">
        <v>2033</v>
      </c>
      <c r="AQ48" s="9">
        <v>2034</v>
      </c>
      <c r="AR48" s="9">
        <v>2035</v>
      </c>
      <c r="AS48" s="9">
        <v>2036</v>
      </c>
      <c r="AT48" s="9">
        <v>2037</v>
      </c>
      <c r="AU48" s="9">
        <v>2038</v>
      </c>
      <c r="AV48" s="9">
        <v>2039</v>
      </c>
      <c r="AW48" s="9">
        <v>2040</v>
      </c>
      <c r="AX48" s="9">
        <v>2041</v>
      </c>
      <c r="AY48" s="9">
        <v>2042</v>
      </c>
      <c r="AZ48" s="9">
        <v>2043</v>
      </c>
      <c r="BA48" s="9">
        <v>2044</v>
      </c>
      <c r="BB48" s="9">
        <v>2045</v>
      </c>
      <c r="BC48" s="9">
        <v>2046</v>
      </c>
      <c r="BD48" s="9">
        <v>2047</v>
      </c>
      <c r="BE48" s="9">
        <v>2048</v>
      </c>
      <c r="BF48" s="9">
        <v>2049</v>
      </c>
      <c r="BG48" s="9">
        <v>2050</v>
      </c>
    </row>
    <row r="49" spans="1:59" s="8" customFormat="1" ht="12" customHeight="1" x14ac:dyDescent="0.25">
      <c r="A49" s="13" t="s">
        <v>49</v>
      </c>
      <c r="B49" s="8" t="s">
        <v>50</v>
      </c>
      <c r="C49" s="11" t="s">
        <v>51</v>
      </c>
      <c r="D49" s="17">
        <v>0.75615875615875616</v>
      </c>
      <c r="E49" s="17">
        <v>0.75275900000000007</v>
      </c>
      <c r="F49" s="17">
        <v>0.76230699999999996</v>
      </c>
      <c r="G49" s="17">
        <v>0.77227500000000004</v>
      </c>
      <c r="H49" s="17">
        <v>0.77242299999999997</v>
      </c>
      <c r="I49" s="17">
        <v>0.78019199999999989</v>
      </c>
      <c r="J49" s="17">
        <v>0.79682616842223264</v>
      </c>
      <c r="K49" s="17">
        <v>0.79008091307725392</v>
      </c>
      <c r="L49" s="18">
        <v>0.77588242924370932</v>
      </c>
      <c r="M49" s="17">
        <v>0.77201007778108155</v>
      </c>
      <c r="N49" s="17">
        <v>0.76585600086708094</v>
      </c>
      <c r="O49" s="17">
        <v>0.77438622692446579</v>
      </c>
      <c r="P49" s="17">
        <v>0.77456644330495328</v>
      </c>
      <c r="Q49" s="17">
        <v>0.77601695632776446</v>
      </c>
      <c r="R49" s="17">
        <v>0.77277996174693975</v>
      </c>
      <c r="S49" s="17">
        <v>0.77277261096721683</v>
      </c>
      <c r="T49" s="17">
        <v>0.78568952278581572</v>
      </c>
      <c r="U49" s="17">
        <v>0.79041831099081328</v>
      </c>
      <c r="V49" s="17">
        <v>0.79980833787066064</v>
      </c>
      <c r="W49" s="17">
        <v>0.81182613965242656</v>
      </c>
      <c r="X49" s="17">
        <v>0.82317307055732414</v>
      </c>
      <c r="Y49" s="17">
        <v>0.82237859768639432</v>
      </c>
      <c r="Z49" s="18">
        <v>0.8260137479585058</v>
      </c>
      <c r="AA49" s="18">
        <v>0.83018078293292408</v>
      </c>
      <c r="AB49" s="18">
        <v>0.83028259822214867</v>
      </c>
      <c r="AC49" s="17">
        <v>0.82463486888878834</v>
      </c>
      <c r="AD49" s="19">
        <v>0.82669811913775226</v>
      </c>
      <c r="AE49" s="17">
        <v>0.82756202342802376</v>
      </c>
      <c r="AF49" s="17">
        <v>0.82787167852192733</v>
      </c>
      <c r="AG49" s="17">
        <v>0.82740985763972807</v>
      </c>
      <c r="AH49" s="19">
        <v>0.82740985763972807</v>
      </c>
      <c r="AI49" s="17">
        <v>0.82740985763972807</v>
      </c>
      <c r="AJ49" s="17">
        <v>0.82740985763972807</v>
      </c>
      <c r="AK49" s="17">
        <v>0.82740985763972807</v>
      </c>
      <c r="AL49" s="17">
        <v>0.82740985763972807</v>
      </c>
      <c r="AM49" s="17">
        <v>0.82740985763972807</v>
      </c>
      <c r="AN49" s="17">
        <v>0.82740985763972807</v>
      </c>
      <c r="AO49" s="17">
        <v>0.82740985763972807</v>
      </c>
      <c r="AP49" s="17">
        <v>0.82740985763972807</v>
      </c>
      <c r="AQ49" s="17">
        <v>0.82740985763972807</v>
      </c>
      <c r="AR49" s="17">
        <v>0.82740985763972807</v>
      </c>
      <c r="AS49" s="17">
        <v>0.82740985763972807</v>
      </c>
      <c r="AT49" s="17">
        <v>0.82740985763972807</v>
      </c>
      <c r="AU49" s="17">
        <v>0.82740985763972807</v>
      </c>
      <c r="AV49" s="17">
        <v>0.82740985763972807</v>
      </c>
      <c r="AW49" s="17">
        <v>0.82740985763972807</v>
      </c>
      <c r="AX49" s="17">
        <v>0.82740985763972807</v>
      </c>
      <c r="AY49" s="17">
        <v>0.82740985763972807</v>
      </c>
      <c r="AZ49" s="17">
        <v>0.82740985763972807</v>
      </c>
      <c r="BA49" s="17">
        <v>0.82740985763972807</v>
      </c>
      <c r="BB49" s="17">
        <v>0.82740985763972807</v>
      </c>
      <c r="BC49" s="17">
        <v>0.82740985763972807</v>
      </c>
      <c r="BD49" s="17">
        <v>0.82740985763972807</v>
      </c>
      <c r="BE49" s="17">
        <v>0.82740985763972807</v>
      </c>
      <c r="BF49" s="17">
        <v>0.82740985763972807</v>
      </c>
      <c r="BG49" s="17">
        <v>0.82740985763972807</v>
      </c>
    </row>
    <row r="50" spans="1:59" s="8" customFormat="1" ht="12" customHeight="1" x14ac:dyDescent="0.25">
      <c r="A50" s="13" t="s">
        <v>52</v>
      </c>
      <c r="B50" s="8" t="s">
        <v>50</v>
      </c>
      <c r="C50" s="11" t="s">
        <v>51</v>
      </c>
      <c r="D50" s="17">
        <v>0.75615875615875627</v>
      </c>
      <c r="E50" s="17">
        <v>0.75275899999999984</v>
      </c>
      <c r="F50" s="17">
        <v>0.76230699999999996</v>
      </c>
      <c r="G50" s="17">
        <v>0.77227499999999993</v>
      </c>
      <c r="H50" s="17">
        <v>0.77242299999999997</v>
      </c>
      <c r="I50" s="17">
        <v>0.780192</v>
      </c>
      <c r="J50" s="17">
        <v>0.79676858576996246</v>
      </c>
      <c r="K50" s="17">
        <v>0.79011424061792768</v>
      </c>
      <c r="L50" s="18">
        <v>0.77595014473839996</v>
      </c>
      <c r="M50" s="17">
        <v>0.7717288401690291</v>
      </c>
      <c r="N50" s="17">
        <v>0.76638887478991491</v>
      </c>
      <c r="O50" s="17">
        <v>0.77490636124847001</v>
      </c>
      <c r="P50" s="17">
        <v>0.77491884071781991</v>
      </c>
      <c r="Q50" s="17">
        <v>0.77597938792879839</v>
      </c>
      <c r="R50" s="17">
        <v>0.77312600222874883</v>
      </c>
      <c r="S50" s="17">
        <v>0.77311206805982036</v>
      </c>
      <c r="T50" s="17">
        <v>0.78600664271053289</v>
      </c>
      <c r="U50" s="17">
        <v>0.79092074494776354</v>
      </c>
      <c r="V50" s="17">
        <v>0.80038160190389851</v>
      </c>
      <c r="W50" s="17">
        <v>0.81240567945818676</v>
      </c>
      <c r="X50" s="17">
        <v>0.82318710424473596</v>
      </c>
      <c r="Y50" s="17">
        <v>0.82292011546427402</v>
      </c>
      <c r="Z50" s="18">
        <v>0.82652351342238672</v>
      </c>
      <c r="AA50" s="18">
        <v>0.83064409045927823</v>
      </c>
      <c r="AB50" s="18">
        <v>0.74732223446664203</v>
      </c>
      <c r="AC50" s="17">
        <v>0.77608388855043264</v>
      </c>
      <c r="AD50" s="19">
        <v>0.8006987684726028</v>
      </c>
      <c r="AE50" s="17">
        <v>0.7962544990742686</v>
      </c>
      <c r="AF50" s="17">
        <v>0.79020069620464484</v>
      </c>
      <c r="AG50" s="17">
        <v>0.78211201735371816</v>
      </c>
      <c r="AH50" s="19">
        <v>0.78211201735371816</v>
      </c>
      <c r="AI50" s="17">
        <v>0.78211201735371816</v>
      </c>
      <c r="AJ50" s="17">
        <v>0.78211201735371816</v>
      </c>
      <c r="AK50" s="17">
        <v>0.78211201735371816</v>
      </c>
      <c r="AL50" s="17">
        <v>0.78211201735371816</v>
      </c>
      <c r="AM50" s="17">
        <v>0.78211201735371816</v>
      </c>
      <c r="AN50" s="17">
        <v>0.78211201735371816</v>
      </c>
      <c r="AO50" s="17">
        <v>0.78211201735371816</v>
      </c>
      <c r="AP50" s="17">
        <v>0.78211201735371816</v>
      </c>
      <c r="AQ50" s="17">
        <v>0.78211201735371816</v>
      </c>
      <c r="AR50" s="17">
        <v>0.78211201735371816</v>
      </c>
      <c r="AS50" s="17">
        <v>0.78211201735371816</v>
      </c>
      <c r="AT50" s="17">
        <v>0.78211201735371816</v>
      </c>
      <c r="AU50" s="17">
        <v>0.78211201735371816</v>
      </c>
      <c r="AV50" s="17">
        <v>0.78211201735371816</v>
      </c>
      <c r="AW50" s="17">
        <v>0.78211201735371816</v>
      </c>
      <c r="AX50" s="17">
        <v>0.78211201735371816</v>
      </c>
      <c r="AY50" s="17">
        <v>0.78211201735371816</v>
      </c>
      <c r="AZ50" s="17">
        <v>0.78211201735371816</v>
      </c>
      <c r="BA50" s="17">
        <v>0.78211201735371816</v>
      </c>
      <c r="BB50" s="17">
        <v>0.78211201735371816</v>
      </c>
      <c r="BC50" s="17">
        <v>0.78211201735371816</v>
      </c>
      <c r="BD50" s="17">
        <v>0.78211201735371816</v>
      </c>
      <c r="BE50" s="17">
        <v>0.78211201735371816</v>
      </c>
      <c r="BF50" s="17">
        <v>0.78211201735371816</v>
      </c>
      <c r="BG50" s="17">
        <v>0.78211201735371816</v>
      </c>
    </row>
    <row r="51" spans="1:59" s="8" customFormat="1" ht="12" customHeight="1" x14ac:dyDescent="0.25">
      <c r="A51" s="13" t="s">
        <v>53</v>
      </c>
      <c r="B51" s="8" t="s">
        <v>50</v>
      </c>
      <c r="C51" s="11" t="s">
        <v>51</v>
      </c>
      <c r="D51" s="17">
        <v>0.75981938455464482</v>
      </c>
      <c r="E51" s="17">
        <v>0.74169147073373631</v>
      </c>
      <c r="F51" s="17">
        <v>0.76466130048008263</v>
      </c>
      <c r="G51" s="17">
        <v>0.76957578528750337</v>
      </c>
      <c r="H51" s="17">
        <v>0.77099407259283526</v>
      </c>
      <c r="I51" s="17">
        <v>0.78221187830258143</v>
      </c>
      <c r="J51" s="17">
        <v>0.78915137932070101</v>
      </c>
      <c r="K51" s="17">
        <v>0.77400316061412489</v>
      </c>
      <c r="L51" s="18">
        <v>0.76306266607635287</v>
      </c>
      <c r="M51" s="17">
        <v>0.76790958024168954</v>
      </c>
      <c r="N51" s="17">
        <v>0.75564434094602484</v>
      </c>
      <c r="O51" s="17">
        <v>0.76368706029408029</v>
      </c>
      <c r="P51" s="17">
        <v>0.76632698217403861</v>
      </c>
      <c r="Q51" s="17">
        <v>0.77047104081139473</v>
      </c>
      <c r="R51" s="17">
        <v>0.76579837855754984</v>
      </c>
      <c r="S51" s="17">
        <v>0.74554667249059292</v>
      </c>
      <c r="T51" s="17">
        <v>0.75955899569443985</v>
      </c>
      <c r="U51" s="17">
        <v>0.75401423422368929</v>
      </c>
      <c r="V51" s="17">
        <v>0.75930992791699425</v>
      </c>
      <c r="W51" s="17">
        <v>0.76755125798206225</v>
      </c>
      <c r="X51" s="17">
        <v>0.78346643207799072</v>
      </c>
      <c r="Y51" s="17">
        <v>0.78549225845658277</v>
      </c>
      <c r="Z51" s="18">
        <v>0.79464372512108628</v>
      </c>
      <c r="AA51" s="18">
        <v>0.79684551462525754</v>
      </c>
      <c r="AB51" s="18">
        <v>0.8169142153536032</v>
      </c>
      <c r="AC51" s="17">
        <v>0.80592126967994415</v>
      </c>
      <c r="AD51" s="19">
        <v>0.79996339664729477</v>
      </c>
      <c r="AE51" s="17">
        <v>0.80285762428543728</v>
      </c>
      <c r="AF51" s="17">
        <v>0.80450040411830737</v>
      </c>
      <c r="AG51" s="17">
        <v>0.80603138201691737</v>
      </c>
      <c r="AH51" s="19">
        <v>0.80603138201691737</v>
      </c>
      <c r="AI51" s="17">
        <v>0.80603138201691737</v>
      </c>
      <c r="AJ51" s="17">
        <v>0.80603138201691737</v>
      </c>
      <c r="AK51" s="17">
        <v>0.80603138201691737</v>
      </c>
      <c r="AL51" s="17">
        <v>0.80603138201691737</v>
      </c>
      <c r="AM51" s="17">
        <v>0.80603138201691737</v>
      </c>
      <c r="AN51" s="17">
        <v>0.80603138201691737</v>
      </c>
      <c r="AO51" s="17">
        <v>0.80603138201691737</v>
      </c>
      <c r="AP51" s="17">
        <v>0.80603138201691737</v>
      </c>
      <c r="AQ51" s="17">
        <v>0.80603138201691737</v>
      </c>
      <c r="AR51" s="17">
        <v>0.80603138201691737</v>
      </c>
      <c r="AS51" s="17">
        <v>0.80603138201691737</v>
      </c>
      <c r="AT51" s="17">
        <v>0.80603138201691737</v>
      </c>
      <c r="AU51" s="17">
        <v>0.80603138201691737</v>
      </c>
      <c r="AV51" s="17">
        <v>0.80603138201691737</v>
      </c>
      <c r="AW51" s="17">
        <v>0.80603138201691737</v>
      </c>
      <c r="AX51" s="17">
        <v>0.80603138201691737</v>
      </c>
      <c r="AY51" s="17">
        <v>0.80603138201691737</v>
      </c>
      <c r="AZ51" s="17">
        <v>0.80603138201691737</v>
      </c>
      <c r="BA51" s="17">
        <v>0.80603138201691737</v>
      </c>
      <c r="BB51" s="17">
        <v>0.80603138201691737</v>
      </c>
      <c r="BC51" s="17">
        <v>0.80603138201691737</v>
      </c>
      <c r="BD51" s="17">
        <v>0.80603138201691737</v>
      </c>
      <c r="BE51" s="17">
        <v>0.80603138201691737</v>
      </c>
      <c r="BF51" s="17">
        <v>0.80603138201691737</v>
      </c>
      <c r="BG51" s="17">
        <v>0.80603138201691737</v>
      </c>
    </row>
    <row r="52" spans="1:59" s="8" customFormat="1" ht="12" customHeight="1" x14ac:dyDescent="0.25">
      <c r="A52" s="13" t="s">
        <v>54</v>
      </c>
      <c r="B52" s="8" t="s">
        <v>50</v>
      </c>
      <c r="C52" s="11" t="s">
        <v>51</v>
      </c>
      <c r="D52" s="17">
        <v>0.75922508421220003</v>
      </c>
      <c r="E52" s="17">
        <v>0.74242675392607915</v>
      </c>
      <c r="F52" s="17">
        <v>0.73006818736906276</v>
      </c>
      <c r="G52" s="17">
        <v>0.74321649762479836</v>
      </c>
      <c r="H52" s="17">
        <v>0.74442776977697944</v>
      </c>
      <c r="I52" s="17">
        <v>0.76787416745853965</v>
      </c>
      <c r="J52" s="17">
        <v>0.78845594972387723</v>
      </c>
      <c r="K52" s="17">
        <v>0.79237508466645878</v>
      </c>
      <c r="L52" s="18">
        <v>0.78881352523067783</v>
      </c>
      <c r="M52" s="17">
        <v>0.79343732308885306</v>
      </c>
      <c r="N52" s="17">
        <v>0.8104832029802248</v>
      </c>
      <c r="O52" s="17">
        <v>0.82098216181065342</v>
      </c>
      <c r="P52" s="17">
        <v>0.8481538404480371</v>
      </c>
      <c r="Q52" s="17">
        <v>0.85821104829746675</v>
      </c>
      <c r="R52" s="17">
        <v>0.82078194176623187</v>
      </c>
      <c r="S52" s="17">
        <v>0.83268377014321249</v>
      </c>
      <c r="T52" s="17">
        <v>0.83148015649134377</v>
      </c>
      <c r="U52" s="17">
        <v>0.84108112205687968</v>
      </c>
      <c r="V52" s="17">
        <v>0.85871800726256498</v>
      </c>
      <c r="W52" s="17">
        <v>0.87498799780893766</v>
      </c>
      <c r="X52" s="17">
        <v>0.9027838602167475</v>
      </c>
      <c r="Y52" s="17">
        <v>0.90195760717206108</v>
      </c>
      <c r="Z52" s="18">
        <v>0.90281825697564422</v>
      </c>
      <c r="AA52" s="18">
        <v>0.90291195359102561</v>
      </c>
      <c r="AB52" s="18">
        <v>0.91144717300485389</v>
      </c>
      <c r="AC52" s="17">
        <v>0.85805489333572849</v>
      </c>
      <c r="AD52" s="19">
        <v>0.89543797681586257</v>
      </c>
      <c r="AE52" s="17">
        <v>0.89413405074462293</v>
      </c>
      <c r="AF52" s="17">
        <v>0.89239720949841872</v>
      </c>
      <c r="AG52" s="17">
        <v>0.89029426067989736</v>
      </c>
      <c r="AH52" s="19">
        <v>0.89029426067989736</v>
      </c>
      <c r="AI52" s="17">
        <v>0.89029426067989736</v>
      </c>
      <c r="AJ52" s="17">
        <v>0.89029426067989736</v>
      </c>
      <c r="AK52" s="17">
        <v>0.89029426067989736</v>
      </c>
      <c r="AL52" s="17">
        <v>0.89029426067989736</v>
      </c>
      <c r="AM52" s="17">
        <v>0.89029426067989736</v>
      </c>
      <c r="AN52" s="17">
        <v>0.89029426067989736</v>
      </c>
      <c r="AO52" s="17">
        <v>0.89029426067989736</v>
      </c>
      <c r="AP52" s="17">
        <v>0.89029426067989736</v>
      </c>
      <c r="AQ52" s="17">
        <v>0.89029426067989736</v>
      </c>
      <c r="AR52" s="17">
        <v>0.89029426067989736</v>
      </c>
      <c r="AS52" s="17">
        <v>0.89029426067989736</v>
      </c>
      <c r="AT52" s="17">
        <v>0.89029426067989736</v>
      </c>
      <c r="AU52" s="17">
        <v>0.89029426067989736</v>
      </c>
      <c r="AV52" s="17">
        <v>0.89029426067989736</v>
      </c>
      <c r="AW52" s="17">
        <v>0.89029426067989736</v>
      </c>
      <c r="AX52" s="17">
        <v>0.89029426067989736</v>
      </c>
      <c r="AY52" s="17">
        <v>0.89029426067989736</v>
      </c>
      <c r="AZ52" s="17">
        <v>0.89029426067989736</v>
      </c>
      <c r="BA52" s="17">
        <v>0.89029426067989736</v>
      </c>
      <c r="BB52" s="17">
        <v>0.89029426067989736</v>
      </c>
      <c r="BC52" s="17">
        <v>0.89029426067989736</v>
      </c>
      <c r="BD52" s="17">
        <v>0.89029426067989736</v>
      </c>
      <c r="BE52" s="17">
        <v>0.89029426067989736</v>
      </c>
      <c r="BF52" s="17">
        <v>0.89029426067989736</v>
      </c>
      <c r="BG52" s="17">
        <v>0.89029426067989736</v>
      </c>
    </row>
    <row r="53" spans="1:59" s="8" customFormat="1" ht="12" customHeight="1" x14ac:dyDescent="0.25">
      <c r="A53" s="13" t="s">
        <v>55</v>
      </c>
      <c r="B53" s="8" t="s">
        <v>50</v>
      </c>
      <c r="C53" s="11" t="s">
        <v>51</v>
      </c>
      <c r="D53" s="17">
        <v>0.75615875615875616</v>
      </c>
      <c r="E53" s="17">
        <v>0.75275899999999996</v>
      </c>
      <c r="F53" s="17">
        <v>0.76230699999999996</v>
      </c>
      <c r="G53" s="17">
        <v>0.77227500000000004</v>
      </c>
      <c r="H53" s="17">
        <v>0.77242299999999997</v>
      </c>
      <c r="I53" s="17">
        <v>0.780192</v>
      </c>
      <c r="J53" s="17">
        <v>0.79677100000000001</v>
      </c>
      <c r="K53" s="17">
        <v>0.79011702624061253</v>
      </c>
      <c r="L53" s="18">
        <v>0.77607419882197537</v>
      </c>
      <c r="M53" s="17">
        <v>0.77237905078457492</v>
      </c>
      <c r="N53" s="17">
        <v>0.76685402166181738</v>
      </c>
      <c r="O53" s="17">
        <v>0.77498557898196307</v>
      </c>
      <c r="P53" s="17">
        <v>0.77506882574236546</v>
      </c>
      <c r="Q53" s="17">
        <v>0.77678666699429888</v>
      </c>
      <c r="R53" s="17">
        <v>0.77363773523883184</v>
      </c>
      <c r="S53" s="17">
        <v>0.77340177972207103</v>
      </c>
      <c r="T53" s="17">
        <v>0.78620261574578543</v>
      </c>
      <c r="U53" s="17">
        <v>0.79096771004358946</v>
      </c>
      <c r="V53" s="17">
        <v>0.80043309622879355</v>
      </c>
      <c r="W53" s="17">
        <v>0.81237452512752661</v>
      </c>
      <c r="X53" s="17">
        <v>0.82541551817854208</v>
      </c>
      <c r="Y53" s="17">
        <v>0.82294476790313742</v>
      </c>
      <c r="Z53" s="18">
        <v>0.8265479164611429</v>
      </c>
      <c r="AA53" s="18">
        <v>0.83066417126686876</v>
      </c>
      <c r="AB53" s="18">
        <v>0.83065543579817835</v>
      </c>
      <c r="AC53" s="17">
        <v>0.82526608109454014</v>
      </c>
      <c r="AD53" s="19">
        <v>0.8272156745047734</v>
      </c>
      <c r="AE53" s="17">
        <v>0.82806985582510073</v>
      </c>
      <c r="AF53" s="17">
        <v>0.82837424369789225</v>
      </c>
      <c r="AG53" s="17">
        <v>0.82791625818409698</v>
      </c>
      <c r="AH53" s="19">
        <v>0.82791625818409698</v>
      </c>
      <c r="AI53" s="17">
        <v>0.82791625818409698</v>
      </c>
      <c r="AJ53" s="17">
        <v>0.82791625818409698</v>
      </c>
      <c r="AK53" s="17">
        <v>0.82791625818409698</v>
      </c>
      <c r="AL53" s="17">
        <v>0.82791625818409698</v>
      </c>
      <c r="AM53" s="17">
        <v>0.82791625818409698</v>
      </c>
      <c r="AN53" s="17">
        <v>0.82791625818409698</v>
      </c>
      <c r="AO53" s="17">
        <v>0.82791625818409698</v>
      </c>
      <c r="AP53" s="17">
        <v>0.82791625818409698</v>
      </c>
      <c r="AQ53" s="17">
        <v>0.82791625818409698</v>
      </c>
      <c r="AR53" s="17">
        <v>0.82791625818409698</v>
      </c>
      <c r="AS53" s="17">
        <v>0.82791625818409698</v>
      </c>
      <c r="AT53" s="17">
        <v>0.82791625818409698</v>
      </c>
      <c r="AU53" s="17">
        <v>0.82791625818409698</v>
      </c>
      <c r="AV53" s="17">
        <v>0.82791625818409698</v>
      </c>
      <c r="AW53" s="17">
        <v>0.82791625818409698</v>
      </c>
      <c r="AX53" s="17">
        <v>0.82791625818409698</v>
      </c>
      <c r="AY53" s="17">
        <v>0.82791625818409698</v>
      </c>
      <c r="AZ53" s="17">
        <v>0.82791625818409698</v>
      </c>
      <c r="BA53" s="17">
        <v>0.82791625818409698</v>
      </c>
      <c r="BB53" s="17">
        <v>0.82791625818409698</v>
      </c>
      <c r="BC53" s="17">
        <v>0.82791625818409698</v>
      </c>
      <c r="BD53" s="17">
        <v>0.82791625818409698</v>
      </c>
      <c r="BE53" s="17">
        <v>0.82791625818409698</v>
      </c>
      <c r="BF53" s="17">
        <v>0.82791625818409698</v>
      </c>
      <c r="BG53" s="17">
        <v>0.82791625818409698</v>
      </c>
    </row>
    <row r="54" spans="1:59" s="8" customFormat="1" ht="12" customHeight="1" x14ac:dyDescent="0.25">
      <c r="A54" s="13" t="s">
        <v>56</v>
      </c>
      <c r="B54" s="8" t="s">
        <v>50</v>
      </c>
      <c r="C54" s="11" t="s">
        <v>51</v>
      </c>
      <c r="D54" s="17">
        <v>0.73185198261059203</v>
      </c>
      <c r="E54" s="17">
        <v>0.67139249872535889</v>
      </c>
      <c r="F54" s="17">
        <v>0.68455081588676236</v>
      </c>
      <c r="G54" s="17">
        <v>0.68575074409612191</v>
      </c>
      <c r="H54" s="17">
        <v>0.68105606287157416</v>
      </c>
      <c r="I54" s="17">
        <v>0.77199529144567791</v>
      </c>
      <c r="J54" s="17">
        <v>0.70582819928796636</v>
      </c>
      <c r="K54" s="17">
        <v>0.69440058181249686</v>
      </c>
      <c r="L54" s="18">
        <v>0.68845218028328081</v>
      </c>
      <c r="M54" s="17">
        <v>0.67606745869805529</v>
      </c>
      <c r="N54" s="17">
        <v>0.68456872799820412</v>
      </c>
      <c r="O54" s="17">
        <v>0.71667603231472043</v>
      </c>
      <c r="P54" s="17">
        <v>0.71482561567666181</v>
      </c>
      <c r="Q54" s="17">
        <v>0.74146917230167053</v>
      </c>
      <c r="R54" s="17">
        <v>0.76036302085877494</v>
      </c>
      <c r="S54" s="17">
        <v>0.77277243088903946</v>
      </c>
      <c r="T54" s="17">
        <v>0.78947367243491817</v>
      </c>
      <c r="U54" s="17">
        <v>0.7942264283520698</v>
      </c>
      <c r="V54" s="17">
        <v>0.80652927578566269</v>
      </c>
      <c r="W54" s="17">
        <v>0.81801344036776313</v>
      </c>
      <c r="X54" s="17">
        <v>0.78956486142816706</v>
      </c>
      <c r="Y54" s="17">
        <v>0.78404241610693015</v>
      </c>
      <c r="Z54" s="18">
        <v>0.78720563640170838</v>
      </c>
      <c r="AA54" s="18">
        <v>0.78935504795900968</v>
      </c>
      <c r="AB54" s="18">
        <v>0.78228017590462584</v>
      </c>
      <c r="AC54" s="17">
        <v>0.76195104704021943</v>
      </c>
      <c r="AD54" s="19">
        <v>0.78096686468249865</v>
      </c>
      <c r="AE54" s="17">
        <v>0.78035175439761251</v>
      </c>
      <c r="AF54" s="17">
        <v>0.77898097799679322</v>
      </c>
      <c r="AG54" s="17">
        <v>0.77690616400434986</v>
      </c>
      <c r="AH54" s="19">
        <v>0.77690616400434986</v>
      </c>
      <c r="AI54" s="17">
        <v>0.77690616400434986</v>
      </c>
      <c r="AJ54" s="17">
        <v>0.77690616400434986</v>
      </c>
      <c r="AK54" s="17">
        <v>0.77690616400434986</v>
      </c>
      <c r="AL54" s="17">
        <v>0.77690616400434986</v>
      </c>
      <c r="AM54" s="17">
        <v>0.77690616400434986</v>
      </c>
      <c r="AN54" s="17">
        <v>0.77690616400434986</v>
      </c>
      <c r="AO54" s="17">
        <v>0.77690616400434986</v>
      </c>
      <c r="AP54" s="17">
        <v>0.77690616400434986</v>
      </c>
      <c r="AQ54" s="17">
        <v>0.77690616400434986</v>
      </c>
      <c r="AR54" s="17">
        <v>0.77690616400434986</v>
      </c>
      <c r="AS54" s="17">
        <v>0.77690616400434986</v>
      </c>
      <c r="AT54" s="17">
        <v>0.77690616400434986</v>
      </c>
      <c r="AU54" s="17">
        <v>0.77690616400434986</v>
      </c>
      <c r="AV54" s="17">
        <v>0.77690616400434986</v>
      </c>
      <c r="AW54" s="17">
        <v>0.77690616400434986</v>
      </c>
      <c r="AX54" s="17">
        <v>0.77690616400434986</v>
      </c>
      <c r="AY54" s="17">
        <v>0.77690616400434986</v>
      </c>
      <c r="AZ54" s="17">
        <v>0.77690616400434986</v>
      </c>
      <c r="BA54" s="17">
        <v>0.77690616400434986</v>
      </c>
      <c r="BB54" s="17">
        <v>0.77690616400434986</v>
      </c>
      <c r="BC54" s="17">
        <v>0.77690616400434986</v>
      </c>
      <c r="BD54" s="17">
        <v>0.77690616400434986</v>
      </c>
      <c r="BE54" s="17">
        <v>0.77690616400434986</v>
      </c>
      <c r="BF54" s="17">
        <v>0.77690616400434986</v>
      </c>
      <c r="BG54" s="17">
        <v>0.77690616400434986</v>
      </c>
    </row>
    <row r="55" spans="1:59" s="8" customFormat="1" ht="12" customHeight="1" x14ac:dyDescent="0.25">
      <c r="A55" s="13" t="s">
        <v>57</v>
      </c>
      <c r="B55" s="8" t="s">
        <v>50</v>
      </c>
      <c r="C55" s="11" t="s">
        <v>51</v>
      </c>
      <c r="D55" s="17">
        <v>0.69710712168605504</v>
      </c>
      <c r="E55" s="17">
        <v>0.67143938311806861</v>
      </c>
      <c r="F55" s="17">
        <v>0.71372427629251867</v>
      </c>
      <c r="G55" s="17">
        <v>0.7591528081628498</v>
      </c>
      <c r="H55" s="17">
        <v>0.74375071691193495</v>
      </c>
      <c r="I55" s="17">
        <v>0.74294102676510498</v>
      </c>
      <c r="J55" s="17">
        <v>0.75978915425189419</v>
      </c>
      <c r="K55" s="17">
        <v>0.72271323470019355</v>
      </c>
      <c r="L55" s="18">
        <v>0.72814117486276031</v>
      </c>
      <c r="M55" s="17">
        <v>0.7164706287476047</v>
      </c>
      <c r="N55" s="17">
        <v>0.70646984202314367</v>
      </c>
      <c r="O55" s="17">
        <v>0.70886779237988373</v>
      </c>
      <c r="P55" s="17">
        <v>0.69101533241277124</v>
      </c>
      <c r="Q55" s="17">
        <v>0.6985252727463056</v>
      </c>
      <c r="R55" s="17">
        <v>0.70984900189572475</v>
      </c>
      <c r="S55" s="17">
        <v>0.69094246534908155</v>
      </c>
      <c r="T55" s="17">
        <v>0.72455968804502902</v>
      </c>
      <c r="U55" s="17">
        <v>0.70461186006870036</v>
      </c>
      <c r="V55" s="17">
        <v>0.71095917207367432</v>
      </c>
      <c r="W55" s="17">
        <v>0.74508490777066538</v>
      </c>
      <c r="X55" s="17">
        <v>0.76398646980531948</v>
      </c>
      <c r="Y55" s="17">
        <v>0.80661943595629992</v>
      </c>
      <c r="Z55" s="18">
        <v>0.7808196377322657</v>
      </c>
      <c r="AA55" s="18">
        <v>0.79402047715904678</v>
      </c>
      <c r="AB55" s="18">
        <v>0.76838869616246908</v>
      </c>
      <c r="AC55" s="17">
        <v>0.84396486827444372</v>
      </c>
      <c r="AD55" s="19">
        <v>0.79876262305690493</v>
      </c>
      <c r="AE55" s="17">
        <v>0.79719126047702604</v>
      </c>
      <c r="AF55" s="17">
        <v>0.8004655850259782</v>
      </c>
      <c r="AG55" s="17">
        <v>0.80175460659936437</v>
      </c>
      <c r="AH55" s="19">
        <v>0.80175460659936437</v>
      </c>
      <c r="AI55" s="17">
        <v>0.80175460659936437</v>
      </c>
      <c r="AJ55" s="17">
        <v>0.80175460659936437</v>
      </c>
      <c r="AK55" s="17">
        <v>0.80175460659936437</v>
      </c>
      <c r="AL55" s="17">
        <v>0.80175460659936437</v>
      </c>
      <c r="AM55" s="17">
        <v>0.80175460659936437</v>
      </c>
      <c r="AN55" s="17">
        <v>0.80175460659936437</v>
      </c>
      <c r="AO55" s="17">
        <v>0.80175460659936437</v>
      </c>
      <c r="AP55" s="17">
        <v>0.80175460659936437</v>
      </c>
      <c r="AQ55" s="17">
        <v>0.80175460659936437</v>
      </c>
      <c r="AR55" s="17">
        <v>0.80175460659936437</v>
      </c>
      <c r="AS55" s="17">
        <v>0.80175460659936437</v>
      </c>
      <c r="AT55" s="17">
        <v>0.80175460659936437</v>
      </c>
      <c r="AU55" s="17">
        <v>0.80175460659936437</v>
      </c>
      <c r="AV55" s="17">
        <v>0.80175460659936437</v>
      </c>
      <c r="AW55" s="17">
        <v>0.80175460659936437</v>
      </c>
      <c r="AX55" s="17">
        <v>0.80175460659936437</v>
      </c>
      <c r="AY55" s="17">
        <v>0.80175460659936437</v>
      </c>
      <c r="AZ55" s="17">
        <v>0.80175460659936437</v>
      </c>
      <c r="BA55" s="17">
        <v>0.80175460659936437</v>
      </c>
      <c r="BB55" s="17">
        <v>0.80175460659936437</v>
      </c>
      <c r="BC55" s="17">
        <v>0.80175460659936437</v>
      </c>
      <c r="BD55" s="17">
        <v>0.80175460659936437</v>
      </c>
      <c r="BE55" s="17">
        <v>0.80175460659936437</v>
      </c>
      <c r="BF55" s="17">
        <v>0.80175460659936437</v>
      </c>
      <c r="BG55" s="17">
        <v>0.80175460659936437</v>
      </c>
    </row>
    <row r="56" spans="1:59" s="8" customFormat="1" ht="12" customHeight="1" x14ac:dyDescent="0.25">
      <c r="A56" s="13" t="s">
        <v>58</v>
      </c>
      <c r="B56" s="8" t="s">
        <v>50</v>
      </c>
      <c r="C56" s="11" t="s">
        <v>51</v>
      </c>
      <c r="D56" s="17">
        <v>0.75615875615875605</v>
      </c>
      <c r="E56" s="17">
        <v>0.75275899999999996</v>
      </c>
      <c r="F56" s="17">
        <v>0.76230699999999996</v>
      </c>
      <c r="G56" s="17">
        <v>0.77227499999999993</v>
      </c>
      <c r="H56" s="17">
        <v>0.77242299999999997</v>
      </c>
      <c r="I56" s="17">
        <v>0.780192</v>
      </c>
      <c r="J56" s="17">
        <v>0.79677100000000001</v>
      </c>
      <c r="K56" s="17">
        <v>0.79012000000000004</v>
      </c>
      <c r="L56" s="18">
        <v>0.77623403459754847</v>
      </c>
      <c r="M56" s="17">
        <v>0.77242446446880619</v>
      </c>
      <c r="N56" s="17">
        <v>0.76691994597189805</v>
      </c>
      <c r="O56" s="17">
        <v>0.77510035622834206</v>
      </c>
      <c r="P56" s="17">
        <v>0.77511296672816599</v>
      </c>
      <c r="Q56" s="17">
        <v>0.77680125206261097</v>
      </c>
      <c r="R56" s="17">
        <v>0.7735681488320636</v>
      </c>
      <c r="S56" s="17">
        <v>0.77336225805024417</v>
      </c>
      <c r="T56" s="17">
        <v>0.78629243502457624</v>
      </c>
      <c r="U56" s="17">
        <v>0.79346920919114772</v>
      </c>
      <c r="V56" s="17">
        <v>0.80044306188082204</v>
      </c>
      <c r="W56" s="17">
        <v>0.81240978948443443</v>
      </c>
      <c r="X56" s="17">
        <v>0.77992315919317057</v>
      </c>
      <c r="Y56" s="17">
        <v>0.82325456096872462</v>
      </c>
      <c r="Z56" s="18">
        <v>0.82655194038283131</v>
      </c>
      <c r="AA56" s="18">
        <v>0.830672106304573</v>
      </c>
      <c r="AB56" s="18">
        <v>0.80615331226917808</v>
      </c>
      <c r="AC56" s="17">
        <v>0.79725762022687208</v>
      </c>
      <c r="AD56" s="19">
        <v>0.81677790803043582</v>
      </c>
      <c r="AE56" s="17">
        <v>0.81548257744277808</v>
      </c>
      <c r="AF56" s="17">
        <v>0.81326870485476754</v>
      </c>
      <c r="AG56" s="17">
        <v>0.80978802456480636</v>
      </c>
      <c r="AH56" s="19">
        <v>0.80978802456480636</v>
      </c>
      <c r="AI56" s="17">
        <v>0.80978802456480636</v>
      </c>
      <c r="AJ56" s="17">
        <v>0.80978802456480636</v>
      </c>
      <c r="AK56" s="17">
        <v>0.80978802456480636</v>
      </c>
      <c r="AL56" s="17">
        <v>0.80978802456480636</v>
      </c>
      <c r="AM56" s="17">
        <v>0.80978802456480636</v>
      </c>
      <c r="AN56" s="17">
        <v>0.80978802456480636</v>
      </c>
      <c r="AO56" s="17">
        <v>0.80978802456480636</v>
      </c>
      <c r="AP56" s="17">
        <v>0.80978802456480636</v>
      </c>
      <c r="AQ56" s="17">
        <v>0.80978802456480636</v>
      </c>
      <c r="AR56" s="17">
        <v>0.80978802456480636</v>
      </c>
      <c r="AS56" s="17">
        <v>0.80978802456480636</v>
      </c>
      <c r="AT56" s="17">
        <v>0.80978802456480636</v>
      </c>
      <c r="AU56" s="17">
        <v>0.80978802456480636</v>
      </c>
      <c r="AV56" s="17">
        <v>0.80978802456480636</v>
      </c>
      <c r="AW56" s="17">
        <v>0.80978802456480636</v>
      </c>
      <c r="AX56" s="17">
        <v>0.80978802456480636</v>
      </c>
      <c r="AY56" s="17">
        <v>0.80978802456480636</v>
      </c>
      <c r="AZ56" s="17">
        <v>0.80978802456480636</v>
      </c>
      <c r="BA56" s="17">
        <v>0.80978802456480636</v>
      </c>
      <c r="BB56" s="17">
        <v>0.80978802456480636</v>
      </c>
      <c r="BC56" s="17">
        <v>0.80978802456480636</v>
      </c>
      <c r="BD56" s="17">
        <v>0.80978802456480636</v>
      </c>
      <c r="BE56" s="17">
        <v>0.80978802456480636</v>
      </c>
      <c r="BF56" s="17">
        <v>0.80978802456480636</v>
      </c>
      <c r="BG56" s="17">
        <v>0.80978802456480636</v>
      </c>
    </row>
    <row r="57" spans="1:59" s="8" customFormat="1" ht="12" customHeight="1" x14ac:dyDescent="0.25">
      <c r="A57" s="13" t="s">
        <v>59</v>
      </c>
      <c r="B57" s="8" t="s">
        <v>50</v>
      </c>
      <c r="C57" s="11" t="s">
        <v>51</v>
      </c>
      <c r="D57" s="17">
        <v>0.88911630761692795</v>
      </c>
      <c r="E57" s="17">
        <v>0.54669637766115387</v>
      </c>
      <c r="F57" s="17">
        <v>0.63885708074759362</v>
      </c>
      <c r="G57" s="17">
        <v>0.7624036206638517</v>
      </c>
      <c r="H57" s="17">
        <v>0.73661909145667259</v>
      </c>
      <c r="I57" s="17">
        <v>0.68836981677215925</v>
      </c>
      <c r="J57" s="17">
        <v>0.76988979980947947</v>
      </c>
      <c r="K57" s="17">
        <v>0.75564572802974994</v>
      </c>
      <c r="L57" s="18">
        <v>0.73530693822476856</v>
      </c>
      <c r="M57" s="17">
        <v>0.74851061726302304</v>
      </c>
      <c r="N57" s="17">
        <v>0.72007131119463041</v>
      </c>
      <c r="O57" s="17">
        <v>0.73661316620452177</v>
      </c>
      <c r="P57" s="17">
        <v>0.73406648441083533</v>
      </c>
      <c r="Q57" s="17">
        <v>0.76016672581953548</v>
      </c>
      <c r="R57" s="17">
        <v>0.76864814347291943</v>
      </c>
      <c r="S57" s="17">
        <v>0.69302880940136347</v>
      </c>
      <c r="T57" s="17">
        <v>0.73984185372179501</v>
      </c>
      <c r="U57" s="17">
        <v>0.72504373540131528</v>
      </c>
      <c r="V57" s="17">
        <v>0.78408993048897668</v>
      </c>
      <c r="W57" s="17">
        <v>0.72561546376039987</v>
      </c>
      <c r="X57" s="17">
        <v>0.75999883456309558</v>
      </c>
      <c r="Y57" s="17">
        <v>0.81651685912300831</v>
      </c>
      <c r="Z57" s="18">
        <v>0.79575012064717654</v>
      </c>
      <c r="AA57" s="18">
        <v>0.78926040556605337</v>
      </c>
      <c r="AB57" s="18">
        <v>0.76285958004208254</v>
      </c>
      <c r="AC57" s="17">
        <v>0.81674725631590661</v>
      </c>
      <c r="AD57" s="19">
        <v>0.7962268443388455</v>
      </c>
      <c r="AE57" s="17">
        <v>0.79216884138201293</v>
      </c>
      <c r="AF57" s="17">
        <v>0.79145258552898012</v>
      </c>
      <c r="AG57" s="17">
        <v>0.79189102152156543</v>
      </c>
      <c r="AH57" s="19">
        <v>0.79189102152156543</v>
      </c>
      <c r="AI57" s="17">
        <v>0.79189102152156543</v>
      </c>
      <c r="AJ57" s="17">
        <v>0.79189102152156543</v>
      </c>
      <c r="AK57" s="17">
        <v>0.79189102152156543</v>
      </c>
      <c r="AL57" s="17">
        <v>0.79189102152156543</v>
      </c>
      <c r="AM57" s="17">
        <v>0.79189102152156543</v>
      </c>
      <c r="AN57" s="17">
        <v>0.79189102152156543</v>
      </c>
      <c r="AO57" s="17">
        <v>0.79189102152156543</v>
      </c>
      <c r="AP57" s="17">
        <v>0.79189102152156543</v>
      </c>
      <c r="AQ57" s="17">
        <v>0.79189102152156543</v>
      </c>
      <c r="AR57" s="17">
        <v>0.79189102152156543</v>
      </c>
      <c r="AS57" s="17">
        <v>0.79189102152156543</v>
      </c>
      <c r="AT57" s="17">
        <v>0.79189102152156543</v>
      </c>
      <c r="AU57" s="17">
        <v>0.79189102152156543</v>
      </c>
      <c r="AV57" s="17">
        <v>0.79189102152156543</v>
      </c>
      <c r="AW57" s="17">
        <v>0.79189102152156543</v>
      </c>
      <c r="AX57" s="17">
        <v>0.79189102152156543</v>
      </c>
      <c r="AY57" s="17">
        <v>0.79189102152156543</v>
      </c>
      <c r="AZ57" s="17">
        <v>0.79189102152156543</v>
      </c>
      <c r="BA57" s="17">
        <v>0.79189102152156543</v>
      </c>
      <c r="BB57" s="17">
        <v>0.79189102152156543</v>
      </c>
      <c r="BC57" s="17">
        <v>0.79189102152156543</v>
      </c>
      <c r="BD57" s="17">
        <v>0.79189102152156543</v>
      </c>
      <c r="BE57" s="17">
        <v>0.79189102152156543</v>
      </c>
      <c r="BF57" s="17">
        <v>0.79189102152156543</v>
      </c>
      <c r="BG57" s="17">
        <v>0.79189102152156543</v>
      </c>
    </row>
    <row r="58" spans="1:59" s="8" customFormat="1" ht="12" customHeight="1" x14ac:dyDescent="0.25">
      <c r="A58" s="13" t="s">
        <v>60</v>
      </c>
      <c r="B58" s="8" t="s">
        <v>50</v>
      </c>
      <c r="C58" s="11" t="s">
        <v>51</v>
      </c>
      <c r="D58" s="17">
        <v>0.75615875615875616</v>
      </c>
      <c r="E58" s="17">
        <v>0.75275899999999996</v>
      </c>
      <c r="F58" s="17">
        <v>0.76418182683092484</v>
      </c>
      <c r="G58" s="17">
        <v>0.77420458074450904</v>
      </c>
      <c r="H58" s="17">
        <v>0.77436450668739765</v>
      </c>
      <c r="I58" s="17">
        <v>0.78205470937492383</v>
      </c>
      <c r="J58" s="17">
        <v>0.79834269897733379</v>
      </c>
      <c r="K58" s="17">
        <v>0.79178802320169983</v>
      </c>
      <c r="L58" s="18">
        <v>0.77711372742413154</v>
      </c>
      <c r="M58" s="17">
        <v>0.77328567460386111</v>
      </c>
      <c r="N58" s="17">
        <v>0.76783285168657911</v>
      </c>
      <c r="O58" s="17">
        <v>0.77578992503618882</v>
      </c>
      <c r="P58" s="17">
        <v>0.77596427650666933</v>
      </c>
      <c r="Q58" s="17">
        <v>0.77761032515589923</v>
      </c>
      <c r="R58" s="17">
        <v>0.77414201405323357</v>
      </c>
      <c r="S58" s="17">
        <v>0.773927717104403</v>
      </c>
      <c r="T58" s="17">
        <v>0.78680501165948369</v>
      </c>
      <c r="U58" s="17">
        <v>0.79158301589449298</v>
      </c>
      <c r="V58" s="17">
        <v>0.80103633637232174</v>
      </c>
      <c r="W58" s="17">
        <v>0.81299960229207424</v>
      </c>
      <c r="X58" s="17">
        <v>0.82420807680435504</v>
      </c>
      <c r="Y58" s="17">
        <v>0.82343399101535053</v>
      </c>
      <c r="Z58" s="18">
        <v>0.82700810369854694</v>
      </c>
      <c r="AA58" s="18">
        <v>0.83118501455517413</v>
      </c>
      <c r="AB58" s="18">
        <v>0.83123019009756471</v>
      </c>
      <c r="AC58" s="17">
        <v>0.82541462421055456</v>
      </c>
      <c r="AD58" s="19">
        <v>0.82765438471543828</v>
      </c>
      <c r="AE58" s="17">
        <v>0.82849846345545575</v>
      </c>
      <c r="AF58" s="17">
        <v>0.82879653540683762</v>
      </c>
      <c r="AG58" s="17">
        <v>0.82831883957717023</v>
      </c>
      <c r="AH58" s="19">
        <v>0.82831883957717023</v>
      </c>
      <c r="AI58" s="17">
        <v>0.82831883957717023</v>
      </c>
      <c r="AJ58" s="17">
        <v>0.82831883957717023</v>
      </c>
      <c r="AK58" s="17">
        <v>0.82831883957717023</v>
      </c>
      <c r="AL58" s="17">
        <v>0.82831883957717023</v>
      </c>
      <c r="AM58" s="17">
        <v>0.82831883957717023</v>
      </c>
      <c r="AN58" s="17">
        <v>0.82831883957717023</v>
      </c>
      <c r="AO58" s="17">
        <v>0.82831883957717023</v>
      </c>
      <c r="AP58" s="17">
        <v>0.82831883957717023</v>
      </c>
      <c r="AQ58" s="17">
        <v>0.82831883957717023</v>
      </c>
      <c r="AR58" s="17">
        <v>0.82831883957717023</v>
      </c>
      <c r="AS58" s="17">
        <v>0.82831883957717023</v>
      </c>
      <c r="AT58" s="17">
        <v>0.82831883957717023</v>
      </c>
      <c r="AU58" s="17">
        <v>0.82831883957717023</v>
      </c>
      <c r="AV58" s="17">
        <v>0.82831883957717023</v>
      </c>
      <c r="AW58" s="17">
        <v>0.82831883957717023</v>
      </c>
      <c r="AX58" s="17">
        <v>0.82831883957717023</v>
      </c>
      <c r="AY58" s="17">
        <v>0.82831883957717023</v>
      </c>
      <c r="AZ58" s="17">
        <v>0.82831883957717023</v>
      </c>
      <c r="BA58" s="17">
        <v>0.82831883957717023</v>
      </c>
      <c r="BB58" s="17">
        <v>0.82831883957717023</v>
      </c>
      <c r="BC58" s="17">
        <v>0.82831883957717023</v>
      </c>
      <c r="BD58" s="17">
        <v>0.82831883957717023</v>
      </c>
      <c r="BE58" s="17">
        <v>0.82831883957717023</v>
      </c>
      <c r="BF58" s="17">
        <v>0.82831883957717023</v>
      </c>
      <c r="BG58" s="17">
        <v>0.82831883957717023</v>
      </c>
    </row>
    <row r="59" spans="1:59" s="8" customFormat="1" ht="12" customHeight="1" x14ac:dyDescent="0.25">
      <c r="A59" s="13" t="s">
        <v>61</v>
      </c>
      <c r="B59" s="8" t="s">
        <v>50</v>
      </c>
      <c r="C59" s="11" t="s">
        <v>51</v>
      </c>
      <c r="D59" s="17">
        <v>0.75615875615875616</v>
      </c>
      <c r="E59" s="17">
        <v>0.75275899999999984</v>
      </c>
      <c r="F59" s="17">
        <v>0.76230699999999996</v>
      </c>
      <c r="G59" s="17">
        <v>0.77227500000000004</v>
      </c>
      <c r="H59" s="17">
        <v>0.77242299999999997</v>
      </c>
      <c r="I59" s="17">
        <v>0.780192</v>
      </c>
      <c r="J59" s="17">
        <v>0.79677100000000001</v>
      </c>
      <c r="K59" s="17">
        <v>0.74478262819149577</v>
      </c>
      <c r="L59" s="18">
        <v>0.73574281869418923</v>
      </c>
      <c r="M59" s="17">
        <v>0.77162537036929246</v>
      </c>
      <c r="N59" s="17">
        <v>0.73207509520764524</v>
      </c>
      <c r="O59" s="17">
        <v>0.74777635019110533</v>
      </c>
      <c r="P59" s="17">
        <v>0.75848512998021245</v>
      </c>
      <c r="Q59" s="17">
        <v>0.77239757668404996</v>
      </c>
      <c r="R59" s="17">
        <v>0.77442198064598944</v>
      </c>
      <c r="S59" s="17">
        <v>0.7742562354874617</v>
      </c>
      <c r="T59" s="17">
        <v>0.78616379877926457</v>
      </c>
      <c r="U59" s="17">
        <v>0.79092340742311273</v>
      </c>
      <c r="V59" s="17">
        <v>0.80041922170425006</v>
      </c>
      <c r="W59" s="17">
        <v>0.81236799314431596</v>
      </c>
      <c r="X59" s="17">
        <v>0.87380934660492304</v>
      </c>
      <c r="Y59" s="17">
        <v>0.82302690806988144</v>
      </c>
      <c r="Z59" s="18">
        <v>0.82653658739729974</v>
      </c>
      <c r="AA59" s="18">
        <v>0.83064635652956587</v>
      </c>
      <c r="AB59" s="18">
        <v>0.83063921411674213</v>
      </c>
      <c r="AC59" s="17">
        <v>0.8252575075064319</v>
      </c>
      <c r="AD59" s="19">
        <v>0.82722131472398419</v>
      </c>
      <c r="AE59" s="17">
        <v>0.82806019605480485</v>
      </c>
      <c r="AF59" s="17">
        <v>0.82836491778630583</v>
      </c>
      <c r="AG59" s="17">
        <v>0.82790863003765391</v>
      </c>
      <c r="AH59" s="19">
        <v>0.82790863003765391</v>
      </c>
      <c r="AI59" s="17">
        <v>0.82790863003765391</v>
      </c>
      <c r="AJ59" s="17">
        <v>0.82790863003765391</v>
      </c>
      <c r="AK59" s="17">
        <v>0.82790863003765391</v>
      </c>
      <c r="AL59" s="17">
        <v>0.82790863003765391</v>
      </c>
      <c r="AM59" s="17">
        <v>0.82790863003765391</v>
      </c>
      <c r="AN59" s="17">
        <v>0.82790863003765391</v>
      </c>
      <c r="AO59" s="17">
        <v>0.82790863003765391</v>
      </c>
      <c r="AP59" s="17">
        <v>0.82790863003765391</v>
      </c>
      <c r="AQ59" s="17">
        <v>0.82790863003765391</v>
      </c>
      <c r="AR59" s="17">
        <v>0.82790863003765391</v>
      </c>
      <c r="AS59" s="17">
        <v>0.82790863003765391</v>
      </c>
      <c r="AT59" s="17">
        <v>0.82790863003765391</v>
      </c>
      <c r="AU59" s="17">
        <v>0.82790863003765391</v>
      </c>
      <c r="AV59" s="17">
        <v>0.82790863003765391</v>
      </c>
      <c r="AW59" s="17">
        <v>0.82790863003765391</v>
      </c>
      <c r="AX59" s="17">
        <v>0.82790863003765391</v>
      </c>
      <c r="AY59" s="17">
        <v>0.82790863003765391</v>
      </c>
      <c r="AZ59" s="17">
        <v>0.82790863003765391</v>
      </c>
      <c r="BA59" s="17">
        <v>0.82790863003765391</v>
      </c>
      <c r="BB59" s="17">
        <v>0.82790863003765391</v>
      </c>
      <c r="BC59" s="17">
        <v>0.82790863003765391</v>
      </c>
      <c r="BD59" s="17">
        <v>0.82790863003765391</v>
      </c>
      <c r="BE59" s="17">
        <v>0.82790863003765391</v>
      </c>
      <c r="BF59" s="17">
        <v>0.82790863003765391</v>
      </c>
      <c r="BG59" s="17">
        <v>0.82790863003765391</v>
      </c>
    </row>
    <row r="60" spans="1:59" s="8" customFormat="1" ht="12" customHeight="1" x14ac:dyDescent="0.25">
      <c r="A60" s="13" t="s">
        <v>62</v>
      </c>
      <c r="B60" s="8" t="s">
        <v>50</v>
      </c>
      <c r="C60" s="11" t="s">
        <v>51</v>
      </c>
      <c r="D60" s="17">
        <v>0.39340226468114087</v>
      </c>
      <c r="E60" s="17">
        <v>0.38014000128554004</v>
      </c>
      <c r="F60" s="17">
        <v>0.39850193206604689</v>
      </c>
      <c r="G60" s="17">
        <v>0.38843621573452164</v>
      </c>
      <c r="H60" s="17">
        <v>0.37313372141172618</v>
      </c>
      <c r="I60" s="17">
        <v>0.3995358684612198</v>
      </c>
      <c r="J60" s="17">
        <v>0.36201831149586822</v>
      </c>
      <c r="K60" s="17">
        <v>0.35285921275196064</v>
      </c>
      <c r="L60" s="18">
        <v>0.40088025890191381</v>
      </c>
      <c r="M60" s="17">
        <v>0.43692938931941949</v>
      </c>
      <c r="N60" s="17">
        <v>0.44770680918016637</v>
      </c>
      <c r="O60" s="17">
        <v>0.46331747204560508</v>
      </c>
      <c r="P60" s="17">
        <v>0.55556949611639206</v>
      </c>
      <c r="Q60" s="17">
        <v>0.53833725051722647</v>
      </c>
      <c r="R60" s="17">
        <v>0.50399502293874687</v>
      </c>
      <c r="S60" s="17">
        <v>0.58080491210214324</v>
      </c>
      <c r="T60" s="17">
        <v>0.63220861697614772</v>
      </c>
      <c r="U60" s="17">
        <v>0.64158389233713864</v>
      </c>
      <c r="V60" s="17">
        <v>0.68535712143724659</v>
      </c>
      <c r="W60" s="17">
        <v>0.65700078498744208</v>
      </c>
      <c r="X60" s="17">
        <v>0.74234275602559829</v>
      </c>
      <c r="Y60" s="17">
        <v>0.72629833789407139</v>
      </c>
      <c r="Z60" s="18">
        <v>0.72934169410528304</v>
      </c>
      <c r="AA60" s="18">
        <v>0.76207206168448849</v>
      </c>
      <c r="AB60" s="18">
        <v>0.70614340478638404</v>
      </c>
      <c r="AC60" s="17">
        <v>0.79483305096309576</v>
      </c>
      <c r="AD60" s="19">
        <v>0.74373770988666454</v>
      </c>
      <c r="AE60" s="17">
        <v>0.74722558428518315</v>
      </c>
      <c r="AF60" s="17">
        <v>0.75080236232116315</v>
      </c>
      <c r="AG60" s="17">
        <v>0.74854842244849817</v>
      </c>
      <c r="AH60" s="19">
        <v>0.74854842244849817</v>
      </c>
      <c r="AI60" s="17">
        <v>0.74854842244849817</v>
      </c>
      <c r="AJ60" s="17">
        <v>0.74854842244849817</v>
      </c>
      <c r="AK60" s="17">
        <v>0.74854842244849817</v>
      </c>
      <c r="AL60" s="17">
        <v>0.74854842244849817</v>
      </c>
      <c r="AM60" s="17">
        <v>0.74854842244849817</v>
      </c>
      <c r="AN60" s="17">
        <v>0.74854842244849817</v>
      </c>
      <c r="AO60" s="17">
        <v>0.74854842244849817</v>
      </c>
      <c r="AP60" s="17">
        <v>0.74854842244849817</v>
      </c>
      <c r="AQ60" s="17">
        <v>0.74854842244849817</v>
      </c>
      <c r="AR60" s="17">
        <v>0.74854842244849817</v>
      </c>
      <c r="AS60" s="17">
        <v>0.74854842244849817</v>
      </c>
      <c r="AT60" s="17">
        <v>0.74854842244849817</v>
      </c>
      <c r="AU60" s="17">
        <v>0.74854842244849817</v>
      </c>
      <c r="AV60" s="17">
        <v>0.74854842244849817</v>
      </c>
      <c r="AW60" s="17">
        <v>0.74854842244849817</v>
      </c>
      <c r="AX60" s="17">
        <v>0.74854842244849817</v>
      </c>
      <c r="AY60" s="17">
        <v>0.74854842244849817</v>
      </c>
      <c r="AZ60" s="17">
        <v>0.74854842244849817</v>
      </c>
      <c r="BA60" s="17">
        <v>0.74854842244849817</v>
      </c>
      <c r="BB60" s="17">
        <v>0.74854842244849817</v>
      </c>
      <c r="BC60" s="17">
        <v>0.74854842244849817</v>
      </c>
      <c r="BD60" s="17">
        <v>0.74854842244849817</v>
      </c>
      <c r="BE60" s="17">
        <v>0.74854842244849817</v>
      </c>
      <c r="BF60" s="17">
        <v>0.74854842244849817</v>
      </c>
      <c r="BG60" s="17">
        <v>0.74854842244849817</v>
      </c>
    </row>
    <row r="61" spans="1:59" s="8" customFormat="1" ht="12" customHeight="1" x14ac:dyDescent="0.25">
      <c r="A61" s="13" t="s">
        <v>63</v>
      </c>
      <c r="B61" s="8" t="s">
        <v>50</v>
      </c>
      <c r="C61" s="11" t="s">
        <v>51</v>
      </c>
      <c r="D61" s="17">
        <v>0.66233015073635371</v>
      </c>
      <c r="E61" s="17">
        <v>0.6657272061383317</v>
      </c>
      <c r="F61" s="17">
        <v>0.68992173002131418</v>
      </c>
      <c r="G61" s="17">
        <v>0.67563593425205015</v>
      </c>
      <c r="H61" s="17">
        <v>0.75269166804601928</v>
      </c>
      <c r="I61" s="17">
        <v>0.72791799074498875</v>
      </c>
      <c r="J61" s="17">
        <v>0.77410470745650706</v>
      </c>
      <c r="K61" s="17">
        <v>0.77117059058983184</v>
      </c>
      <c r="L61" s="18">
        <v>0.73538230179208719</v>
      </c>
      <c r="M61" s="17">
        <v>0.6503995467782725</v>
      </c>
      <c r="N61" s="17">
        <v>0.74137652833681411</v>
      </c>
      <c r="O61" s="17">
        <v>0.75241646123861505</v>
      </c>
      <c r="P61" s="17">
        <v>0.62960850637906118</v>
      </c>
      <c r="Q61" s="17">
        <v>0.72269060332729906</v>
      </c>
      <c r="R61" s="17">
        <v>0.74142237180016157</v>
      </c>
      <c r="S61" s="17">
        <v>0.72066426876068357</v>
      </c>
      <c r="T61" s="17">
        <v>0.72883599260232257</v>
      </c>
      <c r="U61" s="17">
        <v>0.74734944036160655</v>
      </c>
      <c r="V61" s="17">
        <v>0.78631018459873037</v>
      </c>
      <c r="W61" s="17">
        <v>0.79050817180929478</v>
      </c>
      <c r="X61" s="17">
        <v>0.68071008146685563</v>
      </c>
      <c r="Y61" s="17">
        <v>0.6990456551164772</v>
      </c>
      <c r="Z61" s="18">
        <v>0.68279868017412715</v>
      </c>
      <c r="AA61" s="18">
        <v>0.69576736534128936</v>
      </c>
      <c r="AB61" s="18">
        <v>0.7122477009963758</v>
      </c>
      <c r="AC61" s="17">
        <v>0.76504428381108314</v>
      </c>
      <c r="AD61" s="19">
        <v>0.71098073708787046</v>
      </c>
      <c r="AE61" s="17">
        <v>0.7133677534821492</v>
      </c>
      <c r="AF61" s="17">
        <v>0.71948156814375364</v>
      </c>
      <c r="AG61" s="17">
        <v>0.72422440870424631</v>
      </c>
      <c r="AH61" s="19">
        <v>0.72422440870424631</v>
      </c>
      <c r="AI61" s="17">
        <v>0.72422440870424631</v>
      </c>
      <c r="AJ61" s="17">
        <v>0.72422440870424631</v>
      </c>
      <c r="AK61" s="17">
        <v>0.72422440870424631</v>
      </c>
      <c r="AL61" s="17">
        <v>0.72422440870424631</v>
      </c>
      <c r="AM61" s="17">
        <v>0.72422440870424631</v>
      </c>
      <c r="AN61" s="17">
        <v>0.72422440870424631</v>
      </c>
      <c r="AO61" s="17">
        <v>0.72422440870424631</v>
      </c>
      <c r="AP61" s="17">
        <v>0.72422440870424631</v>
      </c>
      <c r="AQ61" s="17">
        <v>0.72422440870424631</v>
      </c>
      <c r="AR61" s="17">
        <v>0.72422440870424631</v>
      </c>
      <c r="AS61" s="17">
        <v>0.72422440870424631</v>
      </c>
      <c r="AT61" s="17">
        <v>0.72422440870424631</v>
      </c>
      <c r="AU61" s="17">
        <v>0.72422440870424631</v>
      </c>
      <c r="AV61" s="17">
        <v>0.72422440870424631</v>
      </c>
      <c r="AW61" s="17">
        <v>0.72422440870424631</v>
      </c>
      <c r="AX61" s="17">
        <v>0.72422440870424631</v>
      </c>
      <c r="AY61" s="17">
        <v>0.72422440870424631</v>
      </c>
      <c r="AZ61" s="17">
        <v>0.72422440870424631</v>
      </c>
      <c r="BA61" s="17">
        <v>0.72422440870424631</v>
      </c>
      <c r="BB61" s="17">
        <v>0.72422440870424631</v>
      </c>
      <c r="BC61" s="17">
        <v>0.72422440870424631</v>
      </c>
      <c r="BD61" s="17">
        <v>0.72422440870424631</v>
      </c>
      <c r="BE61" s="17">
        <v>0.72422440870424631</v>
      </c>
      <c r="BF61" s="17">
        <v>0.72422440870424631</v>
      </c>
      <c r="BG61" s="17">
        <v>0.72422440870424631</v>
      </c>
    </row>
    <row r="62" spans="1:59" s="8" customFormat="1" ht="12" customHeight="1" x14ac:dyDescent="0.25">
      <c r="A62" s="13" t="s">
        <v>64</v>
      </c>
      <c r="B62" s="8" t="s">
        <v>50</v>
      </c>
      <c r="C62" s="11" t="s">
        <v>51</v>
      </c>
      <c r="D62" s="17">
        <v>0.62246346744278047</v>
      </c>
      <c r="E62" s="17">
        <v>0.62651617949241534</v>
      </c>
      <c r="F62" s="17">
        <v>0.63575825939477704</v>
      </c>
      <c r="G62" s="17">
        <v>0.67676165406702216</v>
      </c>
      <c r="H62" s="17">
        <v>0.66022979671074833</v>
      </c>
      <c r="I62" s="17">
        <v>0.69429597495783035</v>
      </c>
      <c r="J62" s="17">
        <v>0.70580879853213896</v>
      </c>
      <c r="K62" s="17">
        <v>0.70869490222556919</v>
      </c>
      <c r="L62" s="18">
        <v>0.69609990177254788</v>
      </c>
      <c r="M62" s="17">
        <v>0.7280633482581651</v>
      </c>
      <c r="N62" s="17">
        <v>0.72793033292122655</v>
      </c>
      <c r="O62" s="17">
        <v>0.7569431565723026</v>
      </c>
      <c r="P62" s="17">
        <v>0.69163161658503014</v>
      </c>
      <c r="Q62" s="17">
        <v>0.68280211986185424</v>
      </c>
      <c r="R62" s="17">
        <v>0.70828096639841498</v>
      </c>
      <c r="S62" s="17">
        <v>0.70403512577147243</v>
      </c>
      <c r="T62" s="17">
        <v>0.70000929845187843</v>
      </c>
      <c r="U62" s="17">
        <v>0.68909591844631435</v>
      </c>
      <c r="V62" s="17">
        <v>0.6816240612179203</v>
      </c>
      <c r="W62" s="17">
        <v>0.66327662430047263</v>
      </c>
      <c r="X62" s="17">
        <v>0.69797531503344212</v>
      </c>
      <c r="Y62" s="17">
        <v>0.68785857116962812</v>
      </c>
      <c r="Z62" s="18">
        <v>0.67033701108073873</v>
      </c>
      <c r="AA62" s="18">
        <v>0.66158436494733552</v>
      </c>
      <c r="AB62" s="18">
        <v>0.63705965459091962</v>
      </c>
      <c r="AC62" s="17">
        <v>0.65637169529557682</v>
      </c>
      <c r="AD62" s="19">
        <v>0.66264225941683974</v>
      </c>
      <c r="AE62" s="17">
        <v>0.65759899706628211</v>
      </c>
      <c r="AF62" s="17">
        <v>0.65505139426339076</v>
      </c>
      <c r="AG62" s="17">
        <v>0.65374480012660174</v>
      </c>
      <c r="AH62" s="19">
        <v>0.65374480012660174</v>
      </c>
      <c r="AI62" s="17">
        <v>0.65374480012660174</v>
      </c>
      <c r="AJ62" s="17">
        <v>0.65374480012660174</v>
      </c>
      <c r="AK62" s="17">
        <v>0.65374480012660174</v>
      </c>
      <c r="AL62" s="17">
        <v>0.65374480012660174</v>
      </c>
      <c r="AM62" s="17">
        <v>0.65374480012660174</v>
      </c>
      <c r="AN62" s="17">
        <v>0.65374480012660174</v>
      </c>
      <c r="AO62" s="17">
        <v>0.65374480012660174</v>
      </c>
      <c r="AP62" s="17">
        <v>0.65374480012660174</v>
      </c>
      <c r="AQ62" s="17">
        <v>0.65374480012660174</v>
      </c>
      <c r="AR62" s="17">
        <v>0.65374480012660174</v>
      </c>
      <c r="AS62" s="17">
        <v>0.65374480012660174</v>
      </c>
      <c r="AT62" s="17">
        <v>0.65374480012660174</v>
      </c>
      <c r="AU62" s="17">
        <v>0.65374480012660174</v>
      </c>
      <c r="AV62" s="17">
        <v>0.65374480012660174</v>
      </c>
      <c r="AW62" s="17">
        <v>0.65374480012660174</v>
      </c>
      <c r="AX62" s="17">
        <v>0.65374480012660174</v>
      </c>
      <c r="AY62" s="17">
        <v>0.65374480012660174</v>
      </c>
      <c r="AZ62" s="17">
        <v>0.65374480012660174</v>
      </c>
      <c r="BA62" s="17">
        <v>0.65374480012660174</v>
      </c>
      <c r="BB62" s="17">
        <v>0.65374480012660174</v>
      </c>
      <c r="BC62" s="17">
        <v>0.65374480012660174</v>
      </c>
      <c r="BD62" s="17">
        <v>0.65374480012660174</v>
      </c>
      <c r="BE62" s="17">
        <v>0.65374480012660174</v>
      </c>
      <c r="BF62" s="17">
        <v>0.65374480012660174</v>
      </c>
      <c r="BG62" s="17">
        <v>0.65374480012660174</v>
      </c>
    </row>
    <row r="63" spans="1:59" s="8" customFormat="1" ht="12" customHeight="1" x14ac:dyDescent="0.25">
      <c r="A63" s="13" t="s">
        <v>65</v>
      </c>
      <c r="B63" s="8" t="s">
        <v>50</v>
      </c>
      <c r="C63" s="11" t="s">
        <v>51</v>
      </c>
      <c r="D63" s="17">
        <v>0.75615875615875605</v>
      </c>
      <c r="E63" s="17">
        <v>0.75275899999999996</v>
      </c>
      <c r="F63" s="17">
        <v>0.76230699999999996</v>
      </c>
      <c r="G63" s="17">
        <v>0.77227499999999993</v>
      </c>
      <c r="H63" s="17">
        <v>0.77242299999999997</v>
      </c>
      <c r="I63" s="17">
        <v>0.780192</v>
      </c>
      <c r="J63" s="17">
        <v>0.79676556489412254</v>
      </c>
      <c r="K63" s="17">
        <v>0.78178553236164883</v>
      </c>
      <c r="L63" s="18">
        <v>0.76922947149546583</v>
      </c>
      <c r="M63" s="17">
        <v>0.76870637079126303</v>
      </c>
      <c r="N63" s="17">
        <v>0.76395933537704352</v>
      </c>
      <c r="O63" s="17">
        <v>0.77274231652121017</v>
      </c>
      <c r="P63" s="17">
        <v>0.77440079269006412</v>
      </c>
      <c r="Q63" s="17">
        <v>0.77529895874097732</v>
      </c>
      <c r="R63" s="17">
        <v>0.77254931152705164</v>
      </c>
      <c r="S63" s="17">
        <v>0.77277711366366386</v>
      </c>
      <c r="T63" s="17">
        <v>0.78587611553479142</v>
      </c>
      <c r="U63" s="17">
        <v>0.79083762998668217</v>
      </c>
      <c r="V63" s="17">
        <v>0.80043490901176773</v>
      </c>
      <c r="W63" s="17">
        <v>0.81217263910975823</v>
      </c>
      <c r="X63" s="17">
        <v>0.82374547001676102</v>
      </c>
      <c r="Y63" s="17">
        <v>0.82306101991287772</v>
      </c>
      <c r="Z63" s="18">
        <v>0.82386487430693367</v>
      </c>
      <c r="AA63" s="18">
        <v>0.82904735417504583</v>
      </c>
      <c r="AB63" s="18">
        <v>0.82851060700138868</v>
      </c>
      <c r="AC63" s="17">
        <v>0.82523196232984697</v>
      </c>
      <c r="AD63" s="19">
        <v>0.82594316354521857</v>
      </c>
      <c r="AE63" s="17">
        <v>0.8265195922716867</v>
      </c>
      <c r="AF63" s="17">
        <v>0.8270505358646375</v>
      </c>
      <c r="AG63" s="17">
        <v>0.82665117220255568</v>
      </c>
      <c r="AH63" s="19">
        <v>0.82665117220255568</v>
      </c>
      <c r="AI63" s="17">
        <v>0.82665117220255568</v>
      </c>
      <c r="AJ63" s="17">
        <v>0.82665117220255568</v>
      </c>
      <c r="AK63" s="17">
        <v>0.82665117220255568</v>
      </c>
      <c r="AL63" s="17">
        <v>0.82665117220255568</v>
      </c>
      <c r="AM63" s="17">
        <v>0.82665117220255568</v>
      </c>
      <c r="AN63" s="17">
        <v>0.82665117220255568</v>
      </c>
      <c r="AO63" s="17">
        <v>0.82665117220255568</v>
      </c>
      <c r="AP63" s="17">
        <v>0.82665117220255568</v>
      </c>
      <c r="AQ63" s="17">
        <v>0.82665117220255568</v>
      </c>
      <c r="AR63" s="17">
        <v>0.82665117220255568</v>
      </c>
      <c r="AS63" s="17">
        <v>0.82665117220255568</v>
      </c>
      <c r="AT63" s="17">
        <v>0.82665117220255568</v>
      </c>
      <c r="AU63" s="17">
        <v>0.82665117220255568</v>
      </c>
      <c r="AV63" s="17">
        <v>0.82665117220255568</v>
      </c>
      <c r="AW63" s="17">
        <v>0.82665117220255568</v>
      </c>
      <c r="AX63" s="17">
        <v>0.82665117220255568</v>
      </c>
      <c r="AY63" s="17">
        <v>0.82665117220255568</v>
      </c>
      <c r="AZ63" s="17">
        <v>0.82665117220255568</v>
      </c>
      <c r="BA63" s="17">
        <v>0.82665117220255568</v>
      </c>
      <c r="BB63" s="17">
        <v>0.82665117220255568</v>
      </c>
      <c r="BC63" s="17">
        <v>0.82665117220255568</v>
      </c>
      <c r="BD63" s="17">
        <v>0.82665117220255568</v>
      </c>
      <c r="BE63" s="17">
        <v>0.82665117220255568</v>
      </c>
      <c r="BF63" s="17">
        <v>0.82665117220255568</v>
      </c>
      <c r="BG63" s="17">
        <v>0.82665117220255568</v>
      </c>
    </row>
    <row r="64" spans="1:59" s="8" customFormat="1" ht="12" customHeight="1" x14ac:dyDescent="0.25">
      <c r="A64" s="13" t="s">
        <v>66</v>
      </c>
      <c r="B64" s="8" t="s">
        <v>50</v>
      </c>
      <c r="C64" s="11" t="s">
        <v>51</v>
      </c>
      <c r="D64" s="17">
        <v>0.67791634278417945</v>
      </c>
      <c r="E64" s="17">
        <v>0.69247582320563017</v>
      </c>
      <c r="F64" s="17">
        <v>0.69732153087363624</v>
      </c>
      <c r="G64" s="17">
        <v>0.71673369348977967</v>
      </c>
      <c r="H64" s="17">
        <v>0.75742426516430483</v>
      </c>
      <c r="I64" s="17">
        <v>0.7610983935513439</v>
      </c>
      <c r="J64" s="17">
        <v>0.72283717732589348</v>
      </c>
      <c r="K64" s="17">
        <v>0.75286154147355588</v>
      </c>
      <c r="L64" s="18">
        <v>0.68715974659871537</v>
      </c>
      <c r="M64" s="17">
        <v>0.67057933998308594</v>
      </c>
      <c r="N64" s="17">
        <v>0.65240470780772586</v>
      </c>
      <c r="O64" s="17">
        <v>0.64834363699460817</v>
      </c>
      <c r="P64" s="17">
        <v>0.71805575864835125</v>
      </c>
      <c r="Q64" s="17">
        <v>0.71544573004646816</v>
      </c>
      <c r="R64" s="17">
        <v>0.73079469670510611</v>
      </c>
      <c r="S64" s="17">
        <v>0.70612269855013043</v>
      </c>
      <c r="T64" s="17">
        <v>0.69067288339436239</v>
      </c>
      <c r="U64" s="17">
        <v>0.71859149105409503</v>
      </c>
      <c r="V64" s="17">
        <v>0.70861225120747784</v>
      </c>
      <c r="W64" s="17">
        <v>0.76827886486734576</v>
      </c>
      <c r="X64" s="17">
        <v>0.80260160829658223</v>
      </c>
      <c r="Y64" s="17">
        <v>0.79639366390929012</v>
      </c>
      <c r="Z64" s="18">
        <v>0.81397110390223293</v>
      </c>
      <c r="AA64" s="18">
        <v>0.83170139237846363</v>
      </c>
      <c r="AB64" s="18">
        <v>0.82812600481017695</v>
      </c>
      <c r="AC64" s="17">
        <v>0.81911066170419833</v>
      </c>
      <c r="AD64" s="19">
        <v>0.81786056534087237</v>
      </c>
      <c r="AE64" s="17">
        <v>0.8221539456271888</v>
      </c>
      <c r="AF64" s="17">
        <v>0.82379051397217995</v>
      </c>
      <c r="AG64" s="17">
        <v>0.82220833829092332</v>
      </c>
      <c r="AH64" s="19">
        <v>0.82220833829092332</v>
      </c>
      <c r="AI64" s="17">
        <v>0.82220833829092332</v>
      </c>
      <c r="AJ64" s="17">
        <v>0.82220833829092332</v>
      </c>
      <c r="AK64" s="17">
        <v>0.82220833829092332</v>
      </c>
      <c r="AL64" s="17">
        <v>0.82220833829092332</v>
      </c>
      <c r="AM64" s="17">
        <v>0.82220833829092332</v>
      </c>
      <c r="AN64" s="17">
        <v>0.82220833829092332</v>
      </c>
      <c r="AO64" s="17">
        <v>0.82220833829092332</v>
      </c>
      <c r="AP64" s="17">
        <v>0.82220833829092332</v>
      </c>
      <c r="AQ64" s="17">
        <v>0.82220833829092332</v>
      </c>
      <c r="AR64" s="17">
        <v>0.82220833829092332</v>
      </c>
      <c r="AS64" s="17">
        <v>0.82220833829092332</v>
      </c>
      <c r="AT64" s="17">
        <v>0.82220833829092332</v>
      </c>
      <c r="AU64" s="17">
        <v>0.82220833829092332</v>
      </c>
      <c r="AV64" s="17">
        <v>0.82220833829092332</v>
      </c>
      <c r="AW64" s="17">
        <v>0.82220833829092332</v>
      </c>
      <c r="AX64" s="17">
        <v>0.82220833829092332</v>
      </c>
      <c r="AY64" s="17">
        <v>0.82220833829092332</v>
      </c>
      <c r="AZ64" s="17">
        <v>0.82220833829092332</v>
      </c>
      <c r="BA64" s="17">
        <v>0.82220833829092332</v>
      </c>
      <c r="BB64" s="17">
        <v>0.82220833829092332</v>
      </c>
      <c r="BC64" s="17">
        <v>0.82220833829092332</v>
      </c>
      <c r="BD64" s="17">
        <v>0.82220833829092332</v>
      </c>
      <c r="BE64" s="17">
        <v>0.82220833829092332</v>
      </c>
      <c r="BF64" s="17">
        <v>0.82220833829092332</v>
      </c>
      <c r="BG64" s="17">
        <v>0.82220833829092332</v>
      </c>
    </row>
    <row r="65" spans="1:59" s="8" customFormat="1" ht="12" customHeight="1" x14ac:dyDescent="0.25">
      <c r="A65" s="13" t="s">
        <v>49</v>
      </c>
      <c r="B65" s="8" t="s">
        <v>50</v>
      </c>
      <c r="C65" s="11" t="s">
        <v>67</v>
      </c>
      <c r="D65" s="17">
        <v>0.19785819785819789</v>
      </c>
      <c r="E65" s="17">
        <v>0.18731500000000004</v>
      </c>
      <c r="F65" s="17">
        <v>0.17706200000000002</v>
      </c>
      <c r="G65" s="17">
        <v>0.16670699999999999</v>
      </c>
      <c r="H65" s="17">
        <v>0.167467</v>
      </c>
      <c r="I65" s="17">
        <v>0.15578900000000001</v>
      </c>
      <c r="J65" s="17">
        <v>0.14067042868750598</v>
      </c>
      <c r="K65" s="17">
        <v>0.14235948567681717</v>
      </c>
      <c r="L65" s="18">
        <v>0.12478158116654872</v>
      </c>
      <c r="M65" s="17">
        <v>0.11339193312951694</v>
      </c>
      <c r="N65" s="17">
        <v>0.10442228199820379</v>
      </c>
      <c r="O65" s="17">
        <v>8.91117659785267E-2</v>
      </c>
      <c r="P65" s="17">
        <v>8.6956492646842021E-2</v>
      </c>
      <c r="Q65" s="17">
        <v>7.8299909456993666E-2</v>
      </c>
      <c r="R65" s="17">
        <v>7.4665731751263384E-2</v>
      </c>
      <c r="S65" s="17">
        <v>7.2502224826093933E-2</v>
      </c>
      <c r="T65" s="17">
        <v>6.4441412616219176E-2</v>
      </c>
      <c r="U65" s="17">
        <v>6.2533967852024391E-2</v>
      </c>
      <c r="V65" s="17">
        <v>5.6768382160799789E-2</v>
      </c>
      <c r="W65" s="17">
        <v>5.2799184610326379E-2</v>
      </c>
      <c r="X65" s="17">
        <v>4.9634192221720427E-2</v>
      </c>
      <c r="Y65" s="17">
        <v>5.2519357256850495E-2</v>
      </c>
      <c r="Z65" s="18">
        <v>5.2151552672717434E-2</v>
      </c>
      <c r="AA65" s="18">
        <v>4.8425369556804591E-2</v>
      </c>
      <c r="AB65" s="18">
        <v>4.847206695473439E-2</v>
      </c>
      <c r="AC65" s="17">
        <v>4.717113957458878E-2</v>
      </c>
      <c r="AD65" s="19">
        <v>4.9747897203139137E-2</v>
      </c>
      <c r="AE65" s="17">
        <v>4.9193605192396864E-2</v>
      </c>
      <c r="AF65" s="17">
        <v>4.8602015696332754E-2</v>
      </c>
      <c r="AG65" s="17">
        <v>4.8637344924238393E-2</v>
      </c>
      <c r="AH65" s="19">
        <v>4.8637344924238393E-2</v>
      </c>
      <c r="AI65" s="17">
        <v>4.8637344924238393E-2</v>
      </c>
      <c r="AJ65" s="17">
        <v>4.8637344924238393E-2</v>
      </c>
      <c r="AK65" s="17">
        <v>4.8637344924238393E-2</v>
      </c>
      <c r="AL65" s="17">
        <v>4.8637344924238393E-2</v>
      </c>
      <c r="AM65" s="17">
        <v>4.8637344924238393E-2</v>
      </c>
      <c r="AN65" s="17">
        <v>4.8637344924238393E-2</v>
      </c>
      <c r="AO65" s="17">
        <v>4.8637344924238393E-2</v>
      </c>
      <c r="AP65" s="17">
        <v>4.8637344924238393E-2</v>
      </c>
      <c r="AQ65" s="17">
        <v>4.8637344924238393E-2</v>
      </c>
      <c r="AR65" s="17">
        <v>4.8637344924238393E-2</v>
      </c>
      <c r="AS65" s="17">
        <v>4.8637344924238393E-2</v>
      </c>
      <c r="AT65" s="17">
        <v>4.8637344924238393E-2</v>
      </c>
      <c r="AU65" s="17">
        <v>4.8637344924238393E-2</v>
      </c>
      <c r="AV65" s="17">
        <v>4.8637344924238393E-2</v>
      </c>
      <c r="AW65" s="17">
        <v>4.8637344924238393E-2</v>
      </c>
      <c r="AX65" s="17">
        <v>4.8637344924238393E-2</v>
      </c>
      <c r="AY65" s="17">
        <v>4.8637344924238393E-2</v>
      </c>
      <c r="AZ65" s="17">
        <v>4.8637344924238393E-2</v>
      </c>
      <c r="BA65" s="17">
        <v>4.8637344924238393E-2</v>
      </c>
      <c r="BB65" s="17">
        <v>4.8637344924238393E-2</v>
      </c>
      <c r="BC65" s="17">
        <v>4.8637344924238393E-2</v>
      </c>
      <c r="BD65" s="17">
        <v>4.8637344924238393E-2</v>
      </c>
      <c r="BE65" s="17">
        <v>4.8637344924238393E-2</v>
      </c>
      <c r="BF65" s="17">
        <v>4.8637344924238393E-2</v>
      </c>
      <c r="BG65" s="17">
        <v>4.8637344924238393E-2</v>
      </c>
    </row>
    <row r="66" spans="1:59" s="8" customFormat="1" ht="12" customHeight="1" x14ac:dyDescent="0.25">
      <c r="A66" s="13" t="s">
        <v>52</v>
      </c>
      <c r="B66" s="8" t="s">
        <v>50</v>
      </c>
      <c r="C66" s="11" t="s">
        <v>67</v>
      </c>
      <c r="D66" s="17">
        <v>0.19785819785819789</v>
      </c>
      <c r="E66" s="17">
        <v>0.18731500000000001</v>
      </c>
      <c r="F66" s="17">
        <v>0.177062</v>
      </c>
      <c r="G66" s="17">
        <v>0.16670699999999997</v>
      </c>
      <c r="H66" s="17">
        <v>0.167467</v>
      </c>
      <c r="I66" s="17">
        <v>0.15578900000000001</v>
      </c>
      <c r="J66" s="17">
        <v>0.1406936037212691</v>
      </c>
      <c r="K66" s="17">
        <v>0.14232325186565831</v>
      </c>
      <c r="L66" s="18">
        <v>0.12471220205648409</v>
      </c>
      <c r="M66" s="17">
        <v>0.11372403986562545</v>
      </c>
      <c r="N66" s="17">
        <v>0.10381397176481123</v>
      </c>
      <c r="O66" s="17">
        <v>8.8489874417689213E-2</v>
      </c>
      <c r="P66" s="17">
        <v>8.6551351509196864E-2</v>
      </c>
      <c r="Q66" s="17">
        <v>7.7823136880412758E-2</v>
      </c>
      <c r="R66" s="17">
        <v>7.4251797623957908E-2</v>
      </c>
      <c r="S66" s="17">
        <v>7.2063991249566833E-2</v>
      </c>
      <c r="T66" s="17">
        <v>6.4063725364077451E-2</v>
      </c>
      <c r="U66" s="17">
        <v>6.1937884510757379E-2</v>
      </c>
      <c r="V66" s="17">
        <v>5.6092723329189589E-2</v>
      </c>
      <c r="W66" s="17">
        <v>5.2122874253601896E-2</v>
      </c>
      <c r="X66" s="17">
        <v>4.9681097177963825E-2</v>
      </c>
      <c r="Y66" s="17">
        <v>5.1895430638336106E-2</v>
      </c>
      <c r="Z66" s="18">
        <v>5.1568343951300701E-2</v>
      </c>
      <c r="AA66" s="18">
        <v>4.7904929033723433E-2</v>
      </c>
      <c r="AB66" s="18">
        <v>0.10994934218925329</v>
      </c>
      <c r="AC66" s="17">
        <v>0.12291260664246297</v>
      </c>
      <c r="AD66" s="19">
        <v>7.6846130491015296E-2</v>
      </c>
      <c r="AE66" s="17">
        <v>8.1836270461551133E-2</v>
      </c>
      <c r="AF66" s="17">
        <v>8.7889855763601227E-2</v>
      </c>
      <c r="AG66" s="17">
        <v>9.5886841109576765E-2</v>
      </c>
      <c r="AH66" s="19">
        <v>9.5886841109576765E-2</v>
      </c>
      <c r="AI66" s="17">
        <v>9.5886841109576765E-2</v>
      </c>
      <c r="AJ66" s="17">
        <v>9.5886841109576765E-2</v>
      </c>
      <c r="AK66" s="17">
        <v>9.5886841109576765E-2</v>
      </c>
      <c r="AL66" s="17">
        <v>9.5886841109576765E-2</v>
      </c>
      <c r="AM66" s="17">
        <v>9.5886841109576765E-2</v>
      </c>
      <c r="AN66" s="17">
        <v>9.5886841109576765E-2</v>
      </c>
      <c r="AO66" s="17">
        <v>9.5886841109576765E-2</v>
      </c>
      <c r="AP66" s="17">
        <v>9.5886841109576765E-2</v>
      </c>
      <c r="AQ66" s="17">
        <v>9.5886841109576765E-2</v>
      </c>
      <c r="AR66" s="17">
        <v>9.5886841109576765E-2</v>
      </c>
      <c r="AS66" s="17">
        <v>9.5886841109576765E-2</v>
      </c>
      <c r="AT66" s="17">
        <v>9.5886841109576765E-2</v>
      </c>
      <c r="AU66" s="17">
        <v>9.5886841109576765E-2</v>
      </c>
      <c r="AV66" s="17">
        <v>9.5886841109576765E-2</v>
      </c>
      <c r="AW66" s="17">
        <v>9.5886841109576765E-2</v>
      </c>
      <c r="AX66" s="17">
        <v>9.5886841109576765E-2</v>
      </c>
      <c r="AY66" s="17">
        <v>9.5886841109576765E-2</v>
      </c>
      <c r="AZ66" s="17">
        <v>9.5886841109576765E-2</v>
      </c>
      <c r="BA66" s="17">
        <v>9.5886841109576765E-2</v>
      </c>
      <c r="BB66" s="17">
        <v>9.5886841109576765E-2</v>
      </c>
      <c r="BC66" s="17">
        <v>9.5886841109576765E-2</v>
      </c>
      <c r="BD66" s="17">
        <v>9.5886841109576765E-2</v>
      </c>
      <c r="BE66" s="17">
        <v>9.5886841109576765E-2</v>
      </c>
      <c r="BF66" s="17">
        <v>9.5886841109576765E-2</v>
      </c>
      <c r="BG66" s="17">
        <v>9.5886841109576765E-2</v>
      </c>
    </row>
    <row r="67" spans="1:59" s="8" customFormat="1" ht="12" customHeight="1" x14ac:dyDescent="0.25">
      <c r="A67" s="13" t="s">
        <v>53</v>
      </c>
      <c r="B67" s="8" t="s">
        <v>50</v>
      </c>
      <c r="C67" s="11" t="s">
        <v>67</v>
      </c>
      <c r="D67" s="17">
        <v>0.19520737986140119</v>
      </c>
      <c r="E67" s="17">
        <v>0.20167993747844298</v>
      </c>
      <c r="F67" s="17">
        <v>0.17649818309104998</v>
      </c>
      <c r="G67" s="17">
        <v>0.17210258172555318</v>
      </c>
      <c r="H67" s="17">
        <v>0.17150403308567047</v>
      </c>
      <c r="I67" s="17">
        <v>0.15761430343487967</v>
      </c>
      <c r="J67" s="17">
        <v>0.15108537037391512</v>
      </c>
      <c r="K67" s="17">
        <v>0.16151764252617401</v>
      </c>
      <c r="L67" s="18">
        <v>0.14354400709349976</v>
      </c>
      <c r="M67" s="17">
        <v>0.1216066675437014</v>
      </c>
      <c r="N67" s="17">
        <v>0.11998497016535138</v>
      </c>
      <c r="O67" s="17">
        <v>0.10633229697516179</v>
      </c>
      <c r="P67" s="17">
        <v>0.10341435445530649</v>
      </c>
      <c r="Q67" s="17">
        <v>8.9545952949399613E-2</v>
      </c>
      <c r="R67" s="17">
        <v>8.7379044593433111E-2</v>
      </c>
      <c r="S67" s="17">
        <v>0.10898151318579707</v>
      </c>
      <c r="T67" s="17">
        <v>0.10035310386172164</v>
      </c>
      <c r="U67" s="17">
        <v>0.10961264808463911</v>
      </c>
      <c r="V67" s="17">
        <v>9.7923734670589763E-2</v>
      </c>
      <c r="W67" s="17">
        <v>9.6466370737353618E-2</v>
      </c>
      <c r="X67" s="17">
        <v>0.10026905736353803</v>
      </c>
      <c r="Y67" s="17">
        <v>9.8444581250016164E-2</v>
      </c>
      <c r="Z67" s="18">
        <v>9.6882142879055652E-2</v>
      </c>
      <c r="AA67" s="18">
        <v>9.4610156242687288E-2</v>
      </c>
      <c r="AB67" s="18">
        <v>8.3632437577871255E-2</v>
      </c>
      <c r="AC67" s="17">
        <v>6.9748326700804525E-2</v>
      </c>
      <c r="AD67" s="19">
        <v>8.8663528930086971E-2</v>
      </c>
      <c r="AE67" s="17">
        <v>8.6707318466101135E-2</v>
      </c>
      <c r="AF67" s="17">
        <v>8.4672353583510246E-2</v>
      </c>
      <c r="AG67" s="17">
        <v>8.2684793051674824E-2</v>
      </c>
      <c r="AH67" s="19">
        <v>8.2684793051674824E-2</v>
      </c>
      <c r="AI67" s="17">
        <v>8.2684793051674824E-2</v>
      </c>
      <c r="AJ67" s="17">
        <v>8.2684793051674824E-2</v>
      </c>
      <c r="AK67" s="17">
        <v>8.2684793051674824E-2</v>
      </c>
      <c r="AL67" s="17">
        <v>8.2684793051674824E-2</v>
      </c>
      <c r="AM67" s="17">
        <v>8.2684793051674824E-2</v>
      </c>
      <c r="AN67" s="17">
        <v>8.2684793051674824E-2</v>
      </c>
      <c r="AO67" s="17">
        <v>8.2684793051674824E-2</v>
      </c>
      <c r="AP67" s="17">
        <v>8.2684793051674824E-2</v>
      </c>
      <c r="AQ67" s="17">
        <v>8.2684793051674824E-2</v>
      </c>
      <c r="AR67" s="17">
        <v>8.2684793051674824E-2</v>
      </c>
      <c r="AS67" s="17">
        <v>8.2684793051674824E-2</v>
      </c>
      <c r="AT67" s="17">
        <v>8.2684793051674824E-2</v>
      </c>
      <c r="AU67" s="17">
        <v>8.2684793051674824E-2</v>
      </c>
      <c r="AV67" s="17">
        <v>8.2684793051674824E-2</v>
      </c>
      <c r="AW67" s="17">
        <v>8.2684793051674824E-2</v>
      </c>
      <c r="AX67" s="17">
        <v>8.2684793051674824E-2</v>
      </c>
      <c r="AY67" s="17">
        <v>8.2684793051674824E-2</v>
      </c>
      <c r="AZ67" s="17">
        <v>8.2684793051674824E-2</v>
      </c>
      <c r="BA67" s="17">
        <v>8.2684793051674824E-2</v>
      </c>
      <c r="BB67" s="17">
        <v>8.2684793051674824E-2</v>
      </c>
      <c r="BC67" s="17">
        <v>8.2684793051674824E-2</v>
      </c>
      <c r="BD67" s="17">
        <v>8.2684793051674824E-2</v>
      </c>
      <c r="BE67" s="17">
        <v>8.2684793051674824E-2</v>
      </c>
      <c r="BF67" s="17">
        <v>8.2684793051674824E-2</v>
      </c>
      <c r="BG67" s="17">
        <v>8.2684793051674824E-2</v>
      </c>
    </row>
    <row r="68" spans="1:59" s="8" customFormat="1" ht="12" customHeight="1" x14ac:dyDescent="0.25">
      <c r="A68" s="13" t="s">
        <v>54</v>
      </c>
      <c r="B68" s="8" t="s">
        <v>50</v>
      </c>
      <c r="C68" s="11" t="s">
        <v>67</v>
      </c>
      <c r="D68" s="17">
        <v>0.1703544217881402</v>
      </c>
      <c r="E68" s="17">
        <v>0.16319205731453787</v>
      </c>
      <c r="F68" s="17">
        <v>0.16729759438761321</v>
      </c>
      <c r="G68" s="17">
        <v>0.15409474506159845</v>
      </c>
      <c r="H68" s="17">
        <v>0.15428279652052049</v>
      </c>
      <c r="I68" s="17">
        <v>0.14349985322079739</v>
      </c>
      <c r="J68" s="17">
        <v>0.10527102370078542</v>
      </c>
      <c r="K68" s="17">
        <v>9.7061731915965871E-2</v>
      </c>
      <c r="L68" s="18">
        <v>8.6013859319025068E-2</v>
      </c>
      <c r="M68" s="17">
        <v>7.762727501891932E-2</v>
      </c>
      <c r="N68" s="17">
        <v>6.8420757276777613E-2</v>
      </c>
      <c r="O68" s="17">
        <v>5.5643166861913673E-2</v>
      </c>
      <c r="P68" s="17">
        <v>4.537307742937402E-2</v>
      </c>
      <c r="Q68" s="17">
        <v>3.9398093742709049E-2</v>
      </c>
      <c r="R68" s="17">
        <v>4.4116175128179322E-2</v>
      </c>
      <c r="S68" s="17">
        <v>4.9161778220812608E-2</v>
      </c>
      <c r="T68" s="17">
        <v>4.3812705494549214E-2</v>
      </c>
      <c r="U68" s="17">
        <v>4.3207151890606414E-2</v>
      </c>
      <c r="V68" s="17">
        <v>3.5325954067936337E-2</v>
      </c>
      <c r="W68" s="17">
        <v>3.2269046863030636E-2</v>
      </c>
      <c r="X68" s="17">
        <v>2.629073558627297E-2</v>
      </c>
      <c r="Y68" s="17">
        <v>2.8371369538762074E-2</v>
      </c>
      <c r="Z68" s="18">
        <v>2.9812785756224851E-2</v>
      </c>
      <c r="AA68" s="18">
        <v>3.1051813479328543E-2</v>
      </c>
      <c r="AB68" s="18">
        <v>3.0110158292489374E-2</v>
      </c>
      <c r="AC68" s="17">
        <v>3.9549956178222538E-2</v>
      </c>
      <c r="AD68" s="19">
        <v>3.1779216649005473E-2</v>
      </c>
      <c r="AE68" s="17">
        <v>3.2460786071054161E-2</v>
      </c>
      <c r="AF68" s="17">
        <v>3.2990386134020014E-2</v>
      </c>
      <c r="AG68" s="17">
        <v>3.3378100664958311E-2</v>
      </c>
      <c r="AH68" s="19">
        <v>3.3378100664958311E-2</v>
      </c>
      <c r="AI68" s="17">
        <v>3.3378100664958311E-2</v>
      </c>
      <c r="AJ68" s="17">
        <v>3.3378100664958311E-2</v>
      </c>
      <c r="AK68" s="17">
        <v>3.3378100664958311E-2</v>
      </c>
      <c r="AL68" s="17">
        <v>3.3378100664958311E-2</v>
      </c>
      <c r="AM68" s="17">
        <v>3.3378100664958311E-2</v>
      </c>
      <c r="AN68" s="17">
        <v>3.3378100664958311E-2</v>
      </c>
      <c r="AO68" s="17">
        <v>3.3378100664958311E-2</v>
      </c>
      <c r="AP68" s="17">
        <v>3.3378100664958311E-2</v>
      </c>
      <c r="AQ68" s="17">
        <v>3.3378100664958311E-2</v>
      </c>
      <c r="AR68" s="17">
        <v>3.3378100664958311E-2</v>
      </c>
      <c r="AS68" s="17">
        <v>3.3378100664958311E-2</v>
      </c>
      <c r="AT68" s="17">
        <v>3.3378100664958311E-2</v>
      </c>
      <c r="AU68" s="17">
        <v>3.3378100664958311E-2</v>
      </c>
      <c r="AV68" s="17">
        <v>3.3378100664958311E-2</v>
      </c>
      <c r="AW68" s="17">
        <v>3.3378100664958311E-2</v>
      </c>
      <c r="AX68" s="17">
        <v>3.3378100664958311E-2</v>
      </c>
      <c r="AY68" s="17">
        <v>3.3378100664958311E-2</v>
      </c>
      <c r="AZ68" s="17">
        <v>3.3378100664958311E-2</v>
      </c>
      <c r="BA68" s="17">
        <v>3.3378100664958311E-2</v>
      </c>
      <c r="BB68" s="17">
        <v>3.3378100664958311E-2</v>
      </c>
      <c r="BC68" s="17">
        <v>3.3378100664958311E-2</v>
      </c>
      <c r="BD68" s="17">
        <v>3.3378100664958311E-2</v>
      </c>
      <c r="BE68" s="17">
        <v>3.3378100664958311E-2</v>
      </c>
      <c r="BF68" s="17">
        <v>3.3378100664958311E-2</v>
      </c>
      <c r="BG68" s="17">
        <v>3.3378100664958311E-2</v>
      </c>
    </row>
    <row r="69" spans="1:59" s="8" customFormat="1" ht="12" customHeight="1" x14ac:dyDescent="0.25">
      <c r="A69" s="13" t="s">
        <v>55</v>
      </c>
      <c r="B69" s="8" t="s">
        <v>50</v>
      </c>
      <c r="C69" s="11" t="s">
        <v>67</v>
      </c>
      <c r="D69" s="17">
        <v>0.19785819785819789</v>
      </c>
      <c r="E69" s="17">
        <v>0.18731500000000001</v>
      </c>
      <c r="F69" s="17">
        <v>0.177062</v>
      </c>
      <c r="G69" s="17">
        <v>0.16670699999999999</v>
      </c>
      <c r="H69" s="17">
        <v>0.167467</v>
      </c>
      <c r="I69" s="17">
        <v>0.15578900000000001</v>
      </c>
      <c r="J69" s="17">
        <v>0.14069100000000001</v>
      </c>
      <c r="K69" s="17">
        <v>0.14232022813838727</v>
      </c>
      <c r="L69" s="18">
        <v>0.12456985949306967</v>
      </c>
      <c r="M69" s="17">
        <v>0.11301243658921509</v>
      </c>
      <c r="N69" s="17">
        <v>0.10330553532572589</v>
      </c>
      <c r="O69" s="17">
        <v>8.8455678720181258E-2</v>
      </c>
      <c r="P69" s="17">
        <v>8.6416917440960597E-2</v>
      </c>
      <c r="Q69" s="17">
        <v>7.7435581643964996E-2</v>
      </c>
      <c r="R69" s="17">
        <v>7.3774363669660503E-2</v>
      </c>
      <c r="S69" s="17">
        <v>7.1846445086585095E-2</v>
      </c>
      <c r="T69" s="17">
        <v>6.3831237834256066E-2</v>
      </c>
      <c r="U69" s="17">
        <v>6.1881902014723357E-2</v>
      </c>
      <c r="V69" s="17">
        <v>5.6031245160206043E-2</v>
      </c>
      <c r="W69" s="17">
        <v>5.2159223676245585E-2</v>
      </c>
      <c r="X69" s="17">
        <v>4.8516223513977885E-2</v>
      </c>
      <c r="Y69" s="17">
        <v>5.186702801517365E-2</v>
      </c>
      <c r="Z69" s="18">
        <v>5.1538538352360865E-2</v>
      </c>
      <c r="AA69" s="18">
        <v>4.7871265947849045E-2</v>
      </c>
      <c r="AB69" s="18">
        <v>4.8044668795676398E-2</v>
      </c>
      <c r="AC69" s="17">
        <v>4.644168357686862E-2</v>
      </c>
      <c r="AD69" s="19">
        <v>4.9152636937585717E-2</v>
      </c>
      <c r="AE69" s="17">
        <v>4.860975872206813E-2</v>
      </c>
      <c r="AF69" s="17">
        <v>4.8024002796009581E-2</v>
      </c>
      <c r="AG69" s="17">
        <v>4.8054550165641689E-2</v>
      </c>
      <c r="AH69" s="19">
        <v>4.8054550165641689E-2</v>
      </c>
      <c r="AI69" s="17">
        <v>4.8054550165641689E-2</v>
      </c>
      <c r="AJ69" s="17">
        <v>4.8054550165641689E-2</v>
      </c>
      <c r="AK69" s="17">
        <v>4.8054550165641689E-2</v>
      </c>
      <c r="AL69" s="17">
        <v>4.8054550165641689E-2</v>
      </c>
      <c r="AM69" s="17">
        <v>4.8054550165641689E-2</v>
      </c>
      <c r="AN69" s="17">
        <v>4.8054550165641689E-2</v>
      </c>
      <c r="AO69" s="17">
        <v>4.8054550165641689E-2</v>
      </c>
      <c r="AP69" s="17">
        <v>4.8054550165641689E-2</v>
      </c>
      <c r="AQ69" s="17">
        <v>4.8054550165641689E-2</v>
      </c>
      <c r="AR69" s="17">
        <v>4.8054550165641689E-2</v>
      </c>
      <c r="AS69" s="17">
        <v>4.8054550165641689E-2</v>
      </c>
      <c r="AT69" s="17">
        <v>4.8054550165641689E-2</v>
      </c>
      <c r="AU69" s="17">
        <v>4.8054550165641689E-2</v>
      </c>
      <c r="AV69" s="17">
        <v>4.8054550165641689E-2</v>
      </c>
      <c r="AW69" s="17">
        <v>4.8054550165641689E-2</v>
      </c>
      <c r="AX69" s="17">
        <v>4.8054550165641689E-2</v>
      </c>
      <c r="AY69" s="17">
        <v>4.8054550165641689E-2</v>
      </c>
      <c r="AZ69" s="17">
        <v>4.8054550165641689E-2</v>
      </c>
      <c r="BA69" s="17">
        <v>4.8054550165641689E-2</v>
      </c>
      <c r="BB69" s="17">
        <v>4.8054550165641689E-2</v>
      </c>
      <c r="BC69" s="17">
        <v>4.8054550165641689E-2</v>
      </c>
      <c r="BD69" s="17">
        <v>4.8054550165641689E-2</v>
      </c>
      <c r="BE69" s="17">
        <v>4.8054550165641689E-2</v>
      </c>
      <c r="BF69" s="17">
        <v>4.8054550165641689E-2</v>
      </c>
      <c r="BG69" s="17">
        <v>4.8054550165641689E-2</v>
      </c>
    </row>
    <row r="70" spans="1:59" s="8" customFormat="1" ht="12" customHeight="1" x14ac:dyDescent="0.25">
      <c r="A70" s="13" t="s">
        <v>56</v>
      </c>
      <c r="B70" s="8" t="s">
        <v>50</v>
      </c>
      <c r="C70" s="11" t="s">
        <v>67</v>
      </c>
      <c r="D70" s="17">
        <v>0.22364309948021055</v>
      </c>
      <c r="E70" s="17">
        <v>0.27529975312370908</v>
      </c>
      <c r="F70" s="17">
        <v>0.26142497257455422</v>
      </c>
      <c r="G70" s="17">
        <v>0.26056369426008585</v>
      </c>
      <c r="H70" s="17">
        <v>0.26683564504699198</v>
      </c>
      <c r="I70" s="17">
        <v>0.16464701309776766</v>
      </c>
      <c r="J70" s="17">
        <v>0.24025250528106742</v>
      </c>
      <c r="K70" s="17">
        <v>0.24808899835613077</v>
      </c>
      <c r="L70" s="18">
        <v>0.22826347333563943</v>
      </c>
      <c r="M70" s="17">
        <v>0.22918029252733998</v>
      </c>
      <c r="N70" s="17">
        <v>0.20554898632842838</v>
      </c>
      <c r="O70" s="17">
        <v>0.16207431777093984</v>
      </c>
      <c r="P70" s="17">
        <v>0.16427934710549055</v>
      </c>
      <c r="Q70" s="17">
        <v>0.12641590916730386</v>
      </c>
      <c r="R70" s="17">
        <v>9.6555538791944645E-2</v>
      </c>
      <c r="S70" s="17">
        <v>8.216536233427299E-2</v>
      </c>
      <c r="T70" s="17">
        <v>7.0420369820185111E-2</v>
      </c>
      <c r="U70" s="17">
        <v>6.5660477826726155E-2</v>
      </c>
      <c r="V70" s="17">
        <v>5.6493401054839902E-2</v>
      </c>
      <c r="W70" s="17">
        <v>5.2560962392472529E-2</v>
      </c>
      <c r="X70" s="17">
        <v>0.10062762253506624</v>
      </c>
      <c r="Y70" s="17">
        <v>0.10815172358983823</v>
      </c>
      <c r="Z70" s="18">
        <v>0.10866166283787983</v>
      </c>
      <c r="AA70" s="18">
        <v>0.10656521610710981</v>
      </c>
      <c r="AB70" s="18">
        <v>0.11494517535212846</v>
      </c>
      <c r="AC70" s="17">
        <v>0.10989484081236774</v>
      </c>
      <c r="AD70" s="19">
        <v>0.10964372373986482</v>
      </c>
      <c r="AE70" s="17">
        <v>0.10994212376987014</v>
      </c>
      <c r="AF70" s="17">
        <v>0.11019821595626819</v>
      </c>
      <c r="AG70" s="17">
        <v>0.11092481592609989</v>
      </c>
      <c r="AH70" s="19">
        <v>0.11092481592609989</v>
      </c>
      <c r="AI70" s="17">
        <v>0.11092481592609989</v>
      </c>
      <c r="AJ70" s="17">
        <v>0.11092481592609989</v>
      </c>
      <c r="AK70" s="17">
        <v>0.11092481592609989</v>
      </c>
      <c r="AL70" s="17">
        <v>0.11092481592609989</v>
      </c>
      <c r="AM70" s="17">
        <v>0.11092481592609989</v>
      </c>
      <c r="AN70" s="17">
        <v>0.11092481592609989</v>
      </c>
      <c r="AO70" s="17">
        <v>0.11092481592609989</v>
      </c>
      <c r="AP70" s="17">
        <v>0.11092481592609989</v>
      </c>
      <c r="AQ70" s="17">
        <v>0.11092481592609989</v>
      </c>
      <c r="AR70" s="17">
        <v>0.11092481592609989</v>
      </c>
      <c r="AS70" s="17">
        <v>0.11092481592609989</v>
      </c>
      <c r="AT70" s="17">
        <v>0.11092481592609989</v>
      </c>
      <c r="AU70" s="17">
        <v>0.11092481592609989</v>
      </c>
      <c r="AV70" s="17">
        <v>0.11092481592609989</v>
      </c>
      <c r="AW70" s="17">
        <v>0.11092481592609989</v>
      </c>
      <c r="AX70" s="17">
        <v>0.11092481592609989</v>
      </c>
      <c r="AY70" s="17">
        <v>0.11092481592609989</v>
      </c>
      <c r="AZ70" s="17">
        <v>0.11092481592609989</v>
      </c>
      <c r="BA70" s="17">
        <v>0.11092481592609989</v>
      </c>
      <c r="BB70" s="17">
        <v>0.11092481592609989</v>
      </c>
      <c r="BC70" s="17">
        <v>0.11092481592609989</v>
      </c>
      <c r="BD70" s="17">
        <v>0.11092481592609989</v>
      </c>
      <c r="BE70" s="17">
        <v>0.11092481592609989</v>
      </c>
      <c r="BF70" s="17">
        <v>0.11092481592609989</v>
      </c>
      <c r="BG70" s="17">
        <v>0.11092481592609989</v>
      </c>
    </row>
    <row r="71" spans="1:59" s="8" customFormat="1" ht="12" customHeight="1" x14ac:dyDescent="0.25">
      <c r="A71" s="13" t="s">
        <v>57</v>
      </c>
      <c r="B71" s="8" t="s">
        <v>50</v>
      </c>
      <c r="C71" s="11" t="s">
        <v>67</v>
      </c>
      <c r="D71" s="17">
        <v>0.26185349877979736</v>
      </c>
      <c r="E71" s="17">
        <v>0.27585697212248705</v>
      </c>
      <c r="F71" s="17">
        <v>0.23001649792299853</v>
      </c>
      <c r="G71" s="17">
        <v>0.18091622616097952</v>
      </c>
      <c r="H71" s="17">
        <v>0.19837056172221179</v>
      </c>
      <c r="I71" s="17">
        <v>0.19743168840673078</v>
      </c>
      <c r="J71" s="17">
        <v>0.1819901873163445</v>
      </c>
      <c r="K71" s="17">
        <v>0.21603625544364369</v>
      </c>
      <c r="L71" s="18">
        <v>0.17953393249055236</v>
      </c>
      <c r="M71" s="17">
        <v>0.17719338507733468</v>
      </c>
      <c r="N71" s="17">
        <v>0.17387411140436859</v>
      </c>
      <c r="O71" s="17">
        <v>0.16653758927364806</v>
      </c>
      <c r="P71" s="17">
        <v>0.18590402178259535</v>
      </c>
      <c r="Q71" s="17">
        <v>0.17087345215045024</v>
      </c>
      <c r="R71" s="17">
        <v>0.15032123285039992</v>
      </c>
      <c r="S71" s="17">
        <v>0.17200619713746981</v>
      </c>
      <c r="T71" s="17">
        <v>0.13769070489243876</v>
      </c>
      <c r="U71" s="17">
        <v>0.16715658307984579</v>
      </c>
      <c r="V71" s="17">
        <v>0.16442019077513759</v>
      </c>
      <c r="W71" s="17">
        <v>0.1342335448758834</v>
      </c>
      <c r="X71" s="17">
        <v>0.12321825177331032</v>
      </c>
      <c r="Y71" s="17">
        <v>0.12267956091608176</v>
      </c>
      <c r="Z71" s="18">
        <v>0.1490936749475103</v>
      </c>
      <c r="AA71" s="18">
        <v>0.14489627151530832</v>
      </c>
      <c r="AB71" s="18">
        <v>0.16438708037340799</v>
      </c>
      <c r="AC71" s="17">
        <v>5.5266350284376466E-2</v>
      </c>
      <c r="AD71" s="19">
        <v>0.12726458760733697</v>
      </c>
      <c r="AE71" s="17">
        <v>0.12818159294558801</v>
      </c>
      <c r="AF71" s="17">
        <v>0.12399917654520354</v>
      </c>
      <c r="AG71" s="17">
        <v>0.1198197575511826</v>
      </c>
      <c r="AH71" s="19">
        <v>0.1198197575511826</v>
      </c>
      <c r="AI71" s="17">
        <v>0.1198197575511826</v>
      </c>
      <c r="AJ71" s="17">
        <v>0.1198197575511826</v>
      </c>
      <c r="AK71" s="17">
        <v>0.1198197575511826</v>
      </c>
      <c r="AL71" s="17">
        <v>0.1198197575511826</v>
      </c>
      <c r="AM71" s="17">
        <v>0.1198197575511826</v>
      </c>
      <c r="AN71" s="17">
        <v>0.1198197575511826</v>
      </c>
      <c r="AO71" s="17">
        <v>0.1198197575511826</v>
      </c>
      <c r="AP71" s="17">
        <v>0.1198197575511826</v>
      </c>
      <c r="AQ71" s="17">
        <v>0.1198197575511826</v>
      </c>
      <c r="AR71" s="17">
        <v>0.1198197575511826</v>
      </c>
      <c r="AS71" s="17">
        <v>0.1198197575511826</v>
      </c>
      <c r="AT71" s="17">
        <v>0.1198197575511826</v>
      </c>
      <c r="AU71" s="17">
        <v>0.1198197575511826</v>
      </c>
      <c r="AV71" s="17">
        <v>0.1198197575511826</v>
      </c>
      <c r="AW71" s="17">
        <v>0.1198197575511826</v>
      </c>
      <c r="AX71" s="17">
        <v>0.1198197575511826</v>
      </c>
      <c r="AY71" s="17">
        <v>0.1198197575511826</v>
      </c>
      <c r="AZ71" s="17">
        <v>0.1198197575511826</v>
      </c>
      <c r="BA71" s="17">
        <v>0.1198197575511826</v>
      </c>
      <c r="BB71" s="17">
        <v>0.1198197575511826</v>
      </c>
      <c r="BC71" s="17">
        <v>0.1198197575511826</v>
      </c>
      <c r="BD71" s="17">
        <v>0.1198197575511826</v>
      </c>
      <c r="BE71" s="17">
        <v>0.1198197575511826</v>
      </c>
      <c r="BF71" s="17">
        <v>0.1198197575511826</v>
      </c>
      <c r="BG71" s="17">
        <v>0.1198197575511826</v>
      </c>
    </row>
    <row r="72" spans="1:59" s="8" customFormat="1" ht="12" customHeight="1" x14ac:dyDescent="0.25">
      <c r="A72" s="13" t="s">
        <v>58</v>
      </c>
      <c r="B72" s="8" t="s">
        <v>50</v>
      </c>
      <c r="C72" s="11" t="s">
        <v>67</v>
      </c>
      <c r="D72" s="17">
        <v>0.19785819785819783</v>
      </c>
      <c r="E72" s="17">
        <v>0.18731500000000001</v>
      </c>
      <c r="F72" s="17">
        <v>0.177062</v>
      </c>
      <c r="G72" s="17">
        <v>0.16670699999999997</v>
      </c>
      <c r="H72" s="17">
        <v>0.167467</v>
      </c>
      <c r="I72" s="17">
        <v>0.15578900000000001</v>
      </c>
      <c r="J72" s="17">
        <v>0.14069100000000001</v>
      </c>
      <c r="K72" s="17">
        <v>0.142317</v>
      </c>
      <c r="L72" s="18">
        <v>0.12441582085007713</v>
      </c>
      <c r="M72" s="17">
        <v>0.1129605202721221</v>
      </c>
      <c r="N72" s="17">
        <v>0.10324805559989482</v>
      </c>
      <c r="O72" s="17">
        <v>8.8330403483336831E-2</v>
      </c>
      <c r="P72" s="17">
        <v>8.6393443916549281E-2</v>
      </c>
      <c r="Q72" s="17">
        <v>7.7416871904387771E-2</v>
      </c>
      <c r="R72" s="17">
        <v>7.3780794312349698E-2</v>
      </c>
      <c r="S72" s="17">
        <v>7.1845093324535231E-2</v>
      </c>
      <c r="T72" s="17">
        <v>6.3775561560197591E-2</v>
      </c>
      <c r="U72" s="17">
        <v>6.1138748950484434E-2</v>
      </c>
      <c r="V72" s="17">
        <v>5.6026747469325712E-2</v>
      </c>
      <c r="W72" s="17">
        <v>5.2117858520318569E-2</v>
      </c>
      <c r="X72" s="17">
        <v>0.11143504643288869</v>
      </c>
      <c r="Y72" s="17">
        <v>5.177178883705718E-2</v>
      </c>
      <c r="Z72" s="18">
        <v>5.1534720594357923E-2</v>
      </c>
      <c r="AA72" s="18">
        <v>4.7862623337680571E-2</v>
      </c>
      <c r="AB72" s="18">
        <v>8.0190964691936054E-2</v>
      </c>
      <c r="AC72" s="17">
        <v>7.7613907277792771E-2</v>
      </c>
      <c r="AD72" s="19">
        <v>6.1794800947764891E-2</v>
      </c>
      <c r="AE72" s="17">
        <v>6.3799403369906443E-2</v>
      </c>
      <c r="AF72" s="17">
        <v>6.6252339925016154E-2</v>
      </c>
      <c r="AG72" s="17">
        <v>6.9930283242483265E-2</v>
      </c>
      <c r="AH72" s="19">
        <v>6.9930283242483265E-2</v>
      </c>
      <c r="AI72" s="17">
        <v>6.9930283242483265E-2</v>
      </c>
      <c r="AJ72" s="17">
        <v>6.9930283242483265E-2</v>
      </c>
      <c r="AK72" s="17">
        <v>6.9930283242483265E-2</v>
      </c>
      <c r="AL72" s="17">
        <v>6.9930283242483265E-2</v>
      </c>
      <c r="AM72" s="17">
        <v>6.9930283242483265E-2</v>
      </c>
      <c r="AN72" s="17">
        <v>6.9930283242483265E-2</v>
      </c>
      <c r="AO72" s="17">
        <v>6.9930283242483265E-2</v>
      </c>
      <c r="AP72" s="17">
        <v>6.9930283242483265E-2</v>
      </c>
      <c r="AQ72" s="17">
        <v>6.9930283242483265E-2</v>
      </c>
      <c r="AR72" s="17">
        <v>6.9930283242483265E-2</v>
      </c>
      <c r="AS72" s="17">
        <v>6.9930283242483265E-2</v>
      </c>
      <c r="AT72" s="17">
        <v>6.9930283242483265E-2</v>
      </c>
      <c r="AU72" s="17">
        <v>6.9930283242483265E-2</v>
      </c>
      <c r="AV72" s="17">
        <v>6.9930283242483265E-2</v>
      </c>
      <c r="AW72" s="17">
        <v>6.9930283242483265E-2</v>
      </c>
      <c r="AX72" s="17">
        <v>6.9930283242483265E-2</v>
      </c>
      <c r="AY72" s="17">
        <v>6.9930283242483265E-2</v>
      </c>
      <c r="AZ72" s="17">
        <v>6.9930283242483265E-2</v>
      </c>
      <c r="BA72" s="17">
        <v>6.9930283242483265E-2</v>
      </c>
      <c r="BB72" s="17">
        <v>6.9930283242483265E-2</v>
      </c>
      <c r="BC72" s="17">
        <v>6.9930283242483265E-2</v>
      </c>
      <c r="BD72" s="17">
        <v>6.9930283242483265E-2</v>
      </c>
      <c r="BE72" s="17">
        <v>6.9930283242483265E-2</v>
      </c>
      <c r="BF72" s="17">
        <v>6.9930283242483265E-2</v>
      </c>
      <c r="BG72" s="17">
        <v>6.9930283242483265E-2</v>
      </c>
    </row>
    <row r="73" spans="1:59" s="8" customFormat="1" ht="12" customHeight="1" x14ac:dyDescent="0.25">
      <c r="A73" s="13" t="s">
        <v>59</v>
      </c>
      <c r="B73" s="8" t="s">
        <v>50</v>
      </c>
      <c r="C73" s="11" t="s">
        <v>67</v>
      </c>
      <c r="D73" s="17">
        <v>4.1795576919254097E-2</v>
      </c>
      <c r="E73" s="17">
        <v>2.9377924275708549E-2</v>
      </c>
      <c r="F73" s="17">
        <v>0.16110597199407517</v>
      </c>
      <c r="G73" s="17">
        <v>0.166642177877875</v>
      </c>
      <c r="H73" s="17">
        <v>0.17742589009133874</v>
      </c>
      <c r="I73" s="17">
        <v>0.23542584879647546</v>
      </c>
      <c r="J73" s="17">
        <v>0.1462966834101673</v>
      </c>
      <c r="K73" s="17">
        <v>0.1406515372436424</v>
      </c>
      <c r="L73" s="18">
        <v>0.15935568021667715</v>
      </c>
      <c r="M73" s="17">
        <v>0.13101717083976844</v>
      </c>
      <c r="N73" s="17">
        <v>0.12847250037028951</v>
      </c>
      <c r="O73" s="17">
        <v>0.10740798689447731</v>
      </c>
      <c r="P73" s="17">
        <v>0.12198634319167681</v>
      </c>
      <c r="Q73" s="17">
        <v>9.3387429364954824E-2</v>
      </c>
      <c r="R73" s="17">
        <v>7.7891128991287542E-2</v>
      </c>
      <c r="S73" s="17">
        <v>5.4241828605958192E-2</v>
      </c>
      <c r="T73" s="17">
        <v>6.5047681068520408E-2</v>
      </c>
      <c r="U73" s="17">
        <v>6.3192049882142345E-2</v>
      </c>
      <c r="V73" s="17">
        <v>5.4155603009556685E-2</v>
      </c>
      <c r="W73" s="17">
        <v>3.8066557876009509E-2</v>
      </c>
      <c r="X73" s="17">
        <v>4.4103902330873961E-2</v>
      </c>
      <c r="Y73" s="17">
        <v>3.701037629448891E-2</v>
      </c>
      <c r="Z73" s="18">
        <v>5.1406573188493579E-2</v>
      </c>
      <c r="AA73" s="18">
        <v>5.9660533577007388E-2</v>
      </c>
      <c r="AB73" s="18">
        <v>3.3357423673041398E-2</v>
      </c>
      <c r="AC73" s="17">
        <v>4.3919829020857587E-2</v>
      </c>
      <c r="AD73" s="19">
        <v>4.5070947150777765E-2</v>
      </c>
      <c r="AE73" s="17">
        <v>4.6683061322035549E-2</v>
      </c>
      <c r="AF73" s="17">
        <v>4.573835894874393E-2</v>
      </c>
      <c r="AG73" s="17">
        <v>4.2953924023091242E-2</v>
      </c>
      <c r="AH73" s="19">
        <v>4.2953924023091242E-2</v>
      </c>
      <c r="AI73" s="17">
        <v>4.2953924023091242E-2</v>
      </c>
      <c r="AJ73" s="17">
        <v>4.2953924023091242E-2</v>
      </c>
      <c r="AK73" s="17">
        <v>4.2953924023091242E-2</v>
      </c>
      <c r="AL73" s="17">
        <v>4.2953924023091242E-2</v>
      </c>
      <c r="AM73" s="17">
        <v>4.2953924023091242E-2</v>
      </c>
      <c r="AN73" s="17">
        <v>4.2953924023091242E-2</v>
      </c>
      <c r="AO73" s="17">
        <v>4.2953924023091242E-2</v>
      </c>
      <c r="AP73" s="17">
        <v>4.2953924023091242E-2</v>
      </c>
      <c r="AQ73" s="17">
        <v>4.2953924023091242E-2</v>
      </c>
      <c r="AR73" s="17">
        <v>4.2953924023091242E-2</v>
      </c>
      <c r="AS73" s="17">
        <v>4.2953924023091242E-2</v>
      </c>
      <c r="AT73" s="17">
        <v>4.2953924023091242E-2</v>
      </c>
      <c r="AU73" s="17">
        <v>4.2953924023091242E-2</v>
      </c>
      <c r="AV73" s="17">
        <v>4.2953924023091242E-2</v>
      </c>
      <c r="AW73" s="17">
        <v>4.2953924023091242E-2</v>
      </c>
      <c r="AX73" s="17">
        <v>4.2953924023091242E-2</v>
      </c>
      <c r="AY73" s="17">
        <v>4.2953924023091242E-2</v>
      </c>
      <c r="AZ73" s="17">
        <v>4.2953924023091242E-2</v>
      </c>
      <c r="BA73" s="17">
        <v>4.2953924023091242E-2</v>
      </c>
      <c r="BB73" s="17">
        <v>4.2953924023091242E-2</v>
      </c>
      <c r="BC73" s="17">
        <v>4.2953924023091242E-2</v>
      </c>
      <c r="BD73" s="17">
        <v>4.2953924023091242E-2</v>
      </c>
      <c r="BE73" s="17">
        <v>4.2953924023091242E-2</v>
      </c>
      <c r="BF73" s="17">
        <v>4.2953924023091242E-2</v>
      </c>
      <c r="BG73" s="17">
        <v>4.2953924023091242E-2</v>
      </c>
    </row>
    <row r="74" spans="1:59" s="8" customFormat="1" ht="12" customHeight="1" x14ac:dyDescent="0.25">
      <c r="A74" s="13" t="s">
        <v>60</v>
      </c>
      <c r="B74" s="8" t="s">
        <v>50</v>
      </c>
      <c r="C74" s="11" t="s">
        <v>67</v>
      </c>
      <c r="D74" s="17">
        <v>0.19785819785819786</v>
      </c>
      <c r="E74" s="17">
        <v>0.18731500000000001</v>
      </c>
      <c r="F74" s="17">
        <v>0.17566550631939756</v>
      </c>
      <c r="G74" s="17">
        <v>0.16529444267351021</v>
      </c>
      <c r="H74" s="17">
        <v>0.16603830421607446</v>
      </c>
      <c r="I74" s="17">
        <v>0.15446880405258229</v>
      </c>
      <c r="J74" s="17">
        <v>0.13960360971580038</v>
      </c>
      <c r="K74" s="17">
        <v>0.14120251512991214</v>
      </c>
      <c r="L74" s="18">
        <v>0.12407777067583095</v>
      </c>
      <c r="M74" s="17">
        <v>0.1127585676382095</v>
      </c>
      <c r="N74" s="17">
        <v>0.10301071989389415</v>
      </c>
      <c r="O74" s="17">
        <v>8.8361454447735258E-2</v>
      </c>
      <c r="P74" s="17">
        <v>8.6126726367967019E-2</v>
      </c>
      <c r="Q74" s="17">
        <v>7.7200805052787147E-2</v>
      </c>
      <c r="R74" s="17">
        <v>7.3596657924908881E-2</v>
      </c>
      <c r="S74" s="17">
        <v>7.1668618666628006E-2</v>
      </c>
      <c r="T74" s="17">
        <v>6.3623100899227944E-2</v>
      </c>
      <c r="U74" s="17">
        <v>6.1724054266729535E-2</v>
      </c>
      <c r="V74" s="17">
        <v>5.5901490920817004E-2</v>
      </c>
      <c r="W74" s="17">
        <v>5.1978692756453726E-2</v>
      </c>
      <c r="X74" s="17">
        <v>4.8867169711022257E-2</v>
      </c>
      <c r="Y74" s="17">
        <v>5.1726452026849237E-2</v>
      </c>
      <c r="Z74" s="18">
        <v>5.1402001066930721E-2</v>
      </c>
      <c r="AA74" s="18">
        <v>4.7716981608448832E-2</v>
      </c>
      <c r="AB74" s="18">
        <v>4.7875988352758324E-2</v>
      </c>
      <c r="AC74" s="17">
        <v>4.6398263349481127E-2</v>
      </c>
      <c r="AD74" s="19">
        <v>4.9023937280893652E-2</v>
      </c>
      <c r="AE74" s="17">
        <v>4.8483434331702532E-2</v>
      </c>
      <c r="AF74" s="17">
        <v>4.7899720984656891E-2</v>
      </c>
      <c r="AG74" s="17">
        <v>4.7936268859898504E-2</v>
      </c>
      <c r="AH74" s="19">
        <v>4.7936268859898504E-2</v>
      </c>
      <c r="AI74" s="17">
        <v>4.7936268859898504E-2</v>
      </c>
      <c r="AJ74" s="17">
        <v>4.7936268859898504E-2</v>
      </c>
      <c r="AK74" s="17">
        <v>4.7936268859898504E-2</v>
      </c>
      <c r="AL74" s="17">
        <v>4.7936268859898504E-2</v>
      </c>
      <c r="AM74" s="17">
        <v>4.7936268859898504E-2</v>
      </c>
      <c r="AN74" s="17">
        <v>4.7936268859898504E-2</v>
      </c>
      <c r="AO74" s="17">
        <v>4.7936268859898504E-2</v>
      </c>
      <c r="AP74" s="17">
        <v>4.7936268859898504E-2</v>
      </c>
      <c r="AQ74" s="17">
        <v>4.7936268859898504E-2</v>
      </c>
      <c r="AR74" s="17">
        <v>4.7936268859898504E-2</v>
      </c>
      <c r="AS74" s="17">
        <v>4.7936268859898504E-2</v>
      </c>
      <c r="AT74" s="17">
        <v>4.7936268859898504E-2</v>
      </c>
      <c r="AU74" s="17">
        <v>4.7936268859898504E-2</v>
      </c>
      <c r="AV74" s="17">
        <v>4.7936268859898504E-2</v>
      </c>
      <c r="AW74" s="17">
        <v>4.7936268859898504E-2</v>
      </c>
      <c r="AX74" s="17">
        <v>4.7936268859898504E-2</v>
      </c>
      <c r="AY74" s="17">
        <v>4.7936268859898504E-2</v>
      </c>
      <c r="AZ74" s="17">
        <v>4.7936268859898504E-2</v>
      </c>
      <c r="BA74" s="17">
        <v>4.7936268859898504E-2</v>
      </c>
      <c r="BB74" s="17">
        <v>4.7936268859898504E-2</v>
      </c>
      <c r="BC74" s="17">
        <v>4.7936268859898504E-2</v>
      </c>
      <c r="BD74" s="17">
        <v>4.7936268859898504E-2</v>
      </c>
      <c r="BE74" s="17">
        <v>4.7936268859898504E-2</v>
      </c>
      <c r="BF74" s="17">
        <v>4.7936268859898504E-2</v>
      </c>
      <c r="BG74" s="17">
        <v>4.7936268859898504E-2</v>
      </c>
    </row>
    <row r="75" spans="1:59" s="8" customFormat="1" ht="12" customHeight="1" x14ac:dyDescent="0.25">
      <c r="A75" s="13" t="s">
        <v>61</v>
      </c>
      <c r="B75" s="8" t="s">
        <v>50</v>
      </c>
      <c r="C75" s="11" t="s">
        <v>67</v>
      </c>
      <c r="D75" s="17">
        <v>0.19785819785819786</v>
      </c>
      <c r="E75" s="17">
        <v>0.18731500000000001</v>
      </c>
      <c r="F75" s="17">
        <v>0.177062</v>
      </c>
      <c r="G75" s="17">
        <v>0.16670699999999999</v>
      </c>
      <c r="H75" s="17">
        <v>0.167467</v>
      </c>
      <c r="I75" s="17">
        <v>0.15578900000000001</v>
      </c>
      <c r="J75" s="17">
        <v>0.14069100000000001</v>
      </c>
      <c r="K75" s="17">
        <v>0.19159307295184527</v>
      </c>
      <c r="L75" s="18">
        <v>0.17384596604118321</v>
      </c>
      <c r="M75" s="17">
        <v>0.11659064535790188</v>
      </c>
      <c r="N75" s="17">
        <v>0.14715552428834142</v>
      </c>
      <c r="O75" s="17">
        <v>0.12269164379238688</v>
      </c>
      <c r="P75" s="17">
        <v>0.10644453608859251</v>
      </c>
      <c r="Q75" s="17">
        <v>8.4111350415034924E-2</v>
      </c>
      <c r="R75" s="17">
        <v>7.3564627851128342E-2</v>
      </c>
      <c r="S75" s="17">
        <v>7.1666784615209422E-2</v>
      </c>
      <c r="T75" s="17">
        <v>6.3876943738865391E-2</v>
      </c>
      <c r="U75" s="17">
        <v>6.1934720535300608E-2</v>
      </c>
      <c r="V75" s="17">
        <v>5.6048453321549396E-2</v>
      </c>
      <c r="W75" s="17">
        <v>5.2167454043707345E-2</v>
      </c>
      <c r="X75" s="17">
        <v>3.5069645348452534E-2</v>
      </c>
      <c r="Y75" s="17">
        <v>5.1855296433106185E-2</v>
      </c>
      <c r="Z75" s="18">
        <v>5.1551611657210505E-2</v>
      </c>
      <c r="AA75" s="18">
        <v>4.7891845424751028E-2</v>
      </c>
      <c r="AB75" s="18">
        <v>4.8063986299056331E-2</v>
      </c>
      <c r="AC75" s="17">
        <v>4.6453008009289566E-2</v>
      </c>
      <c r="AD75" s="19">
        <v>4.916314956468272E-2</v>
      </c>
      <c r="AE75" s="17">
        <v>4.8624720190998026E-2</v>
      </c>
      <c r="AF75" s="17">
        <v>4.8039341897755536E-2</v>
      </c>
      <c r="AG75" s="17">
        <v>4.8068841192356437E-2</v>
      </c>
      <c r="AH75" s="19">
        <v>4.8068841192356437E-2</v>
      </c>
      <c r="AI75" s="17">
        <v>4.8068841192356437E-2</v>
      </c>
      <c r="AJ75" s="17">
        <v>4.8068841192356437E-2</v>
      </c>
      <c r="AK75" s="17">
        <v>4.8068841192356437E-2</v>
      </c>
      <c r="AL75" s="17">
        <v>4.8068841192356437E-2</v>
      </c>
      <c r="AM75" s="17">
        <v>4.8068841192356437E-2</v>
      </c>
      <c r="AN75" s="17">
        <v>4.8068841192356437E-2</v>
      </c>
      <c r="AO75" s="17">
        <v>4.8068841192356437E-2</v>
      </c>
      <c r="AP75" s="17">
        <v>4.8068841192356437E-2</v>
      </c>
      <c r="AQ75" s="17">
        <v>4.8068841192356437E-2</v>
      </c>
      <c r="AR75" s="17">
        <v>4.8068841192356437E-2</v>
      </c>
      <c r="AS75" s="17">
        <v>4.8068841192356437E-2</v>
      </c>
      <c r="AT75" s="17">
        <v>4.8068841192356437E-2</v>
      </c>
      <c r="AU75" s="17">
        <v>4.8068841192356437E-2</v>
      </c>
      <c r="AV75" s="17">
        <v>4.8068841192356437E-2</v>
      </c>
      <c r="AW75" s="17">
        <v>4.8068841192356437E-2</v>
      </c>
      <c r="AX75" s="17">
        <v>4.8068841192356437E-2</v>
      </c>
      <c r="AY75" s="17">
        <v>4.8068841192356437E-2</v>
      </c>
      <c r="AZ75" s="17">
        <v>4.8068841192356437E-2</v>
      </c>
      <c r="BA75" s="17">
        <v>4.8068841192356437E-2</v>
      </c>
      <c r="BB75" s="17">
        <v>4.8068841192356437E-2</v>
      </c>
      <c r="BC75" s="17">
        <v>4.8068841192356437E-2</v>
      </c>
      <c r="BD75" s="17">
        <v>4.8068841192356437E-2</v>
      </c>
      <c r="BE75" s="17">
        <v>4.8068841192356437E-2</v>
      </c>
      <c r="BF75" s="17">
        <v>4.8068841192356437E-2</v>
      </c>
      <c r="BG75" s="17">
        <v>4.8068841192356437E-2</v>
      </c>
    </row>
    <row r="76" spans="1:59" s="8" customFormat="1" ht="12" customHeight="1" x14ac:dyDescent="0.25">
      <c r="A76" s="13" t="s">
        <v>62</v>
      </c>
      <c r="B76" s="8" t="s">
        <v>50</v>
      </c>
      <c r="C76" s="11" t="s">
        <v>67</v>
      </c>
      <c r="D76" s="17">
        <v>0.5876750632980865</v>
      </c>
      <c r="E76" s="17">
        <v>0.59524574804058661</v>
      </c>
      <c r="F76" s="17">
        <v>0.57739460908071993</v>
      </c>
      <c r="G76" s="17">
        <v>0.58896487777251816</v>
      </c>
      <c r="H76" s="17">
        <v>0.60607286989385778</v>
      </c>
      <c r="I76" s="17">
        <v>0.57671983282815553</v>
      </c>
      <c r="J76" s="17">
        <v>0.61613169731914419</v>
      </c>
      <c r="K76" s="17">
        <v>0.6207849794870739</v>
      </c>
      <c r="L76" s="18">
        <v>0.55680630588830204</v>
      </c>
      <c r="M76" s="17">
        <v>0.50840069218178185</v>
      </c>
      <c r="N76" s="17">
        <v>0.49022251647702964</v>
      </c>
      <c r="O76" s="17">
        <v>0.46249257334101174</v>
      </c>
      <c r="P76" s="17">
        <v>0.36528136951579299</v>
      </c>
      <c r="Q76" s="17">
        <v>0.37605241753925617</v>
      </c>
      <c r="R76" s="17">
        <v>0.40682643781261113</v>
      </c>
      <c r="S76" s="17">
        <v>0.32426778930905054</v>
      </c>
      <c r="T76" s="17">
        <v>0.27207940870519037</v>
      </c>
      <c r="U76" s="17">
        <v>0.26295779272474429</v>
      </c>
      <c r="V76" s="17">
        <v>0.21609828973071107</v>
      </c>
      <c r="W76" s="17">
        <v>0.25008264483992509</v>
      </c>
      <c r="X76" s="17">
        <v>0.19338924721047576</v>
      </c>
      <c r="Y76" s="17">
        <v>0.19432990286743584</v>
      </c>
      <c r="Z76" s="18">
        <v>0.19978418240333765</v>
      </c>
      <c r="AA76" s="18">
        <v>0.16569091682830339</v>
      </c>
      <c r="AB76" s="18">
        <v>0.2116134188153535</v>
      </c>
      <c r="AC76" s="17">
        <v>0.1076710438166015</v>
      </c>
      <c r="AD76" s="19">
        <v>0.17581789294620637</v>
      </c>
      <c r="AE76" s="17">
        <v>0.17211549096196049</v>
      </c>
      <c r="AF76" s="17">
        <v>0.16658175267368502</v>
      </c>
      <c r="AG76" s="17">
        <v>0.16675991984276137</v>
      </c>
      <c r="AH76" s="19">
        <v>0.16675991984276137</v>
      </c>
      <c r="AI76" s="17">
        <v>0.16675991984276137</v>
      </c>
      <c r="AJ76" s="17">
        <v>0.16675991984276137</v>
      </c>
      <c r="AK76" s="17">
        <v>0.16675991984276137</v>
      </c>
      <c r="AL76" s="17">
        <v>0.16675991984276137</v>
      </c>
      <c r="AM76" s="17">
        <v>0.16675991984276137</v>
      </c>
      <c r="AN76" s="17">
        <v>0.16675991984276137</v>
      </c>
      <c r="AO76" s="17">
        <v>0.16675991984276137</v>
      </c>
      <c r="AP76" s="17">
        <v>0.16675991984276137</v>
      </c>
      <c r="AQ76" s="17">
        <v>0.16675991984276137</v>
      </c>
      <c r="AR76" s="17">
        <v>0.16675991984276137</v>
      </c>
      <c r="AS76" s="17">
        <v>0.16675991984276137</v>
      </c>
      <c r="AT76" s="17">
        <v>0.16675991984276137</v>
      </c>
      <c r="AU76" s="17">
        <v>0.16675991984276137</v>
      </c>
      <c r="AV76" s="17">
        <v>0.16675991984276137</v>
      </c>
      <c r="AW76" s="17">
        <v>0.16675991984276137</v>
      </c>
      <c r="AX76" s="17">
        <v>0.16675991984276137</v>
      </c>
      <c r="AY76" s="17">
        <v>0.16675991984276137</v>
      </c>
      <c r="AZ76" s="17">
        <v>0.16675991984276137</v>
      </c>
      <c r="BA76" s="17">
        <v>0.16675991984276137</v>
      </c>
      <c r="BB76" s="17">
        <v>0.16675991984276137</v>
      </c>
      <c r="BC76" s="17">
        <v>0.16675991984276137</v>
      </c>
      <c r="BD76" s="17">
        <v>0.16675991984276137</v>
      </c>
      <c r="BE76" s="17">
        <v>0.16675991984276137</v>
      </c>
      <c r="BF76" s="17">
        <v>0.16675991984276137</v>
      </c>
      <c r="BG76" s="17">
        <v>0.16675991984276137</v>
      </c>
    </row>
    <row r="77" spans="1:59" s="8" customFormat="1" ht="12" customHeight="1" x14ac:dyDescent="0.25">
      <c r="A77" s="13" t="s">
        <v>63</v>
      </c>
      <c r="B77" s="8" t="s">
        <v>50</v>
      </c>
      <c r="C77" s="11" t="s">
        <v>67</v>
      </c>
      <c r="D77" s="17">
        <v>0.29908782475508877</v>
      </c>
      <c r="E77" s="17">
        <v>0.28241221993486404</v>
      </c>
      <c r="F77" s="17">
        <v>0.25428517291183206</v>
      </c>
      <c r="G77" s="17">
        <v>0.27009214771061979</v>
      </c>
      <c r="H77" s="17">
        <v>0.18769774052990129</v>
      </c>
      <c r="I77" s="17">
        <v>0.21160058519216796</v>
      </c>
      <c r="J77" s="17">
        <v>0.16236349553417195</v>
      </c>
      <c r="K77" s="17">
        <v>0.16121595390748084</v>
      </c>
      <c r="L77" s="18">
        <v>0.17183549419322158</v>
      </c>
      <c r="M77" s="17">
        <v>0.21970011307684847</v>
      </c>
      <c r="N77" s="17">
        <v>0.13345813676943008</v>
      </c>
      <c r="O77" s="17">
        <v>0.11546874479507567</v>
      </c>
      <c r="P77" s="17">
        <v>0.25806036326790133</v>
      </c>
      <c r="Q77" s="17">
        <v>0.14143630675319807</v>
      </c>
      <c r="R77" s="17">
        <v>0.10209249966888728</v>
      </c>
      <c r="S77" s="17">
        <v>0.13997706031839027</v>
      </c>
      <c r="T77" s="17">
        <v>0.12646456148040641</v>
      </c>
      <c r="U77" s="17">
        <v>0.11265860267323047</v>
      </c>
      <c r="V77" s="17">
        <v>8.1696323135617713E-2</v>
      </c>
      <c r="W77" s="17">
        <v>8.4261786909976363E-2</v>
      </c>
      <c r="X77" s="17">
        <v>0.25331389584493003</v>
      </c>
      <c r="Y77" s="17">
        <v>0.23274921502850737</v>
      </c>
      <c r="Z77" s="18">
        <v>0.255637902892211</v>
      </c>
      <c r="AA77" s="18">
        <v>0.24063025412700639</v>
      </c>
      <c r="AB77" s="18">
        <v>0.23561561549915983</v>
      </c>
      <c r="AC77" s="17">
        <v>0.15767342008693125</v>
      </c>
      <c r="AD77" s="19">
        <v>0.22446128152676317</v>
      </c>
      <c r="AE77" s="17">
        <v>0.22280369482641435</v>
      </c>
      <c r="AF77" s="17">
        <v>0.21623685321325498</v>
      </c>
      <c r="AG77" s="17">
        <v>0.21135817303050469</v>
      </c>
      <c r="AH77" s="19">
        <v>0.21135817303050469</v>
      </c>
      <c r="AI77" s="17">
        <v>0.21135817303050469</v>
      </c>
      <c r="AJ77" s="17">
        <v>0.21135817303050469</v>
      </c>
      <c r="AK77" s="17">
        <v>0.21135817303050469</v>
      </c>
      <c r="AL77" s="17">
        <v>0.21135817303050469</v>
      </c>
      <c r="AM77" s="17">
        <v>0.21135817303050469</v>
      </c>
      <c r="AN77" s="17">
        <v>0.21135817303050469</v>
      </c>
      <c r="AO77" s="17">
        <v>0.21135817303050469</v>
      </c>
      <c r="AP77" s="17">
        <v>0.21135817303050469</v>
      </c>
      <c r="AQ77" s="17">
        <v>0.21135817303050469</v>
      </c>
      <c r="AR77" s="17">
        <v>0.21135817303050469</v>
      </c>
      <c r="AS77" s="17">
        <v>0.21135817303050469</v>
      </c>
      <c r="AT77" s="17">
        <v>0.21135817303050469</v>
      </c>
      <c r="AU77" s="17">
        <v>0.21135817303050469</v>
      </c>
      <c r="AV77" s="17">
        <v>0.21135817303050469</v>
      </c>
      <c r="AW77" s="17">
        <v>0.21135817303050469</v>
      </c>
      <c r="AX77" s="17">
        <v>0.21135817303050469</v>
      </c>
      <c r="AY77" s="17">
        <v>0.21135817303050469</v>
      </c>
      <c r="AZ77" s="17">
        <v>0.21135817303050469</v>
      </c>
      <c r="BA77" s="17">
        <v>0.21135817303050469</v>
      </c>
      <c r="BB77" s="17">
        <v>0.21135817303050469</v>
      </c>
      <c r="BC77" s="17">
        <v>0.21135817303050469</v>
      </c>
      <c r="BD77" s="17">
        <v>0.21135817303050469</v>
      </c>
      <c r="BE77" s="17">
        <v>0.21135817303050469</v>
      </c>
      <c r="BF77" s="17">
        <v>0.21135817303050469</v>
      </c>
      <c r="BG77" s="17">
        <v>0.21135817303050469</v>
      </c>
    </row>
    <row r="78" spans="1:59" s="8" customFormat="1" ht="12" customHeight="1" x14ac:dyDescent="0.25">
      <c r="A78" s="13" t="s">
        <v>64</v>
      </c>
      <c r="B78" s="8" t="s">
        <v>50</v>
      </c>
      <c r="C78" s="11" t="s">
        <v>67</v>
      </c>
      <c r="D78" s="17">
        <v>0.34057259987899619</v>
      </c>
      <c r="E78" s="17">
        <v>0.32436330759820564</v>
      </c>
      <c r="F78" s="17">
        <v>0.31121079556369197</v>
      </c>
      <c r="G78" s="17">
        <v>0.27221652120865508</v>
      </c>
      <c r="H78" s="17">
        <v>0.28969229081364845</v>
      </c>
      <c r="I78" s="17">
        <v>0.24897649700862923</v>
      </c>
      <c r="J78" s="17">
        <v>0.23597819305876752</v>
      </c>
      <c r="K78" s="17">
        <v>0.22815684877437498</v>
      </c>
      <c r="L78" s="18">
        <v>0.21509729963959653</v>
      </c>
      <c r="M78" s="17">
        <v>0.17392714477173338</v>
      </c>
      <c r="N78" s="17">
        <v>0.1610000946410535</v>
      </c>
      <c r="O78" s="17">
        <v>0.11253907618181123</v>
      </c>
      <c r="P78" s="17">
        <v>0.20041218043996523</v>
      </c>
      <c r="Q78" s="17">
        <v>0.20385669515084842</v>
      </c>
      <c r="R78" s="17">
        <v>0.18732571812257967</v>
      </c>
      <c r="S78" s="17">
        <v>0.19267405740617988</v>
      </c>
      <c r="T78" s="17">
        <v>0.19378800899260545</v>
      </c>
      <c r="U78" s="17">
        <v>0.20729776947172576</v>
      </c>
      <c r="V78" s="17">
        <v>0.21130739832227663</v>
      </c>
      <c r="W78" s="17">
        <v>0.22557508440504734</v>
      </c>
      <c r="X78" s="17">
        <v>0.19935522531916922</v>
      </c>
      <c r="Y78" s="17">
        <v>0.20625393052276531</v>
      </c>
      <c r="Z78" s="18">
        <v>0.23123161833742945</v>
      </c>
      <c r="AA78" s="18">
        <v>0.23333703437289824</v>
      </c>
      <c r="AB78" s="18">
        <v>0.25697437888170072</v>
      </c>
      <c r="AC78" s="17">
        <v>0.23379351406430571</v>
      </c>
      <c r="AD78" s="19">
        <v>0.23231809523581987</v>
      </c>
      <c r="AE78" s="17">
        <v>0.2375309281784308</v>
      </c>
      <c r="AF78" s="17">
        <v>0.23879079014663107</v>
      </c>
      <c r="AG78" s="17">
        <v>0.23988154130137765</v>
      </c>
      <c r="AH78" s="19">
        <v>0.23988154130137765</v>
      </c>
      <c r="AI78" s="17">
        <v>0.23988154130137765</v>
      </c>
      <c r="AJ78" s="17">
        <v>0.23988154130137765</v>
      </c>
      <c r="AK78" s="17">
        <v>0.23988154130137765</v>
      </c>
      <c r="AL78" s="17">
        <v>0.23988154130137765</v>
      </c>
      <c r="AM78" s="17">
        <v>0.23988154130137765</v>
      </c>
      <c r="AN78" s="17">
        <v>0.23988154130137765</v>
      </c>
      <c r="AO78" s="17">
        <v>0.23988154130137765</v>
      </c>
      <c r="AP78" s="17">
        <v>0.23988154130137765</v>
      </c>
      <c r="AQ78" s="17">
        <v>0.23988154130137765</v>
      </c>
      <c r="AR78" s="17">
        <v>0.23988154130137765</v>
      </c>
      <c r="AS78" s="17">
        <v>0.23988154130137765</v>
      </c>
      <c r="AT78" s="17">
        <v>0.23988154130137765</v>
      </c>
      <c r="AU78" s="17">
        <v>0.23988154130137765</v>
      </c>
      <c r="AV78" s="17">
        <v>0.23988154130137765</v>
      </c>
      <c r="AW78" s="17">
        <v>0.23988154130137765</v>
      </c>
      <c r="AX78" s="17">
        <v>0.23988154130137765</v>
      </c>
      <c r="AY78" s="17">
        <v>0.23988154130137765</v>
      </c>
      <c r="AZ78" s="17">
        <v>0.23988154130137765</v>
      </c>
      <c r="BA78" s="17">
        <v>0.23988154130137765</v>
      </c>
      <c r="BB78" s="17">
        <v>0.23988154130137765</v>
      </c>
      <c r="BC78" s="17">
        <v>0.23988154130137765</v>
      </c>
      <c r="BD78" s="17">
        <v>0.23988154130137765</v>
      </c>
      <c r="BE78" s="17">
        <v>0.23988154130137765</v>
      </c>
      <c r="BF78" s="17">
        <v>0.23988154130137765</v>
      </c>
      <c r="BG78" s="17">
        <v>0.23988154130137765</v>
      </c>
    </row>
    <row r="79" spans="1:59" s="8" customFormat="1" ht="12" customHeight="1" x14ac:dyDescent="0.25">
      <c r="A79" s="13" t="s">
        <v>65</v>
      </c>
      <c r="B79" s="8" t="s">
        <v>50</v>
      </c>
      <c r="C79" s="11" t="s">
        <v>67</v>
      </c>
      <c r="D79" s="17">
        <v>0.19785819785819783</v>
      </c>
      <c r="E79" s="17">
        <v>0.18731500000000001</v>
      </c>
      <c r="F79" s="17">
        <v>0.177062</v>
      </c>
      <c r="G79" s="17">
        <v>0.16670699999999997</v>
      </c>
      <c r="H79" s="17">
        <v>0.167467</v>
      </c>
      <c r="I79" s="17">
        <v>0.15578900000000001</v>
      </c>
      <c r="J79" s="17">
        <v>0.14069686170354659</v>
      </c>
      <c r="K79" s="17">
        <v>0.15292429641094055</v>
      </c>
      <c r="L79" s="18">
        <v>0.13517544698993381</v>
      </c>
      <c r="M79" s="17">
        <v>0.11719607246065999</v>
      </c>
      <c r="N79" s="17">
        <v>0.10666382000342406</v>
      </c>
      <c r="O79" s="17">
        <v>9.1052745683290179E-2</v>
      </c>
      <c r="P79" s="17">
        <v>8.8469174643328069E-2</v>
      </c>
      <c r="Q79" s="17">
        <v>7.9149047883460319E-2</v>
      </c>
      <c r="R79" s="17">
        <v>7.5013061534034822E-2</v>
      </c>
      <c r="S79" s="17">
        <v>7.2603200267612411E-2</v>
      </c>
      <c r="T79" s="17">
        <v>6.4224531720658853E-2</v>
      </c>
      <c r="U79" s="17">
        <v>6.2038280412252081E-2</v>
      </c>
      <c r="V79" s="17">
        <v>5.6037107894501018E-2</v>
      </c>
      <c r="W79" s="17">
        <v>5.2424367869463834E-2</v>
      </c>
      <c r="X79" s="17">
        <v>4.9272325411642774E-2</v>
      </c>
      <c r="Y79" s="17">
        <v>5.1688842129506488E-2</v>
      </c>
      <c r="Z79" s="18">
        <v>5.1107914494515232E-2</v>
      </c>
      <c r="AA79" s="18">
        <v>4.7525706630446155E-2</v>
      </c>
      <c r="AB79" s="18">
        <v>4.7682072711971432E-2</v>
      </c>
      <c r="AC79" s="17">
        <v>4.6482321630623602E-2</v>
      </c>
      <c r="AD79" s="19">
        <v>4.8897371519412577E-2</v>
      </c>
      <c r="AE79" s="17">
        <v>4.8339077397393806E-2</v>
      </c>
      <c r="AF79" s="17">
        <v>4.7785309977969516E-2</v>
      </c>
      <c r="AG79" s="17">
        <v>4.7837230647474187E-2</v>
      </c>
      <c r="AH79" s="19">
        <v>4.7837230647474187E-2</v>
      </c>
      <c r="AI79" s="17">
        <v>4.7837230647474187E-2</v>
      </c>
      <c r="AJ79" s="17">
        <v>4.7837230647474187E-2</v>
      </c>
      <c r="AK79" s="17">
        <v>4.7837230647474187E-2</v>
      </c>
      <c r="AL79" s="17">
        <v>4.7837230647474187E-2</v>
      </c>
      <c r="AM79" s="17">
        <v>4.7837230647474187E-2</v>
      </c>
      <c r="AN79" s="17">
        <v>4.7837230647474187E-2</v>
      </c>
      <c r="AO79" s="17">
        <v>4.7837230647474187E-2</v>
      </c>
      <c r="AP79" s="17">
        <v>4.7837230647474187E-2</v>
      </c>
      <c r="AQ79" s="17">
        <v>4.7837230647474187E-2</v>
      </c>
      <c r="AR79" s="17">
        <v>4.7837230647474187E-2</v>
      </c>
      <c r="AS79" s="17">
        <v>4.7837230647474187E-2</v>
      </c>
      <c r="AT79" s="17">
        <v>4.7837230647474187E-2</v>
      </c>
      <c r="AU79" s="17">
        <v>4.7837230647474187E-2</v>
      </c>
      <c r="AV79" s="17">
        <v>4.7837230647474187E-2</v>
      </c>
      <c r="AW79" s="17">
        <v>4.7837230647474187E-2</v>
      </c>
      <c r="AX79" s="17">
        <v>4.7837230647474187E-2</v>
      </c>
      <c r="AY79" s="17">
        <v>4.7837230647474187E-2</v>
      </c>
      <c r="AZ79" s="17">
        <v>4.7837230647474187E-2</v>
      </c>
      <c r="BA79" s="17">
        <v>4.7837230647474187E-2</v>
      </c>
      <c r="BB79" s="17">
        <v>4.7837230647474187E-2</v>
      </c>
      <c r="BC79" s="17">
        <v>4.7837230647474187E-2</v>
      </c>
      <c r="BD79" s="17">
        <v>4.7837230647474187E-2</v>
      </c>
      <c r="BE79" s="17">
        <v>4.7837230647474187E-2</v>
      </c>
      <c r="BF79" s="17">
        <v>4.7837230647474187E-2</v>
      </c>
      <c r="BG79" s="17">
        <v>4.7837230647474187E-2</v>
      </c>
    </row>
    <row r="80" spans="1:59" s="8" customFormat="1" ht="12" customHeight="1" x14ac:dyDescent="0.25">
      <c r="A80" s="13" t="s">
        <v>66</v>
      </c>
      <c r="B80" s="8" t="s">
        <v>50</v>
      </c>
      <c r="C80" s="11" t="s">
        <v>67</v>
      </c>
      <c r="D80" s="17">
        <v>0.28845075956735644</v>
      </c>
      <c r="E80" s="17">
        <v>0.25829181314024202</v>
      </c>
      <c r="F80" s="17">
        <v>0.24178575888671874</v>
      </c>
      <c r="G80" s="17">
        <v>0.23597540601302686</v>
      </c>
      <c r="H80" s="17">
        <v>0.18554021700341866</v>
      </c>
      <c r="I80" s="17">
        <v>0.17894408472812345</v>
      </c>
      <c r="J80" s="17">
        <v>0.2224657375708782</v>
      </c>
      <c r="K80" s="17">
        <v>0.1947833093970634</v>
      </c>
      <c r="L80" s="18">
        <v>0.23342028475970436</v>
      </c>
      <c r="M80" s="17">
        <v>0.24788970326609827</v>
      </c>
      <c r="N80" s="17">
        <v>0.25190368125469081</v>
      </c>
      <c r="O80" s="17">
        <v>0.24563283421720683</v>
      </c>
      <c r="P80" s="17">
        <v>0.18304911906272345</v>
      </c>
      <c r="Q80" s="17">
        <v>0.17152102638654743</v>
      </c>
      <c r="R80" s="17">
        <v>0.14760685674781754</v>
      </c>
      <c r="S80" s="17">
        <v>0.16371718189279558</v>
      </c>
      <c r="T80" s="17">
        <v>0.19740666956495109</v>
      </c>
      <c r="U80" s="17">
        <v>0.16104722443308331</v>
      </c>
      <c r="V80" s="17">
        <v>0.1679441477657804</v>
      </c>
      <c r="W80" s="17">
        <v>0.10340426693383303</v>
      </c>
      <c r="X80" s="17">
        <v>8.4839072784210032E-2</v>
      </c>
      <c r="Y80" s="17">
        <v>8.93454639827653E-2</v>
      </c>
      <c r="Z80" s="18">
        <v>8.1710946143980293E-2</v>
      </c>
      <c r="AA80" s="18">
        <v>7.0879684260952161E-2</v>
      </c>
      <c r="AB80" s="18">
        <v>6.6082430995063765E-2</v>
      </c>
      <c r="AC80" s="17">
        <v>6.5773388482791822E-2</v>
      </c>
      <c r="AD80" s="19">
        <v>7.4758382773110671E-2</v>
      </c>
      <c r="AE80" s="17">
        <v>7.1840966531179731E-2</v>
      </c>
      <c r="AF80" s="17">
        <v>6.9866970608619627E-2</v>
      </c>
      <c r="AG80" s="17">
        <v>6.9664427878153121E-2</v>
      </c>
      <c r="AH80" s="19">
        <v>6.9664427878153121E-2</v>
      </c>
      <c r="AI80" s="17">
        <v>6.9664427878153121E-2</v>
      </c>
      <c r="AJ80" s="17">
        <v>6.9664427878153121E-2</v>
      </c>
      <c r="AK80" s="17">
        <v>6.9664427878153121E-2</v>
      </c>
      <c r="AL80" s="17">
        <v>6.9664427878153121E-2</v>
      </c>
      <c r="AM80" s="17">
        <v>6.9664427878153121E-2</v>
      </c>
      <c r="AN80" s="17">
        <v>6.9664427878153121E-2</v>
      </c>
      <c r="AO80" s="17">
        <v>6.9664427878153121E-2</v>
      </c>
      <c r="AP80" s="17">
        <v>6.9664427878153121E-2</v>
      </c>
      <c r="AQ80" s="17">
        <v>6.9664427878153121E-2</v>
      </c>
      <c r="AR80" s="17">
        <v>6.9664427878153121E-2</v>
      </c>
      <c r="AS80" s="17">
        <v>6.9664427878153121E-2</v>
      </c>
      <c r="AT80" s="17">
        <v>6.9664427878153121E-2</v>
      </c>
      <c r="AU80" s="17">
        <v>6.9664427878153121E-2</v>
      </c>
      <c r="AV80" s="17">
        <v>6.9664427878153121E-2</v>
      </c>
      <c r="AW80" s="17">
        <v>6.9664427878153121E-2</v>
      </c>
      <c r="AX80" s="17">
        <v>6.9664427878153121E-2</v>
      </c>
      <c r="AY80" s="17">
        <v>6.9664427878153121E-2</v>
      </c>
      <c r="AZ80" s="17">
        <v>6.9664427878153121E-2</v>
      </c>
      <c r="BA80" s="17">
        <v>6.9664427878153121E-2</v>
      </c>
      <c r="BB80" s="17">
        <v>6.9664427878153121E-2</v>
      </c>
      <c r="BC80" s="17">
        <v>6.9664427878153121E-2</v>
      </c>
      <c r="BD80" s="17">
        <v>6.9664427878153121E-2</v>
      </c>
      <c r="BE80" s="17">
        <v>6.9664427878153121E-2</v>
      </c>
      <c r="BF80" s="17">
        <v>6.9664427878153121E-2</v>
      </c>
      <c r="BG80" s="17">
        <v>6.9664427878153121E-2</v>
      </c>
    </row>
    <row r="81" spans="1:59" s="8" customFormat="1" ht="12" customHeight="1" x14ac:dyDescent="0.25">
      <c r="A81" s="13" t="s">
        <v>49</v>
      </c>
      <c r="B81" s="8" t="s">
        <v>50</v>
      </c>
      <c r="C81" s="11" t="s">
        <v>68</v>
      </c>
      <c r="D81" s="17">
        <v>4.5983045983045985E-2</v>
      </c>
      <c r="E81" s="17">
        <v>5.9926E-2</v>
      </c>
      <c r="F81" s="17">
        <v>6.0630999999999997E-2</v>
      </c>
      <c r="G81" s="17">
        <v>6.1018000000000003E-2</v>
      </c>
      <c r="H81" s="17">
        <v>6.0109999999999997E-2</v>
      </c>
      <c r="I81" s="17">
        <v>6.4019000000000006E-2</v>
      </c>
      <c r="J81" s="17">
        <v>6.2503402890261406E-2</v>
      </c>
      <c r="K81" s="17">
        <v>6.7559601245928982E-2</v>
      </c>
      <c r="L81" s="18">
        <v>9.9335989589741977E-2</v>
      </c>
      <c r="M81" s="17">
        <v>0.11459798908940143</v>
      </c>
      <c r="N81" s="17">
        <v>0.12972171713471514</v>
      </c>
      <c r="O81" s="17">
        <v>0.13650200709700749</v>
      </c>
      <c r="P81" s="17">
        <v>0.13847706404820476</v>
      </c>
      <c r="Q81" s="17">
        <v>0.14568313421524184</v>
      </c>
      <c r="R81" s="17">
        <v>0.15255430650179697</v>
      </c>
      <c r="S81" s="17">
        <v>0.15472516420668928</v>
      </c>
      <c r="T81" s="17">
        <v>0.14986906459796503</v>
      </c>
      <c r="U81" s="17">
        <v>0.14704772115716228</v>
      </c>
      <c r="V81" s="17">
        <v>0.14342327996853957</v>
      </c>
      <c r="W81" s="17">
        <v>0.13537467573724699</v>
      </c>
      <c r="X81" s="17">
        <v>0.12719273722095548</v>
      </c>
      <c r="Y81" s="17">
        <v>0.1251020450567551</v>
      </c>
      <c r="Z81" s="18">
        <v>0.12183469936877685</v>
      </c>
      <c r="AA81" s="18">
        <v>0.12139384751027138</v>
      </c>
      <c r="AB81" s="18">
        <v>0.12124533482311702</v>
      </c>
      <c r="AC81" s="17">
        <v>0.12819399153662289</v>
      </c>
      <c r="AD81" s="19">
        <v>0.12355398365910863</v>
      </c>
      <c r="AE81" s="17">
        <v>0.12324437137957933</v>
      </c>
      <c r="AF81" s="17">
        <v>0.12352630578173995</v>
      </c>
      <c r="AG81" s="17">
        <v>0.12395279743603349</v>
      </c>
      <c r="AH81" s="19">
        <v>0.12395279743603349</v>
      </c>
      <c r="AI81" s="17">
        <v>0.12395279743603349</v>
      </c>
      <c r="AJ81" s="17">
        <v>0.12395279743603349</v>
      </c>
      <c r="AK81" s="17">
        <v>0.12395279743603349</v>
      </c>
      <c r="AL81" s="17">
        <v>0.12395279743603349</v>
      </c>
      <c r="AM81" s="17">
        <v>0.12395279743603349</v>
      </c>
      <c r="AN81" s="17">
        <v>0.12395279743603349</v>
      </c>
      <c r="AO81" s="17">
        <v>0.12395279743603349</v>
      </c>
      <c r="AP81" s="17">
        <v>0.12395279743603349</v>
      </c>
      <c r="AQ81" s="17">
        <v>0.12395279743603349</v>
      </c>
      <c r="AR81" s="17">
        <v>0.12395279743603349</v>
      </c>
      <c r="AS81" s="17">
        <v>0.12395279743603349</v>
      </c>
      <c r="AT81" s="17">
        <v>0.12395279743603349</v>
      </c>
      <c r="AU81" s="17">
        <v>0.12395279743603349</v>
      </c>
      <c r="AV81" s="17">
        <v>0.12395279743603349</v>
      </c>
      <c r="AW81" s="17">
        <v>0.12395279743603349</v>
      </c>
      <c r="AX81" s="17">
        <v>0.12395279743603349</v>
      </c>
      <c r="AY81" s="17">
        <v>0.12395279743603349</v>
      </c>
      <c r="AZ81" s="17">
        <v>0.12395279743603349</v>
      </c>
      <c r="BA81" s="17">
        <v>0.12395279743603349</v>
      </c>
      <c r="BB81" s="17">
        <v>0.12395279743603349</v>
      </c>
      <c r="BC81" s="17">
        <v>0.12395279743603349</v>
      </c>
      <c r="BD81" s="17">
        <v>0.12395279743603349</v>
      </c>
      <c r="BE81" s="17">
        <v>0.12395279743603349</v>
      </c>
      <c r="BF81" s="17">
        <v>0.12395279743603349</v>
      </c>
      <c r="BG81" s="17">
        <v>0.12395279743603349</v>
      </c>
    </row>
    <row r="82" spans="1:59" s="8" customFormat="1" ht="12" customHeight="1" x14ac:dyDescent="0.25">
      <c r="A82" s="13" t="s">
        <v>52</v>
      </c>
      <c r="B82" s="8" t="s">
        <v>50</v>
      </c>
      <c r="C82" s="11" t="s">
        <v>68</v>
      </c>
      <c r="D82" s="17">
        <v>4.5983045983045992E-2</v>
      </c>
      <c r="E82" s="17">
        <v>5.9926000000000007E-2</v>
      </c>
      <c r="F82" s="17">
        <v>6.0630999999999997E-2</v>
      </c>
      <c r="G82" s="17">
        <v>6.1018000000000003E-2</v>
      </c>
      <c r="H82" s="17">
        <v>6.0109999999999997E-2</v>
      </c>
      <c r="I82" s="17">
        <v>6.4019000000000006E-2</v>
      </c>
      <c r="J82" s="17">
        <v>6.2537810508768402E-2</v>
      </c>
      <c r="K82" s="17">
        <v>6.7562507516414017E-2</v>
      </c>
      <c r="L82" s="18">
        <v>9.9337653205115867E-2</v>
      </c>
      <c r="M82" s="17">
        <v>0.11454711996534533</v>
      </c>
      <c r="N82" s="17">
        <v>0.12979715344527387</v>
      </c>
      <c r="O82" s="17">
        <v>0.13660376433384075</v>
      </c>
      <c r="P82" s="17">
        <v>0.13852980777298318</v>
      </c>
      <c r="Q82" s="17">
        <v>0.14619747519078879</v>
      </c>
      <c r="R82" s="17">
        <v>0.15262220014729327</v>
      </c>
      <c r="S82" s="17">
        <v>0.15482394069061289</v>
      </c>
      <c r="T82" s="17">
        <v>0.14992963192538958</v>
      </c>
      <c r="U82" s="17">
        <v>0.14714137054147905</v>
      </c>
      <c r="V82" s="17">
        <v>0.14352567476691186</v>
      </c>
      <c r="W82" s="17">
        <v>0.13547144628821131</v>
      </c>
      <c r="X82" s="17">
        <v>0.12713179857730017</v>
      </c>
      <c r="Y82" s="17">
        <v>0.12518445389738986</v>
      </c>
      <c r="Z82" s="18">
        <v>0.12190814262631267</v>
      </c>
      <c r="AA82" s="18">
        <v>0.1214509805069983</v>
      </c>
      <c r="AB82" s="18">
        <v>0.14272842334410454</v>
      </c>
      <c r="AC82" s="17">
        <v>0.10100350480710439</v>
      </c>
      <c r="AD82" s="19">
        <v>0.12245510103638191</v>
      </c>
      <c r="AE82" s="17">
        <v>0.12190923046418023</v>
      </c>
      <c r="AF82" s="17">
        <v>0.12190944803175396</v>
      </c>
      <c r="AG82" s="17">
        <v>0.12200114153670505</v>
      </c>
      <c r="AH82" s="19">
        <v>0.12200114153670505</v>
      </c>
      <c r="AI82" s="17">
        <v>0.12200114153670505</v>
      </c>
      <c r="AJ82" s="17">
        <v>0.12200114153670505</v>
      </c>
      <c r="AK82" s="17">
        <v>0.12200114153670505</v>
      </c>
      <c r="AL82" s="17">
        <v>0.12200114153670505</v>
      </c>
      <c r="AM82" s="17">
        <v>0.12200114153670505</v>
      </c>
      <c r="AN82" s="17">
        <v>0.12200114153670505</v>
      </c>
      <c r="AO82" s="17">
        <v>0.12200114153670505</v>
      </c>
      <c r="AP82" s="17">
        <v>0.12200114153670505</v>
      </c>
      <c r="AQ82" s="17">
        <v>0.12200114153670505</v>
      </c>
      <c r="AR82" s="17">
        <v>0.12200114153670505</v>
      </c>
      <c r="AS82" s="17">
        <v>0.12200114153670505</v>
      </c>
      <c r="AT82" s="17">
        <v>0.12200114153670505</v>
      </c>
      <c r="AU82" s="17">
        <v>0.12200114153670505</v>
      </c>
      <c r="AV82" s="17">
        <v>0.12200114153670505</v>
      </c>
      <c r="AW82" s="17">
        <v>0.12200114153670505</v>
      </c>
      <c r="AX82" s="17">
        <v>0.12200114153670505</v>
      </c>
      <c r="AY82" s="17">
        <v>0.12200114153670505</v>
      </c>
      <c r="AZ82" s="17">
        <v>0.12200114153670505</v>
      </c>
      <c r="BA82" s="17">
        <v>0.12200114153670505</v>
      </c>
      <c r="BB82" s="17">
        <v>0.12200114153670505</v>
      </c>
      <c r="BC82" s="17">
        <v>0.12200114153670505</v>
      </c>
      <c r="BD82" s="17">
        <v>0.12200114153670505</v>
      </c>
      <c r="BE82" s="17">
        <v>0.12200114153670505</v>
      </c>
      <c r="BF82" s="17">
        <v>0.12200114153670505</v>
      </c>
      <c r="BG82" s="17">
        <v>0.12200114153670505</v>
      </c>
    </row>
    <row r="83" spans="1:59" s="8" customFormat="1" ht="12" customHeight="1" x14ac:dyDescent="0.25">
      <c r="A83" s="13" t="s">
        <v>53</v>
      </c>
      <c r="B83" s="8" t="s">
        <v>50</v>
      </c>
      <c r="C83" s="11" t="s">
        <v>68</v>
      </c>
      <c r="D83" s="17">
        <v>4.497323558395392E-2</v>
      </c>
      <c r="E83" s="17">
        <v>5.6628591787820877E-2</v>
      </c>
      <c r="F83" s="17">
        <v>5.8840516428867291E-2</v>
      </c>
      <c r="G83" s="17">
        <v>5.8321632986943373E-2</v>
      </c>
      <c r="H83" s="17">
        <v>5.7501894321494183E-2</v>
      </c>
      <c r="I83" s="17">
        <v>6.0173818262538904E-2</v>
      </c>
      <c r="J83" s="17">
        <v>5.976325030538393E-2</v>
      </c>
      <c r="K83" s="17">
        <v>6.4479196859701077E-2</v>
      </c>
      <c r="L83" s="18">
        <v>9.3393326830147283E-2</v>
      </c>
      <c r="M83" s="17">
        <v>0.11048375221460904</v>
      </c>
      <c r="N83" s="17">
        <v>0.12437068888862388</v>
      </c>
      <c r="O83" s="17">
        <v>0.12998064273075788</v>
      </c>
      <c r="P83" s="17">
        <v>0.13025866337065495</v>
      </c>
      <c r="Q83" s="17">
        <v>0.13998300623920568</v>
      </c>
      <c r="R83" s="17">
        <v>0.14682257684901709</v>
      </c>
      <c r="S83" s="17">
        <v>0.14547181432361009</v>
      </c>
      <c r="T83" s="17">
        <v>0.14008790044383851</v>
      </c>
      <c r="U83" s="17">
        <v>0.13637311769167168</v>
      </c>
      <c r="V83" s="17">
        <v>0.14276633741241604</v>
      </c>
      <c r="W83" s="17">
        <v>0.1359823712805841</v>
      </c>
      <c r="X83" s="17">
        <v>0.11626451055847131</v>
      </c>
      <c r="Y83" s="17">
        <v>0.11606316029340109</v>
      </c>
      <c r="Z83" s="18">
        <v>0.1084741319998582</v>
      </c>
      <c r="AA83" s="18">
        <v>0.10854432913205522</v>
      </c>
      <c r="AB83" s="18">
        <v>9.9453347068525599E-2</v>
      </c>
      <c r="AC83" s="17">
        <v>0.12433040361925123</v>
      </c>
      <c r="AD83" s="19">
        <v>0.11137307442261823</v>
      </c>
      <c r="AE83" s="17">
        <v>0.11043505724846159</v>
      </c>
      <c r="AF83" s="17">
        <v>0.11082724229818242</v>
      </c>
      <c r="AG83" s="17">
        <v>0.11128382493140776</v>
      </c>
      <c r="AH83" s="19">
        <v>0.11128382493140776</v>
      </c>
      <c r="AI83" s="17">
        <v>0.11128382493140776</v>
      </c>
      <c r="AJ83" s="17">
        <v>0.11128382493140776</v>
      </c>
      <c r="AK83" s="17">
        <v>0.11128382493140776</v>
      </c>
      <c r="AL83" s="17">
        <v>0.11128382493140776</v>
      </c>
      <c r="AM83" s="17">
        <v>0.11128382493140776</v>
      </c>
      <c r="AN83" s="17">
        <v>0.11128382493140776</v>
      </c>
      <c r="AO83" s="17">
        <v>0.11128382493140776</v>
      </c>
      <c r="AP83" s="17">
        <v>0.11128382493140776</v>
      </c>
      <c r="AQ83" s="17">
        <v>0.11128382493140776</v>
      </c>
      <c r="AR83" s="17">
        <v>0.11128382493140776</v>
      </c>
      <c r="AS83" s="17">
        <v>0.11128382493140776</v>
      </c>
      <c r="AT83" s="17">
        <v>0.11128382493140776</v>
      </c>
      <c r="AU83" s="17">
        <v>0.11128382493140776</v>
      </c>
      <c r="AV83" s="17">
        <v>0.11128382493140776</v>
      </c>
      <c r="AW83" s="17">
        <v>0.11128382493140776</v>
      </c>
      <c r="AX83" s="17">
        <v>0.11128382493140776</v>
      </c>
      <c r="AY83" s="17">
        <v>0.11128382493140776</v>
      </c>
      <c r="AZ83" s="17">
        <v>0.11128382493140776</v>
      </c>
      <c r="BA83" s="17">
        <v>0.11128382493140776</v>
      </c>
      <c r="BB83" s="17">
        <v>0.11128382493140776</v>
      </c>
      <c r="BC83" s="17">
        <v>0.11128382493140776</v>
      </c>
      <c r="BD83" s="17">
        <v>0.11128382493140776</v>
      </c>
      <c r="BE83" s="17">
        <v>0.11128382493140776</v>
      </c>
      <c r="BF83" s="17">
        <v>0.11128382493140776</v>
      </c>
      <c r="BG83" s="17">
        <v>0.11128382493140776</v>
      </c>
    </row>
    <row r="84" spans="1:59" s="8" customFormat="1" ht="12" customHeight="1" x14ac:dyDescent="0.25">
      <c r="A84" s="13" t="s">
        <v>54</v>
      </c>
      <c r="B84" s="8" t="s">
        <v>50</v>
      </c>
      <c r="C84" s="11" t="s">
        <v>68</v>
      </c>
      <c r="D84" s="17">
        <v>7.0420493999659661E-2</v>
      </c>
      <c r="E84" s="17">
        <v>9.4381188759382881E-2</v>
      </c>
      <c r="F84" s="17">
        <v>0.10263421824332405</v>
      </c>
      <c r="G84" s="17">
        <v>0.10268875731360312</v>
      </c>
      <c r="H84" s="17">
        <v>0.1012894337025001</v>
      </c>
      <c r="I84" s="17">
        <v>8.8625979320662865E-2</v>
      </c>
      <c r="J84" s="17">
        <v>0.10627302657533734</v>
      </c>
      <c r="K84" s="17">
        <v>0.11056318341757529</v>
      </c>
      <c r="L84" s="18">
        <v>0.12517261545029706</v>
      </c>
      <c r="M84" s="17">
        <v>0.1289354018922276</v>
      </c>
      <c r="N84" s="17">
        <v>0.12109603974299757</v>
      </c>
      <c r="O84" s="17">
        <v>0.12337467132743295</v>
      </c>
      <c r="P84" s="17">
        <v>0.10647308212258874</v>
      </c>
      <c r="Q84" s="17">
        <v>0.10239085795982422</v>
      </c>
      <c r="R84" s="17">
        <v>0.13510188310558882</v>
      </c>
      <c r="S84" s="17">
        <v>0.11815445163597496</v>
      </c>
      <c r="T84" s="17">
        <v>0.12470713801410706</v>
      </c>
      <c r="U84" s="17">
        <v>0.11571172605251408</v>
      </c>
      <c r="V84" s="17">
        <v>0.10595603866949854</v>
      </c>
      <c r="W84" s="17">
        <v>9.2742955328031743E-2</v>
      </c>
      <c r="X84" s="17">
        <v>7.0925404196979569E-2</v>
      </c>
      <c r="Y84" s="17">
        <v>6.9671023289176917E-2</v>
      </c>
      <c r="Z84" s="18">
        <v>6.7368957268130955E-2</v>
      </c>
      <c r="AA84" s="18">
        <v>6.6036232929645944E-2</v>
      </c>
      <c r="AB84" s="18">
        <v>5.8442668702656721E-2</v>
      </c>
      <c r="AC84" s="17">
        <v>0.10239515048604904</v>
      </c>
      <c r="AD84" s="19">
        <v>7.2782806535131916E-2</v>
      </c>
      <c r="AE84" s="17">
        <v>7.3405163184322886E-2</v>
      </c>
      <c r="AF84" s="17">
        <v>7.4612404367561225E-2</v>
      </c>
      <c r="AG84" s="17">
        <v>7.6327638655144359E-2</v>
      </c>
      <c r="AH84" s="19">
        <v>7.6327638655144359E-2</v>
      </c>
      <c r="AI84" s="17">
        <v>7.6327638655144359E-2</v>
      </c>
      <c r="AJ84" s="17">
        <v>7.6327638655144359E-2</v>
      </c>
      <c r="AK84" s="17">
        <v>7.6327638655144359E-2</v>
      </c>
      <c r="AL84" s="17">
        <v>7.6327638655144359E-2</v>
      </c>
      <c r="AM84" s="17">
        <v>7.6327638655144359E-2</v>
      </c>
      <c r="AN84" s="17">
        <v>7.6327638655144359E-2</v>
      </c>
      <c r="AO84" s="17">
        <v>7.6327638655144359E-2</v>
      </c>
      <c r="AP84" s="17">
        <v>7.6327638655144359E-2</v>
      </c>
      <c r="AQ84" s="17">
        <v>7.6327638655144359E-2</v>
      </c>
      <c r="AR84" s="17">
        <v>7.6327638655144359E-2</v>
      </c>
      <c r="AS84" s="17">
        <v>7.6327638655144359E-2</v>
      </c>
      <c r="AT84" s="17">
        <v>7.6327638655144359E-2</v>
      </c>
      <c r="AU84" s="17">
        <v>7.6327638655144359E-2</v>
      </c>
      <c r="AV84" s="17">
        <v>7.6327638655144359E-2</v>
      </c>
      <c r="AW84" s="17">
        <v>7.6327638655144359E-2</v>
      </c>
      <c r="AX84" s="17">
        <v>7.6327638655144359E-2</v>
      </c>
      <c r="AY84" s="17">
        <v>7.6327638655144359E-2</v>
      </c>
      <c r="AZ84" s="17">
        <v>7.6327638655144359E-2</v>
      </c>
      <c r="BA84" s="17">
        <v>7.6327638655144359E-2</v>
      </c>
      <c r="BB84" s="17">
        <v>7.6327638655144359E-2</v>
      </c>
      <c r="BC84" s="17">
        <v>7.6327638655144359E-2</v>
      </c>
      <c r="BD84" s="17">
        <v>7.6327638655144359E-2</v>
      </c>
      <c r="BE84" s="17">
        <v>7.6327638655144359E-2</v>
      </c>
      <c r="BF84" s="17">
        <v>7.6327638655144359E-2</v>
      </c>
      <c r="BG84" s="17">
        <v>7.6327638655144359E-2</v>
      </c>
    </row>
    <row r="85" spans="1:59" s="8" customFormat="1" ht="12" customHeight="1" x14ac:dyDescent="0.25">
      <c r="A85" s="13" t="s">
        <v>55</v>
      </c>
      <c r="B85" s="8" t="s">
        <v>50</v>
      </c>
      <c r="C85" s="11" t="s">
        <v>68</v>
      </c>
      <c r="D85" s="17">
        <v>4.5983045983045985E-2</v>
      </c>
      <c r="E85" s="17">
        <v>5.9925999999999993E-2</v>
      </c>
      <c r="F85" s="17">
        <v>6.0630999999999997E-2</v>
      </c>
      <c r="G85" s="17">
        <v>6.1018000000000003E-2</v>
      </c>
      <c r="H85" s="17">
        <v>6.0109999999999997E-2</v>
      </c>
      <c r="I85" s="17">
        <v>6.4019000000000006E-2</v>
      </c>
      <c r="J85" s="17">
        <v>6.2537999999999996E-2</v>
      </c>
      <c r="K85" s="17">
        <v>6.7562745621000189E-2</v>
      </c>
      <c r="L85" s="18">
        <v>9.9355941684955013E-2</v>
      </c>
      <c r="M85" s="17">
        <v>0.11460851262620993</v>
      </c>
      <c r="N85" s="17">
        <v>0.12984044301245665</v>
      </c>
      <c r="O85" s="17">
        <v>0.13655874229785564</v>
      </c>
      <c r="P85" s="17">
        <v>0.13851425681667401</v>
      </c>
      <c r="Q85" s="17">
        <v>0.14577775136173604</v>
      </c>
      <c r="R85" s="17">
        <v>0.15258790109150774</v>
      </c>
      <c r="S85" s="17">
        <v>0.15475177519134378</v>
      </c>
      <c r="T85" s="17">
        <v>0.14996614641995851</v>
      </c>
      <c r="U85" s="17">
        <v>0.14715038794168717</v>
      </c>
      <c r="V85" s="17">
        <v>0.1435356586110004</v>
      </c>
      <c r="W85" s="17">
        <v>0.13546625119622788</v>
      </c>
      <c r="X85" s="17">
        <v>0.12606825830747997</v>
      </c>
      <c r="Y85" s="17">
        <v>0.12518820408168888</v>
      </c>
      <c r="Z85" s="18">
        <v>0.12191354518649636</v>
      </c>
      <c r="AA85" s="18">
        <v>0.12146456278528218</v>
      </c>
      <c r="AB85" s="18">
        <v>0.12129989540614526</v>
      </c>
      <c r="AC85" s="17">
        <v>0.12829223532859124</v>
      </c>
      <c r="AD85" s="19">
        <v>0.12363168855764084</v>
      </c>
      <c r="AE85" s="17">
        <v>0.12332038545283108</v>
      </c>
      <c r="AF85" s="17">
        <v>0.12360175350609814</v>
      </c>
      <c r="AG85" s="17">
        <v>0.12402919165026138</v>
      </c>
      <c r="AH85" s="19">
        <v>0.12402919165026138</v>
      </c>
      <c r="AI85" s="17">
        <v>0.12402919165026138</v>
      </c>
      <c r="AJ85" s="17">
        <v>0.12402919165026138</v>
      </c>
      <c r="AK85" s="17">
        <v>0.12402919165026138</v>
      </c>
      <c r="AL85" s="17">
        <v>0.12402919165026138</v>
      </c>
      <c r="AM85" s="17">
        <v>0.12402919165026138</v>
      </c>
      <c r="AN85" s="17">
        <v>0.12402919165026138</v>
      </c>
      <c r="AO85" s="17">
        <v>0.12402919165026138</v>
      </c>
      <c r="AP85" s="17">
        <v>0.12402919165026138</v>
      </c>
      <c r="AQ85" s="17">
        <v>0.12402919165026138</v>
      </c>
      <c r="AR85" s="17">
        <v>0.12402919165026138</v>
      </c>
      <c r="AS85" s="17">
        <v>0.12402919165026138</v>
      </c>
      <c r="AT85" s="17">
        <v>0.12402919165026138</v>
      </c>
      <c r="AU85" s="17">
        <v>0.12402919165026138</v>
      </c>
      <c r="AV85" s="17">
        <v>0.12402919165026138</v>
      </c>
      <c r="AW85" s="17">
        <v>0.12402919165026138</v>
      </c>
      <c r="AX85" s="17">
        <v>0.12402919165026138</v>
      </c>
      <c r="AY85" s="17">
        <v>0.12402919165026138</v>
      </c>
      <c r="AZ85" s="17">
        <v>0.12402919165026138</v>
      </c>
      <c r="BA85" s="17">
        <v>0.12402919165026138</v>
      </c>
      <c r="BB85" s="17">
        <v>0.12402919165026138</v>
      </c>
      <c r="BC85" s="17">
        <v>0.12402919165026138</v>
      </c>
      <c r="BD85" s="17">
        <v>0.12402919165026138</v>
      </c>
      <c r="BE85" s="17">
        <v>0.12402919165026138</v>
      </c>
      <c r="BF85" s="17">
        <v>0.12402919165026138</v>
      </c>
      <c r="BG85" s="17">
        <v>0.12402919165026138</v>
      </c>
    </row>
    <row r="86" spans="1:59" s="8" customFormat="1" ht="12" customHeight="1" x14ac:dyDescent="0.25">
      <c r="A86" s="13" t="s">
        <v>56</v>
      </c>
      <c r="B86" s="8" t="s">
        <v>50</v>
      </c>
      <c r="C86" s="11" t="s">
        <v>68</v>
      </c>
      <c r="D86" s="17">
        <v>4.4504917909197354E-2</v>
      </c>
      <c r="E86" s="17">
        <v>5.3307748150932067E-2</v>
      </c>
      <c r="F86" s="17">
        <v>5.402421153868342E-2</v>
      </c>
      <c r="G86" s="17">
        <v>5.3685561643792346E-2</v>
      </c>
      <c r="H86" s="17">
        <v>5.2108292081433673E-2</v>
      </c>
      <c r="I86" s="17">
        <v>6.3357695456554425E-2</v>
      </c>
      <c r="J86" s="17">
        <v>5.3919295430966178E-2</v>
      </c>
      <c r="K86" s="17">
        <v>5.7510419831372485E-2</v>
      </c>
      <c r="L86" s="18">
        <v>8.3284346381079705E-2</v>
      </c>
      <c r="M86" s="17">
        <v>9.4752248774604669E-2</v>
      </c>
      <c r="N86" s="17">
        <v>0.10988228567336752</v>
      </c>
      <c r="O86" s="17">
        <v>0.12124964991433963</v>
      </c>
      <c r="P86" s="17">
        <v>0.12089503721784774</v>
      </c>
      <c r="Q86" s="17">
        <v>0.13211491853102558</v>
      </c>
      <c r="R86" s="17">
        <v>0.14308144034928036</v>
      </c>
      <c r="S86" s="17">
        <v>0.14506220677668746</v>
      </c>
      <c r="T86" s="17">
        <v>0.14010595774489662</v>
      </c>
      <c r="U86" s="17">
        <v>0.14011309382120404</v>
      </c>
      <c r="V86" s="17">
        <v>0.13697732315949754</v>
      </c>
      <c r="W86" s="17">
        <v>0.1294255972397643</v>
      </c>
      <c r="X86" s="17">
        <v>0.10980751603676665</v>
      </c>
      <c r="Y86" s="17">
        <v>0.10780586030323165</v>
      </c>
      <c r="Z86" s="18">
        <v>0.10413270076041185</v>
      </c>
      <c r="AA86" s="18">
        <v>0.10407973593388048</v>
      </c>
      <c r="AB86" s="18">
        <v>0.10277464874324567</v>
      </c>
      <c r="AC86" s="17">
        <v>0.1281541121474129</v>
      </c>
      <c r="AD86" s="19">
        <v>0.10938941157763649</v>
      </c>
      <c r="AE86" s="17">
        <v>0.10970612183251738</v>
      </c>
      <c r="AF86" s="17">
        <v>0.11082080604693856</v>
      </c>
      <c r="AG86" s="17">
        <v>0.11216902006955021</v>
      </c>
      <c r="AH86" s="19">
        <v>0.11216902006955021</v>
      </c>
      <c r="AI86" s="17">
        <v>0.11216902006955021</v>
      </c>
      <c r="AJ86" s="17">
        <v>0.11216902006955021</v>
      </c>
      <c r="AK86" s="17">
        <v>0.11216902006955021</v>
      </c>
      <c r="AL86" s="17">
        <v>0.11216902006955021</v>
      </c>
      <c r="AM86" s="17">
        <v>0.11216902006955021</v>
      </c>
      <c r="AN86" s="17">
        <v>0.11216902006955021</v>
      </c>
      <c r="AO86" s="17">
        <v>0.11216902006955021</v>
      </c>
      <c r="AP86" s="17">
        <v>0.11216902006955021</v>
      </c>
      <c r="AQ86" s="17">
        <v>0.11216902006955021</v>
      </c>
      <c r="AR86" s="17">
        <v>0.11216902006955021</v>
      </c>
      <c r="AS86" s="17">
        <v>0.11216902006955021</v>
      </c>
      <c r="AT86" s="17">
        <v>0.11216902006955021</v>
      </c>
      <c r="AU86" s="17">
        <v>0.11216902006955021</v>
      </c>
      <c r="AV86" s="17">
        <v>0.11216902006955021</v>
      </c>
      <c r="AW86" s="17">
        <v>0.11216902006955021</v>
      </c>
      <c r="AX86" s="17">
        <v>0.11216902006955021</v>
      </c>
      <c r="AY86" s="17">
        <v>0.11216902006955021</v>
      </c>
      <c r="AZ86" s="17">
        <v>0.11216902006955021</v>
      </c>
      <c r="BA86" s="17">
        <v>0.11216902006955021</v>
      </c>
      <c r="BB86" s="17">
        <v>0.11216902006955021</v>
      </c>
      <c r="BC86" s="17">
        <v>0.11216902006955021</v>
      </c>
      <c r="BD86" s="17">
        <v>0.11216902006955021</v>
      </c>
      <c r="BE86" s="17">
        <v>0.11216902006955021</v>
      </c>
      <c r="BF86" s="17">
        <v>0.11216902006955021</v>
      </c>
      <c r="BG86" s="17">
        <v>0.11216902006955021</v>
      </c>
    </row>
    <row r="87" spans="1:59" s="8" customFormat="1" ht="12" customHeight="1" x14ac:dyDescent="0.25">
      <c r="A87" s="13" t="s">
        <v>57</v>
      </c>
      <c r="B87" s="8" t="s">
        <v>50</v>
      </c>
      <c r="C87" s="11" t="s">
        <v>68</v>
      </c>
      <c r="D87" s="17">
        <v>4.103937953414756E-2</v>
      </c>
      <c r="E87" s="17">
        <v>5.2703644759444251E-2</v>
      </c>
      <c r="F87" s="17">
        <v>5.6259225784482787E-2</v>
      </c>
      <c r="G87" s="17">
        <v>5.9930965676170678E-2</v>
      </c>
      <c r="H87" s="17">
        <v>5.7878721365853189E-2</v>
      </c>
      <c r="I87" s="17">
        <v>5.9627284828164234E-2</v>
      </c>
      <c r="J87" s="17">
        <v>5.8220658431761281E-2</v>
      </c>
      <c r="K87" s="17">
        <v>6.125050985616267E-2</v>
      </c>
      <c r="L87" s="18">
        <v>9.2324892646687307E-2</v>
      </c>
      <c r="M87" s="17">
        <v>0.10633598617506057</v>
      </c>
      <c r="N87" s="17">
        <v>0.11965604657248767</v>
      </c>
      <c r="O87" s="17">
        <v>0.12459461834646825</v>
      </c>
      <c r="P87" s="17">
        <v>0.12308064580463346</v>
      </c>
      <c r="Q87" s="17">
        <v>0.13060127510324412</v>
      </c>
      <c r="R87" s="17">
        <v>0.1398297652538753</v>
      </c>
      <c r="S87" s="17">
        <v>0.13705133751344867</v>
      </c>
      <c r="T87" s="17">
        <v>0.1377496070625322</v>
      </c>
      <c r="U87" s="17">
        <v>0.12823155685145374</v>
      </c>
      <c r="V87" s="17">
        <v>0.12462063715118808</v>
      </c>
      <c r="W87" s="17">
        <v>0.12068154735345117</v>
      </c>
      <c r="X87" s="17">
        <v>0.11279527842137024</v>
      </c>
      <c r="Y87" s="17">
        <v>7.0701003127618442E-2</v>
      </c>
      <c r="Z87" s="18">
        <v>7.0086687320223953E-2</v>
      </c>
      <c r="AA87" s="18">
        <v>6.108325132564487E-2</v>
      </c>
      <c r="AB87" s="18">
        <v>6.7224223464122976E-2</v>
      </c>
      <c r="AC87" s="17">
        <v>0.1007687814411798</v>
      </c>
      <c r="AD87" s="19">
        <v>7.3972789335758127E-2</v>
      </c>
      <c r="AE87" s="17">
        <v>7.4627146577386005E-2</v>
      </c>
      <c r="AF87" s="17">
        <v>7.5535238428818263E-2</v>
      </c>
      <c r="AG87" s="17">
        <v>7.8425635849453057E-2</v>
      </c>
      <c r="AH87" s="19">
        <v>7.8425635849453057E-2</v>
      </c>
      <c r="AI87" s="17">
        <v>7.8425635849453057E-2</v>
      </c>
      <c r="AJ87" s="17">
        <v>7.8425635849453057E-2</v>
      </c>
      <c r="AK87" s="17">
        <v>7.8425635849453057E-2</v>
      </c>
      <c r="AL87" s="17">
        <v>7.8425635849453057E-2</v>
      </c>
      <c r="AM87" s="17">
        <v>7.8425635849453057E-2</v>
      </c>
      <c r="AN87" s="17">
        <v>7.8425635849453057E-2</v>
      </c>
      <c r="AO87" s="17">
        <v>7.8425635849453057E-2</v>
      </c>
      <c r="AP87" s="17">
        <v>7.8425635849453057E-2</v>
      </c>
      <c r="AQ87" s="17">
        <v>7.8425635849453057E-2</v>
      </c>
      <c r="AR87" s="17">
        <v>7.8425635849453057E-2</v>
      </c>
      <c r="AS87" s="17">
        <v>7.8425635849453057E-2</v>
      </c>
      <c r="AT87" s="17">
        <v>7.8425635849453057E-2</v>
      </c>
      <c r="AU87" s="17">
        <v>7.8425635849453057E-2</v>
      </c>
      <c r="AV87" s="17">
        <v>7.8425635849453057E-2</v>
      </c>
      <c r="AW87" s="17">
        <v>7.8425635849453057E-2</v>
      </c>
      <c r="AX87" s="17">
        <v>7.8425635849453057E-2</v>
      </c>
      <c r="AY87" s="17">
        <v>7.8425635849453057E-2</v>
      </c>
      <c r="AZ87" s="17">
        <v>7.8425635849453057E-2</v>
      </c>
      <c r="BA87" s="17">
        <v>7.8425635849453057E-2</v>
      </c>
      <c r="BB87" s="17">
        <v>7.8425635849453057E-2</v>
      </c>
      <c r="BC87" s="17">
        <v>7.8425635849453057E-2</v>
      </c>
      <c r="BD87" s="17">
        <v>7.8425635849453057E-2</v>
      </c>
      <c r="BE87" s="17">
        <v>7.8425635849453057E-2</v>
      </c>
      <c r="BF87" s="17">
        <v>7.8425635849453057E-2</v>
      </c>
      <c r="BG87" s="17">
        <v>7.8425635849453057E-2</v>
      </c>
    </row>
    <row r="88" spans="1:59" s="8" customFormat="1" ht="12" customHeight="1" x14ac:dyDescent="0.25">
      <c r="A88" s="13" t="s">
        <v>58</v>
      </c>
      <c r="B88" s="8" t="s">
        <v>50</v>
      </c>
      <c r="C88" s="11" t="s">
        <v>68</v>
      </c>
      <c r="D88" s="17">
        <v>4.5983045983045985E-2</v>
      </c>
      <c r="E88" s="17">
        <v>5.9926E-2</v>
      </c>
      <c r="F88" s="17">
        <v>6.0630999999999997E-2</v>
      </c>
      <c r="G88" s="17">
        <v>6.1018000000000003E-2</v>
      </c>
      <c r="H88" s="17">
        <v>6.0110000000000004E-2</v>
      </c>
      <c r="I88" s="17">
        <v>6.4019000000000006E-2</v>
      </c>
      <c r="J88" s="17">
        <v>6.2537999999999996E-2</v>
      </c>
      <c r="K88" s="17">
        <v>6.7562999999999998E-2</v>
      </c>
      <c r="L88" s="18">
        <v>9.9350144552374356E-2</v>
      </c>
      <c r="M88" s="17">
        <v>0.11461501525907163</v>
      </c>
      <c r="N88" s="17">
        <v>0.12983199842820711</v>
      </c>
      <c r="O88" s="17">
        <v>0.13656924028832115</v>
      </c>
      <c r="P88" s="17">
        <v>0.13849358935528466</v>
      </c>
      <c r="Q88" s="17">
        <v>0.14578187603300136</v>
      </c>
      <c r="R88" s="17">
        <v>0.15265105685558666</v>
      </c>
      <c r="S88" s="17">
        <v>0.15479264862522052</v>
      </c>
      <c r="T88" s="17">
        <v>0.14993200341522606</v>
      </c>
      <c r="U88" s="17">
        <v>0.14539204185836779</v>
      </c>
      <c r="V88" s="17">
        <v>0.14353019064985223</v>
      </c>
      <c r="W88" s="17">
        <v>0.13547235199524701</v>
      </c>
      <c r="X88" s="17">
        <v>0.10864179437394064</v>
      </c>
      <c r="Y88" s="17">
        <v>0.12497365019421822</v>
      </c>
      <c r="Z88" s="18">
        <v>0.12191333902281075</v>
      </c>
      <c r="AA88" s="18">
        <v>0.1214652703577465</v>
      </c>
      <c r="AB88" s="18">
        <v>0.11365572303888596</v>
      </c>
      <c r="AC88" s="17">
        <v>0.12512847249533512</v>
      </c>
      <c r="AD88" s="19">
        <v>0.12142729102179928</v>
      </c>
      <c r="AE88" s="17">
        <v>0.12071801918731551</v>
      </c>
      <c r="AF88" s="17">
        <v>0.12047895522021634</v>
      </c>
      <c r="AG88" s="17">
        <v>0.12028169219271034</v>
      </c>
      <c r="AH88" s="19">
        <v>0.12028169219271034</v>
      </c>
      <c r="AI88" s="17">
        <v>0.12028169219271034</v>
      </c>
      <c r="AJ88" s="17">
        <v>0.12028169219271034</v>
      </c>
      <c r="AK88" s="17">
        <v>0.12028169219271034</v>
      </c>
      <c r="AL88" s="17">
        <v>0.12028169219271034</v>
      </c>
      <c r="AM88" s="17">
        <v>0.12028169219271034</v>
      </c>
      <c r="AN88" s="17">
        <v>0.12028169219271034</v>
      </c>
      <c r="AO88" s="17">
        <v>0.12028169219271034</v>
      </c>
      <c r="AP88" s="17">
        <v>0.12028169219271034</v>
      </c>
      <c r="AQ88" s="17">
        <v>0.12028169219271034</v>
      </c>
      <c r="AR88" s="17">
        <v>0.12028169219271034</v>
      </c>
      <c r="AS88" s="17">
        <v>0.12028169219271034</v>
      </c>
      <c r="AT88" s="17">
        <v>0.12028169219271034</v>
      </c>
      <c r="AU88" s="17">
        <v>0.12028169219271034</v>
      </c>
      <c r="AV88" s="17">
        <v>0.12028169219271034</v>
      </c>
      <c r="AW88" s="17">
        <v>0.12028169219271034</v>
      </c>
      <c r="AX88" s="17">
        <v>0.12028169219271034</v>
      </c>
      <c r="AY88" s="17">
        <v>0.12028169219271034</v>
      </c>
      <c r="AZ88" s="17">
        <v>0.12028169219271034</v>
      </c>
      <c r="BA88" s="17">
        <v>0.12028169219271034</v>
      </c>
      <c r="BB88" s="17">
        <v>0.12028169219271034</v>
      </c>
      <c r="BC88" s="17">
        <v>0.12028169219271034</v>
      </c>
      <c r="BD88" s="17">
        <v>0.12028169219271034</v>
      </c>
      <c r="BE88" s="17">
        <v>0.12028169219271034</v>
      </c>
      <c r="BF88" s="17">
        <v>0.12028169219271034</v>
      </c>
      <c r="BG88" s="17">
        <v>0.12028169219271034</v>
      </c>
    </row>
    <row r="89" spans="1:59" s="8" customFormat="1" ht="12" customHeight="1" x14ac:dyDescent="0.25">
      <c r="A89" s="13" t="s">
        <v>59</v>
      </c>
      <c r="B89" s="8" t="s">
        <v>50</v>
      </c>
      <c r="C89" s="11" t="s">
        <v>68</v>
      </c>
      <c r="D89" s="17">
        <v>6.9088115463817906E-2</v>
      </c>
      <c r="E89" s="17">
        <v>0.42392569806313768</v>
      </c>
      <c r="F89" s="17">
        <v>0.20003694725833121</v>
      </c>
      <c r="G89" s="17">
        <v>7.0954201458273289E-2</v>
      </c>
      <c r="H89" s="17">
        <v>8.5955018451988621E-2</v>
      </c>
      <c r="I89" s="17">
        <v>7.6204334431365178E-2</v>
      </c>
      <c r="J89" s="17">
        <v>8.3813516780353189E-2</v>
      </c>
      <c r="K89" s="17">
        <v>0.10370273472660764</v>
      </c>
      <c r="L89" s="18">
        <v>0.10533738155855436</v>
      </c>
      <c r="M89" s="17">
        <v>0.12047221189720848</v>
      </c>
      <c r="N89" s="17">
        <v>0.15145618843508013</v>
      </c>
      <c r="O89" s="17">
        <v>0.15597884690100094</v>
      </c>
      <c r="P89" s="17">
        <v>0.14394717239748778</v>
      </c>
      <c r="Q89" s="17">
        <v>0.14644584481550973</v>
      </c>
      <c r="R89" s="17">
        <v>0.15346072753579296</v>
      </c>
      <c r="S89" s="17">
        <v>0.25272936199267826</v>
      </c>
      <c r="T89" s="17">
        <v>0.19511046520968472</v>
      </c>
      <c r="U89" s="17">
        <v>0.21176421471654239</v>
      </c>
      <c r="V89" s="17">
        <v>0.16175446650146666</v>
      </c>
      <c r="W89" s="17">
        <v>0.23631797836359078</v>
      </c>
      <c r="X89" s="17">
        <v>0.19589726310603045</v>
      </c>
      <c r="Y89" s="17">
        <v>0.14647276458250275</v>
      </c>
      <c r="Z89" s="18">
        <v>0.15284330616432995</v>
      </c>
      <c r="AA89" s="18">
        <v>0.1510790608569392</v>
      </c>
      <c r="AB89" s="18">
        <v>0.20378299628487614</v>
      </c>
      <c r="AC89" s="17">
        <v>0.13933291466323589</v>
      </c>
      <c r="AD89" s="19">
        <v>0.15870220851037675</v>
      </c>
      <c r="AE89" s="17">
        <v>0.16114809729595148</v>
      </c>
      <c r="AF89" s="17">
        <v>0.16280905552227598</v>
      </c>
      <c r="AG89" s="17">
        <v>0.16515505445534329</v>
      </c>
      <c r="AH89" s="19">
        <v>0.16515505445534329</v>
      </c>
      <c r="AI89" s="17">
        <v>0.16515505445534329</v>
      </c>
      <c r="AJ89" s="17">
        <v>0.16515505445534329</v>
      </c>
      <c r="AK89" s="17">
        <v>0.16515505445534329</v>
      </c>
      <c r="AL89" s="17">
        <v>0.16515505445534329</v>
      </c>
      <c r="AM89" s="17">
        <v>0.16515505445534329</v>
      </c>
      <c r="AN89" s="17">
        <v>0.16515505445534329</v>
      </c>
      <c r="AO89" s="17">
        <v>0.16515505445534329</v>
      </c>
      <c r="AP89" s="17">
        <v>0.16515505445534329</v>
      </c>
      <c r="AQ89" s="17">
        <v>0.16515505445534329</v>
      </c>
      <c r="AR89" s="17">
        <v>0.16515505445534329</v>
      </c>
      <c r="AS89" s="17">
        <v>0.16515505445534329</v>
      </c>
      <c r="AT89" s="17">
        <v>0.16515505445534329</v>
      </c>
      <c r="AU89" s="17">
        <v>0.16515505445534329</v>
      </c>
      <c r="AV89" s="17">
        <v>0.16515505445534329</v>
      </c>
      <c r="AW89" s="17">
        <v>0.16515505445534329</v>
      </c>
      <c r="AX89" s="17">
        <v>0.16515505445534329</v>
      </c>
      <c r="AY89" s="17">
        <v>0.16515505445534329</v>
      </c>
      <c r="AZ89" s="17">
        <v>0.16515505445534329</v>
      </c>
      <c r="BA89" s="17">
        <v>0.16515505445534329</v>
      </c>
      <c r="BB89" s="17">
        <v>0.16515505445534329</v>
      </c>
      <c r="BC89" s="17">
        <v>0.16515505445534329</v>
      </c>
      <c r="BD89" s="17">
        <v>0.16515505445534329</v>
      </c>
      <c r="BE89" s="17">
        <v>0.16515505445534329</v>
      </c>
      <c r="BF89" s="17">
        <v>0.16515505445534329</v>
      </c>
      <c r="BG89" s="17">
        <v>0.16515505445534329</v>
      </c>
    </row>
    <row r="90" spans="1:59" s="8" customFormat="1" ht="12" customHeight="1" x14ac:dyDescent="0.25">
      <c r="A90" s="13" t="s">
        <v>60</v>
      </c>
      <c r="B90" s="8" t="s">
        <v>50</v>
      </c>
      <c r="C90" s="11" t="s">
        <v>68</v>
      </c>
      <c r="D90" s="17">
        <v>4.5983045983045985E-2</v>
      </c>
      <c r="E90" s="17">
        <v>5.9926E-2</v>
      </c>
      <c r="F90" s="17">
        <v>6.0152666849677593E-2</v>
      </c>
      <c r="G90" s="17">
        <v>6.0500976581980642E-2</v>
      </c>
      <c r="H90" s="17">
        <v>5.9597189096527899E-2</v>
      </c>
      <c r="I90" s="17">
        <v>6.3476486572493981E-2</v>
      </c>
      <c r="J90" s="17">
        <v>6.2053691306865819E-2</v>
      </c>
      <c r="K90" s="17">
        <v>6.7009461668387948E-2</v>
      </c>
      <c r="L90" s="18">
        <v>9.8808501900037579E-2</v>
      </c>
      <c r="M90" s="17">
        <v>0.11395575775792942</v>
      </c>
      <c r="N90" s="17">
        <v>0.12915642841952682</v>
      </c>
      <c r="O90" s="17">
        <v>0.13584862051607582</v>
      </c>
      <c r="P90" s="17">
        <v>0.13790899712536359</v>
      </c>
      <c r="Q90" s="17">
        <v>0.14518886979131351</v>
      </c>
      <c r="R90" s="17">
        <v>0.15226132802185752</v>
      </c>
      <c r="S90" s="17">
        <v>0.15440366422896903</v>
      </c>
      <c r="T90" s="17">
        <v>0.14957188744128835</v>
      </c>
      <c r="U90" s="17">
        <v>0.14669292983877744</v>
      </c>
      <c r="V90" s="17">
        <v>0.14306217270686125</v>
      </c>
      <c r="W90" s="17">
        <v>0.13502170495147198</v>
      </c>
      <c r="X90" s="17">
        <v>0.1269247534846227</v>
      </c>
      <c r="Y90" s="17">
        <v>0.12483955695780023</v>
      </c>
      <c r="Z90" s="18">
        <v>0.12158989523452245</v>
      </c>
      <c r="AA90" s="18">
        <v>0.12109800383637706</v>
      </c>
      <c r="AB90" s="18">
        <v>0.12089382154967698</v>
      </c>
      <c r="AC90" s="17">
        <v>0.12818711243996431</v>
      </c>
      <c r="AD90" s="19">
        <v>0.12332167800366811</v>
      </c>
      <c r="AE90" s="17">
        <v>0.12301810221284171</v>
      </c>
      <c r="AF90" s="17">
        <v>0.12330374360850549</v>
      </c>
      <c r="AG90" s="17">
        <v>0.12374489156293123</v>
      </c>
      <c r="AH90" s="19">
        <v>0.12374489156293123</v>
      </c>
      <c r="AI90" s="17">
        <v>0.12374489156293123</v>
      </c>
      <c r="AJ90" s="17">
        <v>0.12374489156293123</v>
      </c>
      <c r="AK90" s="17">
        <v>0.12374489156293123</v>
      </c>
      <c r="AL90" s="17">
        <v>0.12374489156293123</v>
      </c>
      <c r="AM90" s="17">
        <v>0.12374489156293123</v>
      </c>
      <c r="AN90" s="17">
        <v>0.12374489156293123</v>
      </c>
      <c r="AO90" s="17">
        <v>0.12374489156293123</v>
      </c>
      <c r="AP90" s="17">
        <v>0.12374489156293123</v>
      </c>
      <c r="AQ90" s="17">
        <v>0.12374489156293123</v>
      </c>
      <c r="AR90" s="17">
        <v>0.12374489156293123</v>
      </c>
      <c r="AS90" s="17">
        <v>0.12374489156293123</v>
      </c>
      <c r="AT90" s="17">
        <v>0.12374489156293123</v>
      </c>
      <c r="AU90" s="17">
        <v>0.12374489156293123</v>
      </c>
      <c r="AV90" s="17">
        <v>0.12374489156293123</v>
      </c>
      <c r="AW90" s="17">
        <v>0.12374489156293123</v>
      </c>
      <c r="AX90" s="17">
        <v>0.12374489156293123</v>
      </c>
      <c r="AY90" s="17">
        <v>0.12374489156293123</v>
      </c>
      <c r="AZ90" s="17">
        <v>0.12374489156293123</v>
      </c>
      <c r="BA90" s="17">
        <v>0.12374489156293123</v>
      </c>
      <c r="BB90" s="17">
        <v>0.12374489156293123</v>
      </c>
      <c r="BC90" s="17">
        <v>0.12374489156293123</v>
      </c>
      <c r="BD90" s="17">
        <v>0.12374489156293123</v>
      </c>
      <c r="BE90" s="17">
        <v>0.12374489156293123</v>
      </c>
      <c r="BF90" s="17">
        <v>0.12374489156293123</v>
      </c>
      <c r="BG90" s="17">
        <v>0.12374489156293123</v>
      </c>
    </row>
    <row r="91" spans="1:59" s="8" customFormat="1" ht="12" customHeight="1" x14ac:dyDescent="0.25">
      <c r="A91" s="13" t="s">
        <v>61</v>
      </c>
      <c r="B91" s="8" t="s">
        <v>50</v>
      </c>
      <c r="C91" s="11" t="s">
        <v>68</v>
      </c>
      <c r="D91" s="17">
        <v>4.5983045983045985E-2</v>
      </c>
      <c r="E91" s="17">
        <v>5.9926000000000007E-2</v>
      </c>
      <c r="F91" s="17">
        <v>6.0630999999999997E-2</v>
      </c>
      <c r="G91" s="17">
        <v>6.1018000000000003E-2</v>
      </c>
      <c r="H91" s="17">
        <v>6.0109999999999997E-2</v>
      </c>
      <c r="I91" s="17">
        <v>6.4019000000000006E-2</v>
      </c>
      <c r="J91" s="17">
        <v>6.2537999999999996E-2</v>
      </c>
      <c r="K91" s="17">
        <v>6.3624298856658962E-2</v>
      </c>
      <c r="L91" s="18">
        <v>9.0411215264627642E-2</v>
      </c>
      <c r="M91" s="17">
        <v>0.11178398427280556</v>
      </c>
      <c r="N91" s="17">
        <v>0.12076938050401333</v>
      </c>
      <c r="O91" s="17">
        <v>0.1295320060165078</v>
      </c>
      <c r="P91" s="17">
        <v>0.13507033393119505</v>
      </c>
      <c r="Q91" s="17">
        <v>0.14349107290091515</v>
      </c>
      <c r="R91" s="17">
        <v>0.15201339150288226</v>
      </c>
      <c r="S91" s="17">
        <v>0.15407697989732891</v>
      </c>
      <c r="T91" s="17">
        <v>0.14995925748187006</v>
      </c>
      <c r="U91" s="17">
        <v>0.14714187204158669</v>
      </c>
      <c r="V91" s="17">
        <v>0.14353232497420068</v>
      </c>
      <c r="W91" s="17">
        <v>0.13546455281197667</v>
      </c>
      <c r="X91" s="17">
        <v>9.1121008046624458E-2</v>
      </c>
      <c r="Y91" s="17">
        <v>0.12511779549701241</v>
      </c>
      <c r="Z91" s="18">
        <v>0.12191180094548981</v>
      </c>
      <c r="AA91" s="18">
        <v>0.12146179804568302</v>
      </c>
      <c r="AB91" s="18">
        <v>0.12129679958420159</v>
      </c>
      <c r="AC91" s="17">
        <v>0.12828948448427849</v>
      </c>
      <c r="AD91" s="19">
        <v>0.1236155357113331</v>
      </c>
      <c r="AE91" s="17">
        <v>0.12331508375419709</v>
      </c>
      <c r="AF91" s="17">
        <v>0.12359574031593867</v>
      </c>
      <c r="AG91" s="17">
        <v>0.12402252876998965</v>
      </c>
      <c r="AH91" s="19">
        <v>0.12402252876998965</v>
      </c>
      <c r="AI91" s="17">
        <v>0.12402252876998965</v>
      </c>
      <c r="AJ91" s="17">
        <v>0.12402252876998965</v>
      </c>
      <c r="AK91" s="17">
        <v>0.12402252876998965</v>
      </c>
      <c r="AL91" s="17">
        <v>0.12402252876998965</v>
      </c>
      <c r="AM91" s="17">
        <v>0.12402252876998965</v>
      </c>
      <c r="AN91" s="17">
        <v>0.12402252876998965</v>
      </c>
      <c r="AO91" s="17">
        <v>0.12402252876998965</v>
      </c>
      <c r="AP91" s="17">
        <v>0.12402252876998965</v>
      </c>
      <c r="AQ91" s="17">
        <v>0.12402252876998965</v>
      </c>
      <c r="AR91" s="17">
        <v>0.12402252876998965</v>
      </c>
      <c r="AS91" s="17">
        <v>0.12402252876998965</v>
      </c>
      <c r="AT91" s="17">
        <v>0.12402252876998965</v>
      </c>
      <c r="AU91" s="17">
        <v>0.12402252876998965</v>
      </c>
      <c r="AV91" s="17">
        <v>0.12402252876998965</v>
      </c>
      <c r="AW91" s="17">
        <v>0.12402252876998965</v>
      </c>
      <c r="AX91" s="17">
        <v>0.12402252876998965</v>
      </c>
      <c r="AY91" s="17">
        <v>0.12402252876998965</v>
      </c>
      <c r="AZ91" s="17">
        <v>0.12402252876998965</v>
      </c>
      <c r="BA91" s="17">
        <v>0.12402252876998965</v>
      </c>
      <c r="BB91" s="17">
        <v>0.12402252876998965</v>
      </c>
      <c r="BC91" s="17">
        <v>0.12402252876998965</v>
      </c>
      <c r="BD91" s="17">
        <v>0.12402252876998965</v>
      </c>
      <c r="BE91" s="17">
        <v>0.12402252876998965</v>
      </c>
      <c r="BF91" s="17">
        <v>0.12402252876998965</v>
      </c>
      <c r="BG91" s="17">
        <v>0.12402252876998965</v>
      </c>
    </row>
    <row r="92" spans="1:59" s="8" customFormat="1" ht="12" customHeight="1" x14ac:dyDescent="0.25">
      <c r="A92" s="13" t="s">
        <v>62</v>
      </c>
      <c r="B92" s="8" t="s">
        <v>50</v>
      </c>
      <c r="C92" s="11" t="s">
        <v>68</v>
      </c>
      <c r="D92" s="17">
        <v>1.892267202077259E-2</v>
      </c>
      <c r="E92" s="17">
        <v>2.461425067387335E-2</v>
      </c>
      <c r="F92" s="17">
        <v>2.4103458853233197E-2</v>
      </c>
      <c r="G92" s="17">
        <v>2.2598906492960202E-2</v>
      </c>
      <c r="H92" s="17">
        <v>2.0793408694416111E-2</v>
      </c>
      <c r="I92" s="17">
        <v>2.3744298710624622E-2</v>
      </c>
      <c r="J92" s="17">
        <v>2.184999118498766E-2</v>
      </c>
      <c r="K92" s="17">
        <v>2.6355807760965366E-2</v>
      </c>
      <c r="L92" s="18">
        <v>4.2313435209784214E-2</v>
      </c>
      <c r="M92" s="17">
        <v>5.4669918498798709E-2</v>
      </c>
      <c r="N92" s="17">
        <v>6.2070674342804055E-2</v>
      </c>
      <c r="O92" s="17">
        <v>7.4189954613383194E-2</v>
      </c>
      <c r="P92" s="17">
        <v>7.9149134367815024E-2</v>
      </c>
      <c r="Q92" s="17">
        <v>8.5610331943517456E-2</v>
      </c>
      <c r="R92" s="17">
        <v>8.9178539248641969E-2</v>
      </c>
      <c r="S92" s="17">
        <v>9.4927298588806178E-2</v>
      </c>
      <c r="T92" s="17">
        <v>9.5711974318661963E-2</v>
      </c>
      <c r="U92" s="17">
        <v>9.5458314938117045E-2</v>
      </c>
      <c r="V92" s="17">
        <v>9.8544588832042396E-2</v>
      </c>
      <c r="W92" s="17">
        <v>9.2916570172632884E-2</v>
      </c>
      <c r="X92" s="17">
        <v>6.426799676392593E-2</v>
      </c>
      <c r="Y92" s="17">
        <v>7.9371759238492712E-2</v>
      </c>
      <c r="Z92" s="18">
        <v>7.0874123491379282E-2</v>
      </c>
      <c r="AA92" s="18">
        <v>7.2237021487208189E-2</v>
      </c>
      <c r="AB92" s="18">
        <v>8.2243176398262438E-2</v>
      </c>
      <c r="AC92" s="17">
        <v>9.7495905220302631E-2</v>
      </c>
      <c r="AD92" s="19">
        <v>8.0444397167129145E-2</v>
      </c>
      <c r="AE92" s="17">
        <v>8.0658924752856409E-2</v>
      </c>
      <c r="AF92" s="17">
        <v>8.2615885005151823E-2</v>
      </c>
      <c r="AG92" s="17">
        <v>8.4691657708740431E-2</v>
      </c>
      <c r="AH92" s="19">
        <v>8.4691657708740431E-2</v>
      </c>
      <c r="AI92" s="17">
        <v>8.4691657708740431E-2</v>
      </c>
      <c r="AJ92" s="17">
        <v>8.4691657708740431E-2</v>
      </c>
      <c r="AK92" s="17">
        <v>8.4691657708740431E-2</v>
      </c>
      <c r="AL92" s="17">
        <v>8.4691657708740431E-2</v>
      </c>
      <c r="AM92" s="17">
        <v>8.4691657708740431E-2</v>
      </c>
      <c r="AN92" s="17">
        <v>8.4691657708740431E-2</v>
      </c>
      <c r="AO92" s="17">
        <v>8.4691657708740431E-2</v>
      </c>
      <c r="AP92" s="17">
        <v>8.4691657708740431E-2</v>
      </c>
      <c r="AQ92" s="17">
        <v>8.4691657708740431E-2</v>
      </c>
      <c r="AR92" s="17">
        <v>8.4691657708740431E-2</v>
      </c>
      <c r="AS92" s="17">
        <v>8.4691657708740431E-2</v>
      </c>
      <c r="AT92" s="17">
        <v>8.4691657708740431E-2</v>
      </c>
      <c r="AU92" s="17">
        <v>8.4691657708740431E-2</v>
      </c>
      <c r="AV92" s="17">
        <v>8.4691657708740431E-2</v>
      </c>
      <c r="AW92" s="17">
        <v>8.4691657708740431E-2</v>
      </c>
      <c r="AX92" s="17">
        <v>8.4691657708740431E-2</v>
      </c>
      <c r="AY92" s="17">
        <v>8.4691657708740431E-2</v>
      </c>
      <c r="AZ92" s="17">
        <v>8.4691657708740431E-2</v>
      </c>
      <c r="BA92" s="17">
        <v>8.4691657708740431E-2</v>
      </c>
      <c r="BB92" s="17">
        <v>8.4691657708740431E-2</v>
      </c>
      <c r="BC92" s="17">
        <v>8.4691657708740431E-2</v>
      </c>
      <c r="BD92" s="17">
        <v>8.4691657708740431E-2</v>
      </c>
      <c r="BE92" s="17">
        <v>8.4691657708740431E-2</v>
      </c>
      <c r="BF92" s="17">
        <v>8.4691657708740431E-2</v>
      </c>
      <c r="BG92" s="17">
        <v>8.4691657708740431E-2</v>
      </c>
    </row>
    <row r="93" spans="1:59" s="8" customFormat="1" ht="12" customHeight="1" x14ac:dyDescent="0.25">
      <c r="A93" s="13" t="s">
        <v>63</v>
      </c>
      <c r="B93" s="8" t="s">
        <v>50</v>
      </c>
      <c r="C93" s="11" t="s">
        <v>68</v>
      </c>
      <c r="D93" s="17">
        <v>3.8582024508557536E-2</v>
      </c>
      <c r="E93" s="17">
        <v>5.1860573926804397E-2</v>
      </c>
      <c r="F93" s="17">
        <v>5.5793097066853613E-2</v>
      </c>
      <c r="G93" s="17">
        <v>5.4271918037330009E-2</v>
      </c>
      <c r="H93" s="17">
        <v>5.9610591424079429E-2</v>
      </c>
      <c r="I93" s="17">
        <v>6.0481424062843202E-2</v>
      </c>
      <c r="J93" s="17">
        <v>6.3531797009320962E-2</v>
      </c>
      <c r="K93" s="17">
        <v>6.7613455502687422E-2</v>
      </c>
      <c r="L93" s="18">
        <v>9.2782204014691186E-2</v>
      </c>
      <c r="M93" s="17">
        <v>0.12990034014487897</v>
      </c>
      <c r="N93" s="17">
        <v>0.12516533489375564</v>
      </c>
      <c r="O93" s="17">
        <v>0.1321147939663094</v>
      </c>
      <c r="P93" s="17">
        <v>0.11233113035303741</v>
      </c>
      <c r="Q93" s="17">
        <v>0.13587308991950292</v>
      </c>
      <c r="R93" s="17">
        <v>0.15648512853095115</v>
      </c>
      <c r="S93" s="17">
        <v>0.1393586709209261</v>
      </c>
      <c r="T93" s="17">
        <v>0.14469944591727096</v>
      </c>
      <c r="U93" s="17">
        <v>0.13999195696516301</v>
      </c>
      <c r="V93" s="17">
        <v>0.13199349226565193</v>
      </c>
      <c r="W93" s="17">
        <v>0.12523004128072887</v>
      </c>
      <c r="X93" s="17">
        <v>6.5976022688214411E-2</v>
      </c>
      <c r="Y93" s="17">
        <v>6.820512985501552E-2</v>
      </c>
      <c r="Z93" s="18">
        <v>6.1563416933661852E-2</v>
      </c>
      <c r="AA93" s="18">
        <v>6.3602380531704097E-2</v>
      </c>
      <c r="AB93" s="18">
        <v>5.2136683504464369E-2</v>
      </c>
      <c r="AC93" s="17">
        <v>7.7282296101985629E-2</v>
      </c>
      <c r="AD93" s="19">
        <v>6.4557981385366392E-2</v>
      </c>
      <c r="AE93" s="17">
        <v>6.3828551691436419E-2</v>
      </c>
      <c r="AF93" s="17">
        <v>6.4281578642991333E-2</v>
      </c>
      <c r="AG93" s="17">
        <v>6.4417418265249049E-2</v>
      </c>
      <c r="AH93" s="19">
        <v>6.4417418265249049E-2</v>
      </c>
      <c r="AI93" s="17">
        <v>6.4417418265249049E-2</v>
      </c>
      <c r="AJ93" s="17">
        <v>6.4417418265249049E-2</v>
      </c>
      <c r="AK93" s="17">
        <v>6.4417418265249049E-2</v>
      </c>
      <c r="AL93" s="17">
        <v>6.4417418265249049E-2</v>
      </c>
      <c r="AM93" s="17">
        <v>6.4417418265249049E-2</v>
      </c>
      <c r="AN93" s="17">
        <v>6.4417418265249049E-2</v>
      </c>
      <c r="AO93" s="17">
        <v>6.4417418265249049E-2</v>
      </c>
      <c r="AP93" s="17">
        <v>6.4417418265249049E-2</v>
      </c>
      <c r="AQ93" s="17">
        <v>6.4417418265249049E-2</v>
      </c>
      <c r="AR93" s="17">
        <v>6.4417418265249049E-2</v>
      </c>
      <c r="AS93" s="17">
        <v>6.4417418265249049E-2</v>
      </c>
      <c r="AT93" s="17">
        <v>6.4417418265249049E-2</v>
      </c>
      <c r="AU93" s="17">
        <v>6.4417418265249049E-2</v>
      </c>
      <c r="AV93" s="17">
        <v>6.4417418265249049E-2</v>
      </c>
      <c r="AW93" s="17">
        <v>6.4417418265249049E-2</v>
      </c>
      <c r="AX93" s="17">
        <v>6.4417418265249049E-2</v>
      </c>
      <c r="AY93" s="17">
        <v>6.4417418265249049E-2</v>
      </c>
      <c r="AZ93" s="17">
        <v>6.4417418265249049E-2</v>
      </c>
      <c r="BA93" s="17">
        <v>6.4417418265249049E-2</v>
      </c>
      <c r="BB93" s="17">
        <v>6.4417418265249049E-2</v>
      </c>
      <c r="BC93" s="17">
        <v>6.4417418265249049E-2</v>
      </c>
      <c r="BD93" s="17">
        <v>6.4417418265249049E-2</v>
      </c>
      <c r="BE93" s="17">
        <v>6.4417418265249049E-2</v>
      </c>
      <c r="BF93" s="17">
        <v>6.4417418265249049E-2</v>
      </c>
      <c r="BG93" s="17">
        <v>6.4417418265249049E-2</v>
      </c>
    </row>
    <row r="94" spans="1:59" s="8" customFormat="1" ht="12" customHeight="1" x14ac:dyDescent="0.25">
      <c r="A94" s="13" t="s">
        <v>64</v>
      </c>
      <c r="B94" s="8" t="s">
        <v>50</v>
      </c>
      <c r="C94" s="11" t="s">
        <v>68</v>
      </c>
      <c r="D94" s="17">
        <v>3.696393267822335E-2</v>
      </c>
      <c r="E94" s="17">
        <v>4.9120512909379049E-2</v>
      </c>
      <c r="F94" s="17">
        <v>5.3030945041531025E-2</v>
      </c>
      <c r="G94" s="17">
        <v>5.1021824724322665E-2</v>
      </c>
      <c r="H94" s="17">
        <v>5.007791247560317E-2</v>
      </c>
      <c r="I94" s="17">
        <v>5.6727528033540447E-2</v>
      </c>
      <c r="J94" s="17">
        <v>5.8213008409093478E-2</v>
      </c>
      <c r="K94" s="17">
        <v>6.3148249000055737E-2</v>
      </c>
      <c r="L94" s="18">
        <v>8.8802798587855725E-2</v>
      </c>
      <c r="M94" s="17">
        <v>9.8009506970101551E-2</v>
      </c>
      <c r="N94" s="17">
        <v>0.11106957243772003</v>
      </c>
      <c r="O94" s="17">
        <v>0.1305177672458861</v>
      </c>
      <c r="P94" s="17">
        <v>0.10795620297500463</v>
      </c>
      <c r="Q94" s="17">
        <v>0.11334118498729734</v>
      </c>
      <c r="R94" s="17">
        <v>0.10439331547900532</v>
      </c>
      <c r="S94" s="17">
        <v>0.10329081682234778</v>
      </c>
      <c r="T94" s="17">
        <v>0.10620269255551605</v>
      </c>
      <c r="U94" s="17">
        <v>0.10360631208195981</v>
      </c>
      <c r="V94" s="17">
        <v>0.1070685404598031</v>
      </c>
      <c r="W94" s="17">
        <v>0.11114829129447999</v>
      </c>
      <c r="X94" s="17">
        <v>0.10266945964738862</v>
      </c>
      <c r="Y94" s="17">
        <v>0.10588749830760652</v>
      </c>
      <c r="Z94" s="18">
        <v>9.8431370581831851E-2</v>
      </c>
      <c r="AA94" s="18">
        <v>0.10507860067976615</v>
      </c>
      <c r="AB94" s="18">
        <v>0.10596596652737972</v>
      </c>
      <c r="AC94" s="17">
        <v>0.10983479064011752</v>
      </c>
      <c r="AD94" s="19">
        <v>0.10503964534734034</v>
      </c>
      <c r="AE94" s="17">
        <v>0.10487007475528709</v>
      </c>
      <c r="AF94" s="17">
        <v>0.10615781558997817</v>
      </c>
      <c r="AG94" s="17">
        <v>0.10637365857202064</v>
      </c>
      <c r="AH94" s="19">
        <v>0.10637365857202064</v>
      </c>
      <c r="AI94" s="17">
        <v>0.10637365857202064</v>
      </c>
      <c r="AJ94" s="17">
        <v>0.10637365857202064</v>
      </c>
      <c r="AK94" s="17">
        <v>0.10637365857202064</v>
      </c>
      <c r="AL94" s="17">
        <v>0.10637365857202064</v>
      </c>
      <c r="AM94" s="17">
        <v>0.10637365857202064</v>
      </c>
      <c r="AN94" s="17">
        <v>0.10637365857202064</v>
      </c>
      <c r="AO94" s="17">
        <v>0.10637365857202064</v>
      </c>
      <c r="AP94" s="17">
        <v>0.10637365857202064</v>
      </c>
      <c r="AQ94" s="17">
        <v>0.10637365857202064</v>
      </c>
      <c r="AR94" s="17">
        <v>0.10637365857202064</v>
      </c>
      <c r="AS94" s="17">
        <v>0.10637365857202064</v>
      </c>
      <c r="AT94" s="17">
        <v>0.10637365857202064</v>
      </c>
      <c r="AU94" s="17">
        <v>0.10637365857202064</v>
      </c>
      <c r="AV94" s="17">
        <v>0.10637365857202064</v>
      </c>
      <c r="AW94" s="17">
        <v>0.10637365857202064</v>
      </c>
      <c r="AX94" s="17">
        <v>0.10637365857202064</v>
      </c>
      <c r="AY94" s="17">
        <v>0.10637365857202064</v>
      </c>
      <c r="AZ94" s="17">
        <v>0.10637365857202064</v>
      </c>
      <c r="BA94" s="17">
        <v>0.10637365857202064</v>
      </c>
      <c r="BB94" s="17">
        <v>0.10637365857202064</v>
      </c>
      <c r="BC94" s="17">
        <v>0.10637365857202064</v>
      </c>
      <c r="BD94" s="17">
        <v>0.10637365857202064</v>
      </c>
      <c r="BE94" s="17">
        <v>0.10637365857202064</v>
      </c>
      <c r="BF94" s="17">
        <v>0.10637365857202064</v>
      </c>
      <c r="BG94" s="17">
        <v>0.10637365857202064</v>
      </c>
    </row>
    <row r="95" spans="1:59" s="8" customFormat="1" ht="12" customHeight="1" x14ac:dyDescent="0.25">
      <c r="A95" s="13" t="s">
        <v>65</v>
      </c>
      <c r="B95" s="8" t="s">
        <v>50</v>
      </c>
      <c r="C95" s="11" t="s">
        <v>68</v>
      </c>
      <c r="D95" s="17">
        <v>4.5983045983045985E-2</v>
      </c>
      <c r="E95" s="17">
        <v>5.9926E-2</v>
      </c>
      <c r="F95" s="17">
        <v>6.0630999999999997E-2</v>
      </c>
      <c r="G95" s="17">
        <v>6.1018000000000003E-2</v>
      </c>
      <c r="H95" s="17">
        <v>6.0109999999999997E-2</v>
      </c>
      <c r="I95" s="17">
        <v>6.4019000000000006E-2</v>
      </c>
      <c r="J95" s="17">
        <v>6.2537573402330945E-2</v>
      </c>
      <c r="K95" s="17">
        <v>6.5290171227410543E-2</v>
      </c>
      <c r="L95" s="18">
        <v>9.5595081514600333E-2</v>
      </c>
      <c r="M95" s="17">
        <v>0.11409755674807696</v>
      </c>
      <c r="N95" s="17">
        <v>0.12937684461953231</v>
      </c>
      <c r="O95" s="17">
        <v>0.13620493779549953</v>
      </c>
      <c r="P95" s="17">
        <v>0.13713003266660787</v>
      </c>
      <c r="Q95" s="17">
        <v>0.14555199337556243</v>
      </c>
      <c r="R95" s="17">
        <v>0.1524376269389135</v>
      </c>
      <c r="S95" s="17">
        <v>0.15461968606872381</v>
      </c>
      <c r="T95" s="17">
        <v>0.14989935274454957</v>
      </c>
      <c r="U95" s="17">
        <v>0.14712408960106568</v>
      </c>
      <c r="V95" s="17">
        <v>0.14352798309373119</v>
      </c>
      <c r="W95" s="17">
        <v>0.13540299302077791</v>
      </c>
      <c r="X95" s="17">
        <v>0.1269822045715962</v>
      </c>
      <c r="Y95" s="17">
        <v>0.1252501379576158</v>
      </c>
      <c r="Z95" s="18">
        <v>0.12502721119855115</v>
      </c>
      <c r="AA95" s="18">
        <v>0.12342693919450799</v>
      </c>
      <c r="AB95" s="18">
        <v>0.1238073202866399</v>
      </c>
      <c r="AC95" s="17">
        <v>0.12828571603952943</v>
      </c>
      <c r="AD95" s="19">
        <v>0.12515946493536889</v>
      </c>
      <c r="AE95" s="17">
        <v>0.12514133033091945</v>
      </c>
      <c r="AF95" s="17">
        <v>0.12516415415739301</v>
      </c>
      <c r="AG95" s="17">
        <v>0.12551159714997018</v>
      </c>
      <c r="AH95" s="19">
        <v>0.12551159714997018</v>
      </c>
      <c r="AI95" s="17">
        <v>0.12551159714997018</v>
      </c>
      <c r="AJ95" s="17">
        <v>0.12551159714997018</v>
      </c>
      <c r="AK95" s="17">
        <v>0.12551159714997018</v>
      </c>
      <c r="AL95" s="17">
        <v>0.12551159714997018</v>
      </c>
      <c r="AM95" s="17">
        <v>0.12551159714997018</v>
      </c>
      <c r="AN95" s="17">
        <v>0.12551159714997018</v>
      </c>
      <c r="AO95" s="17">
        <v>0.12551159714997018</v>
      </c>
      <c r="AP95" s="17">
        <v>0.12551159714997018</v>
      </c>
      <c r="AQ95" s="17">
        <v>0.12551159714997018</v>
      </c>
      <c r="AR95" s="17">
        <v>0.12551159714997018</v>
      </c>
      <c r="AS95" s="17">
        <v>0.12551159714997018</v>
      </c>
      <c r="AT95" s="17">
        <v>0.12551159714997018</v>
      </c>
      <c r="AU95" s="17">
        <v>0.12551159714997018</v>
      </c>
      <c r="AV95" s="17">
        <v>0.12551159714997018</v>
      </c>
      <c r="AW95" s="17">
        <v>0.12551159714997018</v>
      </c>
      <c r="AX95" s="17">
        <v>0.12551159714997018</v>
      </c>
      <c r="AY95" s="17">
        <v>0.12551159714997018</v>
      </c>
      <c r="AZ95" s="17">
        <v>0.12551159714997018</v>
      </c>
      <c r="BA95" s="17">
        <v>0.12551159714997018</v>
      </c>
      <c r="BB95" s="17">
        <v>0.12551159714997018</v>
      </c>
      <c r="BC95" s="17">
        <v>0.12551159714997018</v>
      </c>
      <c r="BD95" s="17">
        <v>0.12551159714997018</v>
      </c>
      <c r="BE95" s="17">
        <v>0.12551159714997018</v>
      </c>
      <c r="BF95" s="17">
        <v>0.12551159714997018</v>
      </c>
      <c r="BG95" s="17">
        <v>0.12551159714997018</v>
      </c>
    </row>
    <row r="96" spans="1:59" s="8" customFormat="1" ht="12" customHeight="1" x14ac:dyDescent="0.25">
      <c r="A96" s="13" t="s">
        <v>66</v>
      </c>
      <c r="B96" s="8" t="s">
        <v>50</v>
      </c>
      <c r="C96" s="11" t="s">
        <v>68</v>
      </c>
      <c r="D96" s="17">
        <v>3.3632897648464222E-2</v>
      </c>
      <c r="E96" s="17">
        <v>4.9232363654127795E-2</v>
      </c>
      <c r="F96" s="17">
        <v>6.0892710239644959E-2</v>
      </c>
      <c r="G96" s="17">
        <v>4.7290900497193485E-2</v>
      </c>
      <c r="H96" s="17">
        <v>5.703551783227654E-2</v>
      </c>
      <c r="I96" s="17">
        <v>5.9957521720532765E-2</v>
      </c>
      <c r="J96" s="17">
        <v>5.4697085103228273E-2</v>
      </c>
      <c r="K96" s="17">
        <v>5.2355149129380732E-2</v>
      </c>
      <c r="L96" s="18">
        <v>7.941996864158031E-2</v>
      </c>
      <c r="M96" s="17">
        <v>8.1530956750815745E-2</v>
      </c>
      <c r="N96" s="17">
        <v>9.5691610937583285E-2</v>
      </c>
      <c r="O96" s="17">
        <v>0.10602352878818502</v>
      </c>
      <c r="P96" s="17">
        <v>9.8895122288925386E-2</v>
      </c>
      <c r="Q96" s="17">
        <v>0.11303324356698437</v>
      </c>
      <c r="R96" s="17">
        <v>0.12159844654707634</v>
      </c>
      <c r="S96" s="17">
        <v>0.13016011955707393</v>
      </c>
      <c r="T96" s="17">
        <v>0.11192044704068657</v>
      </c>
      <c r="U96" s="17">
        <v>0.12036128451282167</v>
      </c>
      <c r="V96" s="17">
        <v>0.12344360102674186</v>
      </c>
      <c r="W96" s="17">
        <v>0.12831686819882113</v>
      </c>
      <c r="X96" s="17">
        <v>0.11255931891920778</v>
      </c>
      <c r="Y96" s="17">
        <v>0.11426087210794451</v>
      </c>
      <c r="Z96" s="18">
        <v>0.10431794995378685</v>
      </c>
      <c r="AA96" s="18">
        <v>9.7418923360584109E-2</v>
      </c>
      <c r="AB96" s="18">
        <v>0.10579156419475924</v>
      </c>
      <c r="AC96" s="17">
        <v>0.11511594981300972</v>
      </c>
      <c r="AD96" s="19">
        <v>0.10738105188601699</v>
      </c>
      <c r="AE96" s="17">
        <v>0.10600508784163143</v>
      </c>
      <c r="AF96" s="17">
        <v>0.10634251541920037</v>
      </c>
      <c r="AG96" s="17">
        <v>0.1081272338309236</v>
      </c>
      <c r="AH96" s="19">
        <v>0.1081272338309236</v>
      </c>
      <c r="AI96" s="17">
        <v>0.1081272338309236</v>
      </c>
      <c r="AJ96" s="17">
        <v>0.1081272338309236</v>
      </c>
      <c r="AK96" s="17">
        <v>0.1081272338309236</v>
      </c>
      <c r="AL96" s="17">
        <v>0.1081272338309236</v>
      </c>
      <c r="AM96" s="17">
        <v>0.1081272338309236</v>
      </c>
      <c r="AN96" s="17">
        <v>0.1081272338309236</v>
      </c>
      <c r="AO96" s="17">
        <v>0.1081272338309236</v>
      </c>
      <c r="AP96" s="17">
        <v>0.1081272338309236</v>
      </c>
      <c r="AQ96" s="17">
        <v>0.1081272338309236</v>
      </c>
      <c r="AR96" s="17">
        <v>0.1081272338309236</v>
      </c>
      <c r="AS96" s="17">
        <v>0.1081272338309236</v>
      </c>
      <c r="AT96" s="17">
        <v>0.1081272338309236</v>
      </c>
      <c r="AU96" s="17">
        <v>0.1081272338309236</v>
      </c>
      <c r="AV96" s="17">
        <v>0.1081272338309236</v>
      </c>
      <c r="AW96" s="17">
        <v>0.1081272338309236</v>
      </c>
      <c r="AX96" s="17">
        <v>0.1081272338309236</v>
      </c>
      <c r="AY96" s="17">
        <v>0.1081272338309236</v>
      </c>
      <c r="AZ96" s="17">
        <v>0.1081272338309236</v>
      </c>
      <c r="BA96" s="17">
        <v>0.1081272338309236</v>
      </c>
      <c r="BB96" s="17">
        <v>0.1081272338309236</v>
      </c>
      <c r="BC96" s="17">
        <v>0.1081272338309236</v>
      </c>
      <c r="BD96" s="17">
        <v>0.1081272338309236</v>
      </c>
      <c r="BE96" s="17">
        <v>0.1081272338309236</v>
      </c>
      <c r="BF96" s="17">
        <v>0.1081272338309236</v>
      </c>
      <c r="BG96" s="17">
        <v>0.1081272338309236</v>
      </c>
    </row>
    <row r="97" spans="1:59" s="8" customFormat="1" ht="12" customHeight="1" x14ac:dyDescent="0.25">
      <c r="A97" s="13" t="s">
        <v>49</v>
      </c>
      <c r="B97" s="8" t="s">
        <v>69</v>
      </c>
      <c r="C97" s="11" t="s">
        <v>51</v>
      </c>
      <c r="D97" s="17">
        <v>0.11668857496287217</v>
      </c>
      <c r="E97" s="17">
        <v>0.11715742950555103</v>
      </c>
      <c r="F97" s="17">
        <v>0.15298318993005683</v>
      </c>
      <c r="G97" s="17">
        <v>0.16498714701667919</v>
      </c>
      <c r="H97" s="17">
        <v>0.13362475853941341</v>
      </c>
      <c r="I97" s="17">
        <v>0.12924664970306879</v>
      </c>
      <c r="J97" s="17">
        <v>0.15532097143530935</v>
      </c>
      <c r="K97" s="17">
        <v>0.15275641809961066</v>
      </c>
      <c r="L97" s="18">
        <v>0.15642179952969337</v>
      </c>
      <c r="M97" s="17">
        <v>0.15845354950379242</v>
      </c>
      <c r="N97" s="17">
        <v>0.16850663874980787</v>
      </c>
      <c r="O97" s="17">
        <v>0.18235729329697653</v>
      </c>
      <c r="P97" s="17">
        <v>0.1872703681880748</v>
      </c>
      <c r="Q97" s="17">
        <v>0.18915265848952673</v>
      </c>
      <c r="R97" s="17">
        <v>0.18539436372288678</v>
      </c>
      <c r="S97" s="17">
        <v>0.18611253724281629</v>
      </c>
      <c r="T97" s="17">
        <v>0.19606450278013646</v>
      </c>
      <c r="U97" s="17">
        <v>0.1899075959038494</v>
      </c>
      <c r="V97" s="17">
        <v>0.1906121792008757</v>
      </c>
      <c r="W97" s="17">
        <v>0.19202891696672814</v>
      </c>
      <c r="X97" s="17">
        <v>0.18996659206176483</v>
      </c>
      <c r="Y97" s="17">
        <v>0.18819955450127435</v>
      </c>
      <c r="Z97" s="18">
        <v>0.18392901337379711</v>
      </c>
      <c r="AA97" s="18">
        <v>0.17583296789708519</v>
      </c>
      <c r="AB97" s="18">
        <v>0.17438976168538201</v>
      </c>
      <c r="AC97" s="17">
        <v>0.30688730243281492</v>
      </c>
      <c r="AD97" s="19">
        <v>0.20584771997807069</v>
      </c>
      <c r="AE97" s="17">
        <v>0.20937735307342997</v>
      </c>
      <c r="AF97" s="17">
        <v>0.21446702101335652</v>
      </c>
      <c r="AG97" s="17">
        <v>0.22219383163661083</v>
      </c>
      <c r="AH97" s="19">
        <v>0.22219383163661083</v>
      </c>
      <c r="AI97" s="17">
        <v>0.22219383163661083</v>
      </c>
      <c r="AJ97" s="17">
        <v>0.22219383163661083</v>
      </c>
      <c r="AK97" s="17">
        <v>0.22219383163661083</v>
      </c>
      <c r="AL97" s="17">
        <v>0.22219383163661083</v>
      </c>
      <c r="AM97" s="17">
        <v>0.22219383163661083</v>
      </c>
      <c r="AN97" s="17">
        <v>0.22219383163661083</v>
      </c>
      <c r="AO97" s="17">
        <v>0.22219383163661083</v>
      </c>
      <c r="AP97" s="17">
        <v>0.22219383163661083</v>
      </c>
      <c r="AQ97" s="17">
        <v>0.22219383163661083</v>
      </c>
      <c r="AR97" s="17">
        <v>0.22219383163661083</v>
      </c>
      <c r="AS97" s="17">
        <v>0.22219383163661083</v>
      </c>
      <c r="AT97" s="17">
        <v>0.22219383163661083</v>
      </c>
      <c r="AU97" s="17">
        <v>0.22219383163661083</v>
      </c>
      <c r="AV97" s="17">
        <v>0.22219383163661083</v>
      </c>
      <c r="AW97" s="17">
        <v>0.22219383163661083</v>
      </c>
      <c r="AX97" s="17">
        <v>0.22219383163661083</v>
      </c>
      <c r="AY97" s="17">
        <v>0.22219383163661083</v>
      </c>
      <c r="AZ97" s="17">
        <v>0.22219383163661083</v>
      </c>
      <c r="BA97" s="17">
        <v>0.22219383163661083</v>
      </c>
      <c r="BB97" s="17">
        <v>0.22219383163661083</v>
      </c>
      <c r="BC97" s="17">
        <v>0.22219383163661083</v>
      </c>
      <c r="BD97" s="17">
        <v>0.22219383163661083</v>
      </c>
      <c r="BE97" s="17">
        <v>0.22219383163661083</v>
      </c>
      <c r="BF97" s="17">
        <v>0.22219383163661083</v>
      </c>
      <c r="BG97" s="17">
        <v>0.22219383163661083</v>
      </c>
    </row>
    <row r="98" spans="1:59" s="8" customFormat="1" ht="12" customHeight="1" x14ac:dyDescent="0.25">
      <c r="A98" s="13" t="s">
        <v>52</v>
      </c>
      <c r="B98" s="8" t="s">
        <v>69</v>
      </c>
      <c r="C98" s="11" t="s">
        <v>51</v>
      </c>
      <c r="D98" s="17">
        <v>0.220284295968706</v>
      </c>
      <c r="E98" s="17">
        <v>0.23154107027564633</v>
      </c>
      <c r="F98" s="17">
        <v>0.27729871672518613</v>
      </c>
      <c r="G98" s="17">
        <v>0.2448114509512376</v>
      </c>
      <c r="H98" s="17">
        <v>0.22965758211373236</v>
      </c>
      <c r="I98" s="17">
        <v>0.22159468543001792</v>
      </c>
      <c r="J98" s="17">
        <v>0.26125038079904955</v>
      </c>
      <c r="K98" s="17">
        <v>0.2457403787797271</v>
      </c>
      <c r="L98" s="18">
        <v>0.2770761481726271</v>
      </c>
      <c r="M98" s="17">
        <v>0.26985190915319918</v>
      </c>
      <c r="N98" s="17">
        <v>0.26654279387803859</v>
      </c>
      <c r="O98" s="17">
        <v>0.27538987439224416</v>
      </c>
      <c r="P98" s="17">
        <v>0.26002484847232665</v>
      </c>
      <c r="Q98" s="17">
        <v>0.23803327191297327</v>
      </c>
      <c r="R98" s="17">
        <v>0.21957527849331024</v>
      </c>
      <c r="S98" s="17">
        <v>0.22648816232326044</v>
      </c>
      <c r="T98" s="17">
        <v>0.20167093620523877</v>
      </c>
      <c r="U98" s="17">
        <v>0.21699974995699842</v>
      </c>
      <c r="V98" s="17">
        <v>0.22216607425742116</v>
      </c>
      <c r="W98" s="17">
        <v>0.19888922718401716</v>
      </c>
      <c r="X98" s="17">
        <v>0.28566457134617673</v>
      </c>
      <c r="Y98" s="17">
        <v>0.25265268539572627</v>
      </c>
      <c r="Z98" s="18">
        <v>0.23772391299965032</v>
      </c>
      <c r="AA98" s="18">
        <v>0.23216103664328819</v>
      </c>
      <c r="AB98" s="18">
        <v>0.25017851386954398</v>
      </c>
      <c r="AC98" s="17">
        <v>0.26768092536124327</v>
      </c>
      <c r="AD98" s="19">
        <v>0.24807941485389043</v>
      </c>
      <c r="AE98" s="17">
        <v>0.24716476074552327</v>
      </c>
      <c r="AF98" s="17">
        <v>0.24905293029469783</v>
      </c>
      <c r="AG98" s="17">
        <v>0.25243130902497973</v>
      </c>
      <c r="AH98" s="19">
        <v>0.25243130902497973</v>
      </c>
      <c r="AI98" s="17">
        <v>0.25243130902497973</v>
      </c>
      <c r="AJ98" s="17">
        <v>0.25243130902497973</v>
      </c>
      <c r="AK98" s="17">
        <v>0.25243130902497973</v>
      </c>
      <c r="AL98" s="17">
        <v>0.25243130902497973</v>
      </c>
      <c r="AM98" s="17">
        <v>0.25243130902497973</v>
      </c>
      <c r="AN98" s="17">
        <v>0.25243130902497973</v>
      </c>
      <c r="AO98" s="17">
        <v>0.25243130902497973</v>
      </c>
      <c r="AP98" s="17">
        <v>0.25243130902497973</v>
      </c>
      <c r="AQ98" s="17">
        <v>0.25243130902497973</v>
      </c>
      <c r="AR98" s="17">
        <v>0.25243130902497973</v>
      </c>
      <c r="AS98" s="17">
        <v>0.25243130902497973</v>
      </c>
      <c r="AT98" s="17">
        <v>0.25243130902497973</v>
      </c>
      <c r="AU98" s="17">
        <v>0.25243130902497973</v>
      </c>
      <c r="AV98" s="17">
        <v>0.25243130902497973</v>
      </c>
      <c r="AW98" s="17">
        <v>0.25243130902497973</v>
      </c>
      <c r="AX98" s="17">
        <v>0.25243130902497973</v>
      </c>
      <c r="AY98" s="17">
        <v>0.25243130902497973</v>
      </c>
      <c r="AZ98" s="17">
        <v>0.25243130902497973</v>
      </c>
      <c r="BA98" s="17">
        <v>0.25243130902497973</v>
      </c>
      <c r="BB98" s="17">
        <v>0.25243130902497973</v>
      </c>
      <c r="BC98" s="17">
        <v>0.25243130902497973</v>
      </c>
      <c r="BD98" s="17">
        <v>0.25243130902497973</v>
      </c>
      <c r="BE98" s="17">
        <v>0.25243130902497973</v>
      </c>
      <c r="BF98" s="17">
        <v>0.25243130902497973</v>
      </c>
      <c r="BG98" s="17">
        <v>0.25243130902497973</v>
      </c>
    </row>
    <row r="99" spans="1:59" s="8" customFormat="1" ht="12" customHeight="1" x14ac:dyDescent="0.25">
      <c r="A99" s="13" t="s">
        <v>53</v>
      </c>
      <c r="B99" s="8" t="s">
        <v>69</v>
      </c>
      <c r="C99" s="11" t="s">
        <v>51</v>
      </c>
      <c r="D99" s="17">
        <v>0.6536597488709488</v>
      </c>
      <c r="E99" s="17">
        <v>0.62677487618497607</v>
      </c>
      <c r="F99" s="17">
        <v>0.6618304632860007</v>
      </c>
      <c r="G99" s="17">
        <v>0.61813431995699109</v>
      </c>
      <c r="H99" s="17">
        <v>0.60122724905082148</v>
      </c>
      <c r="I99" s="17">
        <v>0.60898244017740855</v>
      </c>
      <c r="J99" s="17">
        <v>0.59406161296894411</v>
      </c>
      <c r="K99" s="17">
        <v>0.60564745224886407</v>
      </c>
      <c r="L99" s="18">
        <v>0.58058340738539604</v>
      </c>
      <c r="M99" s="17">
        <v>0.5900638920020419</v>
      </c>
      <c r="N99" s="17">
        <v>0.60435881478279574</v>
      </c>
      <c r="O99" s="17">
        <v>0.57268840573557434</v>
      </c>
      <c r="P99" s="17">
        <v>0.58494575531341986</v>
      </c>
      <c r="Q99" s="17">
        <v>0.5992449392715461</v>
      </c>
      <c r="R99" s="17">
        <v>0.58285264797482461</v>
      </c>
      <c r="S99" s="17">
        <v>0.52614906888049284</v>
      </c>
      <c r="T99" s="17">
        <v>0.53695302523377897</v>
      </c>
      <c r="U99" s="17">
        <v>0.5138716863670908</v>
      </c>
      <c r="V99" s="17">
        <v>0.53586130109868091</v>
      </c>
      <c r="W99" s="17">
        <v>0.51290301614077183</v>
      </c>
      <c r="X99" s="17">
        <v>0.55066465975595424</v>
      </c>
      <c r="Y99" s="17">
        <v>0.53595297434273648</v>
      </c>
      <c r="Z99" s="18">
        <v>0.52643330811266198</v>
      </c>
      <c r="AA99" s="18">
        <v>0.51697192574357831</v>
      </c>
      <c r="AB99" s="18">
        <v>0.51689081081119082</v>
      </c>
      <c r="AC99" s="17">
        <v>0.59679929494876405</v>
      </c>
      <c r="AD99" s="19">
        <v>0.53860966279178624</v>
      </c>
      <c r="AE99" s="17">
        <v>0.5391410004815963</v>
      </c>
      <c r="AF99" s="17">
        <v>0.5416825389553831</v>
      </c>
      <c r="AG99" s="17">
        <v>0.54662466159774414</v>
      </c>
      <c r="AH99" s="19">
        <v>0.54662466159774414</v>
      </c>
      <c r="AI99" s="17">
        <v>0.54662466159774414</v>
      </c>
      <c r="AJ99" s="17">
        <v>0.54662466159774414</v>
      </c>
      <c r="AK99" s="17">
        <v>0.54662466159774414</v>
      </c>
      <c r="AL99" s="17">
        <v>0.54662466159774414</v>
      </c>
      <c r="AM99" s="17">
        <v>0.54662466159774414</v>
      </c>
      <c r="AN99" s="17">
        <v>0.54662466159774414</v>
      </c>
      <c r="AO99" s="17">
        <v>0.54662466159774414</v>
      </c>
      <c r="AP99" s="17">
        <v>0.54662466159774414</v>
      </c>
      <c r="AQ99" s="17">
        <v>0.54662466159774414</v>
      </c>
      <c r="AR99" s="17">
        <v>0.54662466159774414</v>
      </c>
      <c r="AS99" s="17">
        <v>0.54662466159774414</v>
      </c>
      <c r="AT99" s="17">
        <v>0.54662466159774414</v>
      </c>
      <c r="AU99" s="17">
        <v>0.54662466159774414</v>
      </c>
      <c r="AV99" s="17">
        <v>0.54662466159774414</v>
      </c>
      <c r="AW99" s="17">
        <v>0.54662466159774414</v>
      </c>
      <c r="AX99" s="17">
        <v>0.54662466159774414</v>
      </c>
      <c r="AY99" s="17">
        <v>0.54662466159774414</v>
      </c>
      <c r="AZ99" s="17">
        <v>0.54662466159774414</v>
      </c>
      <c r="BA99" s="17">
        <v>0.54662466159774414</v>
      </c>
      <c r="BB99" s="17">
        <v>0.54662466159774414</v>
      </c>
      <c r="BC99" s="17">
        <v>0.54662466159774414</v>
      </c>
      <c r="BD99" s="17">
        <v>0.54662466159774414</v>
      </c>
      <c r="BE99" s="17">
        <v>0.54662466159774414</v>
      </c>
      <c r="BF99" s="17">
        <v>0.54662466159774414</v>
      </c>
      <c r="BG99" s="17">
        <v>0.54662466159774414</v>
      </c>
    </row>
    <row r="100" spans="1:59" s="8" customFormat="1" ht="12" customHeight="1" x14ac:dyDescent="0.25">
      <c r="A100" s="13" t="s">
        <v>54</v>
      </c>
      <c r="B100" s="8" t="s">
        <v>69</v>
      </c>
      <c r="C100" s="11" t="s">
        <v>51</v>
      </c>
      <c r="D100" s="17">
        <v>3.1333666622453571E-2</v>
      </c>
      <c r="E100" s="17">
        <v>2.7755207550750279E-2</v>
      </c>
      <c r="F100" s="17">
        <v>0.12409886356155374</v>
      </c>
      <c r="G100" s="17">
        <v>0.12864344723937404</v>
      </c>
      <c r="H100" s="17">
        <v>3.6841134384655881E-2</v>
      </c>
      <c r="I100" s="17">
        <v>3.4793692194000712E-2</v>
      </c>
      <c r="J100" s="17">
        <v>4.3869578495658403E-2</v>
      </c>
      <c r="K100" s="17">
        <v>4.1577700323956732E-2</v>
      </c>
      <c r="L100" s="18">
        <v>4.5071415698666996E-2</v>
      </c>
      <c r="M100" s="17">
        <v>4.7964020393695711E-2</v>
      </c>
      <c r="N100" s="17">
        <v>5.3961834068622268E-2</v>
      </c>
      <c r="O100" s="17">
        <v>5.257513257594653E-2</v>
      </c>
      <c r="P100" s="17">
        <v>6.4213109645272173E-2</v>
      </c>
      <c r="Q100" s="17">
        <v>7.3331373228921692E-2</v>
      </c>
      <c r="R100" s="17">
        <v>8.1114264104931638E-2</v>
      </c>
      <c r="S100" s="17">
        <v>0.10751826195054411</v>
      </c>
      <c r="T100" s="17">
        <v>9.971599234910225E-2</v>
      </c>
      <c r="U100" s="17">
        <v>0.11514787348721842</v>
      </c>
      <c r="V100" s="17">
        <v>0.12391375282859986</v>
      </c>
      <c r="W100" s="17">
        <v>0.11726485547145687</v>
      </c>
      <c r="X100" s="17">
        <v>0.1302585855721794</v>
      </c>
      <c r="Y100" s="17">
        <v>0.14266375107153961</v>
      </c>
      <c r="Z100" s="18">
        <v>0.14842682226823614</v>
      </c>
      <c r="AA100" s="18">
        <v>0.14426759236963455</v>
      </c>
      <c r="AB100" s="18">
        <v>0.15840706757710901</v>
      </c>
      <c r="AC100" s="17">
        <v>0.16786492007692214</v>
      </c>
      <c r="AD100" s="19">
        <v>0.1523260306726883</v>
      </c>
      <c r="AE100" s="17">
        <v>0.15425848659291802</v>
      </c>
      <c r="AF100" s="17">
        <v>0.15542481945785439</v>
      </c>
      <c r="AG100" s="17">
        <v>0.15765626487549839</v>
      </c>
      <c r="AH100" s="19">
        <v>0.15765626487549839</v>
      </c>
      <c r="AI100" s="17">
        <v>0.15765626487549839</v>
      </c>
      <c r="AJ100" s="17">
        <v>0.15765626487549839</v>
      </c>
      <c r="AK100" s="17">
        <v>0.15765626487549839</v>
      </c>
      <c r="AL100" s="17">
        <v>0.15765626487549839</v>
      </c>
      <c r="AM100" s="17">
        <v>0.15765626487549839</v>
      </c>
      <c r="AN100" s="17">
        <v>0.15765626487549839</v>
      </c>
      <c r="AO100" s="17">
        <v>0.15765626487549839</v>
      </c>
      <c r="AP100" s="17">
        <v>0.15765626487549839</v>
      </c>
      <c r="AQ100" s="17">
        <v>0.15765626487549839</v>
      </c>
      <c r="AR100" s="17">
        <v>0.15765626487549839</v>
      </c>
      <c r="AS100" s="17">
        <v>0.15765626487549839</v>
      </c>
      <c r="AT100" s="17">
        <v>0.15765626487549839</v>
      </c>
      <c r="AU100" s="17">
        <v>0.15765626487549839</v>
      </c>
      <c r="AV100" s="17">
        <v>0.15765626487549839</v>
      </c>
      <c r="AW100" s="17">
        <v>0.15765626487549839</v>
      </c>
      <c r="AX100" s="17">
        <v>0.15765626487549839</v>
      </c>
      <c r="AY100" s="17">
        <v>0.15765626487549839</v>
      </c>
      <c r="AZ100" s="17">
        <v>0.15765626487549839</v>
      </c>
      <c r="BA100" s="17">
        <v>0.15765626487549839</v>
      </c>
      <c r="BB100" s="17">
        <v>0.15765626487549839</v>
      </c>
      <c r="BC100" s="17">
        <v>0.15765626487549839</v>
      </c>
      <c r="BD100" s="17">
        <v>0.15765626487549839</v>
      </c>
      <c r="BE100" s="17">
        <v>0.15765626487549839</v>
      </c>
      <c r="BF100" s="17">
        <v>0.15765626487549839</v>
      </c>
      <c r="BG100" s="17">
        <v>0.15765626487549839</v>
      </c>
    </row>
    <row r="101" spans="1:59" s="8" customFormat="1" ht="12" customHeight="1" x14ac:dyDescent="0.25">
      <c r="A101" s="13" t="s">
        <v>55</v>
      </c>
      <c r="B101" s="8" t="s">
        <v>69</v>
      </c>
      <c r="C101" s="11" t="s">
        <v>51</v>
      </c>
      <c r="D101" s="17">
        <v>7.6646928068108758E-3</v>
      </c>
      <c r="E101" s="17">
        <v>7.3338250381584586E-3</v>
      </c>
      <c r="F101" s="17">
        <v>3.646182009931416E-2</v>
      </c>
      <c r="G101" s="17">
        <v>3.9679065440004602E-2</v>
      </c>
      <c r="H101" s="17">
        <v>1.1360001140056756E-2</v>
      </c>
      <c r="I101" s="17">
        <v>2.4802022019868954E-2</v>
      </c>
      <c r="J101" s="17">
        <v>1.0610564958776414E-2</v>
      </c>
      <c r="K101" s="17">
        <v>1.8979795668887439E-2</v>
      </c>
      <c r="L101" s="18">
        <v>2.1869555175453619E-2</v>
      </c>
      <c r="M101" s="17">
        <v>2.3786639934374878E-2</v>
      </c>
      <c r="N101" s="17">
        <v>2.6846638116886711E-2</v>
      </c>
      <c r="O101" s="17">
        <v>3.0715849650026005E-2</v>
      </c>
      <c r="P101" s="17">
        <v>3.8519295297541958E-2</v>
      </c>
      <c r="Q101" s="17">
        <v>4.5257627211370173E-2</v>
      </c>
      <c r="R101" s="17">
        <v>6.0118870714475157E-2</v>
      </c>
      <c r="S101" s="17">
        <v>7.259545267567688E-2</v>
      </c>
      <c r="T101" s="17">
        <v>8.4346387774171083E-2</v>
      </c>
      <c r="U101" s="17">
        <v>8.0553529318283634E-2</v>
      </c>
      <c r="V101" s="17">
        <v>8.1622342727832614E-2</v>
      </c>
      <c r="W101" s="17">
        <v>8.6972234456878184E-2</v>
      </c>
      <c r="X101" s="17">
        <v>0.11641145854531899</v>
      </c>
      <c r="Y101" s="17">
        <v>0.13937044926031528</v>
      </c>
      <c r="Z101" s="18">
        <v>0.14384940391966317</v>
      </c>
      <c r="AA101" s="18">
        <v>0.14035739863964128</v>
      </c>
      <c r="AB101" s="18">
        <v>0.156025664451868</v>
      </c>
      <c r="AC101" s="17">
        <v>0.15822148243597101</v>
      </c>
      <c r="AD101" s="19">
        <v>0.14756487974149174</v>
      </c>
      <c r="AE101" s="17">
        <v>0.14920376583772704</v>
      </c>
      <c r="AF101" s="17">
        <v>0.1502746382213398</v>
      </c>
      <c r="AG101" s="17">
        <v>0.15225808613767952</v>
      </c>
      <c r="AH101" s="19">
        <v>0.15225808613767952</v>
      </c>
      <c r="AI101" s="17">
        <v>0.15225808613767952</v>
      </c>
      <c r="AJ101" s="17">
        <v>0.15225808613767952</v>
      </c>
      <c r="AK101" s="17">
        <v>0.15225808613767952</v>
      </c>
      <c r="AL101" s="17">
        <v>0.15225808613767952</v>
      </c>
      <c r="AM101" s="17">
        <v>0.15225808613767952</v>
      </c>
      <c r="AN101" s="17">
        <v>0.15225808613767952</v>
      </c>
      <c r="AO101" s="17">
        <v>0.15225808613767952</v>
      </c>
      <c r="AP101" s="17">
        <v>0.15225808613767952</v>
      </c>
      <c r="AQ101" s="17">
        <v>0.15225808613767952</v>
      </c>
      <c r="AR101" s="17">
        <v>0.15225808613767952</v>
      </c>
      <c r="AS101" s="17">
        <v>0.15225808613767952</v>
      </c>
      <c r="AT101" s="17">
        <v>0.15225808613767952</v>
      </c>
      <c r="AU101" s="17">
        <v>0.15225808613767952</v>
      </c>
      <c r="AV101" s="17">
        <v>0.15225808613767952</v>
      </c>
      <c r="AW101" s="17">
        <v>0.15225808613767952</v>
      </c>
      <c r="AX101" s="17">
        <v>0.15225808613767952</v>
      </c>
      <c r="AY101" s="17">
        <v>0.15225808613767952</v>
      </c>
      <c r="AZ101" s="17">
        <v>0.15225808613767952</v>
      </c>
      <c r="BA101" s="17">
        <v>0.15225808613767952</v>
      </c>
      <c r="BB101" s="17">
        <v>0.15225808613767952</v>
      </c>
      <c r="BC101" s="17">
        <v>0.15225808613767952</v>
      </c>
      <c r="BD101" s="17">
        <v>0.15225808613767952</v>
      </c>
      <c r="BE101" s="17">
        <v>0.15225808613767952</v>
      </c>
      <c r="BF101" s="17">
        <v>0.15225808613767952</v>
      </c>
      <c r="BG101" s="17">
        <v>0.15225808613767952</v>
      </c>
    </row>
    <row r="102" spans="1:59" s="8" customFormat="1" ht="12" customHeight="1" x14ac:dyDescent="0.25">
      <c r="A102" s="13" t="s">
        <v>56</v>
      </c>
      <c r="B102" s="8" t="s">
        <v>69</v>
      </c>
      <c r="C102" s="11" t="s">
        <v>51</v>
      </c>
      <c r="D102" s="17">
        <v>3.850695716021054E-3</v>
      </c>
      <c r="E102" s="17">
        <v>2.0101607526848281E-2</v>
      </c>
      <c r="F102" s="17">
        <v>6.7982035039912861E-2</v>
      </c>
      <c r="G102" s="17">
        <v>9.2080273367868767E-2</v>
      </c>
      <c r="H102" s="17">
        <v>1.609131890275918E-2</v>
      </c>
      <c r="I102" s="17">
        <v>8.2234687359898459E-2</v>
      </c>
      <c r="J102" s="17">
        <v>1.7944437468432911E-2</v>
      </c>
      <c r="K102" s="17">
        <v>4.129159281727429E-3</v>
      </c>
      <c r="L102" s="18">
        <v>3.7259845660841135E-3</v>
      </c>
      <c r="M102" s="17">
        <v>4.6172795842065253E-3</v>
      </c>
      <c r="N102" s="17">
        <v>4.1797785404835315E-3</v>
      </c>
      <c r="O102" s="17">
        <v>4.006821123020139E-3</v>
      </c>
      <c r="P102" s="17">
        <v>4.683154586853467E-3</v>
      </c>
      <c r="Q102" s="17">
        <v>5.0591718286608313E-3</v>
      </c>
      <c r="R102" s="17">
        <v>2.7313394114124182E-3</v>
      </c>
      <c r="S102" s="17">
        <v>1.1641529392314618E-2</v>
      </c>
      <c r="T102" s="17">
        <v>1.4023997950588096E-2</v>
      </c>
      <c r="U102" s="17">
        <v>1.1242174291427202E-2</v>
      </c>
      <c r="V102" s="17">
        <v>1.9806373946424101E-2</v>
      </c>
      <c r="W102" s="17">
        <v>1.7991321437373215E-2</v>
      </c>
      <c r="X102" s="17">
        <v>4.7667061956102853E-2</v>
      </c>
      <c r="Y102" s="17">
        <v>5.1905428218068088E-2</v>
      </c>
      <c r="Z102" s="18">
        <v>5.1950638225366476E-2</v>
      </c>
      <c r="AA102" s="18">
        <v>5.005472830610614E-2</v>
      </c>
      <c r="AB102" s="18">
        <v>3.9831184431417241E-2</v>
      </c>
      <c r="AC102" s="17">
        <v>3.6196078997783689E-2</v>
      </c>
      <c r="AD102" s="19">
        <v>4.598761163574832E-2</v>
      </c>
      <c r="AE102" s="17">
        <v>4.4804048319284376E-2</v>
      </c>
      <c r="AF102" s="17">
        <v>4.3374730338067956E-2</v>
      </c>
      <c r="AG102" s="17">
        <v>4.2038730744460323E-2</v>
      </c>
      <c r="AH102" s="19">
        <v>4.2038730744460323E-2</v>
      </c>
      <c r="AI102" s="17">
        <v>4.2038730744460323E-2</v>
      </c>
      <c r="AJ102" s="17">
        <v>4.2038730744460323E-2</v>
      </c>
      <c r="AK102" s="17">
        <v>4.2038730744460323E-2</v>
      </c>
      <c r="AL102" s="17">
        <v>4.2038730744460323E-2</v>
      </c>
      <c r="AM102" s="17">
        <v>4.2038730744460323E-2</v>
      </c>
      <c r="AN102" s="17">
        <v>4.2038730744460323E-2</v>
      </c>
      <c r="AO102" s="17">
        <v>4.2038730744460323E-2</v>
      </c>
      <c r="AP102" s="17">
        <v>4.2038730744460323E-2</v>
      </c>
      <c r="AQ102" s="17">
        <v>4.2038730744460323E-2</v>
      </c>
      <c r="AR102" s="17">
        <v>4.2038730744460323E-2</v>
      </c>
      <c r="AS102" s="17">
        <v>4.2038730744460323E-2</v>
      </c>
      <c r="AT102" s="17">
        <v>4.2038730744460323E-2</v>
      </c>
      <c r="AU102" s="17">
        <v>4.2038730744460323E-2</v>
      </c>
      <c r="AV102" s="17">
        <v>4.2038730744460323E-2</v>
      </c>
      <c r="AW102" s="17">
        <v>4.2038730744460323E-2</v>
      </c>
      <c r="AX102" s="17">
        <v>4.2038730744460323E-2</v>
      </c>
      <c r="AY102" s="17">
        <v>4.2038730744460323E-2</v>
      </c>
      <c r="AZ102" s="17">
        <v>4.2038730744460323E-2</v>
      </c>
      <c r="BA102" s="17">
        <v>4.2038730744460323E-2</v>
      </c>
      <c r="BB102" s="17">
        <v>4.2038730744460323E-2</v>
      </c>
      <c r="BC102" s="17">
        <v>4.2038730744460323E-2</v>
      </c>
      <c r="BD102" s="17">
        <v>4.2038730744460323E-2</v>
      </c>
      <c r="BE102" s="17">
        <v>4.2038730744460323E-2</v>
      </c>
      <c r="BF102" s="17">
        <v>4.2038730744460323E-2</v>
      </c>
      <c r="BG102" s="17">
        <v>4.2038730744460323E-2</v>
      </c>
    </row>
    <row r="103" spans="1:59" s="8" customFormat="1" ht="12" customHeight="1" x14ac:dyDescent="0.25">
      <c r="A103" s="13" t="s">
        <v>57</v>
      </c>
      <c r="B103" s="8" t="s">
        <v>69</v>
      </c>
      <c r="C103" s="11" t="s">
        <v>51</v>
      </c>
      <c r="D103" s="17">
        <v>3.2129694041834383E-2</v>
      </c>
      <c r="E103" s="17">
        <v>2.9658887428130099E-2</v>
      </c>
      <c r="F103" s="17">
        <v>4.5017797138528597E-2</v>
      </c>
      <c r="G103" s="17">
        <v>8.9474648009033819E-2</v>
      </c>
      <c r="H103" s="17">
        <v>0.12042123850281274</v>
      </c>
      <c r="I103" s="17">
        <v>0.10910702208507779</v>
      </c>
      <c r="J103" s="17">
        <v>9.6501015219794928E-2</v>
      </c>
      <c r="K103" s="17">
        <v>6.738945906175825E-2</v>
      </c>
      <c r="L103" s="18">
        <v>6.6512678452916973E-2</v>
      </c>
      <c r="M103" s="17">
        <v>7.1196724969701794E-2</v>
      </c>
      <c r="N103" s="17">
        <v>7.8916707845757342E-2</v>
      </c>
      <c r="O103" s="17">
        <v>8.1565580989975267E-2</v>
      </c>
      <c r="P103" s="17">
        <v>0.11229865311112533</v>
      </c>
      <c r="Q103" s="17">
        <v>0.11854814615526613</v>
      </c>
      <c r="R103" s="17">
        <v>0.123877049671063</v>
      </c>
      <c r="S103" s="17">
        <v>0.14625508565206313</v>
      </c>
      <c r="T103" s="17">
        <v>0.1404755120717599</v>
      </c>
      <c r="U103" s="17">
        <v>0.15288128374937315</v>
      </c>
      <c r="V103" s="17">
        <v>0.15616908764968115</v>
      </c>
      <c r="W103" s="17">
        <v>0.169205512737234</v>
      </c>
      <c r="X103" s="17">
        <v>0.16788590748256019</v>
      </c>
      <c r="Y103" s="17">
        <v>0.24081271185491479</v>
      </c>
      <c r="Z103" s="18">
        <v>0.24678068386822344</v>
      </c>
      <c r="AA103" s="18">
        <v>0.26604501497789601</v>
      </c>
      <c r="AB103" s="18">
        <v>0.31965160415489863</v>
      </c>
      <c r="AC103" s="17">
        <v>0.26054003633017953</v>
      </c>
      <c r="AD103" s="19">
        <v>0.26676601023722246</v>
      </c>
      <c r="AE103" s="17">
        <v>0.27195666991368406</v>
      </c>
      <c r="AF103" s="17">
        <v>0.27699186712277613</v>
      </c>
      <c r="AG103" s="17">
        <v>0.27918123755175211</v>
      </c>
      <c r="AH103" s="19">
        <v>0.27918123755175211</v>
      </c>
      <c r="AI103" s="17">
        <v>0.27918123755175211</v>
      </c>
      <c r="AJ103" s="17">
        <v>0.27918123755175211</v>
      </c>
      <c r="AK103" s="17">
        <v>0.27918123755175211</v>
      </c>
      <c r="AL103" s="17">
        <v>0.27918123755175211</v>
      </c>
      <c r="AM103" s="17">
        <v>0.27918123755175211</v>
      </c>
      <c r="AN103" s="17">
        <v>0.27918123755175211</v>
      </c>
      <c r="AO103" s="17">
        <v>0.27918123755175211</v>
      </c>
      <c r="AP103" s="17">
        <v>0.27918123755175211</v>
      </c>
      <c r="AQ103" s="17">
        <v>0.27918123755175211</v>
      </c>
      <c r="AR103" s="17">
        <v>0.27918123755175211</v>
      </c>
      <c r="AS103" s="17">
        <v>0.27918123755175211</v>
      </c>
      <c r="AT103" s="17">
        <v>0.27918123755175211</v>
      </c>
      <c r="AU103" s="17">
        <v>0.27918123755175211</v>
      </c>
      <c r="AV103" s="17">
        <v>0.27918123755175211</v>
      </c>
      <c r="AW103" s="17">
        <v>0.27918123755175211</v>
      </c>
      <c r="AX103" s="17">
        <v>0.27918123755175211</v>
      </c>
      <c r="AY103" s="17">
        <v>0.27918123755175211</v>
      </c>
      <c r="AZ103" s="17">
        <v>0.27918123755175211</v>
      </c>
      <c r="BA103" s="17">
        <v>0.27918123755175211</v>
      </c>
      <c r="BB103" s="17">
        <v>0.27918123755175211</v>
      </c>
      <c r="BC103" s="17">
        <v>0.27918123755175211</v>
      </c>
      <c r="BD103" s="17">
        <v>0.27918123755175211</v>
      </c>
      <c r="BE103" s="17">
        <v>0.27918123755175211</v>
      </c>
      <c r="BF103" s="17">
        <v>0.27918123755175211</v>
      </c>
      <c r="BG103" s="17">
        <v>0.27918123755175211</v>
      </c>
    </row>
    <row r="104" spans="1:59" s="8" customFormat="1" ht="12" customHeight="1" x14ac:dyDescent="0.25">
      <c r="A104" s="13" t="s">
        <v>58</v>
      </c>
      <c r="B104" s="8" t="s">
        <v>69</v>
      </c>
      <c r="C104" s="11" t="s">
        <v>51</v>
      </c>
      <c r="D104" s="17">
        <v>0.46310788395044189</v>
      </c>
      <c r="E104" s="17">
        <v>0.419905480790569</v>
      </c>
      <c r="F104" s="17">
        <v>0.45063420144883659</v>
      </c>
      <c r="G104" s="17">
        <v>0.52491584873175068</v>
      </c>
      <c r="H104" s="17">
        <v>0.59277201688485992</v>
      </c>
      <c r="I104" s="17">
        <v>0.59404792396499073</v>
      </c>
      <c r="J104" s="17">
        <v>0.66909647534025751</v>
      </c>
      <c r="K104" s="17">
        <v>0.62570668491640924</v>
      </c>
      <c r="L104" s="18">
        <v>0.59897236275768351</v>
      </c>
      <c r="M104" s="17">
        <v>0.62707354258743475</v>
      </c>
      <c r="N104" s="17">
        <v>0.59502206923665568</v>
      </c>
      <c r="O104" s="17">
        <v>0.49970537043751612</v>
      </c>
      <c r="P104" s="17">
        <v>0.5984392231338268</v>
      </c>
      <c r="Q104" s="17">
        <v>0.55326223451081358</v>
      </c>
      <c r="R104" s="17">
        <v>0.52987350559441249</v>
      </c>
      <c r="S104" s="17">
        <v>0.59429094521367387</v>
      </c>
      <c r="T104" s="17">
        <v>0.64078558714941536</v>
      </c>
      <c r="U104" s="17">
        <v>0.66286579391531864</v>
      </c>
      <c r="V104" s="17">
        <v>0.68870105223438927</v>
      </c>
      <c r="W104" s="17">
        <v>0.73466308939624947</v>
      </c>
      <c r="X104" s="17">
        <v>0.61117811228092001</v>
      </c>
      <c r="Y104" s="17">
        <v>0.62262854592569816</v>
      </c>
      <c r="Z104" s="18">
        <v>0.60013457513333635</v>
      </c>
      <c r="AA104" s="18">
        <v>0.59980026576456191</v>
      </c>
      <c r="AB104" s="18">
        <v>0.588058349809084</v>
      </c>
      <c r="AC104" s="17">
        <v>0.59938273723101332</v>
      </c>
      <c r="AD104" s="19">
        <v>0.60200089477273877</v>
      </c>
      <c r="AE104" s="17">
        <v>0.59787536454214696</v>
      </c>
      <c r="AF104" s="17">
        <v>0.59742352242390895</v>
      </c>
      <c r="AG104" s="17">
        <v>0.59694817375577836</v>
      </c>
      <c r="AH104" s="19">
        <v>0.59694817375577836</v>
      </c>
      <c r="AI104" s="17">
        <v>0.59694817375577836</v>
      </c>
      <c r="AJ104" s="17">
        <v>0.59694817375577836</v>
      </c>
      <c r="AK104" s="17">
        <v>0.59694817375577836</v>
      </c>
      <c r="AL104" s="17">
        <v>0.59694817375577836</v>
      </c>
      <c r="AM104" s="17">
        <v>0.59694817375577836</v>
      </c>
      <c r="AN104" s="17">
        <v>0.59694817375577836</v>
      </c>
      <c r="AO104" s="17">
        <v>0.59694817375577836</v>
      </c>
      <c r="AP104" s="17">
        <v>0.59694817375577836</v>
      </c>
      <c r="AQ104" s="17">
        <v>0.59694817375577836</v>
      </c>
      <c r="AR104" s="17">
        <v>0.59694817375577836</v>
      </c>
      <c r="AS104" s="17">
        <v>0.59694817375577836</v>
      </c>
      <c r="AT104" s="17">
        <v>0.59694817375577836</v>
      </c>
      <c r="AU104" s="17">
        <v>0.59694817375577836</v>
      </c>
      <c r="AV104" s="17">
        <v>0.59694817375577836</v>
      </c>
      <c r="AW104" s="17">
        <v>0.59694817375577836</v>
      </c>
      <c r="AX104" s="17">
        <v>0.59694817375577836</v>
      </c>
      <c r="AY104" s="17">
        <v>0.59694817375577836</v>
      </c>
      <c r="AZ104" s="17">
        <v>0.59694817375577836</v>
      </c>
      <c r="BA104" s="17">
        <v>0.59694817375577836</v>
      </c>
      <c r="BB104" s="17">
        <v>0.59694817375577836</v>
      </c>
      <c r="BC104" s="17">
        <v>0.59694817375577836</v>
      </c>
      <c r="BD104" s="17">
        <v>0.59694817375577836</v>
      </c>
      <c r="BE104" s="17">
        <v>0.59694817375577836</v>
      </c>
      <c r="BF104" s="17">
        <v>0.59694817375577836</v>
      </c>
      <c r="BG104" s="17">
        <v>0.59694817375577836</v>
      </c>
    </row>
    <row r="105" spans="1:59" s="8" customFormat="1" ht="12" customHeight="1" x14ac:dyDescent="0.25">
      <c r="A105" s="13" t="s">
        <v>59</v>
      </c>
      <c r="B105" s="8" t="s">
        <v>69</v>
      </c>
      <c r="C105" s="11" t="s">
        <v>51</v>
      </c>
      <c r="D105" s="17">
        <v>0.60498269772612612</v>
      </c>
      <c r="E105" s="17">
        <v>0.57650454404196583</v>
      </c>
      <c r="F105" s="17">
        <v>0.52861195797839944</v>
      </c>
      <c r="G105" s="17">
        <v>0.61036613698392828</v>
      </c>
      <c r="H105" s="17">
        <v>0.65902304168775871</v>
      </c>
      <c r="I105" s="17">
        <v>0.59074332212261027</v>
      </c>
      <c r="J105" s="17">
        <v>0.62395670263276004</v>
      </c>
      <c r="K105" s="17">
        <v>0.68463617167488389</v>
      </c>
      <c r="L105" s="18">
        <v>0.69387156413319173</v>
      </c>
      <c r="M105" s="17">
        <v>0.75174542944825018</v>
      </c>
      <c r="N105" s="17">
        <v>0.76158875870792631</v>
      </c>
      <c r="O105" s="17">
        <v>0.71942536520398048</v>
      </c>
      <c r="P105" s="17">
        <v>0.70773290966558189</v>
      </c>
      <c r="Q105" s="17">
        <v>0.73037938952016435</v>
      </c>
      <c r="R105" s="17">
        <v>0.73142121925022385</v>
      </c>
      <c r="S105" s="17">
        <v>0.8099593476230087</v>
      </c>
      <c r="T105" s="17">
        <v>0.76499529943544275</v>
      </c>
      <c r="U105" s="17">
        <v>0.78198065443507636</v>
      </c>
      <c r="V105" s="17">
        <v>0.77250302254712766</v>
      </c>
      <c r="W105" s="17">
        <v>0.79995595560269839</v>
      </c>
      <c r="X105" s="17">
        <v>0.83196817802420953</v>
      </c>
      <c r="Y105" s="17">
        <v>0.84467566035875208</v>
      </c>
      <c r="Z105" s="18">
        <v>0.83728175172253938</v>
      </c>
      <c r="AA105" s="18">
        <v>0.82521344243956074</v>
      </c>
      <c r="AB105" s="18">
        <v>0.83587937514282673</v>
      </c>
      <c r="AC105" s="17">
        <v>0.8431279324321127</v>
      </c>
      <c r="AD105" s="19">
        <v>0.83723563241915833</v>
      </c>
      <c r="AE105" s="17">
        <v>0.8357476268312396</v>
      </c>
      <c r="AF105" s="17">
        <v>0.83544080185297975</v>
      </c>
      <c r="AG105" s="17">
        <v>0.83748627373566342</v>
      </c>
      <c r="AH105" s="19">
        <v>0.83748627373566342</v>
      </c>
      <c r="AI105" s="17">
        <v>0.83748627373566342</v>
      </c>
      <c r="AJ105" s="17">
        <v>0.83748627373566342</v>
      </c>
      <c r="AK105" s="17">
        <v>0.83748627373566342</v>
      </c>
      <c r="AL105" s="17">
        <v>0.83748627373566342</v>
      </c>
      <c r="AM105" s="17">
        <v>0.83748627373566342</v>
      </c>
      <c r="AN105" s="17">
        <v>0.83748627373566342</v>
      </c>
      <c r="AO105" s="17">
        <v>0.83748627373566342</v>
      </c>
      <c r="AP105" s="17">
        <v>0.83748627373566342</v>
      </c>
      <c r="AQ105" s="17">
        <v>0.83748627373566342</v>
      </c>
      <c r="AR105" s="17">
        <v>0.83748627373566342</v>
      </c>
      <c r="AS105" s="17">
        <v>0.83748627373566342</v>
      </c>
      <c r="AT105" s="17">
        <v>0.83748627373566342</v>
      </c>
      <c r="AU105" s="17">
        <v>0.83748627373566342</v>
      </c>
      <c r="AV105" s="17">
        <v>0.83748627373566342</v>
      </c>
      <c r="AW105" s="17">
        <v>0.83748627373566342</v>
      </c>
      <c r="AX105" s="17">
        <v>0.83748627373566342</v>
      </c>
      <c r="AY105" s="17">
        <v>0.83748627373566342</v>
      </c>
      <c r="AZ105" s="17">
        <v>0.83748627373566342</v>
      </c>
      <c r="BA105" s="17">
        <v>0.83748627373566342</v>
      </c>
      <c r="BB105" s="17">
        <v>0.83748627373566342</v>
      </c>
      <c r="BC105" s="17">
        <v>0.83748627373566342</v>
      </c>
      <c r="BD105" s="17">
        <v>0.83748627373566342</v>
      </c>
      <c r="BE105" s="17">
        <v>0.83748627373566342</v>
      </c>
      <c r="BF105" s="17">
        <v>0.83748627373566342</v>
      </c>
      <c r="BG105" s="17">
        <v>0.83748627373566342</v>
      </c>
    </row>
    <row r="106" spans="1:59" s="8" customFormat="1" ht="12" customHeight="1" x14ac:dyDescent="0.25">
      <c r="A106" s="13" t="s">
        <v>60</v>
      </c>
      <c r="B106" s="8" t="s">
        <v>69</v>
      </c>
      <c r="C106" s="11" t="s">
        <v>51</v>
      </c>
      <c r="D106" s="17">
        <v>2.8092022475124125E-2</v>
      </c>
      <c r="E106" s="17">
        <v>3.9129166585118891E-2</v>
      </c>
      <c r="F106" s="17">
        <v>0.12329132147282419</v>
      </c>
      <c r="G106" s="17">
        <v>0.13862371677079119</v>
      </c>
      <c r="H106" s="17">
        <v>8.3907255881941409E-2</v>
      </c>
      <c r="I106" s="17">
        <v>0.12303737917397473</v>
      </c>
      <c r="J106" s="17">
        <v>8.5480478174047414E-2</v>
      </c>
      <c r="K106" s="17">
        <v>0.14938672009608847</v>
      </c>
      <c r="L106" s="18">
        <v>0.12982656944717899</v>
      </c>
      <c r="M106" s="17">
        <v>0.14992638784764417</v>
      </c>
      <c r="N106" s="17">
        <v>0.12835904499353315</v>
      </c>
      <c r="O106" s="17">
        <v>0.12154017860420957</v>
      </c>
      <c r="P106" s="17">
        <v>0.14366269153585262</v>
      </c>
      <c r="Q106" s="17">
        <v>0.15129472453681286</v>
      </c>
      <c r="R106" s="17">
        <v>0.15808283712913845</v>
      </c>
      <c r="S106" s="17">
        <v>0.16386658925378156</v>
      </c>
      <c r="T106" s="17">
        <v>0.16474858407624746</v>
      </c>
      <c r="U106" s="17">
        <v>0.16497782661045332</v>
      </c>
      <c r="V106" s="17">
        <v>0.17286356318313728</v>
      </c>
      <c r="W106" s="17">
        <v>0.17547579797494822</v>
      </c>
      <c r="X106" s="17">
        <v>0.21140709944286479</v>
      </c>
      <c r="Y106" s="17">
        <v>0.22479908611119612</v>
      </c>
      <c r="Z106" s="18">
        <v>0.25438872491701681</v>
      </c>
      <c r="AA106" s="18">
        <v>0.27881205682793697</v>
      </c>
      <c r="AB106" s="18">
        <v>0.28881804307474729</v>
      </c>
      <c r="AC106" s="17">
        <v>0.24835681065722096</v>
      </c>
      <c r="AD106" s="19">
        <v>0.25903494431762364</v>
      </c>
      <c r="AE106" s="17">
        <v>0.26588211595890915</v>
      </c>
      <c r="AF106" s="17">
        <v>0.26818079416728757</v>
      </c>
      <c r="AG106" s="17">
        <v>0.26605454163515774</v>
      </c>
      <c r="AH106" s="19">
        <v>0.26605454163515774</v>
      </c>
      <c r="AI106" s="17">
        <v>0.26605454163515774</v>
      </c>
      <c r="AJ106" s="17">
        <v>0.26605454163515774</v>
      </c>
      <c r="AK106" s="17">
        <v>0.26605454163515774</v>
      </c>
      <c r="AL106" s="17">
        <v>0.26605454163515774</v>
      </c>
      <c r="AM106" s="17">
        <v>0.26605454163515774</v>
      </c>
      <c r="AN106" s="17">
        <v>0.26605454163515774</v>
      </c>
      <c r="AO106" s="17">
        <v>0.26605454163515774</v>
      </c>
      <c r="AP106" s="17">
        <v>0.26605454163515774</v>
      </c>
      <c r="AQ106" s="17">
        <v>0.26605454163515774</v>
      </c>
      <c r="AR106" s="17">
        <v>0.26605454163515774</v>
      </c>
      <c r="AS106" s="17">
        <v>0.26605454163515774</v>
      </c>
      <c r="AT106" s="17">
        <v>0.26605454163515774</v>
      </c>
      <c r="AU106" s="17">
        <v>0.26605454163515774</v>
      </c>
      <c r="AV106" s="17">
        <v>0.26605454163515774</v>
      </c>
      <c r="AW106" s="17">
        <v>0.26605454163515774</v>
      </c>
      <c r="AX106" s="17">
        <v>0.26605454163515774</v>
      </c>
      <c r="AY106" s="17">
        <v>0.26605454163515774</v>
      </c>
      <c r="AZ106" s="17">
        <v>0.26605454163515774</v>
      </c>
      <c r="BA106" s="17">
        <v>0.26605454163515774</v>
      </c>
      <c r="BB106" s="17">
        <v>0.26605454163515774</v>
      </c>
      <c r="BC106" s="17">
        <v>0.26605454163515774</v>
      </c>
      <c r="BD106" s="17">
        <v>0.26605454163515774</v>
      </c>
      <c r="BE106" s="17">
        <v>0.26605454163515774</v>
      </c>
      <c r="BF106" s="17">
        <v>0.26605454163515774</v>
      </c>
      <c r="BG106" s="17">
        <v>0.26605454163515774</v>
      </c>
    </row>
    <row r="107" spans="1:59" s="8" customFormat="1" ht="12" customHeight="1" x14ac:dyDescent="0.25">
      <c r="A107" s="13" t="s">
        <v>61</v>
      </c>
      <c r="B107" s="8" t="s">
        <v>69</v>
      </c>
      <c r="C107" s="11" t="s">
        <v>51</v>
      </c>
      <c r="D107" s="17">
        <v>9.1561654045855829E-3</v>
      </c>
      <c r="E107" s="17">
        <v>3.5294934968186087E-2</v>
      </c>
      <c r="F107" s="17">
        <v>0.13310696609820757</v>
      </c>
      <c r="G107" s="17">
        <v>0.13476231757130611</v>
      </c>
      <c r="H107" s="17">
        <v>5.6869463013272711E-2</v>
      </c>
      <c r="I107" s="17">
        <v>8.5553111218403616E-2</v>
      </c>
      <c r="J107" s="17">
        <v>5.655542643234792E-2</v>
      </c>
      <c r="K107" s="17">
        <v>0.10253849062528746</v>
      </c>
      <c r="L107" s="18">
        <v>0.10198640026179022</v>
      </c>
      <c r="M107" s="17">
        <v>0.1302774771406951</v>
      </c>
      <c r="N107" s="17">
        <v>9.4667578269150163E-2</v>
      </c>
      <c r="O107" s="17">
        <v>0.11984436732957689</v>
      </c>
      <c r="P107" s="17">
        <v>3.9310474511540551E-2</v>
      </c>
      <c r="Q107" s="17">
        <v>0.14118404441504834</v>
      </c>
      <c r="R107" s="17">
        <v>0.19495056850152992</v>
      </c>
      <c r="S107" s="17">
        <v>0.2270354560613142</v>
      </c>
      <c r="T107" s="17">
        <v>0.19190738356015036</v>
      </c>
      <c r="U107" s="17">
        <v>0.23612587105981525</v>
      </c>
      <c r="V107" s="17">
        <v>0.29293192362153386</v>
      </c>
      <c r="W107" s="17">
        <v>0.28704680481225631</v>
      </c>
      <c r="X107" s="17">
        <v>0.35735902950551235</v>
      </c>
      <c r="Y107" s="17">
        <v>0.34280449376457517</v>
      </c>
      <c r="Z107" s="18">
        <v>0.32857699076529712</v>
      </c>
      <c r="AA107" s="18">
        <v>0.33628004136298706</v>
      </c>
      <c r="AB107" s="18">
        <v>0.36044106354058258</v>
      </c>
      <c r="AC107" s="17">
        <v>0.33028557826726218</v>
      </c>
      <c r="AD107" s="19">
        <v>0.3396776335401408</v>
      </c>
      <c r="AE107" s="17">
        <v>0.33905226149525397</v>
      </c>
      <c r="AF107" s="17">
        <v>0.34114731564124534</v>
      </c>
      <c r="AG107" s="17">
        <v>0.34212077049689704</v>
      </c>
      <c r="AH107" s="19">
        <v>0.34212077049689704</v>
      </c>
      <c r="AI107" s="17">
        <v>0.34212077049689704</v>
      </c>
      <c r="AJ107" s="17">
        <v>0.34212077049689704</v>
      </c>
      <c r="AK107" s="17">
        <v>0.34212077049689704</v>
      </c>
      <c r="AL107" s="17">
        <v>0.34212077049689704</v>
      </c>
      <c r="AM107" s="17">
        <v>0.34212077049689704</v>
      </c>
      <c r="AN107" s="17">
        <v>0.34212077049689704</v>
      </c>
      <c r="AO107" s="17">
        <v>0.34212077049689704</v>
      </c>
      <c r="AP107" s="17">
        <v>0.34212077049689704</v>
      </c>
      <c r="AQ107" s="17">
        <v>0.34212077049689704</v>
      </c>
      <c r="AR107" s="17">
        <v>0.34212077049689704</v>
      </c>
      <c r="AS107" s="17">
        <v>0.34212077049689704</v>
      </c>
      <c r="AT107" s="17">
        <v>0.34212077049689704</v>
      </c>
      <c r="AU107" s="17">
        <v>0.34212077049689704</v>
      </c>
      <c r="AV107" s="17">
        <v>0.34212077049689704</v>
      </c>
      <c r="AW107" s="17">
        <v>0.34212077049689704</v>
      </c>
      <c r="AX107" s="17">
        <v>0.34212077049689704</v>
      </c>
      <c r="AY107" s="17">
        <v>0.34212077049689704</v>
      </c>
      <c r="AZ107" s="17">
        <v>0.34212077049689704</v>
      </c>
      <c r="BA107" s="17">
        <v>0.34212077049689704</v>
      </c>
      <c r="BB107" s="17">
        <v>0.34212077049689704</v>
      </c>
      <c r="BC107" s="17">
        <v>0.34212077049689704</v>
      </c>
      <c r="BD107" s="17">
        <v>0.34212077049689704</v>
      </c>
      <c r="BE107" s="17">
        <v>0.34212077049689704</v>
      </c>
      <c r="BF107" s="17">
        <v>0.34212077049689704</v>
      </c>
      <c r="BG107" s="17">
        <v>0.34212077049689704</v>
      </c>
    </row>
    <row r="108" spans="1:59" s="8" customFormat="1" ht="12" customHeight="1" x14ac:dyDescent="0.25">
      <c r="A108" s="13" t="s">
        <v>62</v>
      </c>
      <c r="B108" s="8" t="s">
        <v>69</v>
      </c>
      <c r="C108" s="11" t="s">
        <v>51</v>
      </c>
      <c r="D108" s="17">
        <v>7.402224236947307E-3</v>
      </c>
      <c r="E108" s="17">
        <v>1.5190480480826808E-2</v>
      </c>
      <c r="F108" s="17">
        <v>9.188236594102242E-2</v>
      </c>
      <c r="G108" s="17">
        <v>0.11946775646754638</v>
      </c>
      <c r="H108" s="17">
        <v>3.9583992991975771E-2</v>
      </c>
      <c r="I108" s="17">
        <v>7.1226879147345282E-2</v>
      </c>
      <c r="J108" s="17">
        <v>3.1425351034473567E-2</v>
      </c>
      <c r="K108" s="17">
        <v>2.5999069792052298E-2</v>
      </c>
      <c r="L108" s="18">
        <v>2.7442594487422159E-2</v>
      </c>
      <c r="M108" s="17">
        <v>3.7003340121198484E-2</v>
      </c>
      <c r="N108" s="17">
        <v>3.5119574968857412E-2</v>
      </c>
      <c r="O108" s="17">
        <v>4.210232637179917E-2</v>
      </c>
      <c r="P108" s="17">
        <v>4.2391513759954348E-2</v>
      </c>
      <c r="Q108" s="17">
        <v>4.9993353703437264E-2</v>
      </c>
      <c r="R108" s="17">
        <v>4.9222055150079901E-2</v>
      </c>
      <c r="S108" s="17">
        <v>6.0352417947048098E-2</v>
      </c>
      <c r="T108" s="17">
        <v>7.8761250120389384E-2</v>
      </c>
      <c r="U108" s="17">
        <v>9.7118844474347502E-2</v>
      </c>
      <c r="V108" s="17">
        <v>0.12547223807003849</v>
      </c>
      <c r="W108" s="17">
        <v>0.11893638359448834</v>
      </c>
      <c r="X108" s="17">
        <v>0.15479988753705848</v>
      </c>
      <c r="Y108" s="17">
        <v>0.1831627949424724</v>
      </c>
      <c r="Z108" s="18">
        <v>0.20977840182186533</v>
      </c>
      <c r="AA108" s="18">
        <v>0.24630102750060764</v>
      </c>
      <c r="AB108" s="18">
        <v>0.24476689320498393</v>
      </c>
      <c r="AC108" s="17">
        <v>0.17240320576319212</v>
      </c>
      <c r="AD108" s="19">
        <v>0.21128246464662431</v>
      </c>
      <c r="AE108" s="17">
        <v>0.2169063985874547</v>
      </c>
      <c r="AF108" s="17">
        <v>0.21833199794057254</v>
      </c>
      <c r="AG108" s="17">
        <v>0.2127381920285655</v>
      </c>
      <c r="AH108" s="19">
        <v>0.2127381920285655</v>
      </c>
      <c r="AI108" s="17">
        <v>0.2127381920285655</v>
      </c>
      <c r="AJ108" s="17">
        <v>0.2127381920285655</v>
      </c>
      <c r="AK108" s="17">
        <v>0.2127381920285655</v>
      </c>
      <c r="AL108" s="17">
        <v>0.2127381920285655</v>
      </c>
      <c r="AM108" s="17">
        <v>0.2127381920285655</v>
      </c>
      <c r="AN108" s="17">
        <v>0.2127381920285655</v>
      </c>
      <c r="AO108" s="17">
        <v>0.2127381920285655</v>
      </c>
      <c r="AP108" s="17">
        <v>0.2127381920285655</v>
      </c>
      <c r="AQ108" s="17">
        <v>0.2127381920285655</v>
      </c>
      <c r="AR108" s="17">
        <v>0.2127381920285655</v>
      </c>
      <c r="AS108" s="17">
        <v>0.2127381920285655</v>
      </c>
      <c r="AT108" s="17">
        <v>0.2127381920285655</v>
      </c>
      <c r="AU108" s="17">
        <v>0.2127381920285655</v>
      </c>
      <c r="AV108" s="17">
        <v>0.2127381920285655</v>
      </c>
      <c r="AW108" s="17">
        <v>0.2127381920285655</v>
      </c>
      <c r="AX108" s="17">
        <v>0.2127381920285655</v>
      </c>
      <c r="AY108" s="17">
        <v>0.2127381920285655</v>
      </c>
      <c r="AZ108" s="17">
        <v>0.2127381920285655</v>
      </c>
      <c r="BA108" s="17">
        <v>0.2127381920285655</v>
      </c>
      <c r="BB108" s="17">
        <v>0.2127381920285655</v>
      </c>
      <c r="BC108" s="17">
        <v>0.2127381920285655</v>
      </c>
      <c r="BD108" s="17">
        <v>0.2127381920285655</v>
      </c>
      <c r="BE108" s="17">
        <v>0.2127381920285655</v>
      </c>
      <c r="BF108" s="17">
        <v>0.2127381920285655</v>
      </c>
      <c r="BG108" s="17">
        <v>0.2127381920285655</v>
      </c>
    </row>
    <row r="109" spans="1:59" s="8" customFormat="1" ht="12" customHeight="1" x14ac:dyDescent="0.25">
      <c r="A109" s="13" t="s">
        <v>63</v>
      </c>
      <c r="B109" s="8" t="s">
        <v>69</v>
      </c>
      <c r="C109" s="11" t="s">
        <v>51</v>
      </c>
      <c r="D109" s="17">
        <v>6.6661874701630139E-2</v>
      </c>
      <c r="E109" s="17">
        <v>0.10058134575200717</v>
      </c>
      <c r="F109" s="17">
        <v>0.13180931474124297</v>
      </c>
      <c r="G109" s="17">
        <v>0.15888109050360327</v>
      </c>
      <c r="H109" s="17">
        <v>0.18466908864428871</v>
      </c>
      <c r="I109" s="17">
        <v>0.15687253279474422</v>
      </c>
      <c r="J109" s="17">
        <v>0.16716943285032035</v>
      </c>
      <c r="K109" s="17">
        <v>0.19210667784168836</v>
      </c>
      <c r="L109" s="18">
        <v>0.17578004752254123</v>
      </c>
      <c r="M109" s="17">
        <v>0.18938206716626568</v>
      </c>
      <c r="N109" s="17">
        <v>0.20512639053354295</v>
      </c>
      <c r="O109" s="17">
        <v>0.15321621871204411</v>
      </c>
      <c r="P109" s="17">
        <v>3.8260457464746191E-2</v>
      </c>
      <c r="Q109" s="17">
        <v>0.20366273444512115</v>
      </c>
      <c r="R109" s="17">
        <v>0.2581821226473362</v>
      </c>
      <c r="S109" s="17">
        <v>0.26207249786034131</v>
      </c>
      <c r="T109" s="17">
        <v>0.22892108458060015</v>
      </c>
      <c r="U109" s="17">
        <v>0.31818378877496328</v>
      </c>
      <c r="V109" s="17">
        <v>0.33601354559521263</v>
      </c>
      <c r="W109" s="17">
        <v>0.33140079945916823</v>
      </c>
      <c r="X109" s="17">
        <v>0.17234818138555347</v>
      </c>
      <c r="Y109" s="17">
        <v>0.17120359723214973</v>
      </c>
      <c r="Z109" s="18">
        <v>0.17749638081694952</v>
      </c>
      <c r="AA109" s="18">
        <v>0.17882888833285954</v>
      </c>
      <c r="AB109" s="18">
        <v>0.1933263060059166</v>
      </c>
      <c r="AC109" s="17">
        <v>0.17848918033141783</v>
      </c>
      <c r="AD109" s="19">
        <v>0.17986887054385864</v>
      </c>
      <c r="AE109" s="17">
        <v>0.18160192520620039</v>
      </c>
      <c r="AF109" s="17">
        <v>0.18242303408405061</v>
      </c>
      <c r="AG109" s="17">
        <v>0.18314186323428883</v>
      </c>
      <c r="AH109" s="19">
        <v>0.18314186323428883</v>
      </c>
      <c r="AI109" s="17">
        <v>0.18314186323428883</v>
      </c>
      <c r="AJ109" s="17">
        <v>0.18314186323428883</v>
      </c>
      <c r="AK109" s="17">
        <v>0.18314186323428883</v>
      </c>
      <c r="AL109" s="17">
        <v>0.18314186323428883</v>
      </c>
      <c r="AM109" s="17">
        <v>0.18314186323428883</v>
      </c>
      <c r="AN109" s="17">
        <v>0.18314186323428883</v>
      </c>
      <c r="AO109" s="17">
        <v>0.18314186323428883</v>
      </c>
      <c r="AP109" s="17">
        <v>0.18314186323428883</v>
      </c>
      <c r="AQ109" s="17">
        <v>0.18314186323428883</v>
      </c>
      <c r="AR109" s="17">
        <v>0.18314186323428883</v>
      </c>
      <c r="AS109" s="17">
        <v>0.18314186323428883</v>
      </c>
      <c r="AT109" s="17">
        <v>0.18314186323428883</v>
      </c>
      <c r="AU109" s="17">
        <v>0.18314186323428883</v>
      </c>
      <c r="AV109" s="17">
        <v>0.18314186323428883</v>
      </c>
      <c r="AW109" s="17">
        <v>0.18314186323428883</v>
      </c>
      <c r="AX109" s="17">
        <v>0.18314186323428883</v>
      </c>
      <c r="AY109" s="17">
        <v>0.18314186323428883</v>
      </c>
      <c r="AZ109" s="17">
        <v>0.18314186323428883</v>
      </c>
      <c r="BA109" s="17">
        <v>0.18314186323428883</v>
      </c>
      <c r="BB109" s="17">
        <v>0.18314186323428883</v>
      </c>
      <c r="BC109" s="17">
        <v>0.18314186323428883</v>
      </c>
      <c r="BD109" s="17">
        <v>0.18314186323428883</v>
      </c>
      <c r="BE109" s="17">
        <v>0.18314186323428883</v>
      </c>
      <c r="BF109" s="17">
        <v>0.18314186323428883</v>
      </c>
      <c r="BG109" s="17">
        <v>0.18314186323428883</v>
      </c>
    </row>
    <row r="110" spans="1:59" s="8" customFormat="1" ht="12" customHeight="1" x14ac:dyDescent="0.25">
      <c r="A110" s="13" t="s">
        <v>64</v>
      </c>
      <c r="B110" s="8" t="s">
        <v>69</v>
      </c>
      <c r="C110" s="11" t="s">
        <v>51</v>
      </c>
      <c r="D110" s="17">
        <v>5.8743755879679907E-2</v>
      </c>
      <c r="E110" s="17">
        <v>5.6861276697206607E-2</v>
      </c>
      <c r="F110" s="17">
        <v>0.20858356686348772</v>
      </c>
      <c r="G110" s="17">
        <v>0.25756371493813207</v>
      </c>
      <c r="H110" s="17">
        <v>8.7554266248580662E-2</v>
      </c>
      <c r="I110" s="17">
        <v>0.10469886666258361</v>
      </c>
      <c r="J110" s="17">
        <v>9.0409511328238448E-2</v>
      </c>
      <c r="K110" s="17">
        <v>8.1799930456637124E-2</v>
      </c>
      <c r="L110" s="18">
        <v>8.9140303169738908E-2</v>
      </c>
      <c r="M110" s="17">
        <v>7.7450418566758619E-2</v>
      </c>
      <c r="N110" s="17">
        <v>8.2764580510974461E-2</v>
      </c>
      <c r="O110" s="17">
        <v>8.231316628887228E-2</v>
      </c>
      <c r="P110" s="17">
        <v>8.9874363014963821E-2</v>
      </c>
      <c r="Q110" s="17">
        <v>9.7625330947495384E-2</v>
      </c>
      <c r="R110" s="17">
        <v>0.19833087229492541</v>
      </c>
      <c r="S110" s="17">
        <v>0.18618450239550241</v>
      </c>
      <c r="T110" s="17">
        <v>0.15300677513228694</v>
      </c>
      <c r="U110" s="17">
        <v>0.21894233117858231</v>
      </c>
      <c r="V110" s="17">
        <v>0.23026438617606923</v>
      </c>
      <c r="W110" s="17">
        <v>0.21028617963942137</v>
      </c>
      <c r="X110" s="17">
        <v>0.25228810022039122</v>
      </c>
      <c r="Y110" s="17">
        <v>0.26974154346947965</v>
      </c>
      <c r="Z110" s="18">
        <v>0.27003188803049122</v>
      </c>
      <c r="AA110" s="18">
        <v>0.2528675374467691</v>
      </c>
      <c r="AB110" s="18">
        <v>0.29677029449995301</v>
      </c>
      <c r="AC110" s="17">
        <v>0.2616121274504053</v>
      </c>
      <c r="AD110" s="19">
        <v>0.27020467817941968</v>
      </c>
      <c r="AE110" s="17">
        <v>0.27029730512140765</v>
      </c>
      <c r="AF110" s="17">
        <v>0.27035038853959092</v>
      </c>
      <c r="AG110" s="17">
        <v>0.27384695875815535</v>
      </c>
      <c r="AH110" s="19">
        <v>0.27384695875815535</v>
      </c>
      <c r="AI110" s="17">
        <v>0.27384695875815535</v>
      </c>
      <c r="AJ110" s="17">
        <v>0.27384695875815535</v>
      </c>
      <c r="AK110" s="17">
        <v>0.27384695875815535</v>
      </c>
      <c r="AL110" s="17">
        <v>0.27384695875815535</v>
      </c>
      <c r="AM110" s="17">
        <v>0.27384695875815535</v>
      </c>
      <c r="AN110" s="17">
        <v>0.27384695875815535</v>
      </c>
      <c r="AO110" s="17">
        <v>0.27384695875815535</v>
      </c>
      <c r="AP110" s="17">
        <v>0.27384695875815535</v>
      </c>
      <c r="AQ110" s="17">
        <v>0.27384695875815535</v>
      </c>
      <c r="AR110" s="17">
        <v>0.27384695875815535</v>
      </c>
      <c r="AS110" s="17">
        <v>0.27384695875815535</v>
      </c>
      <c r="AT110" s="17">
        <v>0.27384695875815535</v>
      </c>
      <c r="AU110" s="17">
        <v>0.27384695875815535</v>
      </c>
      <c r="AV110" s="17">
        <v>0.27384695875815535</v>
      </c>
      <c r="AW110" s="17">
        <v>0.27384695875815535</v>
      </c>
      <c r="AX110" s="17">
        <v>0.27384695875815535</v>
      </c>
      <c r="AY110" s="17">
        <v>0.27384695875815535</v>
      </c>
      <c r="AZ110" s="17">
        <v>0.27384695875815535</v>
      </c>
      <c r="BA110" s="17">
        <v>0.27384695875815535</v>
      </c>
      <c r="BB110" s="17">
        <v>0.27384695875815535</v>
      </c>
      <c r="BC110" s="17">
        <v>0.27384695875815535</v>
      </c>
      <c r="BD110" s="17">
        <v>0.27384695875815535</v>
      </c>
      <c r="BE110" s="17">
        <v>0.27384695875815535</v>
      </c>
      <c r="BF110" s="17">
        <v>0.27384695875815535</v>
      </c>
      <c r="BG110" s="17">
        <v>0.27384695875815535</v>
      </c>
    </row>
    <row r="111" spans="1:59" s="8" customFormat="1" ht="12" customHeight="1" x14ac:dyDescent="0.25">
      <c r="A111" s="13" t="s">
        <v>65</v>
      </c>
      <c r="B111" s="8" t="s">
        <v>69</v>
      </c>
      <c r="C111" s="11" t="s">
        <v>51</v>
      </c>
      <c r="D111" s="17">
        <v>3.7481869641397193E-2</v>
      </c>
      <c r="E111" s="17">
        <v>3.3665128432398939E-2</v>
      </c>
      <c r="F111" s="17">
        <v>6.8429150811509826E-2</v>
      </c>
      <c r="G111" s="17">
        <v>7.6502472648492192E-2</v>
      </c>
      <c r="H111" s="17">
        <v>2.7878389781950584E-2</v>
      </c>
      <c r="I111" s="17">
        <v>3.5011689943916346E-2</v>
      </c>
      <c r="J111" s="17">
        <v>3.79667032796712E-2</v>
      </c>
      <c r="K111" s="17">
        <v>3.9582308986607979E-2</v>
      </c>
      <c r="L111" s="18">
        <v>5.4107286427821609E-2</v>
      </c>
      <c r="M111" s="17">
        <v>3.1540030684491106E-2</v>
      </c>
      <c r="N111" s="17">
        <v>3.1974901280279043E-2</v>
      </c>
      <c r="O111" s="17">
        <v>2.0045839125300616E-2</v>
      </c>
      <c r="P111" s="17">
        <v>3.912807057453152E-2</v>
      </c>
      <c r="Q111" s="17">
        <v>3.4294025474505774E-2</v>
      </c>
      <c r="R111" s="17">
        <v>7.5345232175811488E-2</v>
      </c>
      <c r="S111" s="17">
        <v>8.6027990142715324E-2</v>
      </c>
      <c r="T111" s="17">
        <v>9.679775033754999E-2</v>
      </c>
      <c r="U111" s="17">
        <v>0.11427047821833217</v>
      </c>
      <c r="V111" s="17">
        <v>0.12788019604404915</v>
      </c>
      <c r="W111" s="17">
        <v>0.14570594175928822</v>
      </c>
      <c r="X111" s="17">
        <v>0.14322797041825594</v>
      </c>
      <c r="Y111" s="17">
        <v>0.1496673239322793</v>
      </c>
      <c r="Z111" s="18">
        <v>0.15510100734356211</v>
      </c>
      <c r="AA111" s="18">
        <v>0.15931934271226306</v>
      </c>
      <c r="AB111" s="18">
        <v>0.15853717924540903</v>
      </c>
      <c r="AC111" s="17">
        <v>0.17989915598466025</v>
      </c>
      <c r="AD111" s="19">
        <v>0.16050480184363475</v>
      </c>
      <c r="AE111" s="17">
        <v>0.16267229742590583</v>
      </c>
      <c r="AF111" s="17">
        <v>0.16418655544237457</v>
      </c>
      <c r="AG111" s="17">
        <v>0.16515999798839689</v>
      </c>
      <c r="AH111" s="19">
        <v>0.16515999798839689</v>
      </c>
      <c r="AI111" s="17">
        <v>0.16515999798839689</v>
      </c>
      <c r="AJ111" s="17">
        <v>0.16515999798839689</v>
      </c>
      <c r="AK111" s="17">
        <v>0.16515999798839689</v>
      </c>
      <c r="AL111" s="17">
        <v>0.16515999798839689</v>
      </c>
      <c r="AM111" s="17">
        <v>0.16515999798839689</v>
      </c>
      <c r="AN111" s="17">
        <v>0.16515999798839689</v>
      </c>
      <c r="AO111" s="17">
        <v>0.16515999798839689</v>
      </c>
      <c r="AP111" s="17">
        <v>0.16515999798839689</v>
      </c>
      <c r="AQ111" s="17">
        <v>0.16515999798839689</v>
      </c>
      <c r="AR111" s="17">
        <v>0.16515999798839689</v>
      </c>
      <c r="AS111" s="17">
        <v>0.16515999798839689</v>
      </c>
      <c r="AT111" s="17">
        <v>0.16515999798839689</v>
      </c>
      <c r="AU111" s="17">
        <v>0.16515999798839689</v>
      </c>
      <c r="AV111" s="17">
        <v>0.16515999798839689</v>
      </c>
      <c r="AW111" s="17">
        <v>0.16515999798839689</v>
      </c>
      <c r="AX111" s="17">
        <v>0.16515999798839689</v>
      </c>
      <c r="AY111" s="17">
        <v>0.16515999798839689</v>
      </c>
      <c r="AZ111" s="17">
        <v>0.16515999798839689</v>
      </c>
      <c r="BA111" s="17">
        <v>0.16515999798839689</v>
      </c>
      <c r="BB111" s="17">
        <v>0.16515999798839689</v>
      </c>
      <c r="BC111" s="17">
        <v>0.16515999798839689</v>
      </c>
      <c r="BD111" s="17">
        <v>0.16515999798839689</v>
      </c>
      <c r="BE111" s="17">
        <v>0.16515999798839689</v>
      </c>
      <c r="BF111" s="17">
        <v>0.16515999798839689</v>
      </c>
      <c r="BG111" s="17">
        <v>0.16515999798839689</v>
      </c>
    </row>
    <row r="112" spans="1:59" s="8" customFormat="1" ht="12" customHeight="1" x14ac:dyDescent="0.25">
      <c r="A112" s="13" t="s">
        <v>66</v>
      </c>
      <c r="B112" s="8" t="s">
        <v>69</v>
      </c>
      <c r="C112" s="11" t="s">
        <v>51</v>
      </c>
      <c r="D112" s="17">
        <v>0.28310540763223219</v>
      </c>
      <c r="E112" s="17">
        <v>0.30112848289962746</v>
      </c>
      <c r="F112" s="17">
        <v>0.36702546718537826</v>
      </c>
      <c r="G112" s="17">
        <v>0.39923116577062201</v>
      </c>
      <c r="H112" s="17">
        <v>0.38325323307774672</v>
      </c>
      <c r="I112" s="17">
        <v>0.36646121256447955</v>
      </c>
      <c r="J112" s="17">
        <v>0.3566699138421992</v>
      </c>
      <c r="K112" s="17">
        <v>0.33694103693123945</v>
      </c>
      <c r="L112" s="18">
        <v>0.28703111877667503</v>
      </c>
      <c r="M112" s="17">
        <v>0.30601374345550097</v>
      </c>
      <c r="N112" s="17">
        <v>0.30347427802533777</v>
      </c>
      <c r="O112" s="17">
        <v>0.2968438171566381</v>
      </c>
      <c r="P112" s="17">
        <v>0.33945570624509958</v>
      </c>
      <c r="Q112" s="17">
        <v>0.34086257945816834</v>
      </c>
      <c r="R112" s="17">
        <v>0.37167245289546708</v>
      </c>
      <c r="S112" s="17">
        <v>0.3794032034847421</v>
      </c>
      <c r="T112" s="17">
        <v>0.36971974709986777</v>
      </c>
      <c r="U112" s="17">
        <v>0.3609394375667952</v>
      </c>
      <c r="V112" s="17">
        <v>0.375074995710379</v>
      </c>
      <c r="W112" s="17">
        <v>0.38321988189386119</v>
      </c>
      <c r="X112" s="17">
        <v>0.43267348625112118</v>
      </c>
      <c r="Y112" s="17">
        <v>0.44542972744946752</v>
      </c>
      <c r="Z112" s="18">
        <v>0.4475077115726413</v>
      </c>
      <c r="AA112" s="18">
        <v>0.45264517987157937</v>
      </c>
      <c r="AB112" s="18">
        <v>0.46398158578848109</v>
      </c>
      <c r="AC112" s="17">
        <v>0.47447153212021598</v>
      </c>
      <c r="AD112" s="19">
        <v>0.45680714736047701</v>
      </c>
      <c r="AE112" s="17">
        <v>0.4590826313426789</v>
      </c>
      <c r="AF112" s="17">
        <v>0.46139761529668649</v>
      </c>
      <c r="AG112" s="17">
        <v>0.46314810238170789</v>
      </c>
      <c r="AH112" s="19">
        <v>0.46314810238170789</v>
      </c>
      <c r="AI112" s="17">
        <v>0.46314810238170789</v>
      </c>
      <c r="AJ112" s="17">
        <v>0.46314810238170789</v>
      </c>
      <c r="AK112" s="17">
        <v>0.46314810238170789</v>
      </c>
      <c r="AL112" s="17">
        <v>0.46314810238170789</v>
      </c>
      <c r="AM112" s="17">
        <v>0.46314810238170789</v>
      </c>
      <c r="AN112" s="17">
        <v>0.46314810238170789</v>
      </c>
      <c r="AO112" s="17">
        <v>0.46314810238170789</v>
      </c>
      <c r="AP112" s="17">
        <v>0.46314810238170789</v>
      </c>
      <c r="AQ112" s="17">
        <v>0.46314810238170789</v>
      </c>
      <c r="AR112" s="17">
        <v>0.46314810238170789</v>
      </c>
      <c r="AS112" s="17">
        <v>0.46314810238170789</v>
      </c>
      <c r="AT112" s="17">
        <v>0.46314810238170789</v>
      </c>
      <c r="AU112" s="17">
        <v>0.46314810238170789</v>
      </c>
      <c r="AV112" s="17">
        <v>0.46314810238170789</v>
      </c>
      <c r="AW112" s="17">
        <v>0.46314810238170789</v>
      </c>
      <c r="AX112" s="17">
        <v>0.46314810238170789</v>
      </c>
      <c r="AY112" s="17">
        <v>0.46314810238170789</v>
      </c>
      <c r="AZ112" s="17">
        <v>0.46314810238170789</v>
      </c>
      <c r="BA112" s="17">
        <v>0.46314810238170789</v>
      </c>
      <c r="BB112" s="17">
        <v>0.46314810238170789</v>
      </c>
      <c r="BC112" s="17">
        <v>0.46314810238170789</v>
      </c>
      <c r="BD112" s="17">
        <v>0.46314810238170789</v>
      </c>
      <c r="BE112" s="17">
        <v>0.46314810238170789</v>
      </c>
      <c r="BF112" s="17">
        <v>0.46314810238170789</v>
      </c>
      <c r="BG112" s="17">
        <v>0.46314810238170789</v>
      </c>
    </row>
    <row r="113" spans="1:59" s="8" customFormat="1" ht="12" customHeight="1" x14ac:dyDescent="0.25">
      <c r="A113" s="13" t="s">
        <v>49</v>
      </c>
      <c r="B113" s="8" t="s">
        <v>69</v>
      </c>
      <c r="C113" s="11" t="s">
        <v>67</v>
      </c>
      <c r="D113" s="17">
        <v>0.87961126517312005</v>
      </c>
      <c r="E113" s="17">
        <v>0.87833605105191681</v>
      </c>
      <c r="F113" s="17">
        <v>0.84357195679195696</v>
      </c>
      <c r="G113" s="17">
        <v>0.82870149535138005</v>
      </c>
      <c r="H113" s="17">
        <v>0.86053597466956688</v>
      </c>
      <c r="I113" s="17">
        <v>0.86487817157910718</v>
      </c>
      <c r="J113" s="17">
        <v>0.83855753976296465</v>
      </c>
      <c r="K113" s="17">
        <v>0.83956686653542323</v>
      </c>
      <c r="L113" s="18">
        <v>0.83868327291164246</v>
      </c>
      <c r="M113" s="17">
        <v>0.82681561348297561</v>
      </c>
      <c r="N113" s="17">
        <v>0.81461804171859631</v>
      </c>
      <c r="O113" s="17">
        <v>0.80065715040780616</v>
      </c>
      <c r="P113" s="17">
        <v>0.79514924984110125</v>
      </c>
      <c r="Q113" s="17">
        <v>0.79048825194862227</v>
      </c>
      <c r="R113" s="17">
        <v>0.79519481869272846</v>
      </c>
      <c r="S113" s="17">
        <v>0.79589443929982917</v>
      </c>
      <c r="T113" s="17">
        <v>0.78450631592501174</v>
      </c>
      <c r="U113" s="17">
        <v>0.7891347004117516</v>
      </c>
      <c r="V113" s="17">
        <v>0.78807660207333974</v>
      </c>
      <c r="W113" s="17">
        <v>0.78992195097845552</v>
      </c>
      <c r="X113" s="17">
        <v>0.79694505527639237</v>
      </c>
      <c r="Y113" s="17">
        <v>0.79484856316165042</v>
      </c>
      <c r="Z113" s="18">
        <v>0.80306492831491849</v>
      </c>
      <c r="AA113" s="18">
        <v>0.81206804221044893</v>
      </c>
      <c r="AB113" s="18">
        <v>0.81015330891354198</v>
      </c>
      <c r="AC113" s="17">
        <v>0.67532472324399884</v>
      </c>
      <c r="AD113" s="19">
        <v>0.77909191316891169</v>
      </c>
      <c r="AE113" s="17">
        <v>0.77594058317036396</v>
      </c>
      <c r="AF113" s="17">
        <v>0.77051571414145303</v>
      </c>
      <c r="AG113" s="17">
        <v>0.76220524852765392</v>
      </c>
      <c r="AH113" s="19">
        <v>0.76220524852765392</v>
      </c>
      <c r="AI113" s="17">
        <v>0.76220524852765392</v>
      </c>
      <c r="AJ113" s="17">
        <v>0.76220524852765392</v>
      </c>
      <c r="AK113" s="17">
        <v>0.76220524852765392</v>
      </c>
      <c r="AL113" s="17">
        <v>0.76220524852765392</v>
      </c>
      <c r="AM113" s="17">
        <v>0.76220524852765392</v>
      </c>
      <c r="AN113" s="17">
        <v>0.76220524852765392</v>
      </c>
      <c r="AO113" s="17">
        <v>0.76220524852765392</v>
      </c>
      <c r="AP113" s="17">
        <v>0.76220524852765392</v>
      </c>
      <c r="AQ113" s="17">
        <v>0.76220524852765392</v>
      </c>
      <c r="AR113" s="17">
        <v>0.76220524852765392</v>
      </c>
      <c r="AS113" s="17">
        <v>0.76220524852765392</v>
      </c>
      <c r="AT113" s="17">
        <v>0.76220524852765392</v>
      </c>
      <c r="AU113" s="17">
        <v>0.76220524852765392</v>
      </c>
      <c r="AV113" s="17">
        <v>0.76220524852765392</v>
      </c>
      <c r="AW113" s="17">
        <v>0.76220524852765392</v>
      </c>
      <c r="AX113" s="17">
        <v>0.76220524852765392</v>
      </c>
      <c r="AY113" s="17">
        <v>0.76220524852765392</v>
      </c>
      <c r="AZ113" s="17">
        <v>0.76220524852765392</v>
      </c>
      <c r="BA113" s="17">
        <v>0.76220524852765392</v>
      </c>
      <c r="BB113" s="17">
        <v>0.76220524852765392</v>
      </c>
      <c r="BC113" s="17">
        <v>0.76220524852765392</v>
      </c>
      <c r="BD113" s="17">
        <v>0.76220524852765392</v>
      </c>
      <c r="BE113" s="17">
        <v>0.76220524852765392</v>
      </c>
      <c r="BF113" s="17">
        <v>0.76220524852765392</v>
      </c>
      <c r="BG113" s="17">
        <v>0.76220524852765392</v>
      </c>
    </row>
    <row r="114" spans="1:59" s="8" customFormat="1" ht="12" customHeight="1" x14ac:dyDescent="0.25">
      <c r="A114" s="13" t="s">
        <v>52</v>
      </c>
      <c r="B114" s="8" t="s">
        <v>69</v>
      </c>
      <c r="C114" s="11" t="s">
        <v>67</v>
      </c>
      <c r="D114" s="17">
        <v>0.76954706564762199</v>
      </c>
      <c r="E114" s="17">
        <v>0.75510210566403946</v>
      </c>
      <c r="F114" s="17">
        <v>0.71353132344913528</v>
      </c>
      <c r="G114" s="17">
        <v>0.74052913810889476</v>
      </c>
      <c r="H114" s="17">
        <v>0.74838668017808918</v>
      </c>
      <c r="I114" s="17">
        <v>0.75418505195179131</v>
      </c>
      <c r="J114" s="17">
        <v>0.71208844311050579</v>
      </c>
      <c r="K114" s="17">
        <v>0.72360271115241448</v>
      </c>
      <c r="L114" s="18">
        <v>0.70117313351582422</v>
      </c>
      <c r="M114" s="17">
        <v>0.67805428010469404</v>
      </c>
      <c r="N114" s="17">
        <v>0.67457524458048823</v>
      </c>
      <c r="O114" s="17">
        <v>0.66550600260301829</v>
      </c>
      <c r="P114" s="17">
        <v>0.66376126643998612</v>
      </c>
      <c r="Q114" s="17">
        <v>0.67034189208578576</v>
      </c>
      <c r="R114" s="17">
        <v>0.69080436301870773</v>
      </c>
      <c r="S114" s="17">
        <v>0.63337992768999418</v>
      </c>
      <c r="T114" s="17">
        <v>0.71714146422102321</v>
      </c>
      <c r="U114" s="17">
        <v>0.69633396861768337</v>
      </c>
      <c r="V114" s="17">
        <v>0.6918811204573746</v>
      </c>
      <c r="W114" s="17">
        <v>0.72989336946109162</v>
      </c>
      <c r="X114" s="17">
        <v>0.67008398113939771</v>
      </c>
      <c r="Y114" s="17">
        <v>0.70038390816295581</v>
      </c>
      <c r="Z114" s="18">
        <v>0.72971726314686203</v>
      </c>
      <c r="AA114" s="18">
        <v>0.73975028790291564</v>
      </c>
      <c r="AB114" s="18">
        <v>0.70669807661292805</v>
      </c>
      <c r="AC114" s="17">
        <v>0.69586678917942979</v>
      </c>
      <c r="AD114" s="19">
        <v>0.71448326500101833</v>
      </c>
      <c r="AE114" s="17">
        <v>0.71730313636863086</v>
      </c>
      <c r="AF114" s="17">
        <v>0.71482031101298449</v>
      </c>
      <c r="AG114" s="17">
        <v>0.70983431563499833</v>
      </c>
      <c r="AH114" s="19">
        <v>0.70983431563499833</v>
      </c>
      <c r="AI114" s="17">
        <v>0.70983431563499833</v>
      </c>
      <c r="AJ114" s="17">
        <v>0.70983431563499833</v>
      </c>
      <c r="AK114" s="17">
        <v>0.70983431563499833</v>
      </c>
      <c r="AL114" s="17">
        <v>0.70983431563499833</v>
      </c>
      <c r="AM114" s="17">
        <v>0.70983431563499833</v>
      </c>
      <c r="AN114" s="17">
        <v>0.70983431563499833</v>
      </c>
      <c r="AO114" s="17">
        <v>0.70983431563499833</v>
      </c>
      <c r="AP114" s="17">
        <v>0.70983431563499833</v>
      </c>
      <c r="AQ114" s="17">
        <v>0.70983431563499833</v>
      </c>
      <c r="AR114" s="17">
        <v>0.70983431563499833</v>
      </c>
      <c r="AS114" s="17">
        <v>0.70983431563499833</v>
      </c>
      <c r="AT114" s="17">
        <v>0.70983431563499833</v>
      </c>
      <c r="AU114" s="17">
        <v>0.70983431563499833</v>
      </c>
      <c r="AV114" s="17">
        <v>0.70983431563499833</v>
      </c>
      <c r="AW114" s="17">
        <v>0.70983431563499833</v>
      </c>
      <c r="AX114" s="17">
        <v>0.70983431563499833</v>
      </c>
      <c r="AY114" s="17">
        <v>0.70983431563499833</v>
      </c>
      <c r="AZ114" s="17">
        <v>0.70983431563499833</v>
      </c>
      <c r="BA114" s="17">
        <v>0.70983431563499833</v>
      </c>
      <c r="BB114" s="17">
        <v>0.70983431563499833</v>
      </c>
      <c r="BC114" s="17">
        <v>0.70983431563499833</v>
      </c>
      <c r="BD114" s="17">
        <v>0.70983431563499833</v>
      </c>
      <c r="BE114" s="17">
        <v>0.70983431563499833</v>
      </c>
      <c r="BF114" s="17">
        <v>0.70983431563499833</v>
      </c>
      <c r="BG114" s="17">
        <v>0.70983431563499833</v>
      </c>
    </row>
    <row r="115" spans="1:59" s="8" customFormat="1" ht="12" customHeight="1" x14ac:dyDescent="0.25">
      <c r="A115" s="13" t="s">
        <v>53</v>
      </c>
      <c r="B115" s="8" t="s">
        <v>69</v>
      </c>
      <c r="C115" s="11" t="s">
        <v>67</v>
      </c>
      <c r="D115" s="17">
        <v>0.33908861799116624</v>
      </c>
      <c r="E115" s="17">
        <v>0.35363448965302496</v>
      </c>
      <c r="F115" s="17">
        <v>0.31929179996775131</v>
      </c>
      <c r="G115" s="17">
        <v>0.35703735966928529</v>
      </c>
      <c r="H115" s="17">
        <v>0.37135694147096066</v>
      </c>
      <c r="I115" s="17">
        <v>0.36577961010214832</v>
      </c>
      <c r="J115" s="17">
        <v>0.38164662379007247</v>
      </c>
      <c r="K115" s="17">
        <v>0.36915065016453447</v>
      </c>
      <c r="L115" s="18">
        <v>0.40469432696716351</v>
      </c>
      <c r="M115" s="17">
        <v>0.35430037105796991</v>
      </c>
      <c r="N115" s="17">
        <v>0.33834388598048137</v>
      </c>
      <c r="O115" s="17">
        <v>0.37402986184366521</v>
      </c>
      <c r="P115" s="17">
        <v>0.36918156265136792</v>
      </c>
      <c r="Q115" s="17">
        <v>0.3599409229975703</v>
      </c>
      <c r="R115" s="17">
        <v>0.38124061579624846</v>
      </c>
      <c r="S115" s="17">
        <v>0.4262105285501539</v>
      </c>
      <c r="T115" s="17">
        <v>0.42303816395415578</v>
      </c>
      <c r="U115" s="17">
        <v>0.4350883539372446</v>
      </c>
      <c r="V115" s="17">
        <v>0.41600910738464286</v>
      </c>
      <c r="W115" s="17">
        <v>0.43772870041882866</v>
      </c>
      <c r="X115" s="17">
        <v>0.40872501814442491</v>
      </c>
      <c r="Y115" s="17">
        <v>0.41968199427197012</v>
      </c>
      <c r="Z115" s="18">
        <v>0.44021923950225789</v>
      </c>
      <c r="AA115" s="18">
        <v>0.4524726238646814</v>
      </c>
      <c r="AB115" s="18">
        <v>0.45379011727760665</v>
      </c>
      <c r="AC115" s="17">
        <v>0.36417185171249</v>
      </c>
      <c r="AD115" s="19">
        <v>0.42606716532580124</v>
      </c>
      <c r="AE115" s="17">
        <v>0.42734419953656744</v>
      </c>
      <c r="AF115" s="17">
        <v>0.42476919154342935</v>
      </c>
      <c r="AG115" s="17">
        <v>0.41922850507917897</v>
      </c>
      <c r="AH115" s="19">
        <v>0.41922850507917897</v>
      </c>
      <c r="AI115" s="17">
        <v>0.41922850507917897</v>
      </c>
      <c r="AJ115" s="17">
        <v>0.41922850507917897</v>
      </c>
      <c r="AK115" s="17">
        <v>0.41922850507917897</v>
      </c>
      <c r="AL115" s="17">
        <v>0.41922850507917897</v>
      </c>
      <c r="AM115" s="17">
        <v>0.41922850507917897</v>
      </c>
      <c r="AN115" s="17">
        <v>0.41922850507917897</v>
      </c>
      <c r="AO115" s="17">
        <v>0.41922850507917897</v>
      </c>
      <c r="AP115" s="17">
        <v>0.41922850507917897</v>
      </c>
      <c r="AQ115" s="17">
        <v>0.41922850507917897</v>
      </c>
      <c r="AR115" s="17">
        <v>0.41922850507917897</v>
      </c>
      <c r="AS115" s="17">
        <v>0.41922850507917897</v>
      </c>
      <c r="AT115" s="17">
        <v>0.41922850507917897</v>
      </c>
      <c r="AU115" s="17">
        <v>0.41922850507917897</v>
      </c>
      <c r="AV115" s="17">
        <v>0.41922850507917897</v>
      </c>
      <c r="AW115" s="17">
        <v>0.41922850507917897</v>
      </c>
      <c r="AX115" s="17">
        <v>0.41922850507917897</v>
      </c>
      <c r="AY115" s="17">
        <v>0.41922850507917897</v>
      </c>
      <c r="AZ115" s="17">
        <v>0.41922850507917897</v>
      </c>
      <c r="BA115" s="17">
        <v>0.41922850507917897</v>
      </c>
      <c r="BB115" s="17">
        <v>0.41922850507917897</v>
      </c>
      <c r="BC115" s="17">
        <v>0.41922850507917897</v>
      </c>
      <c r="BD115" s="17">
        <v>0.41922850507917897</v>
      </c>
      <c r="BE115" s="17">
        <v>0.41922850507917897</v>
      </c>
      <c r="BF115" s="17">
        <v>0.41922850507917897</v>
      </c>
      <c r="BG115" s="17">
        <v>0.41922850507917897</v>
      </c>
    </row>
    <row r="116" spans="1:59" s="8" customFormat="1" ht="12" customHeight="1" x14ac:dyDescent="0.25">
      <c r="A116" s="13" t="s">
        <v>54</v>
      </c>
      <c r="B116" s="8" t="s">
        <v>69</v>
      </c>
      <c r="C116" s="11" t="s">
        <v>67</v>
      </c>
      <c r="D116" s="17">
        <v>0.96612364138176232</v>
      </c>
      <c r="E116" s="17">
        <v>0.96933078287492469</v>
      </c>
      <c r="F116" s="17">
        <v>0.87330959309789835</v>
      </c>
      <c r="G116" s="17">
        <v>0.86904292234504832</v>
      </c>
      <c r="H116" s="17">
        <v>0.96162059824403567</v>
      </c>
      <c r="I116" s="17">
        <v>0.96389142061586774</v>
      </c>
      <c r="J116" s="17">
        <v>0.95537163956303484</v>
      </c>
      <c r="K116" s="17">
        <v>0.95702286566895178</v>
      </c>
      <c r="L116" s="18">
        <v>0.95339475961345621</v>
      </c>
      <c r="M116" s="17">
        <v>0.95099291379511575</v>
      </c>
      <c r="N116" s="17">
        <v>0.9447275722674966</v>
      </c>
      <c r="O116" s="17">
        <v>0.94606370644693116</v>
      </c>
      <c r="P116" s="17">
        <v>0.93428865989542376</v>
      </c>
      <c r="Q116" s="17">
        <v>0.92475723219078576</v>
      </c>
      <c r="R116" s="17">
        <v>0.91649727179766383</v>
      </c>
      <c r="S116" s="17">
        <v>0.88831561968749384</v>
      </c>
      <c r="T116" s="17">
        <v>0.89570196674892144</v>
      </c>
      <c r="U116" s="17">
        <v>0.87966996574467327</v>
      </c>
      <c r="V116" s="17">
        <v>0.87062734925458096</v>
      </c>
      <c r="W116" s="17">
        <v>0.87781651863043897</v>
      </c>
      <c r="X116" s="17">
        <v>0.86449948990657244</v>
      </c>
      <c r="Y116" s="17">
        <v>0.8520913193854448</v>
      </c>
      <c r="Z116" s="18">
        <v>0.84564144215480275</v>
      </c>
      <c r="AA116" s="18">
        <v>0.84965115310949024</v>
      </c>
      <c r="AB116" s="18">
        <v>0.83494133224771205</v>
      </c>
      <c r="AC116" s="17">
        <v>0.8246559384604828</v>
      </c>
      <c r="AD116" s="19">
        <v>0.84139623707158651</v>
      </c>
      <c r="AE116" s="17">
        <v>0.83925722060881491</v>
      </c>
      <c r="AF116" s="17">
        <v>0.83798037629961741</v>
      </c>
      <c r="AG116" s="17">
        <v>0.83564622093764263</v>
      </c>
      <c r="AH116" s="19">
        <v>0.83564622093764263</v>
      </c>
      <c r="AI116" s="17">
        <v>0.83564622093764263</v>
      </c>
      <c r="AJ116" s="17">
        <v>0.83564622093764263</v>
      </c>
      <c r="AK116" s="17">
        <v>0.83564622093764263</v>
      </c>
      <c r="AL116" s="17">
        <v>0.83564622093764263</v>
      </c>
      <c r="AM116" s="17">
        <v>0.83564622093764263</v>
      </c>
      <c r="AN116" s="17">
        <v>0.83564622093764263</v>
      </c>
      <c r="AO116" s="17">
        <v>0.83564622093764263</v>
      </c>
      <c r="AP116" s="17">
        <v>0.83564622093764263</v>
      </c>
      <c r="AQ116" s="17">
        <v>0.83564622093764263</v>
      </c>
      <c r="AR116" s="17">
        <v>0.83564622093764263</v>
      </c>
      <c r="AS116" s="17">
        <v>0.83564622093764263</v>
      </c>
      <c r="AT116" s="17">
        <v>0.83564622093764263</v>
      </c>
      <c r="AU116" s="17">
        <v>0.83564622093764263</v>
      </c>
      <c r="AV116" s="17">
        <v>0.83564622093764263</v>
      </c>
      <c r="AW116" s="17">
        <v>0.83564622093764263</v>
      </c>
      <c r="AX116" s="17">
        <v>0.83564622093764263</v>
      </c>
      <c r="AY116" s="17">
        <v>0.83564622093764263</v>
      </c>
      <c r="AZ116" s="17">
        <v>0.83564622093764263</v>
      </c>
      <c r="BA116" s="17">
        <v>0.83564622093764263</v>
      </c>
      <c r="BB116" s="17">
        <v>0.83564622093764263</v>
      </c>
      <c r="BC116" s="17">
        <v>0.83564622093764263</v>
      </c>
      <c r="BD116" s="17">
        <v>0.83564622093764263</v>
      </c>
      <c r="BE116" s="17">
        <v>0.83564622093764263</v>
      </c>
      <c r="BF116" s="17">
        <v>0.83564622093764263</v>
      </c>
      <c r="BG116" s="17">
        <v>0.83564622093764263</v>
      </c>
    </row>
    <row r="117" spans="1:59" s="8" customFormat="1" ht="12" customHeight="1" x14ac:dyDescent="0.25">
      <c r="A117" s="13" t="s">
        <v>55</v>
      </c>
      <c r="B117" s="8" t="s">
        <v>69</v>
      </c>
      <c r="C117" s="11" t="s">
        <v>67</v>
      </c>
      <c r="D117" s="17">
        <v>0.99209104557075278</v>
      </c>
      <c r="E117" s="17">
        <v>0.99240643963992614</v>
      </c>
      <c r="F117" s="17">
        <v>0.96337856306097602</v>
      </c>
      <c r="G117" s="17">
        <v>0.96018472134768462</v>
      </c>
      <c r="H117" s="17">
        <v>0.98846744147863419</v>
      </c>
      <c r="I117" s="17">
        <v>0.97506077137693692</v>
      </c>
      <c r="J117" s="17">
        <v>0.98936615767343228</v>
      </c>
      <c r="K117" s="17">
        <v>0.98101628921428952</v>
      </c>
      <c r="L117" s="18">
        <v>0.97810819430169194</v>
      </c>
      <c r="M117" s="17">
        <v>0.97621336006562509</v>
      </c>
      <c r="N117" s="17">
        <v>0.9731491247316244</v>
      </c>
      <c r="O117" s="17">
        <v>0.96928415034997395</v>
      </c>
      <c r="P117" s="17">
        <v>0.96148070470245806</v>
      </c>
      <c r="Q117" s="17">
        <v>0.95473434126147683</v>
      </c>
      <c r="R117" s="17">
        <v>0.93988112928552492</v>
      </c>
      <c r="S117" s="17">
        <v>0.92740454732432309</v>
      </c>
      <c r="T117" s="17">
        <v>0.91565361222582897</v>
      </c>
      <c r="U117" s="17">
        <v>0.91944647068171637</v>
      </c>
      <c r="V117" s="17">
        <v>0.91786840875699116</v>
      </c>
      <c r="W117" s="17">
        <v>0.91302776554312182</v>
      </c>
      <c r="X117" s="17">
        <v>0.88358854145468102</v>
      </c>
      <c r="Y117" s="17">
        <v>0.86062955073968461</v>
      </c>
      <c r="Z117" s="18">
        <v>0.85615059608033695</v>
      </c>
      <c r="AA117" s="18">
        <v>0.85964260136035864</v>
      </c>
      <c r="AB117" s="18">
        <v>0.84397433554813195</v>
      </c>
      <c r="AC117" s="17">
        <v>0.84177851756402899</v>
      </c>
      <c r="AD117" s="19">
        <v>0.85243512025850809</v>
      </c>
      <c r="AE117" s="17">
        <v>0.8507962341622729</v>
      </c>
      <c r="AF117" s="17">
        <v>0.84972536177866009</v>
      </c>
      <c r="AG117" s="17">
        <v>0.84774191386232045</v>
      </c>
      <c r="AH117" s="19">
        <v>0.84774191386232045</v>
      </c>
      <c r="AI117" s="17">
        <v>0.84774191386232045</v>
      </c>
      <c r="AJ117" s="17">
        <v>0.84774191386232045</v>
      </c>
      <c r="AK117" s="17">
        <v>0.84774191386232045</v>
      </c>
      <c r="AL117" s="17">
        <v>0.84774191386232045</v>
      </c>
      <c r="AM117" s="17">
        <v>0.84774191386232045</v>
      </c>
      <c r="AN117" s="17">
        <v>0.84774191386232045</v>
      </c>
      <c r="AO117" s="17">
        <v>0.84774191386232045</v>
      </c>
      <c r="AP117" s="17">
        <v>0.84774191386232045</v>
      </c>
      <c r="AQ117" s="17">
        <v>0.84774191386232045</v>
      </c>
      <c r="AR117" s="17">
        <v>0.84774191386232045</v>
      </c>
      <c r="AS117" s="17">
        <v>0.84774191386232045</v>
      </c>
      <c r="AT117" s="17">
        <v>0.84774191386232045</v>
      </c>
      <c r="AU117" s="17">
        <v>0.84774191386232045</v>
      </c>
      <c r="AV117" s="17">
        <v>0.84774191386232045</v>
      </c>
      <c r="AW117" s="17">
        <v>0.84774191386232045</v>
      </c>
      <c r="AX117" s="17">
        <v>0.84774191386232045</v>
      </c>
      <c r="AY117" s="17">
        <v>0.84774191386232045</v>
      </c>
      <c r="AZ117" s="17">
        <v>0.84774191386232045</v>
      </c>
      <c r="BA117" s="17">
        <v>0.84774191386232045</v>
      </c>
      <c r="BB117" s="17">
        <v>0.84774191386232045</v>
      </c>
      <c r="BC117" s="17">
        <v>0.84774191386232045</v>
      </c>
      <c r="BD117" s="17">
        <v>0.84774191386232045</v>
      </c>
      <c r="BE117" s="17">
        <v>0.84774191386232045</v>
      </c>
      <c r="BF117" s="17">
        <v>0.84774191386232045</v>
      </c>
      <c r="BG117" s="17">
        <v>0.84774191386232045</v>
      </c>
    </row>
    <row r="118" spans="1:59" s="8" customFormat="1" ht="12" customHeight="1" x14ac:dyDescent="0.25">
      <c r="A118" s="13" t="s">
        <v>56</v>
      </c>
      <c r="B118" s="8" t="s">
        <v>69</v>
      </c>
      <c r="C118" s="11" t="s">
        <v>67</v>
      </c>
      <c r="D118" s="17">
        <v>0.99614930428397896</v>
      </c>
      <c r="E118" s="17">
        <v>0.97967765828866626</v>
      </c>
      <c r="F118" s="17">
        <v>0.93191920922022764</v>
      </c>
      <c r="G118" s="17">
        <v>0.90784569031269968</v>
      </c>
      <c r="H118" s="17">
        <v>0.98390868109724083</v>
      </c>
      <c r="I118" s="17">
        <v>0.9177312253726807</v>
      </c>
      <c r="J118" s="17">
        <v>0.98203925569823569</v>
      </c>
      <c r="K118" s="17">
        <v>0.99587084071827259</v>
      </c>
      <c r="L118" s="18">
        <v>0.99627401543391592</v>
      </c>
      <c r="M118" s="17">
        <v>0.99538272041579345</v>
      </c>
      <c r="N118" s="17">
        <v>0.99517939989738047</v>
      </c>
      <c r="O118" s="17">
        <v>0.99530378346581483</v>
      </c>
      <c r="P118" s="17">
        <v>0.99531684541314658</v>
      </c>
      <c r="Q118" s="17">
        <v>0.99494082817133922</v>
      </c>
      <c r="R118" s="17">
        <v>0.99726866058858765</v>
      </c>
      <c r="S118" s="17">
        <v>0.98835847060768545</v>
      </c>
      <c r="T118" s="17">
        <v>0.98597600204941183</v>
      </c>
      <c r="U118" s="17">
        <v>0.98875736022155614</v>
      </c>
      <c r="V118" s="17">
        <v>0.98019362605357596</v>
      </c>
      <c r="W118" s="17">
        <v>0.98200867856262675</v>
      </c>
      <c r="X118" s="17">
        <v>0.95233293804389707</v>
      </c>
      <c r="Y118" s="17">
        <v>0.94809457178193179</v>
      </c>
      <c r="Z118" s="18">
        <v>0.94804908137617538</v>
      </c>
      <c r="AA118" s="18">
        <v>0.94994527169389387</v>
      </c>
      <c r="AB118" s="18">
        <v>0.96014885915709214</v>
      </c>
      <c r="AC118" s="17">
        <v>0.96373961318382151</v>
      </c>
      <c r="AD118" s="19">
        <v>0.95399547943858298</v>
      </c>
      <c r="AE118" s="17">
        <v>0.95517566096991313</v>
      </c>
      <c r="AF118" s="17">
        <v>0.95660097688866075</v>
      </c>
      <c r="AG118" s="17">
        <v>0.95793211792761412</v>
      </c>
      <c r="AH118" s="19">
        <v>0.95793211792761412</v>
      </c>
      <c r="AI118" s="17">
        <v>0.95793211792761412</v>
      </c>
      <c r="AJ118" s="17">
        <v>0.95793211792761412</v>
      </c>
      <c r="AK118" s="17">
        <v>0.95793211792761412</v>
      </c>
      <c r="AL118" s="17">
        <v>0.95793211792761412</v>
      </c>
      <c r="AM118" s="17">
        <v>0.95793211792761412</v>
      </c>
      <c r="AN118" s="17">
        <v>0.95793211792761412</v>
      </c>
      <c r="AO118" s="17">
        <v>0.95793211792761412</v>
      </c>
      <c r="AP118" s="17">
        <v>0.95793211792761412</v>
      </c>
      <c r="AQ118" s="17">
        <v>0.95793211792761412</v>
      </c>
      <c r="AR118" s="17">
        <v>0.95793211792761412</v>
      </c>
      <c r="AS118" s="17">
        <v>0.95793211792761412</v>
      </c>
      <c r="AT118" s="17">
        <v>0.95793211792761412</v>
      </c>
      <c r="AU118" s="17">
        <v>0.95793211792761412</v>
      </c>
      <c r="AV118" s="17">
        <v>0.95793211792761412</v>
      </c>
      <c r="AW118" s="17">
        <v>0.95793211792761412</v>
      </c>
      <c r="AX118" s="17">
        <v>0.95793211792761412</v>
      </c>
      <c r="AY118" s="17">
        <v>0.95793211792761412</v>
      </c>
      <c r="AZ118" s="17">
        <v>0.95793211792761412</v>
      </c>
      <c r="BA118" s="17">
        <v>0.95793211792761412</v>
      </c>
      <c r="BB118" s="17">
        <v>0.95793211792761412</v>
      </c>
      <c r="BC118" s="17">
        <v>0.95793211792761412</v>
      </c>
      <c r="BD118" s="17">
        <v>0.95793211792761412</v>
      </c>
      <c r="BE118" s="17">
        <v>0.95793211792761412</v>
      </c>
      <c r="BF118" s="17">
        <v>0.95793211792761412</v>
      </c>
      <c r="BG118" s="17">
        <v>0.95793211792761412</v>
      </c>
    </row>
    <row r="119" spans="1:59" s="8" customFormat="1" ht="12" customHeight="1" x14ac:dyDescent="0.25">
      <c r="A119" s="13" t="s">
        <v>57</v>
      </c>
      <c r="B119" s="8" t="s">
        <v>69</v>
      </c>
      <c r="C119" s="11" t="s">
        <v>67</v>
      </c>
      <c r="D119" s="17">
        <v>0.967073867756018</v>
      </c>
      <c r="E119" s="17">
        <v>0.96949033003718832</v>
      </c>
      <c r="F119" s="17">
        <v>0.95448349955429235</v>
      </c>
      <c r="G119" s="17">
        <v>0.90995789453995013</v>
      </c>
      <c r="H119" s="17">
        <v>0.87897851547098649</v>
      </c>
      <c r="I119" s="17">
        <v>0.8904657070314238</v>
      </c>
      <c r="J119" s="17">
        <v>0.90342513351057718</v>
      </c>
      <c r="K119" s="17">
        <v>0.93251632136365015</v>
      </c>
      <c r="L119" s="18">
        <v>0.93314581402862151</v>
      </c>
      <c r="M119" s="17">
        <v>0.92880327503029825</v>
      </c>
      <c r="N119" s="17">
        <v>0.92108329215424267</v>
      </c>
      <c r="O119" s="17">
        <v>0.91843441901002465</v>
      </c>
      <c r="P119" s="17">
        <v>0.8877013468888747</v>
      </c>
      <c r="Q119" s="17">
        <v>0.8814518538447339</v>
      </c>
      <c r="R119" s="17">
        <v>0.87612295032893694</v>
      </c>
      <c r="S119" s="17">
        <v>0.85374491434793687</v>
      </c>
      <c r="T119" s="17">
        <v>0.85952448792824021</v>
      </c>
      <c r="U119" s="17">
        <v>0.84711871625062685</v>
      </c>
      <c r="V119" s="17">
        <v>0.84383091235031893</v>
      </c>
      <c r="W119" s="17">
        <v>0.83079448726276595</v>
      </c>
      <c r="X119" s="17">
        <v>0.83211409251743984</v>
      </c>
      <c r="Y119" s="17">
        <v>0.75918728814508529</v>
      </c>
      <c r="Z119" s="18">
        <v>0.74983619448915328</v>
      </c>
      <c r="AA119" s="18">
        <v>0.73395498502210399</v>
      </c>
      <c r="AB119" s="18">
        <v>0.67786824568893733</v>
      </c>
      <c r="AC119" s="17">
        <v>0.73944130916751349</v>
      </c>
      <c r="AD119" s="19">
        <v>0.73205760450255863</v>
      </c>
      <c r="AE119" s="17">
        <v>0.72663166777405341</v>
      </c>
      <c r="AF119" s="17">
        <v>0.72199076243103344</v>
      </c>
      <c r="AG119" s="17">
        <v>0.71959791791281913</v>
      </c>
      <c r="AH119" s="19">
        <v>0.71959791791281913</v>
      </c>
      <c r="AI119" s="17">
        <v>0.71959791791281913</v>
      </c>
      <c r="AJ119" s="17">
        <v>0.71959791791281913</v>
      </c>
      <c r="AK119" s="17">
        <v>0.71959791791281913</v>
      </c>
      <c r="AL119" s="17">
        <v>0.71959791791281913</v>
      </c>
      <c r="AM119" s="17">
        <v>0.71959791791281913</v>
      </c>
      <c r="AN119" s="17">
        <v>0.71959791791281913</v>
      </c>
      <c r="AO119" s="17">
        <v>0.71959791791281913</v>
      </c>
      <c r="AP119" s="17">
        <v>0.71959791791281913</v>
      </c>
      <c r="AQ119" s="17">
        <v>0.71959791791281913</v>
      </c>
      <c r="AR119" s="17">
        <v>0.71959791791281913</v>
      </c>
      <c r="AS119" s="17">
        <v>0.71959791791281913</v>
      </c>
      <c r="AT119" s="17">
        <v>0.71959791791281913</v>
      </c>
      <c r="AU119" s="17">
        <v>0.71959791791281913</v>
      </c>
      <c r="AV119" s="17">
        <v>0.71959791791281913</v>
      </c>
      <c r="AW119" s="17">
        <v>0.71959791791281913</v>
      </c>
      <c r="AX119" s="17">
        <v>0.71959791791281913</v>
      </c>
      <c r="AY119" s="17">
        <v>0.71959791791281913</v>
      </c>
      <c r="AZ119" s="17">
        <v>0.71959791791281913</v>
      </c>
      <c r="BA119" s="17">
        <v>0.71959791791281913</v>
      </c>
      <c r="BB119" s="17">
        <v>0.71959791791281913</v>
      </c>
      <c r="BC119" s="17">
        <v>0.71959791791281913</v>
      </c>
      <c r="BD119" s="17">
        <v>0.71959791791281913</v>
      </c>
      <c r="BE119" s="17">
        <v>0.71959791791281913</v>
      </c>
      <c r="BF119" s="17">
        <v>0.71959791791281913</v>
      </c>
      <c r="BG119" s="17">
        <v>0.71959791791281913</v>
      </c>
    </row>
    <row r="120" spans="1:59" s="8" customFormat="1" ht="12" customHeight="1" x14ac:dyDescent="0.25">
      <c r="A120" s="13" t="s">
        <v>58</v>
      </c>
      <c r="B120" s="8" t="s">
        <v>69</v>
      </c>
      <c r="C120" s="11" t="s">
        <v>67</v>
      </c>
      <c r="D120" s="17">
        <v>0.52668455283368898</v>
      </c>
      <c r="E120" s="17">
        <v>0.52342597654394396</v>
      </c>
      <c r="F120" s="17">
        <v>0.50570242162069068</v>
      </c>
      <c r="G120" s="17">
        <v>0.43543820556425256</v>
      </c>
      <c r="H120" s="17">
        <v>0.38365939733571763</v>
      </c>
      <c r="I120" s="17">
        <v>0.38952201418861948</v>
      </c>
      <c r="J120" s="17">
        <v>0.31198834096366923</v>
      </c>
      <c r="K120" s="17">
        <v>0.35656392488039373</v>
      </c>
      <c r="L120" s="18">
        <v>0.37473059266169034</v>
      </c>
      <c r="M120" s="17">
        <v>0.34165610237906663</v>
      </c>
      <c r="N120" s="17">
        <v>0.36975357993989844</v>
      </c>
      <c r="O120" s="17">
        <v>0.48088257706600113</v>
      </c>
      <c r="P120" s="17">
        <v>0.39371605977332652</v>
      </c>
      <c r="Q120" s="17">
        <v>0.43648562049506812</v>
      </c>
      <c r="R120" s="17">
        <v>0.45364594699134198</v>
      </c>
      <c r="S120" s="17">
        <v>0.37561093179321459</v>
      </c>
      <c r="T120" s="17">
        <v>0.33149750541708817</v>
      </c>
      <c r="U120" s="17">
        <v>0.30275103520433672</v>
      </c>
      <c r="V120" s="17">
        <v>0.2791063384444501</v>
      </c>
      <c r="W120" s="17">
        <v>0.23280434592755217</v>
      </c>
      <c r="X120" s="17">
        <v>0.36527692297885922</v>
      </c>
      <c r="Y120" s="17">
        <v>0.36236363271603605</v>
      </c>
      <c r="Z120" s="18">
        <v>0.37962607126336451</v>
      </c>
      <c r="AA120" s="18">
        <v>0.36996827289348055</v>
      </c>
      <c r="AB120" s="18">
        <v>0.383739864258341</v>
      </c>
      <c r="AC120" s="17">
        <v>0.38412084453938483</v>
      </c>
      <c r="AD120" s="19">
        <v>0.3759637371341214</v>
      </c>
      <c r="AE120" s="17">
        <v>0.37868375801773846</v>
      </c>
      <c r="AF120" s="17">
        <v>0.37849529536861326</v>
      </c>
      <c r="AG120" s="17">
        <v>0.3802006998636398</v>
      </c>
      <c r="AH120" s="19">
        <v>0.3802006998636398</v>
      </c>
      <c r="AI120" s="17">
        <v>0.3802006998636398</v>
      </c>
      <c r="AJ120" s="17">
        <v>0.3802006998636398</v>
      </c>
      <c r="AK120" s="17">
        <v>0.3802006998636398</v>
      </c>
      <c r="AL120" s="17">
        <v>0.3802006998636398</v>
      </c>
      <c r="AM120" s="17">
        <v>0.3802006998636398</v>
      </c>
      <c r="AN120" s="17">
        <v>0.3802006998636398</v>
      </c>
      <c r="AO120" s="17">
        <v>0.3802006998636398</v>
      </c>
      <c r="AP120" s="17">
        <v>0.3802006998636398</v>
      </c>
      <c r="AQ120" s="17">
        <v>0.3802006998636398</v>
      </c>
      <c r="AR120" s="17">
        <v>0.3802006998636398</v>
      </c>
      <c r="AS120" s="17">
        <v>0.3802006998636398</v>
      </c>
      <c r="AT120" s="17">
        <v>0.3802006998636398</v>
      </c>
      <c r="AU120" s="17">
        <v>0.3802006998636398</v>
      </c>
      <c r="AV120" s="17">
        <v>0.3802006998636398</v>
      </c>
      <c r="AW120" s="17">
        <v>0.3802006998636398</v>
      </c>
      <c r="AX120" s="17">
        <v>0.3802006998636398</v>
      </c>
      <c r="AY120" s="17">
        <v>0.3802006998636398</v>
      </c>
      <c r="AZ120" s="17">
        <v>0.3802006998636398</v>
      </c>
      <c r="BA120" s="17">
        <v>0.3802006998636398</v>
      </c>
      <c r="BB120" s="17">
        <v>0.3802006998636398</v>
      </c>
      <c r="BC120" s="17">
        <v>0.3802006998636398</v>
      </c>
      <c r="BD120" s="17">
        <v>0.3802006998636398</v>
      </c>
      <c r="BE120" s="17">
        <v>0.3802006998636398</v>
      </c>
      <c r="BF120" s="17">
        <v>0.3802006998636398</v>
      </c>
      <c r="BG120" s="17">
        <v>0.3802006998636398</v>
      </c>
    </row>
    <row r="121" spans="1:59" s="8" customFormat="1" ht="12" customHeight="1" x14ac:dyDescent="0.25">
      <c r="A121" s="13" t="s">
        <v>59</v>
      </c>
      <c r="B121" s="8" t="s">
        <v>69</v>
      </c>
      <c r="C121" s="11" t="s">
        <v>67</v>
      </c>
      <c r="D121" s="17">
        <v>0.36235593217877382</v>
      </c>
      <c r="E121" s="17">
        <v>0.36505335374145309</v>
      </c>
      <c r="F121" s="17">
        <v>0.42963263463012746</v>
      </c>
      <c r="G121" s="17">
        <v>0.36270771876587016</v>
      </c>
      <c r="H121" s="17">
        <v>0.31988730770756385</v>
      </c>
      <c r="I121" s="17">
        <v>0.38679768793442598</v>
      </c>
      <c r="J121" s="17">
        <v>0.35624785932809372</v>
      </c>
      <c r="K121" s="17">
        <v>0.29078215449888944</v>
      </c>
      <c r="L121" s="18">
        <v>0.25560900158967348</v>
      </c>
      <c r="M121" s="17">
        <v>0.20000517721691577</v>
      </c>
      <c r="N121" s="17">
        <v>0.16890014459025238</v>
      </c>
      <c r="O121" s="17">
        <v>0.20219365859354071</v>
      </c>
      <c r="P121" s="17">
        <v>0.22256899523543305</v>
      </c>
      <c r="Q121" s="17">
        <v>0.19977062339360613</v>
      </c>
      <c r="R121" s="17">
        <v>0.19959494168304084</v>
      </c>
      <c r="S121" s="17">
        <v>0.10958277320490722</v>
      </c>
      <c r="T121" s="17">
        <v>0.15898583103838299</v>
      </c>
      <c r="U121" s="17">
        <v>0.14211031359000262</v>
      </c>
      <c r="V121" s="17">
        <v>0.15216007390703234</v>
      </c>
      <c r="W121" s="17">
        <v>0.1282500839380506</v>
      </c>
      <c r="X121" s="17">
        <v>0.1135306431091322</v>
      </c>
      <c r="Y121" s="17">
        <v>0.10843046735389687</v>
      </c>
      <c r="Z121" s="18">
        <v>0.10880331122096878</v>
      </c>
      <c r="AA121" s="18">
        <v>0.11771387776534697</v>
      </c>
      <c r="AB121" s="18">
        <v>0.10560894497628735</v>
      </c>
      <c r="AC121" s="17">
        <v>0.1041786516660462</v>
      </c>
      <c r="AD121" s="19">
        <v>0.10894705059650925</v>
      </c>
      <c r="AE121" s="17">
        <v>0.1090503672450317</v>
      </c>
      <c r="AF121" s="17">
        <v>0.10909977844984428</v>
      </c>
      <c r="AG121" s="17">
        <v>0.10737695858674376</v>
      </c>
      <c r="AH121" s="19">
        <v>0.10737695858674376</v>
      </c>
      <c r="AI121" s="17">
        <v>0.10737695858674376</v>
      </c>
      <c r="AJ121" s="17">
        <v>0.10737695858674376</v>
      </c>
      <c r="AK121" s="17">
        <v>0.10737695858674376</v>
      </c>
      <c r="AL121" s="17">
        <v>0.10737695858674376</v>
      </c>
      <c r="AM121" s="17">
        <v>0.10737695858674376</v>
      </c>
      <c r="AN121" s="17">
        <v>0.10737695858674376</v>
      </c>
      <c r="AO121" s="17">
        <v>0.10737695858674376</v>
      </c>
      <c r="AP121" s="17">
        <v>0.10737695858674376</v>
      </c>
      <c r="AQ121" s="17">
        <v>0.10737695858674376</v>
      </c>
      <c r="AR121" s="17">
        <v>0.10737695858674376</v>
      </c>
      <c r="AS121" s="17">
        <v>0.10737695858674376</v>
      </c>
      <c r="AT121" s="17">
        <v>0.10737695858674376</v>
      </c>
      <c r="AU121" s="17">
        <v>0.10737695858674376</v>
      </c>
      <c r="AV121" s="17">
        <v>0.10737695858674376</v>
      </c>
      <c r="AW121" s="17">
        <v>0.10737695858674376</v>
      </c>
      <c r="AX121" s="17">
        <v>0.10737695858674376</v>
      </c>
      <c r="AY121" s="17">
        <v>0.10737695858674376</v>
      </c>
      <c r="AZ121" s="17">
        <v>0.10737695858674376</v>
      </c>
      <c r="BA121" s="17">
        <v>0.10737695858674376</v>
      </c>
      <c r="BB121" s="17">
        <v>0.10737695858674376</v>
      </c>
      <c r="BC121" s="17">
        <v>0.10737695858674376</v>
      </c>
      <c r="BD121" s="17">
        <v>0.10737695858674376</v>
      </c>
      <c r="BE121" s="17">
        <v>0.10737695858674376</v>
      </c>
      <c r="BF121" s="17">
        <v>0.10737695858674376</v>
      </c>
      <c r="BG121" s="17">
        <v>0.10737695858674376</v>
      </c>
    </row>
    <row r="122" spans="1:59" s="8" customFormat="1" ht="12" customHeight="1" x14ac:dyDescent="0.25">
      <c r="A122" s="13" t="s">
        <v>60</v>
      </c>
      <c r="B122" s="8" t="s">
        <v>69</v>
      </c>
      <c r="C122" s="11" t="s">
        <v>67</v>
      </c>
      <c r="D122" s="17">
        <v>0.9719079775248759</v>
      </c>
      <c r="E122" s="17">
        <v>0.96086042432446273</v>
      </c>
      <c r="F122" s="17">
        <v>0.8764538679477063</v>
      </c>
      <c r="G122" s="17">
        <v>0.86096523189267826</v>
      </c>
      <c r="H122" s="17">
        <v>0.915753625375469</v>
      </c>
      <c r="I122" s="17">
        <v>0.87696262082602516</v>
      </c>
      <c r="J122" s="17">
        <v>0.91431490632052992</v>
      </c>
      <c r="K122" s="17">
        <v>0.85035980221780227</v>
      </c>
      <c r="L122" s="18">
        <v>0.86981229236258994</v>
      </c>
      <c r="M122" s="17">
        <v>0.8499429603983979</v>
      </c>
      <c r="N122" s="17">
        <v>0.87152357964439697</v>
      </c>
      <c r="O122" s="17">
        <v>0.87827850800578899</v>
      </c>
      <c r="P122" s="17">
        <v>0.85610245157771747</v>
      </c>
      <c r="Q122" s="17">
        <v>0.84818545767937525</v>
      </c>
      <c r="R122" s="17">
        <v>0.84128431276454529</v>
      </c>
      <c r="S122" s="17">
        <v>0.83524112207315993</v>
      </c>
      <c r="T122" s="17">
        <v>0.83448998729058932</v>
      </c>
      <c r="U122" s="17">
        <v>0.83446884145184663</v>
      </c>
      <c r="V122" s="17">
        <v>0.82680433139755938</v>
      </c>
      <c r="W122" s="17">
        <v>0.82349309885401312</v>
      </c>
      <c r="X122" s="17">
        <v>0.78776980341272906</v>
      </c>
      <c r="Y122" s="17">
        <v>0.77473982460190249</v>
      </c>
      <c r="Z122" s="18">
        <v>0.74471489725233453</v>
      </c>
      <c r="AA122" s="18">
        <v>0.72086897829978491</v>
      </c>
      <c r="AB122" s="18">
        <v>0.71081080041123568</v>
      </c>
      <c r="AC122" s="17">
        <v>0.75130249618406675</v>
      </c>
      <c r="AD122" s="19">
        <v>0.74048739934986485</v>
      </c>
      <c r="AE122" s="17">
        <v>0.73363691429945721</v>
      </c>
      <c r="AF122" s="17">
        <v>0.73142131770888186</v>
      </c>
      <c r="AG122" s="17">
        <v>0.73353178559070131</v>
      </c>
      <c r="AH122" s="19">
        <v>0.73353178559070131</v>
      </c>
      <c r="AI122" s="17">
        <v>0.73353178559070131</v>
      </c>
      <c r="AJ122" s="17">
        <v>0.73353178559070131</v>
      </c>
      <c r="AK122" s="17">
        <v>0.73353178559070131</v>
      </c>
      <c r="AL122" s="17">
        <v>0.73353178559070131</v>
      </c>
      <c r="AM122" s="17">
        <v>0.73353178559070131</v>
      </c>
      <c r="AN122" s="17">
        <v>0.73353178559070131</v>
      </c>
      <c r="AO122" s="17">
        <v>0.73353178559070131</v>
      </c>
      <c r="AP122" s="17">
        <v>0.73353178559070131</v>
      </c>
      <c r="AQ122" s="17">
        <v>0.73353178559070131</v>
      </c>
      <c r="AR122" s="17">
        <v>0.73353178559070131</v>
      </c>
      <c r="AS122" s="17">
        <v>0.73353178559070131</v>
      </c>
      <c r="AT122" s="17">
        <v>0.73353178559070131</v>
      </c>
      <c r="AU122" s="17">
        <v>0.73353178559070131</v>
      </c>
      <c r="AV122" s="17">
        <v>0.73353178559070131</v>
      </c>
      <c r="AW122" s="17">
        <v>0.73353178559070131</v>
      </c>
      <c r="AX122" s="17">
        <v>0.73353178559070131</v>
      </c>
      <c r="AY122" s="17">
        <v>0.73353178559070131</v>
      </c>
      <c r="AZ122" s="17">
        <v>0.73353178559070131</v>
      </c>
      <c r="BA122" s="17">
        <v>0.73353178559070131</v>
      </c>
      <c r="BB122" s="17">
        <v>0.73353178559070131</v>
      </c>
      <c r="BC122" s="17">
        <v>0.73353178559070131</v>
      </c>
      <c r="BD122" s="17">
        <v>0.73353178559070131</v>
      </c>
      <c r="BE122" s="17">
        <v>0.73353178559070131</v>
      </c>
      <c r="BF122" s="17">
        <v>0.73353178559070131</v>
      </c>
      <c r="BG122" s="17">
        <v>0.73353178559070131</v>
      </c>
    </row>
    <row r="123" spans="1:59" s="8" customFormat="1" ht="12" customHeight="1" x14ac:dyDescent="0.25">
      <c r="A123" s="13" t="s">
        <v>61</v>
      </c>
      <c r="B123" s="8" t="s">
        <v>69</v>
      </c>
      <c r="C123" s="11" t="s">
        <v>67</v>
      </c>
      <c r="D123" s="17">
        <v>0.99084383459541436</v>
      </c>
      <c r="E123" s="17">
        <v>0.96470506503181386</v>
      </c>
      <c r="F123" s="17">
        <v>0.86689303390179251</v>
      </c>
      <c r="G123" s="17">
        <v>0.86491996498162782</v>
      </c>
      <c r="H123" s="17">
        <v>0.94313053698672733</v>
      </c>
      <c r="I123" s="17">
        <v>0.91369678770315244</v>
      </c>
      <c r="J123" s="17">
        <v>0.94282124844319881</v>
      </c>
      <c r="K123" s="17">
        <v>0.8962698287102544</v>
      </c>
      <c r="L123" s="18">
        <v>0.897924429700794</v>
      </c>
      <c r="M123" s="17">
        <v>0.86847153576196046</v>
      </c>
      <c r="N123" s="17">
        <v>0.90531491335642056</v>
      </c>
      <c r="O123" s="17">
        <v>0.88013868164366527</v>
      </c>
      <c r="P123" s="17">
        <v>0.96063281624283003</v>
      </c>
      <c r="Q123" s="17">
        <v>0.85862025680350373</v>
      </c>
      <c r="R123" s="17">
        <v>0.80494510384811502</v>
      </c>
      <c r="S123" s="17">
        <v>0.77294766971215167</v>
      </c>
      <c r="T123" s="17">
        <v>0.80797497378627459</v>
      </c>
      <c r="U123" s="17">
        <v>0.76344141557572287</v>
      </c>
      <c r="V123" s="17">
        <v>0.7046167907764237</v>
      </c>
      <c r="W123" s="17">
        <v>0.71171029165013777</v>
      </c>
      <c r="X123" s="17">
        <v>0.64027868576392466</v>
      </c>
      <c r="Y123" s="17">
        <v>0.65648244063454619</v>
      </c>
      <c r="Z123" s="18">
        <v>0.67075238293444417</v>
      </c>
      <c r="AA123" s="18">
        <v>0.6633194847485171</v>
      </c>
      <c r="AB123" s="18">
        <v>0.63913328357565313</v>
      </c>
      <c r="AC123" s="17">
        <v>0.66944247767266629</v>
      </c>
      <c r="AD123" s="19">
        <v>0.65982601391316542</v>
      </c>
      <c r="AE123" s="17">
        <v>0.66049472856888924</v>
      </c>
      <c r="AF123" s="17">
        <v>0.6584431976957783</v>
      </c>
      <c r="AG123" s="17">
        <v>0.65746794028523037</v>
      </c>
      <c r="AH123" s="19">
        <v>0.65746794028523037</v>
      </c>
      <c r="AI123" s="17">
        <v>0.65746794028523037</v>
      </c>
      <c r="AJ123" s="17">
        <v>0.65746794028523037</v>
      </c>
      <c r="AK123" s="17">
        <v>0.65746794028523037</v>
      </c>
      <c r="AL123" s="17">
        <v>0.65746794028523037</v>
      </c>
      <c r="AM123" s="17">
        <v>0.65746794028523037</v>
      </c>
      <c r="AN123" s="17">
        <v>0.65746794028523037</v>
      </c>
      <c r="AO123" s="17">
        <v>0.65746794028523037</v>
      </c>
      <c r="AP123" s="17">
        <v>0.65746794028523037</v>
      </c>
      <c r="AQ123" s="17">
        <v>0.65746794028523037</v>
      </c>
      <c r="AR123" s="17">
        <v>0.65746794028523037</v>
      </c>
      <c r="AS123" s="17">
        <v>0.65746794028523037</v>
      </c>
      <c r="AT123" s="17">
        <v>0.65746794028523037</v>
      </c>
      <c r="AU123" s="17">
        <v>0.65746794028523037</v>
      </c>
      <c r="AV123" s="17">
        <v>0.65746794028523037</v>
      </c>
      <c r="AW123" s="17">
        <v>0.65746794028523037</v>
      </c>
      <c r="AX123" s="17">
        <v>0.65746794028523037</v>
      </c>
      <c r="AY123" s="17">
        <v>0.65746794028523037</v>
      </c>
      <c r="AZ123" s="17">
        <v>0.65746794028523037</v>
      </c>
      <c r="BA123" s="17">
        <v>0.65746794028523037</v>
      </c>
      <c r="BB123" s="17">
        <v>0.65746794028523037</v>
      </c>
      <c r="BC123" s="17">
        <v>0.65746794028523037</v>
      </c>
      <c r="BD123" s="17">
        <v>0.65746794028523037</v>
      </c>
      <c r="BE123" s="17">
        <v>0.65746794028523037</v>
      </c>
      <c r="BF123" s="17">
        <v>0.65746794028523037</v>
      </c>
      <c r="BG123" s="17">
        <v>0.65746794028523037</v>
      </c>
    </row>
    <row r="124" spans="1:59" s="8" customFormat="1" ht="12" customHeight="1" x14ac:dyDescent="0.25">
      <c r="A124" s="13" t="s">
        <v>62</v>
      </c>
      <c r="B124" s="8" t="s">
        <v>69</v>
      </c>
      <c r="C124" s="11" t="s">
        <v>67</v>
      </c>
      <c r="D124" s="17">
        <v>0.99259777576305264</v>
      </c>
      <c r="E124" s="17">
        <v>0.98473390869884603</v>
      </c>
      <c r="F124" s="17">
        <v>0.90806636637278315</v>
      </c>
      <c r="G124" s="17">
        <v>0.88031999373990844</v>
      </c>
      <c r="H124" s="17">
        <v>0.96035882965204888</v>
      </c>
      <c r="I124" s="17">
        <v>0.92850526751150986</v>
      </c>
      <c r="J124" s="17">
        <v>0.96842156367374632</v>
      </c>
      <c r="K124" s="17">
        <v>0.97362619514478599</v>
      </c>
      <c r="L124" s="18">
        <v>0.97245654058008346</v>
      </c>
      <c r="M124" s="17">
        <v>0.96284905772325879</v>
      </c>
      <c r="N124" s="17">
        <v>0.96483831842557244</v>
      </c>
      <c r="O124" s="17">
        <v>0.9578333599908716</v>
      </c>
      <c r="P124" s="17">
        <v>0.9573741166919929</v>
      </c>
      <c r="Q124" s="17">
        <v>0.94982038285152615</v>
      </c>
      <c r="R124" s="17">
        <v>0.95049753552493543</v>
      </c>
      <c r="S124" s="17">
        <v>0.93907408994462704</v>
      </c>
      <c r="T124" s="17">
        <v>0.92091761861728394</v>
      </c>
      <c r="U124" s="17">
        <v>0.90262934419376484</v>
      </c>
      <c r="V124" s="17">
        <v>0.87420133003014444</v>
      </c>
      <c r="W124" s="17">
        <v>0.88047446990035461</v>
      </c>
      <c r="X124" s="17">
        <v>0.84444108607457868</v>
      </c>
      <c r="Y124" s="17">
        <v>0.8165808360927348</v>
      </c>
      <c r="Z124" s="18">
        <v>0.78973215184916823</v>
      </c>
      <c r="AA124" s="18">
        <v>0.75351913090118494</v>
      </c>
      <c r="AB124" s="18">
        <v>0.75501620336178676</v>
      </c>
      <c r="AC124" s="17">
        <v>0.82736341723305851</v>
      </c>
      <c r="AD124" s="19">
        <v>0.7884423478875866</v>
      </c>
      <c r="AE124" s="17">
        <v>0.78281465024655694</v>
      </c>
      <c r="AF124" s="17">
        <v>0.78143114992603468</v>
      </c>
      <c r="AG124" s="17">
        <v>0.78701355373100468</v>
      </c>
      <c r="AH124" s="19">
        <v>0.78701355373100468</v>
      </c>
      <c r="AI124" s="17">
        <v>0.78701355373100468</v>
      </c>
      <c r="AJ124" s="17">
        <v>0.78701355373100468</v>
      </c>
      <c r="AK124" s="17">
        <v>0.78701355373100468</v>
      </c>
      <c r="AL124" s="17">
        <v>0.78701355373100468</v>
      </c>
      <c r="AM124" s="17">
        <v>0.78701355373100468</v>
      </c>
      <c r="AN124" s="17">
        <v>0.78701355373100468</v>
      </c>
      <c r="AO124" s="17">
        <v>0.78701355373100468</v>
      </c>
      <c r="AP124" s="17">
        <v>0.78701355373100468</v>
      </c>
      <c r="AQ124" s="17">
        <v>0.78701355373100468</v>
      </c>
      <c r="AR124" s="17">
        <v>0.78701355373100468</v>
      </c>
      <c r="AS124" s="17">
        <v>0.78701355373100468</v>
      </c>
      <c r="AT124" s="17">
        <v>0.78701355373100468</v>
      </c>
      <c r="AU124" s="17">
        <v>0.78701355373100468</v>
      </c>
      <c r="AV124" s="17">
        <v>0.78701355373100468</v>
      </c>
      <c r="AW124" s="17">
        <v>0.78701355373100468</v>
      </c>
      <c r="AX124" s="17">
        <v>0.78701355373100468</v>
      </c>
      <c r="AY124" s="17">
        <v>0.78701355373100468</v>
      </c>
      <c r="AZ124" s="17">
        <v>0.78701355373100468</v>
      </c>
      <c r="BA124" s="17">
        <v>0.78701355373100468</v>
      </c>
      <c r="BB124" s="17">
        <v>0.78701355373100468</v>
      </c>
      <c r="BC124" s="17">
        <v>0.78701355373100468</v>
      </c>
      <c r="BD124" s="17">
        <v>0.78701355373100468</v>
      </c>
      <c r="BE124" s="17">
        <v>0.78701355373100468</v>
      </c>
      <c r="BF124" s="17">
        <v>0.78701355373100468</v>
      </c>
      <c r="BG124" s="17">
        <v>0.78701355373100468</v>
      </c>
    </row>
    <row r="125" spans="1:59" s="8" customFormat="1" ht="12" customHeight="1" x14ac:dyDescent="0.25">
      <c r="A125" s="13" t="s">
        <v>63</v>
      </c>
      <c r="B125" s="8" t="s">
        <v>69</v>
      </c>
      <c r="C125" s="11" t="s">
        <v>67</v>
      </c>
      <c r="D125" s="17">
        <v>0.92926504597142368</v>
      </c>
      <c r="E125" s="17">
        <v>0.89319366293645897</v>
      </c>
      <c r="F125" s="17">
        <v>0.86057343420518595</v>
      </c>
      <c r="G125" s="17">
        <v>0.82746422107027928</v>
      </c>
      <c r="H125" s="17">
        <v>0.81431933596577244</v>
      </c>
      <c r="I125" s="17">
        <v>0.84240820818766904</v>
      </c>
      <c r="J125" s="17">
        <v>0.83163780122769393</v>
      </c>
      <c r="K125" s="17">
        <v>0.80487608190345417</v>
      </c>
      <c r="L125" s="18">
        <v>0.82152669448897608</v>
      </c>
      <c r="M125" s="17">
        <v>0.80806777645151306</v>
      </c>
      <c r="N125" s="17">
        <v>0.7938731937746708</v>
      </c>
      <c r="O125" s="17">
        <v>0.84624553608330655</v>
      </c>
      <c r="P125" s="17">
        <v>0.96172019874689674</v>
      </c>
      <c r="Q125" s="17">
        <v>0.79265028246635061</v>
      </c>
      <c r="R125" s="17">
        <v>0.7356483099862724</v>
      </c>
      <c r="S125" s="17">
        <v>0.72680286702712404</v>
      </c>
      <c r="T125" s="17">
        <v>0.75855748147354751</v>
      </c>
      <c r="U125" s="17">
        <v>0.67210158312937851</v>
      </c>
      <c r="V125" s="17">
        <v>0.65685523971017623</v>
      </c>
      <c r="W125" s="17">
        <v>0.65987695854538642</v>
      </c>
      <c r="X125" s="17">
        <v>0.82619503614551526</v>
      </c>
      <c r="Y125" s="17">
        <v>0.82783405503126362</v>
      </c>
      <c r="Z125" s="18">
        <v>0.82108173072345381</v>
      </c>
      <c r="AA125" s="18">
        <v>0.81993181663657677</v>
      </c>
      <c r="AB125" s="18">
        <v>0.80491440697460059</v>
      </c>
      <c r="AC125" s="17">
        <v>0.82107295801276625</v>
      </c>
      <c r="AD125" s="19">
        <v>0.81896699347573221</v>
      </c>
      <c r="AE125" s="17">
        <v>0.81719358116462593</v>
      </c>
      <c r="AF125" s="17">
        <v>0.81641595125286037</v>
      </c>
      <c r="AG125" s="17">
        <v>0.81571277817611709</v>
      </c>
      <c r="AH125" s="19">
        <v>0.81571277817611709</v>
      </c>
      <c r="AI125" s="17">
        <v>0.81571277817611709</v>
      </c>
      <c r="AJ125" s="17">
        <v>0.81571277817611709</v>
      </c>
      <c r="AK125" s="17">
        <v>0.81571277817611709</v>
      </c>
      <c r="AL125" s="17">
        <v>0.81571277817611709</v>
      </c>
      <c r="AM125" s="17">
        <v>0.81571277817611709</v>
      </c>
      <c r="AN125" s="17">
        <v>0.81571277817611709</v>
      </c>
      <c r="AO125" s="17">
        <v>0.81571277817611709</v>
      </c>
      <c r="AP125" s="17">
        <v>0.81571277817611709</v>
      </c>
      <c r="AQ125" s="17">
        <v>0.81571277817611709</v>
      </c>
      <c r="AR125" s="17">
        <v>0.81571277817611709</v>
      </c>
      <c r="AS125" s="17">
        <v>0.81571277817611709</v>
      </c>
      <c r="AT125" s="17">
        <v>0.81571277817611709</v>
      </c>
      <c r="AU125" s="17">
        <v>0.81571277817611709</v>
      </c>
      <c r="AV125" s="17">
        <v>0.81571277817611709</v>
      </c>
      <c r="AW125" s="17">
        <v>0.81571277817611709</v>
      </c>
      <c r="AX125" s="17">
        <v>0.81571277817611709</v>
      </c>
      <c r="AY125" s="17">
        <v>0.81571277817611709</v>
      </c>
      <c r="AZ125" s="17">
        <v>0.81571277817611709</v>
      </c>
      <c r="BA125" s="17">
        <v>0.81571277817611709</v>
      </c>
      <c r="BB125" s="17">
        <v>0.81571277817611709</v>
      </c>
      <c r="BC125" s="17">
        <v>0.81571277817611709</v>
      </c>
      <c r="BD125" s="17">
        <v>0.81571277817611709</v>
      </c>
      <c r="BE125" s="17">
        <v>0.81571277817611709</v>
      </c>
      <c r="BF125" s="17">
        <v>0.81571277817611709</v>
      </c>
      <c r="BG125" s="17">
        <v>0.81571277817611709</v>
      </c>
    </row>
    <row r="126" spans="1:59" s="8" customFormat="1" ht="12" customHeight="1" x14ac:dyDescent="0.25">
      <c r="A126" s="13" t="s">
        <v>64</v>
      </c>
      <c r="B126" s="8" t="s">
        <v>69</v>
      </c>
      <c r="C126" s="11" t="s">
        <v>67</v>
      </c>
      <c r="D126" s="17">
        <v>0.94050219557657289</v>
      </c>
      <c r="E126" s="17">
        <v>0.94254727543168082</v>
      </c>
      <c r="F126" s="17">
        <v>0.78839157774776725</v>
      </c>
      <c r="G126" s="17">
        <v>0.74162012586888115</v>
      </c>
      <c r="H126" s="17">
        <v>0.91199778930867748</v>
      </c>
      <c r="I126" s="17">
        <v>0.89495706720167056</v>
      </c>
      <c r="J126" s="17">
        <v>0.9093925696849845</v>
      </c>
      <c r="K126" s="17">
        <v>0.91812085122668741</v>
      </c>
      <c r="L126" s="18">
        <v>0.91078487570636235</v>
      </c>
      <c r="M126" s="17">
        <v>0.92254819222984286</v>
      </c>
      <c r="N126" s="17">
        <v>0.91715437037187197</v>
      </c>
      <c r="O126" s="17">
        <v>0.91738371221535131</v>
      </c>
      <c r="P126" s="17">
        <v>0.91001328235494072</v>
      </c>
      <c r="Q126" s="17">
        <v>0.90207914016494384</v>
      </c>
      <c r="R126" s="17">
        <v>0.79985811895311776</v>
      </c>
      <c r="S126" s="17">
        <v>0.81177742308769285</v>
      </c>
      <c r="T126" s="17">
        <v>0.84418886136011462</v>
      </c>
      <c r="U126" s="17">
        <v>0.77577727626744009</v>
      </c>
      <c r="V126" s="17">
        <v>0.76353626111258577</v>
      </c>
      <c r="W126" s="17">
        <v>0.78537998815326249</v>
      </c>
      <c r="X126" s="17">
        <v>0.74256922003307368</v>
      </c>
      <c r="Y126" s="17">
        <v>0.72458671085701476</v>
      </c>
      <c r="Z126" s="18">
        <v>0.72190752373415235</v>
      </c>
      <c r="AA126" s="18">
        <v>0.74072135939420136</v>
      </c>
      <c r="AB126" s="18">
        <v>0.69482608877449104</v>
      </c>
      <c r="AC126" s="17">
        <v>0.73388882747479278</v>
      </c>
      <c r="AD126" s="19">
        <v>0.72318610204693046</v>
      </c>
      <c r="AE126" s="17">
        <v>0.72290598028491371</v>
      </c>
      <c r="AF126" s="17">
        <v>0.72310567159506589</v>
      </c>
      <c r="AG126" s="17">
        <v>0.71958253403523875</v>
      </c>
      <c r="AH126" s="19">
        <v>0.71958253403523875</v>
      </c>
      <c r="AI126" s="17">
        <v>0.71958253403523875</v>
      </c>
      <c r="AJ126" s="17">
        <v>0.71958253403523875</v>
      </c>
      <c r="AK126" s="17">
        <v>0.71958253403523875</v>
      </c>
      <c r="AL126" s="17">
        <v>0.71958253403523875</v>
      </c>
      <c r="AM126" s="17">
        <v>0.71958253403523875</v>
      </c>
      <c r="AN126" s="17">
        <v>0.71958253403523875</v>
      </c>
      <c r="AO126" s="17">
        <v>0.71958253403523875</v>
      </c>
      <c r="AP126" s="17">
        <v>0.71958253403523875</v>
      </c>
      <c r="AQ126" s="17">
        <v>0.71958253403523875</v>
      </c>
      <c r="AR126" s="17">
        <v>0.71958253403523875</v>
      </c>
      <c r="AS126" s="17">
        <v>0.71958253403523875</v>
      </c>
      <c r="AT126" s="17">
        <v>0.71958253403523875</v>
      </c>
      <c r="AU126" s="17">
        <v>0.71958253403523875</v>
      </c>
      <c r="AV126" s="17">
        <v>0.71958253403523875</v>
      </c>
      <c r="AW126" s="17">
        <v>0.71958253403523875</v>
      </c>
      <c r="AX126" s="17">
        <v>0.71958253403523875</v>
      </c>
      <c r="AY126" s="17">
        <v>0.71958253403523875</v>
      </c>
      <c r="AZ126" s="17">
        <v>0.71958253403523875</v>
      </c>
      <c r="BA126" s="17">
        <v>0.71958253403523875</v>
      </c>
      <c r="BB126" s="17">
        <v>0.71958253403523875</v>
      </c>
      <c r="BC126" s="17">
        <v>0.71958253403523875</v>
      </c>
      <c r="BD126" s="17">
        <v>0.71958253403523875</v>
      </c>
      <c r="BE126" s="17">
        <v>0.71958253403523875</v>
      </c>
      <c r="BF126" s="17">
        <v>0.71958253403523875</v>
      </c>
      <c r="BG126" s="17">
        <v>0.71958253403523875</v>
      </c>
    </row>
    <row r="127" spans="1:59" s="8" customFormat="1" ht="12" customHeight="1" x14ac:dyDescent="0.25">
      <c r="A127" s="13" t="s">
        <v>65</v>
      </c>
      <c r="B127" s="8" t="s">
        <v>69</v>
      </c>
      <c r="C127" s="11" t="s">
        <v>67</v>
      </c>
      <c r="D127" s="17">
        <v>0.96251813035860279</v>
      </c>
      <c r="E127" s="17">
        <v>0.96632127850054705</v>
      </c>
      <c r="F127" s="17">
        <v>0.93078120629617533</v>
      </c>
      <c r="G127" s="17">
        <v>0.9232971552346928</v>
      </c>
      <c r="H127" s="17">
        <v>0.97212161021804944</v>
      </c>
      <c r="I127" s="17">
        <v>0.96494657967270292</v>
      </c>
      <c r="J127" s="17">
        <v>0.96203329672032878</v>
      </c>
      <c r="K127" s="17">
        <v>0.96028952589357863</v>
      </c>
      <c r="L127" s="18">
        <v>0.94589271357217841</v>
      </c>
      <c r="M127" s="17">
        <v>0.96845840866813726</v>
      </c>
      <c r="N127" s="17">
        <v>0.96802509871972098</v>
      </c>
      <c r="O127" s="17">
        <v>0.97995416087469933</v>
      </c>
      <c r="P127" s="17">
        <v>0.96087192942546851</v>
      </c>
      <c r="Q127" s="17">
        <v>0.96552733961457227</v>
      </c>
      <c r="R127" s="17">
        <v>0.92459060610565302</v>
      </c>
      <c r="S127" s="17">
        <v>0.91368818379611327</v>
      </c>
      <c r="T127" s="17">
        <v>0.90296141072640979</v>
      </c>
      <c r="U127" s="17">
        <v>0.88348386055408723</v>
      </c>
      <c r="V127" s="17">
        <v>0.86702510198060512</v>
      </c>
      <c r="W127" s="17">
        <v>0.84940675404447419</v>
      </c>
      <c r="X127" s="17">
        <v>0.85148606356345269</v>
      </c>
      <c r="Y127" s="17">
        <v>0.84535342755992382</v>
      </c>
      <c r="Z127" s="18">
        <v>0.83927823449491057</v>
      </c>
      <c r="AA127" s="18">
        <v>0.83837072860516137</v>
      </c>
      <c r="AB127" s="18">
        <v>0.83937677060261606</v>
      </c>
      <c r="AC127" s="17">
        <v>0.81776174731461315</v>
      </c>
      <c r="AD127" s="19">
        <v>0.83602818171544491</v>
      </c>
      <c r="AE127" s="17">
        <v>0.83416313254654928</v>
      </c>
      <c r="AF127" s="17">
        <v>0.83314011215687689</v>
      </c>
      <c r="AG127" s="17">
        <v>0.83209398886721997</v>
      </c>
      <c r="AH127" s="19">
        <v>0.83209398886721997</v>
      </c>
      <c r="AI127" s="17">
        <v>0.83209398886721997</v>
      </c>
      <c r="AJ127" s="17">
        <v>0.83209398886721997</v>
      </c>
      <c r="AK127" s="17">
        <v>0.83209398886721997</v>
      </c>
      <c r="AL127" s="17">
        <v>0.83209398886721997</v>
      </c>
      <c r="AM127" s="17">
        <v>0.83209398886721997</v>
      </c>
      <c r="AN127" s="17">
        <v>0.83209398886721997</v>
      </c>
      <c r="AO127" s="17">
        <v>0.83209398886721997</v>
      </c>
      <c r="AP127" s="17">
        <v>0.83209398886721997</v>
      </c>
      <c r="AQ127" s="17">
        <v>0.83209398886721997</v>
      </c>
      <c r="AR127" s="17">
        <v>0.83209398886721997</v>
      </c>
      <c r="AS127" s="17">
        <v>0.83209398886721997</v>
      </c>
      <c r="AT127" s="17">
        <v>0.83209398886721997</v>
      </c>
      <c r="AU127" s="17">
        <v>0.83209398886721997</v>
      </c>
      <c r="AV127" s="17">
        <v>0.83209398886721997</v>
      </c>
      <c r="AW127" s="17">
        <v>0.83209398886721997</v>
      </c>
      <c r="AX127" s="17">
        <v>0.83209398886721997</v>
      </c>
      <c r="AY127" s="17">
        <v>0.83209398886721997</v>
      </c>
      <c r="AZ127" s="17">
        <v>0.83209398886721997</v>
      </c>
      <c r="BA127" s="17">
        <v>0.83209398886721997</v>
      </c>
      <c r="BB127" s="17">
        <v>0.83209398886721997</v>
      </c>
      <c r="BC127" s="17">
        <v>0.83209398886721997</v>
      </c>
      <c r="BD127" s="17">
        <v>0.83209398886721997</v>
      </c>
      <c r="BE127" s="17">
        <v>0.83209398886721997</v>
      </c>
      <c r="BF127" s="17">
        <v>0.83209398886721997</v>
      </c>
      <c r="BG127" s="17">
        <v>0.83209398886721997</v>
      </c>
    </row>
    <row r="128" spans="1:59" s="8" customFormat="1" ht="12" customHeight="1" x14ac:dyDescent="0.25">
      <c r="A128" s="13" t="s">
        <v>66</v>
      </c>
      <c r="B128" s="8" t="s">
        <v>69</v>
      </c>
      <c r="C128" s="11" t="s">
        <v>67</v>
      </c>
      <c r="D128" s="17">
        <v>0.71624103693431262</v>
      </c>
      <c r="E128" s="17">
        <v>0.69110642585534343</v>
      </c>
      <c r="F128" s="17">
        <v>0.62193683551232992</v>
      </c>
      <c r="G128" s="17">
        <v>0.58839683062624681</v>
      </c>
      <c r="H128" s="17">
        <v>0.60141991763211888</v>
      </c>
      <c r="I128" s="17">
        <v>0.61998890871151302</v>
      </c>
      <c r="J128" s="17">
        <v>0.62962046946140293</v>
      </c>
      <c r="K128" s="17">
        <v>0.6509198145056373</v>
      </c>
      <c r="L128" s="18">
        <v>0.69781503447730986</v>
      </c>
      <c r="M128" s="17">
        <v>0.68489848768182715</v>
      </c>
      <c r="N128" s="17">
        <v>0.68315570871702003</v>
      </c>
      <c r="O128" s="17">
        <v>0.69086951472313229</v>
      </c>
      <c r="P128" s="17">
        <v>0.64893637365262402</v>
      </c>
      <c r="Q128" s="17">
        <v>0.64519995466902869</v>
      </c>
      <c r="R128" s="17">
        <v>0.61821054442958812</v>
      </c>
      <c r="S128" s="17">
        <v>0.60511460014161322</v>
      </c>
      <c r="T128" s="17">
        <v>0.6146154373734336</v>
      </c>
      <c r="U128" s="17">
        <v>0.62070516595339842</v>
      </c>
      <c r="V128" s="17">
        <v>0.60129013557875755</v>
      </c>
      <c r="W128" s="17">
        <v>0.59296898445212121</v>
      </c>
      <c r="X128" s="17">
        <v>0.54810693174194125</v>
      </c>
      <c r="Y128" s="17">
        <v>0.53525710971997853</v>
      </c>
      <c r="Z128" s="18">
        <v>0.53652564903856559</v>
      </c>
      <c r="AA128" s="18">
        <v>0.53152274687158541</v>
      </c>
      <c r="AB128" s="18">
        <v>0.52305893954430538</v>
      </c>
      <c r="AC128" s="17">
        <v>0.51654739436258201</v>
      </c>
      <c r="AD128" s="19">
        <v>0.52858236790740332</v>
      </c>
      <c r="AE128" s="17">
        <v>0.5272474195448883</v>
      </c>
      <c r="AF128" s="17">
        <v>0.52539177364615286</v>
      </c>
      <c r="AG128" s="17">
        <v>0.52416557900106642</v>
      </c>
      <c r="AH128" s="19">
        <v>0.52416557900106642</v>
      </c>
      <c r="AI128" s="17">
        <v>0.52416557900106642</v>
      </c>
      <c r="AJ128" s="17">
        <v>0.52416557900106642</v>
      </c>
      <c r="AK128" s="17">
        <v>0.52416557900106642</v>
      </c>
      <c r="AL128" s="17">
        <v>0.52416557900106642</v>
      </c>
      <c r="AM128" s="17">
        <v>0.52416557900106642</v>
      </c>
      <c r="AN128" s="17">
        <v>0.52416557900106642</v>
      </c>
      <c r="AO128" s="17">
        <v>0.52416557900106642</v>
      </c>
      <c r="AP128" s="17">
        <v>0.52416557900106642</v>
      </c>
      <c r="AQ128" s="17">
        <v>0.52416557900106642</v>
      </c>
      <c r="AR128" s="17">
        <v>0.52416557900106642</v>
      </c>
      <c r="AS128" s="17">
        <v>0.52416557900106642</v>
      </c>
      <c r="AT128" s="17">
        <v>0.52416557900106642</v>
      </c>
      <c r="AU128" s="17">
        <v>0.52416557900106642</v>
      </c>
      <c r="AV128" s="17">
        <v>0.52416557900106642</v>
      </c>
      <c r="AW128" s="17">
        <v>0.52416557900106642</v>
      </c>
      <c r="AX128" s="17">
        <v>0.52416557900106642</v>
      </c>
      <c r="AY128" s="17">
        <v>0.52416557900106642</v>
      </c>
      <c r="AZ128" s="17">
        <v>0.52416557900106642</v>
      </c>
      <c r="BA128" s="17">
        <v>0.52416557900106642</v>
      </c>
      <c r="BB128" s="17">
        <v>0.52416557900106642</v>
      </c>
      <c r="BC128" s="17">
        <v>0.52416557900106642</v>
      </c>
      <c r="BD128" s="17">
        <v>0.52416557900106642</v>
      </c>
      <c r="BE128" s="17">
        <v>0.52416557900106642</v>
      </c>
      <c r="BF128" s="17">
        <v>0.52416557900106642</v>
      </c>
      <c r="BG128" s="17">
        <v>0.52416557900106642</v>
      </c>
    </row>
    <row r="129" spans="1:59" s="8" customFormat="1" ht="12" customHeight="1" x14ac:dyDescent="0.25">
      <c r="A129" s="13" t="s">
        <v>49</v>
      </c>
      <c r="B129" s="8" t="s">
        <v>69</v>
      </c>
      <c r="C129" s="11" t="s">
        <v>68</v>
      </c>
      <c r="D129" s="17">
        <v>3.7001598640078225E-3</v>
      </c>
      <c r="E129" s="17">
        <v>4.5065194425321503E-3</v>
      </c>
      <c r="F129" s="17">
        <v>3.4448532779862593E-3</v>
      </c>
      <c r="G129" s="17">
        <v>6.3113576319407776E-3</v>
      </c>
      <c r="H129" s="17">
        <v>5.8392667910196578E-3</v>
      </c>
      <c r="I129" s="17">
        <v>5.875178717824045E-3</v>
      </c>
      <c r="J129" s="17">
        <v>6.1214888017259118E-3</v>
      </c>
      <c r="K129" s="17">
        <v>7.6767153649661734E-3</v>
      </c>
      <c r="L129" s="18">
        <v>4.8949275586642142E-3</v>
      </c>
      <c r="M129" s="17">
        <v>1.4730837013231976E-2</v>
      </c>
      <c r="N129" s="17">
        <v>1.6875319531595889E-2</v>
      </c>
      <c r="O129" s="17">
        <v>1.6985556295217304E-2</v>
      </c>
      <c r="P129" s="17">
        <v>1.758038197082399E-2</v>
      </c>
      <c r="Q129" s="17">
        <v>2.0359089561851035E-2</v>
      </c>
      <c r="R129" s="17">
        <v>1.9410817584384787E-2</v>
      </c>
      <c r="S129" s="17">
        <v>1.7993023457354526E-2</v>
      </c>
      <c r="T129" s="17">
        <v>1.9429181294851841E-2</v>
      </c>
      <c r="U129" s="17">
        <v>2.0957703684398941E-2</v>
      </c>
      <c r="V129" s="17">
        <v>2.1311218725784564E-2</v>
      </c>
      <c r="W129" s="17">
        <v>1.8049132054816411E-2</v>
      </c>
      <c r="X129" s="17">
        <v>1.3088352661842788E-2</v>
      </c>
      <c r="Y129" s="17">
        <v>1.695188233707523E-2</v>
      </c>
      <c r="Z129" s="18">
        <v>1.3006058311284407E-2</v>
      </c>
      <c r="AA129" s="18">
        <v>1.2098989892465814E-2</v>
      </c>
      <c r="AB129" s="18">
        <v>1.5456929401076E-2</v>
      </c>
      <c r="AC129" s="17">
        <v>1.7787974323186295E-2</v>
      </c>
      <c r="AD129" s="19">
        <v>1.5060366853017593E-2</v>
      </c>
      <c r="AE129" s="17">
        <v>1.4682063756206065E-2</v>
      </c>
      <c r="AF129" s="17">
        <v>1.5017264845190503E-2</v>
      </c>
      <c r="AG129" s="17">
        <v>1.5600919835735194E-2</v>
      </c>
      <c r="AH129" s="19">
        <v>1.5600919835735194E-2</v>
      </c>
      <c r="AI129" s="17">
        <v>1.5600919835735194E-2</v>
      </c>
      <c r="AJ129" s="17">
        <v>1.5600919835735194E-2</v>
      </c>
      <c r="AK129" s="17">
        <v>1.5600919835735194E-2</v>
      </c>
      <c r="AL129" s="17">
        <v>1.5600919835735194E-2</v>
      </c>
      <c r="AM129" s="17">
        <v>1.5600919835735194E-2</v>
      </c>
      <c r="AN129" s="17">
        <v>1.5600919835735194E-2</v>
      </c>
      <c r="AO129" s="17">
        <v>1.5600919835735194E-2</v>
      </c>
      <c r="AP129" s="17">
        <v>1.5600919835735194E-2</v>
      </c>
      <c r="AQ129" s="17">
        <v>1.5600919835735194E-2</v>
      </c>
      <c r="AR129" s="17">
        <v>1.5600919835735194E-2</v>
      </c>
      <c r="AS129" s="17">
        <v>1.5600919835735194E-2</v>
      </c>
      <c r="AT129" s="17">
        <v>1.5600919835735194E-2</v>
      </c>
      <c r="AU129" s="17">
        <v>1.5600919835735194E-2</v>
      </c>
      <c r="AV129" s="17">
        <v>1.5600919835735194E-2</v>
      </c>
      <c r="AW129" s="17">
        <v>1.5600919835735194E-2</v>
      </c>
      <c r="AX129" s="17">
        <v>1.5600919835735194E-2</v>
      </c>
      <c r="AY129" s="17">
        <v>1.5600919835735194E-2</v>
      </c>
      <c r="AZ129" s="17">
        <v>1.5600919835735194E-2</v>
      </c>
      <c r="BA129" s="17">
        <v>1.5600919835735194E-2</v>
      </c>
      <c r="BB129" s="17">
        <v>1.5600919835735194E-2</v>
      </c>
      <c r="BC129" s="17">
        <v>1.5600919835735194E-2</v>
      </c>
      <c r="BD129" s="17">
        <v>1.5600919835735194E-2</v>
      </c>
      <c r="BE129" s="17">
        <v>1.5600919835735194E-2</v>
      </c>
      <c r="BF129" s="17">
        <v>1.5600919835735194E-2</v>
      </c>
      <c r="BG129" s="17">
        <v>1.5600919835735194E-2</v>
      </c>
    </row>
    <row r="130" spans="1:59" s="8" customFormat="1" ht="12" customHeight="1" x14ac:dyDescent="0.25">
      <c r="A130" s="13" t="s">
        <v>52</v>
      </c>
      <c r="B130" s="8" t="s">
        <v>69</v>
      </c>
      <c r="C130" s="11" t="s">
        <v>68</v>
      </c>
      <c r="D130" s="17">
        <v>1.0168638383672017E-2</v>
      </c>
      <c r="E130" s="17">
        <v>1.3356824060314161E-2</v>
      </c>
      <c r="F130" s="17">
        <v>9.1699598256785343E-3</v>
      </c>
      <c r="G130" s="17">
        <v>1.4659410939867636E-2</v>
      </c>
      <c r="H130" s="17">
        <v>2.1955737708178474E-2</v>
      </c>
      <c r="I130" s="17">
        <v>2.4220262618190706E-2</v>
      </c>
      <c r="J130" s="17">
        <v>2.6661176090444653E-2</v>
      </c>
      <c r="K130" s="17">
        <v>3.0656910067858367E-2</v>
      </c>
      <c r="L130" s="18">
        <v>2.1750718311548706E-2</v>
      </c>
      <c r="M130" s="17">
        <v>5.2093810742106839E-2</v>
      </c>
      <c r="N130" s="17">
        <v>5.8881961541473161E-2</v>
      </c>
      <c r="O130" s="17">
        <v>5.9104123004737531E-2</v>
      </c>
      <c r="P130" s="17">
        <v>7.62138850876872E-2</v>
      </c>
      <c r="Q130" s="17">
        <v>9.1624836001240911E-2</v>
      </c>
      <c r="R130" s="17">
        <v>8.9620358487982096E-2</v>
      </c>
      <c r="S130" s="17">
        <v>0.14013190998674527</v>
      </c>
      <c r="T130" s="17">
        <v>8.1187599573738015E-2</v>
      </c>
      <c r="U130" s="17">
        <v>8.6666281425318265E-2</v>
      </c>
      <c r="V130" s="17">
        <v>8.595280528520427E-2</v>
      </c>
      <c r="W130" s="17">
        <v>7.1217403354891268E-2</v>
      </c>
      <c r="X130" s="17">
        <v>4.4251447514425613E-2</v>
      </c>
      <c r="Y130" s="17">
        <v>4.6963406441317856E-2</v>
      </c>
      <c r="Z130" s="18">
        <v>3.2558823853487739E-2</v>
      </c>
      <c r="AA130" s="18">
        <v>2.8088675453796223E-2</v>
      </c>
      <c r="AB130" s="18">
        <v>4.3123409517528001E-2</v>
      </c>
      <c r="AC130" s="17">
        <v>3.6452285459326939E-2</v>
      </c>
      <c r="AD130" s="19">
        <v>3.7437320145091268E-2</v>
      </c>
      <c r="AE130" s="17">
        <v>3.5532102885845851E-2</v>
      </c>
      <c r="AF130" s="17">
        <v>3.612675869231774E-2</v>
      </c>
      <c r="AG130" s="17">
        <v>3.7734375340021886E-2</v>
      </c>
      <c r="AH130" s="19">
        <v>3.7734375340021886E-2</v>
      </c>
      <c r="AI130" s="17">
        <v>3.7734375340021886E-2</v>
      </c>
      <c r="AJ130" s="17">
        <v>3.7734375340021886E-2</v>
      </c>
      <c r="AK130" s="17">
        <v>3.7734375340021886E-2</v>
      </c>
      <c r="AL130" s="17">
        <v>3.7734375340021886E-2</v>
      </c>
      <c r="AM130" s="17">
        <v>3.7734375340021886E-2</v>
      </c>
      <c r="AN130" s="17">
        <v>3.7734375340021886E-2</v>
      </c>
      <c r="AO130" s="17">
        <v>3.7734375340021886E-2</v>
      </c>
      <c r="AP130" s="17">
        <v>3.7734375340021886E-2</v>
      </c>
      <c r="AQ130" s="17">
        <v>3.7734375340021886E-2</v>
      </c>
      <c r="AR130" s="17">
        <v>3.7734375340021886E-2</v>
      </c>
      <c r="AS130" s="17">
        <v>3.7734375340021886E-2</v>
      </c>
      <c r="AT130" s="17">
        <v>3.7734375340021886E-2</v>
      </c>
      <c r="AU130" s="17">
        <v>3.7734375340021886E-2</v>
      </c>
      <c r="AV130" s="17">
        <v>3.7734375340021886E-2</v>
      </c>
      <c r="AW130" s="17">
        <v>3.7734375340021886E-2</v>
      </c>
      <c r="AX130" s="17">
        <v>3.7734375340021886E-2</v>
      </c>
      <c r="AY130" s="17">
        <v>3.7734375340021886E-2</v>
      </c>
      <c r="AZ130" s="17">
        <v>3.7734375340021886E-2</v>
      </c>
      <c r="BA130" s="17">
        <v>3.7734375340021886E-2</v>
      </c>
      <c r="BB130" s="17">
        <v>3.7734375340021886E-2</v>
      </c>
      <c r="BC130" s="17">
        <v>3.7734375340021886E-2</v>
      </c>
      <c r="BD130" s="17">
        <v>3.7734375340021886E-2</v>
      </c>
      <c r="BE130" s="17">
        <v>3.7734375340021886E-2</v>
      </c>
      <c r="BF130" s="17">
        <v>3.7734375340021886E-2</v>
      </c>
      <c r="BG130" s="17">
        <v>3.7734375340021886E-2</v>
      </c>
    </row>
    <row r="131" spans="1:59" s="8" customFormat="1" ht="12" customHeight="1" x14ac:dyDescent="0.25">
      <c r="A131" s="13" t="s">
        <v>53</v>
      </c>
      <c r="B131" s="8" t="s">
        <v>69</v>
      </c>
      <c r="C131" s="11" t="s">
        <v>68</v>
      </c>
      <c r="D131" s="17">
        <v>7.2516331378849443E-3</v>
      </c>
      <c r="E131" s="17">
        <v>1.9590634161999E-2</v>
      </c>
      <c r="F131" s="17">
        <v>1.8877736746248045E-2</v>
      </c>
      <c r="G131" s="17">
        <v>2.4828320373723661E-2</v>
      </c>
      <c r="H131" s="17">
        <v>2.7415809478217871E-2</v>
      </c>
      <c r="I131" s="17">
        <v>2.523794972044309E-2</v>
      </c>
      <c r="J131" s="17">
        <v>2.429176324098356E-2</v>
      </c>
      <c r="K131" s="17">
        <v>2.5201897586601473E-2</v>
      </c>
      <c r="L131" s="18">
        <v>1.4722265647440566E-2</v>
      </c>
      <c r="M131" s="17">
        <v>5.5635736939988099E-2</v>
      </c>
      <c r="N131" s="17">
        <v>5.7297299236722825E-2</v>
      </c>
      <c r="O131" s="17">
        <v>5.3281732420760335E-2</v>
      </c>
      <c r="P131" s="17">
        <v>4.5872682035212192E-2</v>
      </c>
      <c r="Q131" s="17">
        <v>4.0814137730883646E-2</v>
      </c>
      <c r="R131" s="17">
        <v>3.5906736228926942E-2</v>
      </c>
      <c r="S131" s="17">
        <v>4.7640402569353188E-2</v>
      </c>
      <c r="T131" s="17">
        <v>4.0008810812065372E-2</v>
      </c>
      <c r="U131" s="17">
        <v>5.1039959695664674E-2</v>
      </c>
      <c r="V131" s="17">
        <v>4.8129591516676187E-2</v>
      </c>
      <c r="W131" s="17">
        <v>4.9368283440399577E-2</v>
      </c>
      <c r="X131" s="17">
        <v>4.0610322099620788E-2</v>
      </c>
      <c r="Y131" s="17">
        <v>4.4365031385293317E-2</v>
      </c>
      <c r="Z131" s="18">
        <v>3.3347452385080072E-2</v>
      </c>
      <c r="AA131" s="18">
        <v>3.0555450391740357E-2</v>
      </c>
      <c r="AB131" s="18">
        <v>2.9319071911202543E-2</v>
      </c>
      <c r="AC131" s="17">
        <v>3.9028853338745999E-2</v>
      </c>
      <c r="AD131" s="19">
        <v>3.5323171882412518E-2</v>
      </c>
      <c r="AE131" s="17">
        <v>3.3514799981836263E-2</v>
      </c>
      <c r="AF131" s="17">
        <v>3.35482695011875E-2</v>
      </c>
      <c r="AG131" s="17">
        <v>3.4146833323076886E-2</v>
      </c>
      <c r="AH131" s="19">
        <v>3.4146833323076886E-2</v>
      </c>
      <c r="AI131" s="17">
        <v>3.4146833323076886E-2</v>
      </c>
      <c r="AJ131" s="17">
        <v>3.4146833323076886E-2</v>
      </c>
      <c r="AK131" s="17">
        <v>3.4146833323076886E-2</v>
      </c>
      <c r="AL131" s="17">
        <v>3.4146833323076886E-2</v>
      </c>
      <c r="AM131" s="17">
        <v>3.4146833323076886E-2</v>
      </c>
      <c r="AN131" s="17">
        <v>3.4146833323076886E-2</v>
      </c>
      <c r="AO131" s="17">
        <v>3.4146833323076886E-2</v>
      </c>
      <c r="AP131" s="17">
        <v>3.4146833323076886E-2</v>
      </c>
      <c r="AQ131" s="17">
        <v>3.4146833323076886E-2</v>
      </c>
      <c r="AR131" s="17">
        <v>3.4146833323076886E-2</v>
      </c>
      <c r="AS131" s="17">
        <v>3.4146833323076886E-2</v>
      </c>
      <c r="AT131" s="17">
        <v>3.4146833323076886E-2</v>
      </c>
      <c r="AU131" s="17">
        <v>3.4146833323076886E-2</v>
      </c>
      <c r="AV131" s="17">
        <v>3.4146833323076886E-2</v>
      </c>
      <c r="AW131" s="17">
        <v>3.4146833323076886E-2</v>
      </c>
      <c r="AX131" s="17">
        <v>3.4146833323076886E-2</v>
      </c>
      <c r="AY131" s="17">
        <v>3.4146833323076886E-2</v>
      </c>
      <c r="AZ131" s="17">
        <v>3.4146833323076886E-2</v>
      </c>
      <c r="BA131" s="17">
        <v>3.4146833323076886E-2</v>
      </c>
      <c r="BB131" s="17">
        <v>3.4146833323076886E-2</v>
      </c>
      <c r="BC131" s="17">
        <v>3.4146833323076886E-2</v>
      </c>
      <c r="BD131" s="17">
        <v>3.4146833323076886E-2</v>
      </c>
      <c r="BE131" s="17">
        <v>3.4146833323076886E-2</v>
      </c>
      <c r="BF131" s="17">
        <v>3.4146833323076886E-2</v>
      </c>
      <c r="BG131" s="17">
        <v>3.4146833323076886E-2</v>
      </c>
    </row>
    <row r="132" spans="1:59" s="8" customFormat="1" ht="12" customHeight="1" x14ac:dyDescent="0.25">
      <c r="A132" s="13" t="s">
        <v>54</v>
      </c>
      <c r="B132" s="8" t="s">
        <v>69</v>
      </c>
      <c r="C132" s="11" t="s">
        <v>68</v>
      </c>
      <c r="D132" s="17">
        <v>2.5426919957840894E-3</v>
      </c>
      <c r="E132" s="17">
        <v>2.9140095743250866E-3</v>
      </c>
      <c r="F132" s="17">
        <v>2.591543340547993E-3</v>
      </c>
      <c r="G132" s="17">
        <v>2.3136304155775408E-3</v>
      </c>
      <c r="H132" s="17">
        <v>1.5382673713084524E-3</v>
      </c>
      <c r="I132" s="17">
        <v>1.3148871901315839E-3</v>
      </c>
      <c r="J132" s="17">
        <v>7.5878194130671425E-4</v>
      </c>
      <c r="K132" s="17">
        <v>1.3994340070915753E-3</v>
      </c>
      <c r="L132" s="18">
        <v>1.5338246878767901E-3</v>
      </c>
      <c r="M132" s="17">
        <v>1.0430658111885542E-3</v>
      </c>
      <c r="N132" s="17">
        <v>1.3105936638811123E-3</v>
      </c>
      <c r="O132" s="17">
        <v>1.3611609771223274E-3</v>
      </c>
      <c r="P132" s="17">
        <v>1.4982304593040604E-3</v>
      </c>
      <c r="Q132" s="17">
        <v>1.9113945802925931E-3</v>
      </c>
      <c r="R132" s="17">
        <v>2.3884640974045092E-3</v>
      </c>
      <c r="S132" s="17">
        <v>4.1661183619621312E-3</v>
      </c>
      <c r="T132" s="17">
        <v>4.5820409019763373E-3</v>
      </c>
      <c r="U132" s="17">
        <v>5.1821607681082991E-3</v>
      </c>
      <c r="V132" s="17">
        <v>5.4588979168191838E-3</v>
      </c>
      <c r="W132" s="17">
        <v>4.9186258981040645E-3</v>
      </c>
      <c r="X132" s="17">
        <v>5.2419245212481248E-3</v>
      </c>
      <c r="Y132" s="17">
        <v>5.244929543015686E-3</v>
      </c>
      <c r="Z132" s="18">
        <v>5.9317355769611356E-3</v>
      </c>
      <c r="AA132" s="18">
        <v>6.0812545208752027E-3</v>
      </c>
      <c r="AB132" s="18">
        <v>6.6516001751789396E-3</v>
      </c>
      <c r="AC132" s="17">
        <v>7.4791414625950672E-3</v>
      </c>
      <c r="AD132" s="19">
        <v>6.2777322557252546E-3</v>
      </c>
      <c r="AE132" s="17">
        <v>6.4842927982671217E-3</v>
      </c>
      <c r="AF132" s="17">
        <v>6.5948042425282294E-3</v>
      </c>
      <c r="AG132" s="17">
        <v>6.6975141868590438E-3</v>
      </c>
      <c r="AH132" s="19">
        <v>6.6975141868590438E-3</v>
      </c>
      <c r="AI132" s="17">
        <v>6.6975141868590438E-3</v>
      </c>
      <c r="AJ132" s="17">
        <v>6.6975141868590438E-3</v>
      </c>
      <c r="AK132" s="17">
        <v>6.6975141868590438E-3</v>
      </c>
      <c r="AL132" s="17">
        <v>6.6975141868590438E-3</v>
      </c>
      <c r="AM132" s="17">
        <v>6.6975141868590438E-3</v>
      </c>
      <c r="AN132" s="17">
        <v>6.6975141868590438E-3</v>
      </c>
      <c r="AO132" s="17">
        <v>6.6975141868590438E-3</v>
      </c>
      <c r="AP132" s="17">
        <v>6.6975141868590438E-3</v>
      </c>
      <c r="AQ132" s="17">
        <v>6.6975141868590438E-3</v>
      </c>
      <c r="AR132" s="17">
        <v>6.6975141868590438E-3</v>
      </c>
      <c r="AS132" s="17">
        <v>6.6975141868590438E-3</v>
      </c>
      <c r="AT132" s="17">
        <v>6.6975141868590438E-3</v>
      </c>
      <c r="AU132" s="17">
        <v>6.6975141868590438E-3</v>
      </c>
      <c r="AV132" s="17">
        <v>6.6975141868590438E-3</v>
      </c>
      <c r="AW132" s="17">
        <v>6.6975141868590438E-3</v>
      </c>
      <c r="AX132" s="17">
        <v>6.6975141868590438E-3</v>
      </c>
      <c r="AY132" s="17">
        <v>6.6975141868590438E-3</v>
      </c>
      <c r="AZ132" s="17">
        <v>6.6975141868590438E-3</v>
      </c>
      <c r="BA132" s="17">
        <v>6.6975141868590438E-3</v>
      </c>
      <c r="BB132" s="17">
        <v>6.6975141868590438E-3</v>
      </c>
      <c r="BC132" s="17">
        <v>6.6975141868590438E-3</v>
      </c>
      <c r="BD132" s="17">
        <v>6.6975141868590438E-3</v>
      </c>
      <c r="BE132" s="17">
        <v>6.6975141868590438E-3</v>
      </c>
      <c r="BF132" s="17">
        <v>6.6975141868590438E-3</v>
      </c>
      <c r="BG132" s="17">
        <v>6.6975141868590438E-3</v>
      </c>
    </row>
    <row r="133" spans="1:59" s="8" customFormat="1" ht="12" customHeight="1" x14ac:dyDescent="0.25">
      <c r="A133" s="13" t="s">
        <v>55</v>
      </c>
      <c r="B133" s="8" t="s">
        <v>69</v>
      </c>
      <c r="C133" s="11" t="s">
        <v>68</v>
      </c>
      <c r="D133" s="17">
        <v>2.4426162243634673E-4</v>
      </c>
      <c r="E133" s="17">
        <v>2.5973532191534961E-4</v>
      </c>
      <c r="F133" s="17">
        <v>1.5961683970980669E-4</v>
      </c>
      <c r="G133" s="17">
        <v>1.3621321231071563E-4</v>
      </c>
      <c r="H133" s="17">
        <v>1.725573813090545E-4</v>
      </c>
      <c r="I133" s="17">
        <v>1.3720660319406901E-4</v>
      </c>
      <c r="J133" s="17">
        <v>2.3277367791307231E-5</v>
      </c>
      <c r="K133" s="17">
        <v>3.9151168230378824E-6</v>
      </c>
      <c r="L133" s="18">
        <v>2.2250522854497622E-5</v>
      </c>
      <c r="M133" s="17">
        <v>0</v>
      </c>
      <c r="N133" s="17">
        <v>4.2371514888759719E-6</v>
      </c>
      <c r="O133" s="17">
        <v>0</v>
      </c>
      <c r="P133" s="17">
        <v>0</v>
      </c>
      <c r="Q133" s="17">
        <v>8.0315271530065626E-6</v>
      </c>
      <c r="R133" s="17">
        <v>0</v>
      </c>
      <c r="S133" s="17">
        <v>0</v>
      </c>
      <c r="T133" s="17">
        <v>0</v>
      </c>
      <c r="U133" s="17">
        <v>0</v>
      </c>
      <c r="V133" s="17">
        <v>5.0924851517621409E-4</v>
      </c>
      <c r="W133" s="17">
        <v>0</v>
      </c>
      <c r="X133" s="17">
        <v>0</v>
      </c>
      <c r="Y133" s="17">
        <v>0</v>
      </c>
      <c r="Z133" s="18">
        <v>0</v>
      </c>
      <c r="AA133" s="18">
        <v>0</v>
      </c>
      <c r="AB133" s="18">
        <v>0</v>
      </c>
      <c r="AC133" s="17">
        <v>0</v>
      </c>
      <c r="AD133" s="19">
        <v>0</v>
      </c>
      <c r="AE133" s="17">
        <v>0</v>
      </c>
      <c r="AF133" s="17">
        <v>0</v>
      </c>
      <c r="AG133" s="17">
        <v>0</v>
      </c>
      <c r="AH133" s="19">
        <v>0</v>
      </c>
      <c r="AI133" s="17">
        <v>0</v>
      </c>
      <c r="AJ133" s="17">
        <v>0</v>
      </c>
      <c r="AK133" s="17">
        <v>0</v>
      </c>
      <c r="AL133" s="17">
        <v>0</v>
      </c>
      <c r="AM133" s="17">
        <v>0</v>
      </c>
      <c r="AN133" s="17">
        <v>0</v>
      </c>
      <c r="AO133" s="17">
        <v>0</v>
      </c>
      <c r="AP133" s="17">
        <v>0</v>
      </c>
      <c r="AQ133" s="17">
        <v>0</v>
      </c>
      <c r="AR133" s="17">
        <v>0</v>
      </c>
      <c r="AS133" s="17">
        <v>0</v>
      </c>
      <c r="AT133" s="17">
        <v>0</v>
      </c>
      <c r="AU133" s="17">
        <v>0</v>
      </c>
      <c r="AV133" s="17">
        <v>0</v>
      </c>
      <c r="AW133" s="17">
        <v>0</v>
      </c>
      <c r="AX133" s="17">
        <v>0</v>
      </c>
      <c r="AY133" s="17">
        <v>0</v>
      </c>
      <c r="AZ133" s="17">
        <v>0</v>
      </c>
      <c r="BA133" s="17">
        <v>0</v>
      </c>
      <c r="BB133" s="17">
        <v>0</v>
      </c>
      <c r="BC133" s="17">
        <v>0</v>
      </c>
      <c r="BD133" s="17">
        <v>0</v>
      </c>
      <c r="BE133" s="17">
        <v>0</v>
      </c>
      <c r="BF133" s="17">
        <v>0</v>
      </c>
      <c r="BG133" s="17">
        <v>0</v>
      </c>
    </row>
    <row r="134" spans="1:59" s="8" customFormat="1" ht="12" customHeight="1" x14ac:dyDescent="0.25">
      <c r="A134" s="13" t="s">
        <v>56</v>
      </c>
      <c r="B134" s="8" t="s">
        <v>69</v>
      </c>
      <c r="C134" s="11" t="s">
        <v>68</v>
      </c>
      <c r="D134" s="17">
        <v>0</v>
      </c>
      <c r="E134" s="17">
        <v>2.2073418448544514E-4</v>
      </c>
      <c r="F134" s="17">
        <v>9.8755739859503021E-5</v>
      </c>
      <c r="G134" s="17">
        <v>7.4036319431489961E-5</v>
      </c>
      <c r="H134" s="17">
        <v>0</v>
      </c>
      <c r="I134" s="17">
        <v>3.4087267420778725E-5</v>
      </c>
      <c r="J134" s="17">
        <v>1.630683333143161E-5</v>
      </c>
      <c r="K134" s="17">
        <v>0</v>
      </c>
      <c r="L134" s="18">
        <v>0</v>
      </c>
      <c r="M134" s="17">
        <v>0</v>
      </c>
      <c r="N134" s="17">
        <v>6.4082156213600134E-4</v>
      </c>
      <c r="O134" s="17">
        <v>6.8939541116508091E-4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7">
        <v>4.6548701670934906E-7</v>
      </c>
      <c r="V134" s="17">
        <v>0</v>
      </c>
      <c r="W134" s="17">
        <v>0</v>
      </c>
      <c r="X134" s="17">
        <v>0</v>
      </c>
      <c r="Y134" s="17">
        <v>0</v>
      </c>
      <c r="Z134" s="18">
        <v>2.803984581373184E-7</v>
      </c>
      <c r="AA134" s="18">
        <v>0</v>
      </c>
      <c r="AB134" s="18">
        <v>1.9956411490674925E-5</v>
      </c>
      <c r="AC134" s="17">
        <v>6.4307818394680467E-5</v>
      </c>
      <c r="AD134" s="19">
        <v>1.6908925668746022E-5</v>
      </c>
      <c r="AE134" s="17">
        <v>2.0290710802450818E-5</v>
      </c>
      <c r="AF134" s="17">
        <v>2.4292773271317181E-5</v>
      </c>
      <c r="AG134" s="17">
        <v>2.9151327925580617E-5</v>
      </c>
      <c r="AH134" s="19">
        <v>2.9151327925580617E-5</v>
      </c>
      <c r="AI134" s="17">
        <v>2.9151327925580617E-5</v>
      </c>
      <c r="AJ134" s="17">
        <v>2.9151327925580617E-5</v>
      </c>
      <c r="AK134" s="17">
        <v>2.9151327925580617E-5</v>
      </c>
      <c r="AL134" s="17">
        <v>2.9151327925580617E-5</v>
      </c>
      <c r="AM134" s="17">
        <v>2.9151327925580617E-5</v>
      </c>
      <c r="AN134" s="17">
        <v>2.9151327925580617E-5</v>
      </c>
      <c r="AO134" s="17">
        <v>2.9151327925580617E-5</v>
      </c>
      <c r="AP134" s="17">
        <v>2.9151327925580617E-5</v>
      </c>
      <c r="AQ134" s="17">
        <v>2.9151327925580617E-5</v>
      </c>
      <c r="AR134" s="17">
        <v>2.9151327925580617E-5</v>
      </c>
      <c r="AS134" s="17">
        <v>2.9151327925580617E-5</v>
      </c>
      <c r="AT134" s="17">
        <v>2.9151327925580617E-5</v>
      </c>
      <c r="AU134" s="17">
        <v>2.9151327925580617E-5</v>
      </c>
      <c r="AV134" s="17">
        <v>2.9151327925580617E-5</v>
      </c>
      <c r="AW134" s="17">
        <v>2.9151327925580617E-5</v>
      </c>
      <c r="AX134" s="17">
        <v>2.9151327925580617E-5</v>
      </c>
      <c r="AY134" s="17">
        <v>2.9151327925580617E-5</v>
      </c>
      <c r="AZ134" s="17">
        <v>2.9151327925580617E-5</v>
      </c>
      <c r="BA134" s="17">
        <v>2.9151327925580617E-5</v>
      </c>
      <c r="BB134" s="17">
        <v>2.9151327925580617E-5</v>
      </c>
      <c r="BC134" s="17">
        <v>2.9151327925580617E-5</v>
      </c>
      <c r="BD134" s="17">
        <v>2.9151327925580617E-5</v>
      </c>
      <c r="BE134" s="17">
        <v>2.9151327925580617E-5</v>
      </c>
      <c r="BF134" s="17">
        <v>2.9151327925580617E-5</v>
      </c>
      <c r="BG134" s="17">
        <v>2.9151327925580617E-5</v>
      </c>
    </row>
    <row r="135" spans="1:59" s="8" customFormat="1" ht="12" customHeight="1" x14ac:dyDescent="0.25">
      <c r="A135" s="13" t="s">
        <v>57</v>
      </c>
      <c r="B135" s="8" t="s">
        <v>69</v>
      </c>
      <c r="C135" s="11" t="s">
        <v>68</v>
      </c>
      <c r="D135" s="17">
        <v>7.9643820214753938E-4</v>
      </c>
      <c r="E135" s="17">
        <v>8.5078253468162863E-4</v>
      </c>
      <c r="F135" s="17">
        <v>4.9870330717905354E-4</v>
      </c>
      <c r="G135" s="17">
        <v>5.6745745101603826E-4</v>
      </c>
      <c r="H135" s="17">
        <v>6.0024602620077779E-4</v>
      </c>
      <c r="I135" s="17">
        <v>4.2727088349838366E-4</v>
      </c>
      <c r="J135" s="17">
        <v>7.3851269627952108E-5</v>
      </c>
      <c r="K135" s="17">
        <v>9.4219574591665101E-5</v>
      </c>
      <c r="L135" s="18">
        <v>3.4150751846151483E-4</v>
      </c>
      <c r="M135" s="17">
        <v>0</v>
      </c>
      <c r="N135" s="17">
        <v>0</v>
      </c>
      <c r="O135" s="17">
        <v>0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7">
        <v>0</v>
      </c>
      <c r="V135" s="17">
        <v>0</v>
      </c>
      <c r="W135" s="17">
        <v>0</v>
      </c>
      <c r="X135" s="17">
        <v>0</v>
      </c>
      <c r="Y135" s="17">
        <v>0</v>
      </c>
      <c r="Z135" s="18">
        <v>3.3831216426232062E-3</v>
      </c>
      <c r="AA135" s="18">
        <v>0</v>
      </c>
      <c r="AB135" s="18">
        <v>2.4801501561641146E-3</v>
      </c>
      <c r="AC135" s="17">
        <v>1.8654502307011433E-5</v>
      </c>
      <c r="AD135" s="19">
        <v>1.176385260218904E-3</v>
      </c>
      <c r="AE135" s="17">
        <v>1.4116623122625294E-3</v>
      </c>
      <c r="AF135" s="17">
        <v>1.0173704461904354E-3</v>
      </c>
      <c r="AG135" s="17">
        <v>1.2208445354287001E-3</v>
      </c>
      <c r="AH135" s="19">
        <v>1.2208445354287001E-3</v>
      </c>
      <c r="AI135" s="17">
        <v>1.2208445354287001E-3</v>
      </c>
      <c r="AJ135" s="17">
        <v>1.2208445354287001E-3</v>
      </c>
      <c r="AK135" s="17">
        <v>1.2208445354287001E-3</v>
      </c>
      <c r="AL135" s="17">
        <v>1.2208445354287001E-3</v>
      </c>
      <c r="AM135" s="17">
        <v>1.2208445354287001E-3</v>
      </c>
      <c r="AN135" s="17">
        <v>1.2208445354287001E-3</v>
      </c>
      <c r="AO135" s="17">
        <v>1.2208445354287001E-3</v>
      </c>
      <c r="AP135" s="17">
        <v>1.2208445354287001E-3</v>
      </c>
      <c r="AQ135" s="17">
        <v>1.2208445354287001E-3</v>
      </c>
      <c r="AR135" s="17">
        <v>1.2208445354287001E-3</v>
      </c>
      <c r="AS135" s="17">
        <v>1.2208445354287001E-3</v>
      </c>
      <c r="AT135" s="17">
        <v>1.2208445354287001E-3</v>
      </c>
      <c r="AU135" s="17">
        <v>1.2208445354287001E-3</v>
      </c>
      <c r="AV135" s="17">
        <v>1.2208445354287001E-3</v>
      </c>
      <c r="AW135" s="17">
        <v>1.2208445354287001E-3</v>
      </c>
      <c r="AX135" s="17">
        <v>1.2208445354287001E-3</v>
      </c>
      <c r="AY135" s="17">
        <v>1.2208445354287001E-3</v>
      </c>
      <c r="AZ135" s="17">
        <v>1.2208445354287001E-3</v>
      </c>
      <c r="BA135" s="17">
        <v>1.2208445354287001E-3</v>
      </c>
      <c r="BB135" s="17">
        <v>1.2208445354287001E-3</v>
      </c>
      <c r="BC135" s="17">
        <v>1.2208445354287001E-3</v>
      </c>
      <c r="BD135" s="17">
        <v>1.2208445354287001E-3</v>
      </c>
      <c r="BE135" s="17">
        <v>1.2208445354287001E-3</v>
      </c>
      <c r="BF135" s="17">
        <v>1.2208445354287001E-3</v>
      </c>
      <c r="BG135" s="17">
        <v>1.2208445354287001E-3</v>
      </c>
    </row>
    <row r="136" spans="1:59" s="8" customFormat="1" ht="12" customHeight="1" x14ac:dyDescent="0.25">
      <c r="A136" s="13" t="s">
        <v>58</v>
      </c>
      <c r="B136" s="8" t="s">
        <v>69</v>
      </c>
      <c r="C136" s="11" t="s">
        <v>68</v>
      </c>
      <c r="D136" s="17">
        <v>1.0207563215869032E-2</v>
      </c>
      <c r="E136" s="17">
        <v>5.666854266548705E-2</v>
      </c>
      <c r="F136" s="17">
        <v>4.3663376930472758E-2</v>
      </c>
      <c r="G136" s="17">
        <v>3.9645945703996759E-2</v>
      </c>
      <c r="H136" s="17">
        <v>2.3568585779422536E-2</v>
      </c>
      <c r="I136" s="17">
        <v>1.6430061846389721E-2</v>
      </c>
      <c r="J136" s="17">
        <v>1.8915183696073312E-2</v>
      </c>
      <c r="K136" s="17">
        <v>1.7729390203197033E-2</v>
      </c>
      <c r="L136" s="18">
        <v>2.6297044580626223E-2</v>
      </c>
      <c r="M136" s="17">
        <v>3.1270355033498641E-2</v>
      </c>
      <c r="N136" s="17">
        <v>3.5224350823445862E-2</v>
      </c>
      <c r="O136" s="17">
        <v>1.9412052496482802E-2</v>
      </c>
      <c r="P136" s="17">
        <v>7.8447170928467504E-3</v>
      </c>
      <c r="Q136" s="17">
        <v>1.0252144994118353E-2</v>
      </c>
      <c r="R136" s="17">
        <v>1.6480547414245605E-2</v>
      </c>
      <c r="S136" s="17">
        <v>3.0098122993111546E-2</v>
      </c>
      <c r="T136" s="17">
        <v>2.7716907433496415E-2</v>
      </c>
      <c r="U136" s="17">
        <v>3.4383170880344684E-2</v>
      </c>
      <c r="V136" s="17">
        <v>3.2192609321160616E-2</v>
      </c>
      <c r="W136" s="17">
        <v>3.2532564676198424E-2</v>
      </c>
      <c r="X136" s="17">
        <v>2.3544964740220681E-2</v>
      </c>
      <c r="Y136" s="17">
        <v>1.5007821358265802E-2</v>
      </c>
      <c r="Z136" s="18">
        <v>2.023935360329918E-2</v>
      </c>
      <c r="AA136" s="18">
        <v>3.023146134195745E-2</v>
      </c>
      <c r="AB136" s="18">
        <v>2.8201785932575101E-2</v>
      </c>
      <c r="AC136" s="17">
        <v>1.649641822960184E-2</v>
      </c>
      <c r="AD136" s="19">
        <v>2.2035368093139773E-2</v>
      </c>
      <c r="AE136" s="17">
        <v>2.3440877440114583E-2</v>
      </c>
      <c r="AF136" s="17">
        <v>2.4081182207477791E-2</v>
      </c>
      <c r="AG136" s="17">
        <v>2.2851126380581843E-2</v>
      </c>
      <c r="AH136" s="19">
        <v>2.2851126380581843E-2</v>
      </c>
      <c r="AI136" s="17">
        <v>2.2851126380581843E-2</v>
      </c>
      <c r="AJ136" s="17">
        <v>2.2851126380581843E-2</v>
      </c>
      <c r="AK136" s="17">
        <v>2.2851126380581843E-2</v>
      </c>
      <c r="AL136" s="17">
        <v>2.2851126380581843E-2</v>
      </c>
      <c r="AM136" s="17">
        <v>2.2851126380581843E-2</v>
      </c>
      <c r="AN136" s="17">
        <v>2.2851126380581843E-2</v>
      </c>
      <c r="AO136" s="17">
        <v>2.2851126380581843E-2</v>
      </c>
      <c r="AP136" s="17">
        <v>2.2851126380581843E-2</v>
      </c>
      <c r="AQ136" s="17">
        <v>2.2851126380581843E-2</v>
      </c>
      <c r="AR136" s="17">
        <v>2.2851126380581843E-2</v>
      </c>
      <c r="AS136" s="17">
        <v>2.2851126380581843E-2</v>
      </c>
      <c r="AT136" s="17">
        <v>2.2851126380581843E-2</v>
      </c>
      <c r="AU136" s="17">
        <v>2.2851126380581843E-2</v>
      </c>
      <c r="AV136" s="17">
        <v>2.2851126380581843E-2</v>
      </c>
      <c r="AW136" s="17">
        <v>2.2851126380581843E-2</v>
      </c>
      <c r="AX136" s="17">
        <v>2.2851126380581843E-2</v>
      </c>
      <c r="AY136" s="17">
        <v>2.2851126380581843E-2</v>
      </c>
      <c r="AZ136" s="17">
        <v>2.2851126380581843E-2</v>
      </c>
      <c r="BA136" s="17">
        <v>2.2851126380581843E-2</v>
      </c>
      <c r="BB136" s="17">
        <v>2.2851126380581843E-2</v>
      </c>
      <c r="BC136" s="17">
        <v>2.2851126380581843E-2</v>
      </c>
      <c r="BD136" s="17">
        <v>2.2851126380581843E-2</v>
      </c>
      <c r="BE136" s="17">
        <v>2.2851126380581843E-2</v>
      </c>
      <c r="BF136" s="17">
        <v>2.2851126380581843E-2</v>
      </c>
      <c r="BG136" s="17">
        <v>2.2851126380581843E-2</v>
      </c>
    </row>
    <row r="137" spans="1:59" s="8" customFormat="1" ht="12" customHeight="1" x14ac:dyDescent="0.25">
      <c r="A137" s="13" t="s">
        <v>59</v>
      </c>
      <c r="B137" s="8" t="s">
        <v>69</v>
      </c>
      <c r="C137" s="11" t="s">
        <v>68</v>
      </c>
      <c r="D137" s="17">
        <v>3.2661370095100069E-2</v>
      </c>
      <c r="E137" s="17">
        <v>5.8442102216581145E-2</v>
      </c>
      <c r="F137" s="17">
        <v>4.1755407391473154E-2</v>
      </c>
      <c r="G137" s="17">
        <v>2.6926144250201411E-2</v>
      </c>
      <c r="H137" s="17">
        <v>2.1089650604677355E-2</v>
      </c>
      <c r="I137" s="17">
        <v>2.2458989942963758E-2</v>
      </c>
      <c r="J137" s="17">
        <v>1.9795438039146355E-2</v>
      </c>
      <c r="K137" s="17">
        <v>2.4581673826226662E-2</v>
      </c>
      <c r="L137" s="18">
        <v>5.0519434277134831E-2</v>
      </c>
      <c r="M137" s="17">
        <v>4.8249393334833995E-2</v>
      </c>
      <c r="N137" s="17">
        <v>6.9511096701821443E-2</v>
      </c>
      <c r="O137" s="17">
        <v>7.8380976202478747E-2</v>
      </c>
      <c r="P137" s="17">
        <v>6.9698095098985127E-2</v>
      </c>
      <c r="Q137" s="17">
        <v>6.9849987086229581E-2</v>
      </c>
      <c r="R137" s="17">
        <v>6.8983839066735206E-2</v>
      </c>
      <c r="S137" s="17">
        <v>8.0457879172084065E-2</v>
      </c>
      <c r="T137" s="17">
        <v>7.6018869526174287E-2</v>
      </c>
      <c r="U137" s="17">
        <v>7.5909031974920937E-2</v>
      </c>
      <c r="V137" s="17">
        <v>7.5336903545839967E-2</v>
      </c>
      <c r="W137" s="17">
        <v>7.1793960459250961E-2</v>
      </c>
      <c r="X137" s="17">
        <v>5.4501178866658305E-2</v>
      </c>
      <c r="Y137" s="17">
        <v>4.6893872287351146E-2</v>
      </c>
      <c r="Z137" s="18">
        <v>5.3914937056491787E-2</v>
      </c>
      <c r="AA137" s="18">
        <v>5.7072679795092285E-2</v>
      </c>
      <c r="AB137" s="18">
        <v>5.8511679880885896E-2</v>
      </c>
      <c r="AC137" s="17">
        <v>5.2693415901841102E-2</v>
      </c>
      <c r="AD137" s="19">
        <v>5.3817316984332453E-2</v>
      </c>
      <c r="AE137" s="17">
        <v>5.5202005923728703E-2</v>
      </c>
      <c r="AF137" s="17">
        <v>5.5459419697175938E-2</v>
      </c>
      <c r="AG137" s="17">
        <v>5.5136767677592791E-2</v>
      </c>
      <c r="AH137" s="19">
        <v>5.5136767677592791E-2</v>
      </c>
      <c r="AI137" s="17">
        <v>5.5136767677592791E-2</v>
      </c>
      <c r="AJ137" s="17">
        <v>5.5136767677592791E-2</v>
      </c>
      <c r="AK137" s="17">
        <v>5.5136767677592791E-2</v>
      </c>
      <c r="AL137" s="17">
        <v>5.5136767677592791E-2</v>
      </c>
      <c r="AM137" s="17">
        <v>5.5136767677592791E-2</v>
      </c>
      <c r="AN137" s="17">
        <v>5.5136767677592791E-2</v>
      </c>
      <c r="AO137" s="17">
        <v>5.5136767677592791E-2</v>
      </c>
      <c r="AP137" s="17">
        <v>5.5136767677592791E-2</v>
      </c>
      <c r="AQ137" s="17">
        <v>5.5136767677592791E-2</v>
      </c>
      <c r="AR137" s="17">
        <v>5.5136767677592791E-2</v>
      </c>
      <c r="AS137" s="17">
        <v>5.5136767677592791E-2</v>
      </c>
      <c r="AT137" s="17">
        <v>5.5136767677592791E-2</v>
      </c>
      <c r="AU137" s="17">
        <v>5.5136767677592791E-2</v>
      </c>
      <c r="AV137" s="17">
        <v>5.5136767677592791E-2</v>
      </c>
      <c r="AW137" s="17">
        <v>5.5136767677592791E-2</v>
      </c>
      <c r="AX137" s="17">
        <v>5.5136767677592791E-2</v>
      </c>
      <c r="AY137" s="17">
        <v>5.5136767677592791E-2</v>
      </c>
      <c r="AZ137" s="17">
        <v>5.5136767677592791E-2</v>
      </c>
      <c r="BA137" s="17">
        <v>5.5136767677592791E-2</v>
      </c>
      <c r="BB137" s="17">
        <v>5.5136767677592791E-2</v>
      </c>
      <c r="BC137" s="17">
        <v>5.5136767677592791E-2</v>
      </c>
      <c r="BD137" s="17">
        <v>5.5136767677592791E-2</v>
      </c>
      <c r="BE137" s="17">
        <v>5.5136767677592791E-2</v>
      </c>
      <c r="BF137" s="17">
        <v>5.5136767677592791E-2</v>
      </c>
      <c r="BG137" s="17">
        <v>5.5136767677592791E-2</v>
      </c>
    </row>
    <row r="138" spans="1:59" s="8" customFormat="1" ht="12" customHeight="1" x14ac:dyDescent="0.25">
      <c r="A138" s="13" t="s">
        <v>60</v>
      </c>
      <c r="B138" s="8" t="s">
        <v>69</v>
      </c>
      <c r="C138" s="11" t="s">
        <v>68</v>
      </c>
      <c r="D138" s="17">
        <v>0</v>
      </c>
      <c r="E138" s="17">
        <v>1.0409090418313698E-5</v>
      </c>
      <c r="F138" s="17">
        <v>2.5481057946952738E-4</v>
      </c>
      <c r="G138" s="17">
        <v>4.1105133653052161E-4</v>
      </c>
      <c r="H138" s="17">
        <v>3.391187425895181E-4</v>
      </c>
      <c r="I138" s="17">
        <v>0</v>
      </c>
      <c r="J138" s="17">
        <v>2.0461550542266851E-4</v>
      </c>
      <c r="K138" s="17">
        <v>2.5347768610925589E-4</v>
      </c>
      <c r="L138" s="18">
        <v>3.6113819023106701E-4</v>
      </c>
      <c r="M138" s="17">
        <v>1.3065175395792714E-4</v>
      </c>
      <c r="N138" s="17">
        <v>1.1737536206987513E-4</v>
      </c>
      <c r="O138" s="17">
        <v>1.8131339000150654E-4</v>
      </c>
      <c r="P138" s="17">
        <v>2.3485688642994873E-4</v>
      </c>
      <c r="Q138" s="17">
        <v>5.1981778381186578E-4</v>
      </c>
      <c r="R138" s="17">
        <v>6.3285010631621778E-4</v>
      </c>
      <c r="S138" s="17">
        <v>8.9228867305850799E-4</v>
      </c>
      <c r="T138" s="17">
        <v>7.6142863316319806E-4</v>
      </c>
      <c r="U138" s="17">
        <v>5.5333193770010713E-4</v>
      </c>
      <c r="V138" s="17">
        <v>3.3210541930342154E-4</v>
      </c>
      <c r="W138" s="17">
        <v>1.0311031710386613E-3</v>
      </c>
      <c r="X138" s="17">
        <v>8.230971444062031E-4</v>
      </c>
      <c r="Y138" s="17">
        <v>4.6108928690135025E-4</v>
      </c>
      <c r="Z138" s="18">
        <v>8.9637783064866938E-4</v>
      </c>
      <c r="AA138" s="18">
        <v>3.1896487227811392E-4</v>
      </c>
      <c r="AB138" s="18">
        <v>3.7115651401713033E-4</v>
      </c>
      <c r="AC138" s="17">
        <v>3.4069315871220694E-4</v>
      </c>
      <c r="AD138" s="19">
        <v>4.7765633251151129E-4</v>
      </c>
      <c r="AE138" s="17">
        <v>4.8096974163369666E-4</v>
      </c>
      <c r="AF138" s="17">
        <v>3.9788812383056982E-4</v>
      </c>
      <c r="AG138" s="17">
        <v>4.1367277414094961E-4</v>
      </c>
      <c r="AH138" s="19">
        <v>4.1367277414094961E-4</v>
      </c>
      <c r="AI138" s="17">
        <v>4.1367277414094961E-4</v>
      </c>
      <c r="AJ138" s="17">
        <v>4.1367277414094961E-4</v>
      </c>
      <c r="AK138" s="17">
        <v>4.1367277414094961E-4</v>
      </c>
      <c r="AL138" s="17">
        <v>4.1367277414094961E-4</v>
      </c>
      <c r="AM138" s="17">
        <v>4.1367277414094961E-4</v>
      </c>
      <c r="AN138" s="17">
        <v>4.1367277414094961E-4</v>
      </c>
      <c r="AO138" s="17">
        <v>4.1367277414094961E-4</v>
      </c>
      <c r="AP138" s="17">
        <v>4.1367277414094961E-4</v>
      </c>
      <c r="AQ138" s="17">
        <v>4.1367277414094961E-4</v>
      </c>
      <c r="AR138" s="17">
        <v>4.1367277414094961E-4</v>
      </c>
      <c r="AS138" s="17">
        <v>4.1367277414094961E-4</v>
      </c>
      <c r="AT138" s="17">
        <v>4.1367277414094961E-4</v>
      </c>
      <c r="AU138" s="17">
        <v>4.1367277414094961E-4</v>
      </c>
      <c r="AV138" s="17">
        <v>4.1367277414094961E-4</v>
      </c>
      <c r="AW138" s="17">
        <v>4.1367277414094961E-4</v>
      </c>
      <c r="AX138" s="17">
        <v>4.1367277414094961E-4</v>
      </c>
      <c r="AY138" s="17">
        <v>4.1367277414094961E-4</v>
      </c>
      <c r="AZ138" s="17">
        <v>4.1367277414094961E-4</v>
      </c>
      <c r="BA138" s="17">
        <v>4.1367277414094961E-4</v>
      </c>
      <c r="BB138" s="17">
        <v>4.1367277414094961E-4</v>
      </c>
      <c r="BC138" s="17">
        <v>4.1367277414094961E-4</v>
      </c>
      <c r="BD138" s="17">
        <v>4.1367277414094961E-4</v>
      </c>
      <c r="BE138" s="17">
        <v>4.1367277414094961E-4</v>
      </c>
      <c r="BF138" s="17">
        <v>4.1367277414094961E-4</v>
      </c>
      <c r="BG138" s="17">
        <v>4.1367277414094961E-4</v>
      </c>
    </row>
    <row r="139" spans="1:59" s="8" customFormat="1" ht="12" customHeight="1" x14ac:dyDescent="0.25">
      <c r="A139" s="13" t="s">
        <v>61</v>
      </c>
      <c r="B139" s="8" t="s">
        <v>69</v>
      </c>
      <c r="C139" s="11" t="s">
        <v>68</v>
      </c>
      <c r="D139" s="17">
        <v>0</v>
      </c>
      <c r="E139" s="17">
        <v>0</v>
      </c>
      <c r="F139" s="17">
        <v>0</v>
      </c>
      <c r="G139" s="17">
        <v>3.1771744706607526E-4</v>
      </c>
      <c r="H139" s="17">
        <v>0</v>
      </c>
      <c r="I139" s="17">
        <v>7.5010107844395097E-4</v>
      </c>
      <c r="J139" s="17">
        <v>6.2332512445325693E-4</v>
      </c>
      <c r="K139" s="17">
        <v>1.1916806644581702E-3</v>
      </c>
      <c r="L139" s="18">
        <v>8.9170037415767006E-5</v>
      </c>
      <c r="M139" s="17">
        <v>1.2509870973444507E-3</v>
      </c>
      <c r="N139" s="17">
        <v>1.7508374429278909E-5</v>
      </c>
      <c r="O139" s="17">
        <v>1.6951026757786986E-5</v>
      </c>
      <c r="P139" s="17">
        <v>5.6709245629403707E-5</v>
      </c>
      <c r="Q139" s="17">
        <v>1.956987814478737E-4</v>
      </c>
      <c r="R139" s="17">
        <v>1.043276503549657E-4</v>
      </c>
      <c r="S139" s="17">
        <v>1.6874226534107013E-5</v>
      </c>
      <c r="T139" s="17">
        <v>1.1764265357511522E-4</v>
      </c>
      <c r="U139" s="17">
        <v>4.3271336446187451E-4</v>
      </c>
      <c r="V139" s="17">
        <v>2.4512856020423488E-3</v>
      </c>
      <c r="W139" s="17">
        <v>1.2429035376058913E-3</v>
      </c>
      <c r="X139" s="17">
        <v>2.3622847305629921E-3</v>
      </c>
      <c r="Y139" s="17">
        <v>7.1306560087865242E-4</v>
      </c>
      <c r="Z139" s="18">
        <v>6.7062630025872317E-4</v>
      </c>
      <c r="AA139" s="18">
        <v>4.0047388849571508E-4</v>
      </c>
      <c r="AB139" s="18">
        <v>4.256528837643397E-4</v>
      </c>
      <c r="AC139" s="17">
        <v>2.7194406007151811E-4</v>
      </c>
      <c r="AD139" s="19">
        <v>4.9635254669377904E-4</v>
      </c>
      <c r="AE139" s="17">
        <v>4.5300993585684068E-4</v>
      </c>
      <c r="AF139" s="17">
        <v>4.0948666297635494E-4</v>
      </c>
      <c r="AG139" s="17">
        <v>4.1128921787259021E-4</v>
      </c>
      <c r="AH139" s="19">
        <v>4.1128921787259021E-4</v>
      </c>
      <c r="AI139" s="17">
        <v>4.1128921787259021E-4</v>
      </c>
      <c r="AJ139" s="17">
        <v>4.1128921787259021E-4</v>
      </c>
      <c r="AK139" s="17">
        <v>4.1128921787259021E-4</v>
      </c>
      <c r="AL139" s="17">
        <v>4.1128921787259021E-4</v>
      </c>
      <c r="AM139" s="17">
        <v>4.1128921787259021E-4</v>
      </c>
      <c r="AN139" s="17">
        <v>4.1128921787259021E-4</v>
      </c>
      <c r="AO139" s="17">
        <v>4.1128921787259021E-4</v>
      </c>
      <c r="AP139" s="17">
        <v>4.1128921787259021E-4</v>
      </c>
      <c r="AQ139" s="17">
        <v>4.1128921787259021E-4</v>
      </c>
      <c r="AR139" s="17">
        <v>4.1128921787259021E-4</v>
      </c>
      <c r="AS139" s="17">
        <v>4.1128921787259021E-4</v>
      </c>
      <c r="AT139" s="17">
        <v>4.1128921787259021E-4</v>
      </c>
      <c r="AU139" s="17">
        <v>4.1128921787259021E-4</v>
      </c>
      <c r="AV139" s="17">
        <v>4.1128921787259021E-4</v>
      </c>
      <c r="AW139" s="17">
        <v>4.1128921787259021E-4</v>
      </c>
      <c r="AX139" s="17">
        <v>4.1128921787259021E-4</v>
      </c>
      <c r="AY139" s="17">
        <v>4.1128921787259021E-4</v>
      </c>
      <c r="AZ139" s="17">
        <v>4.1128921787259021E-4</v>
      </c>
      <c r="BA139" s="17">
        <v>4.1128921787259021E-4</v>
      </c>
      <c r="BB139" s="17">
        <v>4.1128921787259021E-4</v>
      </c>
      <c r="BC139" s="17">
        <v>4.1128921787259021E-4</v>
      </c>
      <c r="BD139" s="17">
        <v>4.1128921787259021E-4</v>
      </c>
      <c r="BE139" s="17">
        <v>4.1128921787259021E-4</v>
      </c>
      <c r="BF139" s="17">
        <v>4.1128921787259021E-4</v>
      </c>
      <c r="BG139" s="17">
        <v>4.1128921787259021E-4</v>
      </c>
    </row>
    <row r="140" spans="1:59" s="8" customFormat="1" ht="12" customHeight="1" x14ac:dyDescent="0.25">
      <c r="A140" s="13" t="s">
        <v>62</v>
      </c>
      <c r="B140" s="8" t="s">
        <v>69</v>
      </c>
      <c r="C140" s="11" t="s">
        <v>68</v>
      </c>
      <c r="D140" s="17">
        <v>0</v>
      </c>
      <c r="E140" s="17">
        <v>7.5610820327190456E-5</v>
      </c>
      <c r="F140" s="17">
        <v>5.1267686194390577E-5</v>
      </c>
      <c r="G140" s="17">
        <v>2.1224979254510609E-4</v>
      </c>
      <c r="H140" s="17">
        <v>5.7177355975367366E-5</v>
      </c>
      <c r="I140" s="17">
        <v>2.6785334114494131E-4</v>
      </c>
      <c r="J140" s="17">
        <v>1.5308529178012444E-4</v>
      </c>
      <c r="K140" s="17">
        <v>3.7473506316168428E-4</v>
      </c>
      <c r="L140" s="18">
        <v>1.0086493249441221E-4</v>
      </c>
      <c r="M140" s="17">
        <v>1.476021555427529E-4</v>
      </c>
      <c r="N140" s="17">
        <v>4.210660557011282E-5</v>
      </c>
      <c r="O140" s="17">
        <v>6.431363732921091E-5</v>
      </c>
      <c r="P140" s="17">
        <v>2.3436954805279773E-4</v>
      </c>
      <c r="Q140" s="17">
        <v>1.8626344503661006E-4</v>
      </c>
      <c r="R140" s="17">
        <v>2.8040932498469391E-4</v>
      </c>
      <c r="S140" s="17">
        <v>5.7349210832492498E-4</v>
      </c>
      <c r="T140" s="17">
        <v>3.211312623266933E-4</v>
      </c>
      <c r="U140" s="17">
        <v>2.5181133188763126E-4</v>
      </c>
      <c r="V140" s="17">
        <v>3.2643189981696532E-4</v>
      </c>
      <c r="W140" s="17">
        <v>5.8914650515708871E-4</v>
      </c>
      <c r="X140" s="17">
        <v>7.5902638836280534E-4</v>
      </c>
      <c r="Y140" s="17">
        <v>2.5636896479285757E-4</v>
      </c>
      <c r="Z140" s="18">
        <v>4.8944632896637881E-4</v>
      </c>
      <c r="AA140" s="18">
        <v>1.7984159820740047E-4</v>
      </c>
      <c r="AB140" s="18">
        <v>2.1690343322933994E-4</v>
      </c>
      <c r="AC140" s="17">
        <v>2.3337700374940717E-4</v>
      </c>
      <c r="AD140" s="19">
        <v>2.7518746578913955E-4</v>
      </c>
      <c r="AE140" s="17">
        <v>2.7895116598841696E-4</v>
      </c>
      <c r="AF140" s="17">
        <v>2.3685213339275091E-4</v>
      </c>
      <c r="AG140" s="17">
        <v>2.4825424042984601E-4</v>
      </c>
      <c r="AH140" s="19">
        <v>2.4825424042984601E-4</v>
      </c>
      <c r="AI140" s="17">
        <v>2.4825424042984601E-4</v>
      </c>
      <c r="AJ140" s="17">
        <v>2.4825424042984601E-4</v>
      </c>
      <c r="AK140" s="17">
        <v>2.4825424042984601E-4</v>
      </c>
      <c r="AL140" s="17">
        <v>2.4825424042984601E-4</v>
      </c>
      <c r="AM140" s="17">
        <v>2.4825424042984601E-4</v>
      </c>
      <c r="AN140" s="17">
        <v>2.4825424042984601E-4</v>
      </c>
      <c r="AO140" s="17">
        <v>2.4825424042984601E-4</v>
      </c>
      <c r="AP140" s="17">
        <v>2.4825424042984601E-4</v>
      </c>
      <c r="AQ140" s="17">
        <v>2.4825424042984601E-4</v>
      </c>
      <c r="AR140" s="17">
        <v>2.4825424042984601E-4</v>
      </c>
      <c r="AS140" s="17">
        <v>2.4825424042984601E-4</v>
      </c>
      <c r="AT140" s="17">
        <v>2.4825424042984601E-4</v>
      </c>
      <c r="AU140" s="17">
        <v>2.4825424042984601E-4</v>
      </c>
      <c r="AV140" s="17">
        <v>2.4825424042984601E-4</v>
      </c>
      <c r="AW140" s="17">
        <v>2.4825424042984601E-4</v>
      </c>
      <c r="AX140" s="17">
        <v>2.4825424042984601E-4</v>
      </c>
      <c r="AY140" s="17">
        <v>2.4825424042984601E-4</v>
      </c>
      <c r="AZ140" s="17">
        <v>2.4825424042984601E-4</v>
      </c>
      <c r="BA140" s="17">
        <v>2.4825424042984601E-4</v>
      </c>
      <c r="BB140" s="17">
        <v>2.4825424042984601E-4</v>
      </c>
      <c r="BC140" s="17">
        <v>2.4825424042984601E-4</v>
      </c>
      <c r="BD140" s="17">
        <v>2.4825424042984601E-4</v>
      </c>
      <c r="BE140" s="17">
        <v>2.4825424042984601E-4</v>
      </c>
      <c r="BF140" s="17">
        <v>2.4825424042984601E-4</v>
      </c>
      <c r="BG140" s="17">
        <v>2.4825424042984601E-4</v>
      </c>
    </row>
    <row r="141" spans="1:59" s="8" customFormat="1" ht="12" customHeight="1" x14ac:dyDescent="0.25">
      <c r="A141" s="13" t="s">
        <v>63</v>
      </c>
      <c r="B141" s="8" t="s">
        <v>69</v>
      </c>
      <c r="C141" s="11" t="s">
        <v>68</v>
      </c>
      <c r="D141" s="17">
        <v>4.0730793269462048E-3</v>
      </c>
      <c r="E141" s="17">
        <v>6.2249913115339133E-3</v>
      </c>
      <c r="F141" s="17">
        <v>7.6172510535710853E-3</v>
      </c>
      <c r="G141" s="17">
        <v>1.3654688426117422E-2</v>
      </c>
      <c r="H141" s="17">
        <v>1.0115753899389082E-3</v>
      </c>
      <c r="I141" s="17">
        <v>7.192590175867505E-4</v>
      </c>
      <c r="J141" s="17">
        <v>1.1927659219858025E-3</v>
      </c>
      <c r="K141" s="17">
        <v>3.0172402548573952E-3</v>
      </c>
      <c r="L141" s="18">
        <v>2.6932579884826535E-3</v>
      </c>
      <c r="M141" s="17">
        <v>2.5501563822212187E-3</v>
      </c>
      <c r="N141" s="17">
        <v>1.0004156917861999E-3</v>
      </c>
      <c r="O141" s="17">
        <v>5.3824520464932832E-4</v>
      </c>
      <c r="P141" s="17">
        <v>1.9343788357096127E-5</v>
      </c>
      <c r="Q141" s="17">
        <v>3.6869830885282624E-3</v>
      </c>
      <c r="R141" s="17">
        <v>6.1695673663913521E-3</v>
      </c>
      <c r="S141" s="17">
        <v>1.1124635112534616E-2</v>
      </c>
      <c r="T141" s="17">
        <v>1.2521433945852308E-2</v>
      </c>
      <c r="U141" s="17">
        <v>9.7146280956582291E-3</v>
      </c>
      <c r="V141" s="17">
        <v>7.1312146946112534E-3</v>
      </c>
      <c r="W141" s="17">
        <v>8.7222419954453654E-3</v>
      </c>
      <c r="X141" s="17">
        <v>1.4567824689312539E-3</v>
      </c>
      <c r="Y141" s="17">
        <v>9.6234773658658351E-4</v>
      </c>
      <c r="Z141" s="18">
        <v>1.4218884595967563E-3</v>
      </c>
      <c r="AA141" s="18">
        <v>1.2392950305635867E-3</v>
      </c>
      <c r="AB141" s="18">
        <v>1.7592870194827657E-3</v>
      </c>
      <c r="AC141" s="17">
        <v>4.3786165581582461E-4</v>
      </c>
      <c r="AD141" s="19">
        <v>1.1641359804090978E-3</v>
      </c>
      <c r="AE141" s="17">
        <v>1.2044936291737418E-3</v>
      </c>
      <c r="AF141" s="17">
        <v>1.1610146630890439E-3</v>
      </c>
      <c r="AG141" s="17">
        <v>1.145358589594081E-3</v>
      </c>
      <c r="AH141" s="19">
        <v>1.145358589594081E-3</v>
      </c>
      <c r="AI141" s="17">
        <v>1.145358589594081E-3</v>
      </c>
      <c r="AJ141" s="17">
        <v>1.145358589594081E-3</v>
      </c>
      <c r="AK141" s="17">
        <v>1.145358589594081E-3</v>
      </c>
      <c r="AL141" s="17">
        <v>1.145358589594081E-3</v>
      </c>
      <c r="AM141" s="17">
        <v>1.145358589594081E-3</v>
      </c>
      <c r="AN141" s="17">
        <v>1.145358589594081E-3</v>
      </c>
      <c r="AO141" s="17">
        <v>1.145358589594081E-3</v>
      </c>
      <c r="AP141" s="17">
        <v>1.145358589594081E-3</v>
      </c>
      <c r="AQ141" s="17">
        <v>1.145358589594081E-3</v>
      </c>
      <c r="AR141" s="17">
        <v>1.145358589594081E-3</v>
      </c>
      <c r="AS141" s="17">
        <v>1.145358589594081E-3</v>
      </c>
      <c r="AT141" s="17">
        <v>1.145358589594081E-3</v>
      </c>
      <c r="AU141" s="17">
        <v>1.145358589594081E-3</v>
      </c>
      <c r="AV141" s="17">
        <v>1.145358589594081E-3</v>
      </c>
      <c r="AW141" s="17">
        <v>1.145358589594081E-3</v>
      </c>
      <c r="AX141" s="17">
        <v>1.145358589594081E-3</v>
      </c>
      <c r="AY141" s="17">
        <v>1.145358589594081E-3</v>
      </c>
      <c r="AZ141" s="17">
        <v>1.145358589594081E-3</v>
      </c>
      <c r="BA141" s="17">
        <v>1.145358589594081E-3</v>
      </c>
      <c r="BB141" s="17">
        <v>1.145358589594081E-3</v>
      </c>
      <c r="BC141" s="17">
        <v>1.145358589594081E-3</v>
      </c>
      <c r="BD141" s="17">
        <v>1.145358589594081E-3</v>
      </c>
      <c r="BE141" s="17">
        <v>1.145358589594081E-3</v>
      </c>
      <c r="BF141" s="17">
        <v>1.145358589594081E-3</v>
      </c>
      <c r="BG141" s="17">
        <v>1.145358589594081E-3</v>
      </c>
    </row>
    <row r="142" spans="1:59" s="8" customFormat="1" ht="12" customHeight="1" x14ac:dyDescent="0.25">
      <c r="A142" s="13" t="s">
        <v>64</v>
      </c>
      <c r="B142" s="8" t="s">
        <v>69</v>
      </c>
      <c r="C142" s="11" t="s">
        <v>68</v>
      </c>
      <c r="D142" s="17">
        <v>7.5404854374715483E-4</v>
      </c>
      <c r="E142" s="17">
        <v>5.9144787111259009E-4</v>
      </c>
      <c r="F142" s="17">
        <v>3.024855388745099E-3</v>
      </c>
      <c r="G142" s="17">
        <v>8.161591929866552E-4</v>
      </c>
      <c r="H142" s="17">
        <v>4.4794444274189467E-4</v>
      </c>
      <c r="I142" s="17">
        <v>3.4406613574574854E-4</v>
      </c>
      <c r="J142" s="17">
        <v>1.9791898677711301E-4</v>
      </c>
      <c r="K142" s="17">
        <v>7.9218316675515481E-5</v>
      </c>
      <c r="L142" s="18">
        <v>7.4821123898729052E-5</v>
      </c>
      <c r="M142" s="17">
        <v>1.3892033985373789E-6</v>
      </c>
      <c r="N142" s="17">
        <v>8.1049117153545819E-5</v>
      </c>
      <c r="O142" s="17">
        <v>3.0312149577633757E-4</v>
      </c>
      <c r="P142" s="17">
        <v>1.1235463009541794E-4</v>
      </c>
      <c r="Q142" s="17">
        <v>2.9552888756080982E-4</v>
      </c>
      <c r="R142" s="17">
        <v>1.8110087519567972E-3</v>
      </c>
      <c r="S142" s="17">
        <v>2.0380745168047513E-3</v>
      </c>
      <c r="T142" s="17">
        <v>2.8043635075984288E-3</v>
      </c>
      <c r="U142" s="17">
        <v>5.2803925539775774E-3</v>
      </c>
      <c r="V142" s="17">
        <v>6.1993527113450063E-3</v>
      </c>
      <c r="W142" s="17">
        <v>4.3338322073161774E-3</v>
      </c>
      <c r="X142" s="17">
        <v>5.1426797465351348E-3</v>
      </c>
      <c r="Y142" s="17">
        <v>5.6717456735056338E-3</v>
      </c>
      <c r="Z142" s="18">
        <v>8.0605882353564865E-3</v>
      </c>
      <c r="AA142" s="18">
        <v>6.4111031590294828E-3</v>
      </c>
      <c r="AB142" s="18">
        <v>8.4036167255559097E-3</v>
      </c>
      <c r="AC142" s="17">
        <v>4.4990450748019547E-3</v>
      </c>
      <c r="AD142" s="19">
        <v>6.6092197736498104E-3</v>
      </c>
      <c r="AE142" s="17">
        <v>6.7967145936786988E-3</v>
      </c>
      <c r="AF142" s="17">
        <v>6.5439398653431846E-3</v>
      </c>
      <c r="AG142" s="17">
        <v>6.5705072066059023E-3</v>
      </c>
      <c r="AH142" s="19">
        <v>6.5705072066059023E-3</v>
      </c>
      <c r="AI142" s="17">
        <v>6.5705072066059023E-3</v>
      </c>
      <c r="AJ142" s="17">
        <v>6.5705072066059023E-3</v>
      </c>
      <c r="AK142" s="17">
        <v>6.5705072066059023E-3</v>
      </c>
      <c r="AL142" s="17">
        <v>6.5705072066059023E-3</v>
      </c>
      <c r="AM142" s="17">
        <v>6.5705072066059023E-3</v>
      </c>
      <c r="AN142" s="17">
        <v>6.5705072066059023E-3</v>
      </c>
      <c r="AO142" s="17">
        <v>6.5705072066059023E-3</v>
      </c>
      <c r="AP142" s="17">
        <v>6.5705072066059023E-3</v>
      </c>
      <c r="AQ142" s="17">
        <v>6.5705072066059023E-3</v>
      </c>
      <c r="AR142" s="17">
        <v>6.5705072066059023E-3</v>
      </c>
      <c r="AS142" s="17">
        <v>6.5705072066059023E-3</v>
      </c>
      <c r="AT142" s="17">
        <v>6.5705072066059023E-3</v>
      </c>
      <c r="AU142" s="17">
        <v>6.5705072066059023E-3</v>
      </c>
      <c r="AV142" s="17">
        <v>6.5705072066059023E-3</v>
      </c>
      <c r="AW142" s="17">
        <v>6.5705072066059023E-3</v>
      </c>
      <c r="AX142" s="17">
        <v>6.5705072066059023E-3</v>
      </c>
      <c r="AY142" s="17">
        <v>6.5705072066059023E-3</v>
      </c>
      <c r="AZ142" s="17">
        <v>6.5705072066059023E-3</v>
      </c>
      <c r="BA142" s="17">
        <v>6.5705072066059023E-3</v>
      </c>
      <c r="BB142" s="17">
        <v>6.5705072066059023E-3</v>
      </c>
      <c r="BC142" s="17">
        <v>6.5705072066059023E-3</v>
      </c>
      <c r="BD142" s="17">
        <v>6.5705072066059023E-3</v>
      </c>
      <c r="BE142" s="17">
        <v>6.5705072066059023E-3</v>
      </c>
      <c r="BF142" s="17">
        <v>6.5705072066059023E-3</v>
      </c>
      <c r="BG142" s="17">
        <v>6.5705072066059023E-3</v>
      </c>
    </row>
    <row r="143" spans="1:59" s="8" customFormat="1" ht="12" customHeight="1" x14ac:dyDescent="0.25">
      <c r="A143" s="13" t="s">
        <v>65</v>
      </c>
      <c r="B143" s="8" t="s">
        <v>69</v>
      </c>
      <c r="C143" s="11" t="s">
        <v>68</v>
      </c>
      <c r="D143" s="17">
        <v>0</v>
      </c>
      <c r="E143" s="17">
        <v>1.3593067053987846E-5</v>
      </c>
      <c r="F143" s="17">
        <v>7.8964289231491522E-4</v>
      </c>
      <c r="G143" s="17">
        <v>2.0037211681499795E-4</v>
      </c>
      <c r="H143" s="17">
        <v>0</v>
      </c>
      <c r="I143" s="17">
        <v>4.17303833807504E-5</v>
      </c>
      <c r="J143" s="17">
        <v>0</v>
      </c>
      <c r="K143" s="17">
        <v>1.2816511981345307E-4</v>
      </c>
      <c r="L143" s="18">
        <v>0</v>
      </c>
      <c r="M143" s="17">
        <v>1.5606473716816904E-6</v>
      </c>
      <c r="N143" s="17">
        <v>0</v>
      </c>
      <c r="O143" s="17">
        <v>0</v>
      </c>
      <c r="P143" s="17">
        <v>0</v>
      </c>
      <c r="Q143" s="17">
        <v>1.7863491092199075E-4</v>
      </c>
      <c r="R143" s="17">
        <v>6.4161718535460648E-5</v>
      </c>
      <c r="S143" s="17">
        <v>2.8382606117135188E-4</v>
      </c>
      <c r="T143" s="17">
        <v>2.4083893604017622E-4</v>
      </c>
      <c r="U143" s="17">
        <v>2.2456612275805732E-3</v>
      </c>
      <c r="V143" s="17">
        <v>5.0947019753456767E-3</v>
      </c>
      <c r="W143" s="17">
        <v>4.8873041962375768E-3</v>
      </c>
      <c r="X143" s="17">
        <v>5.2859660182915172E-3</v>
      </c>
      <c r="Y143" s="17">
        <v>4.9792485077968301E-3</v>
      </c>
      <c r="Z143" s="18">
        <v>5.6207581615273731E-3</v>
      </c>
      <c r="AA143" s="18">
        <v>2.3099286825756507E-3</v>
      </c>
      <c r="AB143" s="18">
        <v>2.0860501519749004E-3</v>
      </c>
      <c r="AC143" s="17">
        <v>2.339096700726673E-3</v>
      </c>
      <c r="AD143" s="19">
        <v>3.4670164409202897E-3</v>
      </c>
      <c r="AE143" s="17">
        <v>3.1645700275448885E-3</v>
      </c>
      <c r="AF143" s="17">
        <v>2.6733324007485182E-3</v>
      </c>
      <c r="AG143" s="17">
        <v>2.7460131443831637E-3</v>
      </c>
      <c r="AH143" s="19">
        <v>2.7460131443831637E-3</v>
      </c>
      <c r="AI143" s="17">
        <v>2.7460131443831637E-3</v>
      </c>
      <c r="AJ143" s="17">
        <v>2.7460131443831637E-3</v>
      </c>
      <c r="AK143" s="17">
        <v>2.7460131443831637E-3</v>
      </c>
      <c r="AL143" s="17">
        <v>2.7460131443831637E-3</v>
      </c>
      <c r="AM143" s="17">
        <v>2.7460131443831637E-3</v>
      </c>
      <c r="AN143" s="17">
        <v>2.7460131443831637E-3</v>
      </c>
      <c r="AO143" s="17">
        <v>2.7460131443831637E-3</v>
      </c>
      <c r="AP143" s="17">
        <v>2.7460131443831637E-3</v>
      </c>
      <c r="AQ143" s="17">
        <v>2.7460131443831637E-3</v>
      </c>
      <c r="AR143" s="17">
        <v>2.7460131443831637E-3</v>
      </c>
      <c r="AS143" s="17">
        <v>2.7460131443831637E-3</v>
      </c>
      <c r="AT143" s="17">
        <v>2.7460131443831637E-3</v>
      </c>
      <c r="AU143" s="17">
        <v>2.7460131443831637E-3</v>
      </c>
      <c r="AV143" s="17">
        <v>2.7460131443831637E-3</v>
      </c>
      <c r="AW143" s="17">
        <v>2.7460131443831637E-3</v>
      </c>
      <c r="AX143" s="17">
        <v>2.7460131443831637E-3</v>
      </c>
      <c r="AY143" s="17">
        <v>2.7460131443831637E-3</v>
      </c>
      <c r="AZ143" s="17">
        <v>2.7460131443831637E-3</v>
      </c>
      <c r="BA143" s="17">
        <v>2.7460131443831637E-3</v>
      </c>
      <c r="BB143" s="17">
        <v>2.7460131443831637E-3</v>
      </c>
      <c r="BC143" s="17">
        <v>2.7460131443831637E-3</v>
      </c>
      <c r="BD143" s="17">
        <v>2.7460131443831637E-3</v>
      </c>
      <c r="BE143" s="17">
        <v>2.7460131443831637E-3</v>
      </c>
      <c r="BF143" s="17">
        <v>2.7460131443831637E-3</v>
      </c>
      <c r="BG143" s="17">
        <v>2.7460131443831637E-3</v>
      </c>
    </row>
    <row r="144" spans="1:59" s="8" customFormat="1" ht="12" customHeight="1" x14ac:dyDescent="0.25">
      <c r="A144" s="13" t="s">
        <v>66</v>
      </c>
      <c r="B144" s="8" t="s">
        <v>69</v>
      </c>
      <c r="C144" s="11" t="s">
        <v>68</v>
      </c>
      <c r="D144" s="17">
        <v>6.5355543345516878E-4</v>
      </c>
      <c r="E144" s="17">
        <v>7.7650912450291159E-3</v>
      </c>
      <c r="F144" s="17">
        <v>1.1037697302291845E-2</v>
      </c>
      <c r="G144" s="17">
        <v>1.2372003603131152E-2</v>
      </c>
      <c r="H144" s="17">
        <v>1.5326849290134345E-2</v>
      </c>
      <c r="I144" s="17">
        <v>1.3549878724007458E-2</v>
      </c>
      <c r="J144" s="17">
        <v>1.3709616696397841E-2</v>
      </c>
      <c r="K144" s="17">
        <v>1.2139148563123201E-2</v>
      </c>
      <c r="L144" s="18">
        <v>1.5153846746015191E-2</v>
      </c>
      <c r="M144" s="17">
        <v>9.0877688626717912E-3</v>
      </c>
      <c r="N144" s="17">
        <v>1.3370013257642144E-2</v>
      </c>
      <c r="O144" s="17">
        <v>1.2286668120229605E-2</v>
      </c>
      <c r="P144" s="17">
        <v>1.1607920102276417E-2</v>
      </c>
      <c r="Q144" s="17">
        <v>1.3937465872803013E-2</v>
      </c>
      <c r="R144" s="17">
        <v>1.0117002674944702E-2</v>
      </c>
      <c r="S144" s="17">
        <v>1.5482196373644706E-2</v>
      </c>
      <c r="T144" s="17">
        <v>1.566481552669869E-2</v>
      </c>
      <c r="U144" s="17">
        <v>1.8355396479806413E-2</v>
      </c>
      <c r="V144" s="17">
        <v>2.3634868710863462E-2</v>
      </c>
      <c r="W144" s="17">
        <v>2.3811133654017512E-2</v>
      </c>
      <c r="X144" s="17">
        <v>1.9219582006937606E-2</v>
      </c>
      <c r="Y144" s="17">
        <v>1.9313162830553923E-2</v>
      </c>
      <c r="Z144" s="18">
        <v>1.5966639388793145E-2</v>
      </c>
      <c r="AA144" s="18">
        <v>1.5832073256835215E-2</v>
      </c>
      <c r="AB144" s="18">
        <v>1.2959474667213531E-2</v>
      </c>
      <c r="AC144" s="17">
        <v>8.9810735172020702E-3</v>
      </c>
      <c r="AD144" s="19">
        <v>1.4610484732119677E-2</v>
      </c>
      <c r="AE144" s="17">
        <v>1.36699491124328E-2</v>
      </c>
      <c r="AF144" s="17">
        <v>1.3210611057160593E-2</v>
      </c>
      <c r="AG144" s="17">
        <v>1.2686318617225689E-2</v>
      </c>
      <c r="AH144" s="19">
        <v>1.2686318617225689E-2</v>
      </c>
      <c r="AI144" s="17">
        <v>1.2686318617225689E-2</v>
      </c>
      <c r="AJ144" s="17">
        <v>1.2686318617225689E-2</v>
      </c>
      <c r="AK144" s="17">
        <v>1.2686318617225689E-2</v>
      </c>
      <c r="AL144" s="17">
        <v>1.2686318617225689E-2</v>
      </c>
      <c r="AM144" s="17">
        <v>1.2686318617225689E-2</v>
      </c>
      <c r="AN144" s="17">
        <v>1.2686318617225689E-2</v>
      </c>
      <c r="AO144" s="17">
        <v>1.2686318617225689E-2</v>
      </c>
      <c r="AP144" s="17">
        <v>1.2686318617225689E-2</v>
      </c>
      <c r="AQ144" s="17">
        <v>1.2686318617225689E-2</v>
      </c>
      <c r="AR144" s="17">
        <v>1.2686318617225689E-2</v>
      </c>
      <c r="AS144" s="17">
        <v>1.2686318617225689E-2</v>
      </c>
      <c r="AT144" s="17">
        <v>1.2686318617225689E-2</v>
      </c>
      <c r="AU144" s="17">
        <v>1.2686318617225689E-2</v>
      </c>
      <c r="AV144" s="17">
        <v>1.2686318617225689E-2</v>
      </c>
      <c r="AW144" s="17">
        <v>1.2686318617225689E-2</v>
      </c>
      <c r="AX144" s="17">
        <v>1.2686318617225689E-2</v>
      </c>
      <c r="AY144" s="17">
        <v>1.2686318617225689E-2</v>
      </c>
      <c r="AZ144" s="17">
        <v>1.2686318617225689E-2</v>
      </c>
      <c r="BA144" s="17">
        <v>1.2686318617225689E-2</v>
      </c>
      <c r="BB144" s="17">
        <v>1.2686318617225689E-2</v>
      </c>
      <c r="BC144" s="17">
        <v>1.2686318617225689E-2</v>
      </c>
      <c r="BD144" s="17">
        <v>1.2686318617225689E-2</v>
      </c>
      <c r="BE144" s="17">
        <v>1.2686318617225689E-2</v>
      </c>
      <c r="BF144" s="17">
        <v>1.2686318617225689E-2</v>
      </c>
      <c r="BG144" s="17">
        <v>1.2686318617225689E-2</v>
      </c>
    </row>
    <row r="145" spans="1:58" s="8" customFormat="1" ht="12" customHeight="1" x14ac:dyDescent="0.25">
      <c r="A145" s="8" t="s">
        <v>70</v>
      </c>
      <c r="C145" s="11"/>
      <c r="D145" s="11"/>
      <c r="E145" s="11"/>
      <c r="F145" s="11"/>
      <c r="G145" s="11"/>
      <c r="H145" s="11"/>
      <c r="I145" s="11"/>
      <c r="J145" s="11"/>
      <c r="K145" s="11"/>
      <c r="L145" s="12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2"/>
      <c r="AA145" s="12"/>
      <c r="AB145" s="12"/>
      <c r="AC145" s="11"/>
      <c r="AD145" s="14"/>
      <c r="AE145" s="11"/>
      <c r="AF145" s="11"/>
      <c r="AG145" s="11"/>
      <c r="AH145" s="14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</row>
    <row r="146" spans="1:58" s="8" customFormat="1" ht="12" customHeight="1" x14ac:dyDescent="0.25">
      <c r="A146" s="13"/>
      <c r="C146" s="11"/>
      <c r="D146" s="11"/>
      <c r="E146" s="11"/>
      <c r="F146" s="11"/>
      <c r="G146" s="11"/>
      <c r="H146" s="11"/>
      <c r="I146" s="11"/>
      <c r="J146" s="11"/>
      <c r="K146" s="11"/>
      <c r="L146" s="12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2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</row>
    <row r="147" spans="1:58" s="8" customFormat="1" ht="12" customHeight="1" x14ac:dyDescent="0.25">
      <c r="A147" s="20" t="s">
        <v>71</v>
      </c>
      <c r="B147" s="8" t="s">
        <v>72</v>
      </c>
    </row>
    <row r="148" spans="1:58" s="8" customFormat="1" ht="12" customHeight="1" x14ac:dyDescent="0.25"/>
    <row r="149" spans="1:58" s="8" customFormat="1" ht="12" customHeight="1" x14ac:dyDescent="0.25">
      <c r="B149" s="8" t="s">
        <v>73</v>
      </c>
      <c r="D149" s="8" t="s">
        <v>74</v>
      </c>
      <c r="F149" s="8" t="s">
        <v>75</v>
      </c>
    </row>
    <row r="150" spans="1:58" s="8" customFormat="1" ht="12" customHeight="1" x14ac:dyDescent="0.25">
      <c r="B150" s="8" t="s">
        <v>76</v>
      </c>
      <c r="D150" s="8" t="s">
        <v>77</v>
      </c>
      <c r="F150" s="8" t="s">
        <v>78</v>
      </c>
    </row>
    <row r="151" spans="1:58" s="8" customFormat="1" ht="12" customHeight="1" x14ac:dyDescent="0.25">
      <c r="B151" s="8" t="s">
        <v>79</v>
      </c>
      <c r="C151" s="8" t="s">
        <v>80</v>
      </c>
      <c r="D151" s="8" t="s">
        <v>79</v>
      </c>
      <c r="E151" s="8" t="s">
        <v>80</v>
      </c>
      <c r="F151" s="8" t="s">
        <v>79</v>
      </c>
      <c r="G151" s="8" t="s">
        <v>80</v>
      </c>
    </row>
    <row r="152" spans="1:58" s="8" customFormat="1" ht="12" customHeight="1" x14ac:dyDescent="0.25">
      <c r="A152" s="8" t="s">
        <v>49</v>
      </c>
      <c r="B152" s="21">
        <v>-1.2579156574086141E-2</v>
      </c>
      <c r="C152" s="21">
        <v>-3.8472811760703169E-3</v>
      </c>
      <c r="D152" s="21">
        <v>1.8547555879644444</v>
      </c>
      <c r="E152" s="21">
        <v>1.5085926901459747</v>
      </c>
      <c r="F152" s="21">
        <v>0</v>
      </c>
      <c r="G152" s="21">
        <v>0</v>
      </c>
    </row>
    <row r="153" spans="1:58" s="8" customFormat="1" ht="12" customHeight="1" x14ac:dyDescent="0.25">
      <c r="A153" s="8" t="s">
        <v>52</v>
      </c>
      <c r="B153" s="21">
        <v>3.8939979510787823E-3</v>
      </c>
      <c r="C153" s="21">
        <v>1.5012761384153885E-2</v>
      </c>
      <c r="D153" s="21">
        <v>0.32261477237573649</v>
      </c>
      <c r="E153" s="21">
        <v>6.3031974186491355E-2</v>
      </c>
      <c r="F153" s="21">
        <v>0</v>
      </c>
      <c r="G153" s="21">
        <v>0</v>
      </c>
    </row>
    <row r="154" spans="1:58" s="8" customFormat="1" ht="12" customHeight="1" x14ac:dyDescent="0.25">
      <c r="A154" s="8" t="s">
        <v>53</v>
      </c>
      <c r="B154" s="21">
        <v>2.5167447286045481E-2</v>
      </c>
      <c r="C154" s="21">
        <v>2.2818680288391863E-2</v>
      </c>
      <c r="D154" s="21">
        <v>0.4096753785096624</v>
      </c>
      <c r="E154" s="21">
        <v>0.18613054985147626</v>
      </c>
      <c r="F154" s="21">
        <v>0</v>
      </c>
      <c r="G154" s="21">
        <v>0</v>
      </c>
    </row>
    <row r="155" spans="1:58" s="8" customFormat="1" ht="12" customHeight="1" x14ac:dyDescent="0.25">
      <c r="A155" s="8" t="s">
        <v>54</v>
      </c>
      <c r="B155" s="21">
        <v>1.7709591095380901E-2</v>
      </c>
      <c r="C155" s="21">
        <v>1.7409073972538876E-2</v>
      </c>
      <c r="D155" s="21">
        <v>0.24539920669218851</v>
      </c>
      <c r="E155" s="21">
        <v>8.7227015281366824E-2</v>
      </c>
      <c r="F155" s="21">
        <v>0</v>
      </c>
      <c r="G155" s="21">
        <v>0</v>
      </c>
    </row>
    <row r="156" spans="1:58" s="8" customFormat="1" ht="12" customHeight="1" x14ac:dyDescent="0.25">
      <c r="A156" s="8" t="s">
        <v>55</v>
      </c>
      <c r="B156" s="21">
        <v>9.0795226926208908E-3</v>
      </c>
      <c r="C156" s="21">
        <v>-2.8249320355716802E-3</v>
      </c>
      <c r="D156" s="21">
        <v>0.35880539205769124</v>
      </c>
      <c r="E156" s="21">
        <v>1.5888219971433186</v>
      </c>
      <c r="F156" s="21">
        <v>0</v>
      </c>
      <c r="G156" s="21">
        <v>0</v>
      </c>
    </row>
    <row r="157" spans="1:58" s="8" customFormat="1" ht="12" customHeight="1" x14ac:dyDescent="0.25">
      <c r="A157" s="8" t="s">
        <v>56</v>
      </c>
      <c r="B157" s="21">
        <v>4.6395396910543334E-3</v>
      </c>
      <c r="C157" s="21">
        <v>1.6442342724618485E-2</v>
      </c>
      <c r="D157" s="21">
        <v>0.85281012273107271</v>
      </c>
      <c r="E157" s="21">
        <v>0.18569228138320237</v>
      </c>
      <c r="F157" s="21">
        <v>0</v>
      </c>
      <c r="G157" s="21">
        <v>0</v>
      </c>
    </row>
    <row r="158" spans="1:58" s="8" customFormat="1" ht="12" customHeight="1" x14ac:dyDescent="0.25">
      <c r="A158" s="8" t="s">
        <v>57</v>
      </c>
      <c r="B158" s="21">
        <v>-3.4811294059500729E-3</v>
      </c>
      <c r="C158" s="21">
        <v>-2.6002273628935015E-2</v>
      </c>
      <c r="D158" s="21">
        <v>1.1305758239405437</v>
      </c>
      <c r="E158" s="21">
        <v>3.6578826910409612</v>
      </c>
      <c r="F158" s="21">
        <v>0</v>
      </c>
      <c r="G158" s="21">
        <v>0</v>
      </c>
    </row>
    <row r="159" spans="1:58" s="8" customFormat="1" ht="12" customHeight="1" x14ac:dyDescent="0.25">
      <c r="A159" s="8" t="s">
        <v>58</v>
      </c>
      <c r="B159" s="21">
        <v>1.0503240813364319E-2</v>
      </c>
      <c r="C159" s="21">
        <v>1.9038261633829434E-2</v>
      </c>
      <c r="D159" s="21">
        <v>0.47936275802207351</v>
      </c>
      <c r="E159" s="21">
        <v>0.27293930377798431</v>
      </c>
      <c r="F159" s="21">
        <v>0</v>
      </c>
      <c r="G159" s="21">
        <v>0</v>
      </c>
    </row>
    <row r="160" spans="1:58" s="8" customFormat="1" ht="12" customHeight="1" x14ac:dyDescent="0.25">
      <c r="A160" s="8" t="s">
        <v>59</v>
      </c>
      <c r="B160" s="21">
        <v>1.0503240813364319E-2</v>
      </c>
      <c r="C160" s="21">
        <v>1.6658478929600751E-2</v>
      </c>
      <c r="D160" s="21">
        <v>0.47936275802207351</v>
      </c>
      <c r="E160" s="21">
        <v>0.31842918774098167</v>
      </c>
      <c r="F160" s="21">
        <v>0</v>
      </c>
      <c r="G160" s="21">
        <v>0</v>
      </c>
    </row>
    <row r="161" spans="1:28" s="8" customFormat="1" ht="12" customHeight="1" x14ac:dyDescent="0.25">
      <c r="A161" s="8" t="s">
        <v>60</v>
      </c>
      <c r="B161" s="21">
        <v>1.5117888881407795E-3</v>
      </c>
      <c r="C161" s="21">
        <v>2.3530709478707751E-2</v>
      </c>
      <c r="D161" s="21">
        <v>1.3425794187468336</v>
      </c>
      <c r="E161" s="21">
        <v>0.71357794786079998</v>
      </c>
      <c r="F161" s="21">
        <v>0</v>
      </c>
      <c r="G161" s="21">
        <v>0</v>
      </c>
    </row>
    <row r="162" spans="1:28" s="8" customFormat="1" ht="12" customHeight="1" x14ac:dyDescent="0.25">
      <c r="A162" s="8" t="s">
        <v>61</v>
      </c>
      <c r="B162" s="21">
        <v>-1.3190004488218479E-2</v>
      </c>
      <c r="C162" s="21">
        <v>-3.685527701356394E-3</v>
      </c>
      <c r="D162" s="21">
        <v>1.5652283313888162</v>
      </c>
      <c r="E162" s="21">
        <v>1.178375088246993</v>
      </c>
      <c r="F162" s="21">
        <v>0</v>
      </c>
      <c r="G162" s="21">
        <v>0</v>
      </c>
    </row>
    <row r="163" spans="1:28" s="8" customFormat="1" ht="12" customHeight="1" x14ac:dyDescent="0.25">
      <c r="A163" s="8" t="s">
        <v>62</v>
      </c>
      <c r="B163" s="21">
        <v>4.6395396910543334E-3</v>
      </c>
      <c r="C163" s="21">
        <v>1.6442342724618485E-2</v>
      </c>
      <c r="D163" s="21">
        <v>1.1370801636414303</v>
      </c>
      <c r="E163" s="21">
        <v>0.46423070345800588</v>
      </c>
      <c r="F163" s="21">
        <v>0</v>
      </c>
      <c r="G163" s="21">
        <v>0</v>
      </c>
    </row>
    <row r="164" spans="1:28" s="8" customFormat="1" ht="12" customHeight="1" x14ac:dyDescent="0.25">
      <c r="A164" s="8" t="s">
        <v>63</v>
      </c>
      <c r="B164" s="21">
        <v>1.6433321953911301E-2</v>
      </c>
      <c r="C164" s="21">
        <v>3.3606980561086762E-2</v>
      </c>
      <c r="D164" s="21">
        <v>1.043470167989234</v>
      </c>
      <c r="E164" s="21">
        <v>8.5486309560330181E-3</v>
      </c>
      <c r="F164" s="21">
        <v>0</v>
      </c>
      <c r="G164" s="21">
        <v>0</v>
      </c>
    </row>
    <row r="165" spans="1:28" s="8" customFormat="1" ht="12" customHeight="1" x14ac:dyDescent="0.25">
      <c r="A165" s="8" t="s">
        <v>64</v>
      </c>
      <c r="B165" s="21">
        <v>1.7136316927708738E-2</v>
      </c>
      <c r="C165" s="21">
        <v>1.15599316634584E-2</v>
      </c>
      <c r="D165" s="21">
        <v>0.82107608728913561</v>
      </c>
      <c r="E165" s="21">
        <v>1.0234646932331299</v>
      </c>
      <c r="F165" s="21"/>
      <c r="G165" s="21"/>
    </row>
    <row r="166" spans="1:28" s="8" customFormat="1" ht="12" customHeight="1" x14ac:dyDescent="0.25">
      <c r="A166" s="8" t="s">
        <v>65</v>
      </c>
      <c r="B166" s="21">
        <v>3.595349612292212E-3</v>
      </c>
      <c r="C166" s="21">
        <v>-3.2598114697702667E-4</v>
      </c>
      <c r="D166" s="21">
        <v>0.92176960164674038</v>
      </c>
      <c r="E166" s="21">
        <v>1.4890443988118101</v>
      </c>
      <c r="F166" s="21"/>
      <c r="G166" s="21"/>
    </row>
    <row r="167" spans="1:28" s="8" customFormat="1" ht="12" customHeight="1" x14ac:dyDescent="0.25">
      <c r="A167" s="8" t="s">
        <v>66</v>
      </c>
      <c r="B167" s="21">
        <v>9.7861633527714601E-3</v>
      </c>
      <c r="C167" s="21">
        <v>2.1850088669761146E-2</v>
      </c>
      <c r="D167" s="21">
        <v>0.53097130864652964</v>
      </c>
      <c r="E167" s="21">
        <v>0.22623287507742273</v>
      </c>
      <c r="F167" s="21"/>
      <c r="G167" s="21"/>
    </row>
    <row r="168" spans="1:28" s="8" customFormat="1" ht="12" customHeight="1" x14ac:dyDescent="0.25">
      <c r="A168" s="8" t="s">
        <v>81</v>
      </c>
    </row>
    <row r="169" spans="1:28" s="8" customFormat="1" ht="12" customHeight="1" x14ac:dyDescent="0.25">
      <c r="A169" s="8" t="s">
        <v>82</v>
      </c>
    </row>
    <row r="170" spans="1:28" s="8" customFormat="1" ht="12" customHeight="1" x14ac:dyDescent="0.25"/>
    <row r="171" spans="1:28" s="22" customFormat="1" ht="12" customHeight="1" x14ac:dyDescent="0.25">
      <c r="A171" s="23" t="s">
        <v>83</v>
      </c>
    </row>
    <row r="172" spans="1:28" s="8" customFormat="1" ht="12" customHeight="1" x14ac:dyDescent="0.25">
      <c r="A172" s="8" t="s">
        <v>84</v>
      </c>
    </row>
    <row r="173" spans="1:28" s="8" customFormat="1" ht="12" customHeight="1" x14ac:dyDescent="0.25">
      <c r="A173" s="8" t="s">
        <v>85</v>
      </c>
    </row>
    <row r="174" spans="1:28" s="8" customFormat="1" ht="12" customHeight="1" thickBot="1" x14ac:dyDescent="0.3"/>
    <row r="175" spans="1:28" s="8" customFormat="1" ht="12" customHeight="1" thickTop="1" x14ac:dyDescent="0.25">
      <c r="A175" s="20" t="s">
        <v>86</v>
      </c>
      <c r="AB175" s="24"/>
    </row>
    <row r="176" spans="1:28" s="8" customFormat="1" ht="12" customHeight="1" x14ac:dyDescent="0.25">
      <c r="A176" s="8" t="s">
        <v>87</v>
      </c>
      <c r="AB176" s="25"/>
    </row>
    <row r="177" spans="1:59" s="8" customFormat="1" ht="12" customHeight="1" x14ac:dyDescent="0.25">
      <c r="C177" s="9">
        <v>1995</v>
      </c>
      <c r="D177" s="9">
        <v>1996</v>
      </c>
      <c r="E177" s="9">
        <v>1997</v>
      </c>
      <c r="F177" s="9">
        <v>1998</v>
      </c>
      <c r="G177" s="9">
        <v>1999</v>
      </c>
      <c r="H177" s="9">
        <v>2000</v>
      </c>
      <c r="I177" s="9">
        <v>2001</v>
      </c>
      <c r="J177" s="9">
        <v>2002</v>
      </c>
      <c r="K177" s="9">
        <v>2003</v>
      </c>
      <c r="L177" s="9">
        <v>2004</v>
      </c>
      <c r="M177" s="9">
        <v>2005</v>
      </c>
      <c r="N177" s="9">
        <v>2006</v>
      </c>
      <c r="O177" s="9">
        <v>2007</v>
      </c>
      <c r="P177" s="9">
        <v>2008</v>
      </c>
      <c r="Q177" s="9">
        <v>2009</v>
      </c>
      <c r="R177" s="9">
        <v>2010</v>
      </c>
      <c r="S177" s="9">
        <v>2011</v>
      </c>
      <c r="T177" s="9">
        <v>2012</v>
      </c>
      <c r="U177" s="9">
        <v>2013</v>
      </c>
      <c r="V177" s="9">
        <v>2014</v>
      </c>
      <c r="W177" s="9">
        <v>2015</v>
      </c>
      <c r="X177" s="9">
        <v>2016</v>
      </c>
      <c r="Y177" s="9">
        <v>2017</v>
      </c>
      <c r="Z177" s="9">
        <v>2018</v>
      </c>
      <c r="AA177" s="9">
        <v>2019</v>
      </c>
      <c r="AB177" s="16">
        <v>2020</v>
      </c>
      <c r="AC177" s="9">
        <v>2021</v>
      </c>
      <c r="AD177" s="9">
        <v>2022</v>
      </c>
      <c r="AE177" s="9">
        <v>2023</v>
      </c>
      <c r="AF177" s="9">
        <v>2024</v>
      </c>
      <c r="AG177" s="9">
        <v>2025</v>
      </c>
      <c r="AH177" s="9">
        <v>2026</v>
      </c>
      <c r="AI177" s="9">
        <v>2027</v>
      </c>
      <c r="AJ177" s="9">
        <v>2028</v>
      </c>
      <c r="AK177" s="9">
        <v>2029</v>
      </c>
      <c r="AL177" s="9">
        <v>2030</v>
      </c>
      <c r="AM177" s="9">
        <v>2031</v>
      </c>
      <c r="AN177" s="9">
        <v>2032</v>
      </c>
      <c r="AO177" s="9">
        <v>2033</v>
      </c>
      <c r="AP177" s="9">
        <v>2034</v>
      </c>
      <c r="AQ177" s="9">
        <v>2035</v>
      </c>
      <c r="AR177" s="9">
        <v>2036</v>
      </c>
      <c r="AS177" s="9">
        <v>2037</v>
      </c>
      <c r="AT177" s="9">
        <v>2038</v>
      </c>
      <c r="AU177" s="9">
        <v>2039</v>
      </c>
      <c r="AV177" s="9">
        <v>2040</v>
      </c>
      <c r="AW177" s="9">
        <v>2041</v>
      </c>
      <c r="AX177" s="9">
        <v>2042</v>
      </c>
      <c r="AY177" s="9">
        <v>2043</v>
      </c>
      <c r="AZ177" s="9">
        <v>2044</v>
      </c>
      <c r="BA177" s="9">
        <v>2045</v>
      </c>
      <c r="BB177" s="9">
        <v>2046</v>
      </c>
      <c r="BC177" s="9">
        <v>2047</v>
      </c>
      <c r="BD177" s="9">
        <v>2048</v>
      </c>
      <c r="BE177" s="9">
        <v>2049</v>
      </c>
      <c r="BF177" s="9">
        <v>2050</v>
      </c>
      <c r="BG177" s="26"/>
    </row>
    <row r="178" spans="1:59" s="8" customFormat="1" ht="12" customHeight="1" x14ac:dyDescent="0.25">
      <c r="A178" s="8" t="s">
        <v>49</v>
      </c>
      <c r="B178" s="8" t="s">
        <v>50</v>
      </c>
      <c r="C178" s="17">
        <v>0.6554774953988306</v>
      </c>
      <c r="D178" s="17">
        <v>0.69220247494275078</v>
      </c>
      <c r="E178" s="17">
        <v>0.69792493532442212</v>
      </c>
      <c r="F178" s="17">
        <v>0.70519688908932776</v>
      </c>
      <c r="G178" s="17">
        <v>0.69431377535451788</v>
      </c>
      <c r="H178" s="17">
        <v>0.70572577890851906</v>
      </c>
      <c r="I178" s="17">
        <v>0.69369003580708943</v>
      </c>
      <c r="J178" s="17">
        <v>0.6943102344408042</v>
      </c>
      <c r="K178" s="17">
        <v>0.72004279222275835</v>
      </c>
      <c r="L178" s="17">
        <v>0.73979784003765492</v>
      </c>
      <c r="M178" s="17">
        <v>0.75908095661696673</v>
      </c>
      <c r="N178" s="17">
        <v>0.7868686113531651</v>
      </c>
      <c r="O178" s="17">
        <v>0.79795832213193463</v>
      </c>
      <c r="P178" s="17">
        <v>0.79324900257883224</v>
      </c>
      <c r="Q178" s="17">
        <v>0.80388140599317393</v>
      </c>
      <c r="R178" s="17">
        <v>0.81730137879442177</v>
      </c>
      <c r="S178" s="17">
        <v>0.82506508232458897</v>
      </c>
      <c r="T178" s="17">
        <v>0.83189151649202076</v>
      </c>
      <c r="U178" s="17">
        <v>0.83445464798084001</v>
      </c>
      <c r="V178" s="17">
        <v>0.84387980710928867</v>
      </c>
      <c r="W178" s="17">
        <v>0.84530797868586727</v>
      </c>
      <c r="X178" s="17">
        <v>0.84689042638042911</v>
      </c>
      <c r="Y178" s="17">
        <v>0.84483749562219612</v>
      </c>
      <c r="Z178" s="17">
        <v>0.8469339862417895</v>
      </c>
      <c r="AA178" s="17">
        <v>0.84922356317144465</v>
      </c>
      <c r="AB178" s="19">
        <v>0.58799999999999997</v>
      </c>
      <c r="AC178" s="17">
        <v>0.78</v>
      </c>
      <c r="AD178" s="17">
        <v>0.83399999999999996</v>
      </c>
      <c r="AE178" s="17">
        <v>0.84161178158572225</v>
      </c>
      <c r="AF178" s="17">
        <v>0.84922356317144465</v>
      </c>
      <c r="AG178" s="17">
        <v>0.85819496724567979</v>
      </c>
      <c r="AH178" s="17">
        <v>0.85914703287472538</v>
      </c>
      <c r="AI178" s="17">
        <v>0.85999819855952031</v>
      </c>
      <c r="AJ178" s="17">
        <v>0.86075894221065752</v>
      </c>
      <c r="AK178" s="17">
        <v>0.86144073910810948</v>
      </c>
      <c r="AL178" s="17">
        <v>0.86205403442881745</v>
      </c>
      <c r="AM178" s="17">
        <v>0.86260525339648042</v>
      </c>
      <c r="AN178" s="17">
        <v>0.86310483443331387</v>
      </c>
      <c r="AO178" s="17">
        <v>0.86355814593117364</v>
      </c>
      <c r="AP178" s="17">
        <v>0.86397184481076184</v>
      </c>
      <c r="AQ178" s="17">
        <v>0.86435015587475406</v>
      </c>
      <c r="AR178" s="17">
        <v>0.86469725006166898</v>
      </c>
      <c r="AS178" s="17">
        <v>0.86501674141916474</v>
      </c>
      <c r="AT178" s="17">
        <v>0.86531176513711516</v>
      </c>
      <c r="AU178" s="17">
        <v>0.86558504443468798</v>
      </c>
      <c r="AV178" s="17">
        <v>0.86588026197879264</v>
      </c>
      <c r="AW178" s="17">
        <v>0.86617558021017127</v>
      </c>
      <c r="AX178" s="17">
        <v>0.86647099916316428</v>
      </c>
      <c r="AY178" s="17">
        <v>0.86676651887212375</v>
      </c>
      <c r="AZ178" s="17">
        <v>0.86706213937141374</v>
      </c>
      <c r="BA178" s="17">
        <v>0.86735786069540999</v>
      </c>
      <c r="BB178" s="17">
        <v>0.86765368287849964</v>
      </c>
      <c r="BC178" s="17">
        <v>0.86794960595508219</v>
      </c>
      <c r="BD178" s="17">
        <v>0.86824562995956833</v>
      </c>
      <c r="BE178" s="17">
        <v>0.86854175492638064</v>
      </c>
      <c r="BF178" s="17">
        <v>0.86883798088995345</v>
      </c>
      <c r="BG178" s="26"/>
    </row>
    <row r="179" spans="1:59" s="8" customFormat="1" ht="12" customHeight="1" x14ac:dyDescent="0.25">
      <c r="A179" s="8" t="s">
        <v>52</v>
      </c>
      <c r="B179" s="8" t="s">
        <v>50</v>
      </c>
      <c r="C179" s="17">
        <v>0.59905928575374634</v>
      </c>
      <c r="D179" s="17">
        <v>0.66303245007250888</v>
      </c>
      <c r="E179" s="17">
        <v>0.72118652855465781</v>
      </c>
      <c r="F179" s="17">
        <v>0.74931691923900279</v>
      </c>
      <c r="G179" s="17">
        <v>0.7047895946485232</v>
      </c>
      <c r="H179" s="17">
        <v>0.70607217246737108</v>
      </c>
      <c r="I179" s="17">
        <v>0.73054512567465901</v>
      </c>
      <c r="J179" s="17">
        <v>0.73310052320281749</v>
      </c>
      <c r="K179" s="17">
        <v>0.72533309046336569</v>
      </c>
      <c r="L179" s="17">
        <v>0.7423457793246323</v>
      </c>
      <c r="M179" s="17">
        <v>0.78136086804065841</v>
      </c>
      <c r="N179" s="17">
        <v>0.80016096809612602</v>
      </c>
      <c r="O179" s="17">
        <v>0.82187577998756989</v>
      </c>
      <c r="P179" s="17">
        <v>0.82411670036599682</v>
      </c>
      <c r="Q179" s="17">
        <v>0.82267314836189287</v>
      </c>
      <c r="R179" s="17">
        <v>0.78470290433877021</v>
      </c>
      <c r="S179" s="17">
        <v>0.79192316213077751</v>
      </c>
      <c r="T179" s="17">
        <v>0.80672102610316965</v>
      </c>
      <c r="U179" s="17">
        <v>0.78755319363121912</v>
      </c>
      <c r="V179" s="17">
        <v>0.7996241799811955</v>
      </c>
      <c r="W179" s="17">
        <v>0.79984613682184058</v>
      </c>
      <c r="X179" s="17">
        <v>0.79135765678523429</v>
      </c>
      <c r="Y179" s="17">
        <v>0.79614206423589529</v>
      </c>
      <c r="Z179" s="17">
        <v>0.83786355703079252</v>
      </c>
      <c r="AA179" s="17">
        <v>0.84922356317144465</v>
      </c>
      <c r="AB179" s="19">
        <v>0.58799999999999997</v>
      </c>
      <c r="AC179" s="17">
        <v>0.78</v>
      </c>
      <c r="AD179" s="17">
        <v>0.83399999999999996</v>
      </c>
      <c r="AE179" s="17">
        <v>0.84161178158572225</v>
      </c>
      <c r="AF179" s="17">
        <v>0.84922356317144465</v>
      </c>
      <c r="AG179" s="17">
        <v>0.85819496724567979</v>
      </c>
      <c r="AH179" s="17">
        <v>0.85914703287472538</v>
      </c>
      <c r="AI179" s="17">
        <v>0.85999819855952031</v>
      </c>
      <c r="AJ179" s="17">
        <v>0.86075894221065752</v>
      </c>
      <c r="AK179" s="17">
        <v>0.86144073910810948</v>
      </c>
      <c r="AL179" s="17">
        <v>0.86205403442881745</v>
      </c>
      <c r="AM179" s="17">
        <v>0.86260525339648042</v>
      </c>
      <c r="AN179" s="17">
        <v>0.86310483443331387</v>
      </c>
      <c r="AO179" s="17">
        <v>0.86355814593117364</v>
      </c>
      <c r="AP179" s="17">
        <v>0.86397184481076184</v>
      </c>
      <c r="AQ179" s="17">
        <v>0.86435015587475406</v>
      </c>
      <c r="AR179" s="17">
        <v>0.86469725006166898</v>
      </c>
      <c r="AS179" s="17">
        <v>0.86501674141916474</v>
      </c>
      <c r="AT179" s="17">
        <v>0.86531176513711516</v>
      </c>
      <c r="AU179" s="17">
        <v>0.86558504443468798</v>
      </c>
      <c r="AV179" s="17">
        <v>0.86588026197879264</v>
      </c>
      <c r="AW179" s="17">
        <v>0.86617558021017127</v>
      </c>
      <c r="AX179" s="17">
        <v>0.86647099916316428</v>
      </c>
      <c r="AY179" s="17">
        <v>0.86676651887212375</v>
      </c>
      <c r="AZ179" s="17">
        <v>0.86706213937141374</v>
      </c>
      <c r="BA179" s="17">
        <v>0.86735786069540999</v>
      </c>
      <c r="BB179" s="17">
        <v>0.86765368287849964</v>
      </c>
      <c r="BC179" s="17">
        <v>0.86794960595508219</v>
      </c>
      <c r="BD179" s="17">
        <v>0.86824562995956833</v>
      </c>
      <c r="BE179" s="17">
        <v>0.86854175492638064</v>
      </c>
      <c r="BF179" s="17">
        <v>0.86883798088995345</v>
      </c>
      <c r="BG179" s="26"/>
    </row>
    <row r="180" spans="1:59" s="8" customFormat="1" ht="12" customHeight="1" x14ac:dyDescent="0.25">
      <c r="A180" s="8" t="s">
        <v>53</v>
      </c>
      <c r="B180" s="8" t="s">
        <v>50</v>
      </c>
      <c r="C180" s="17">
        <v>0.56733493191706186</v>
      </c>
      <c r="D180" s="17">
        <v>0.56471558350817685</v>
      </c>
      <c r="E180" s="17">
        <v>0.57519984198615726</v>
      </c>
      <c r="F180" s="17">
        <v>0.60297729981111325</v>
      </c>
      <c r="G180" s="17">
        <v>0.61374376685792886</v>
      </c>
      <c r="H180" s="17">
        <v>0.61263502250522694</v>
      </c>
      <c r="I180" s="17">
        <v>0.58970438971549466</v>
      </c>
      <c r="J180" s="17">
        <v>0.56655166083206587</v>
      </c>
      <c r="K180" s="17">
        <v>0.58861277169172488</v>
      </c>
      <c r="L180" s="17">
        <v>0.60374201217718737</v>
      </c>
      <c r="M180" s="17">
        <v>0.64367477323402589</v>
      </c>
      <c r="N180" s="17">
        <v>0.61848238053049742</v>
      </c>
      <c r="O180" s="17">
        <v>0.60644473204074267</v>
      </c>
      <c r="P180" s="17">
        <v>0.65971534813932986</v>
      </c>
      <c r="Q180" s="17">
        <v>0.7202302868874273</v>
      </c>
      <c r="R180" s="17">
        <v>0.73285166661605983</v>
      </c>
      <c r="S180" s="17">
        <v>0.73625018919625362</v>
      </c>
      <c r="T180" s="17">
        <v>0.74810349829695788</v>
      </c>
      <c r="U180" s="17">
        <v>0.76355636064022592</v>
      </c>
      <c r="V180" s="17">
        <v>0.78108866739451754</v>
      </c>
      <c r="W180" s="17">
        <v>0.78179760161928746</v>
      </c>
      <c r="X180" s="17">
        <v>0.80315336973896412</v>
      </c>
      <c r="Y180" s="17">
        <v>0.80303391505450761</v>
      </c>
      <c r="Z180" s="17">
        <v>0.81846889219257268</v>
      </c>
      <c r="AA180" s="17">
        <v>0.78850990062748727</v>
      </c>
      <c r="AB180" s="19">
        <v>0.78321486316088429</v>
      </c>
      <c r="AC180" s="17">
        <v>0.80831120056523831</v>
      </c>
      <c r="AD180" s="17">
        <v>0.839681622320681</v>
      </c>
      <c r="AE180" s="17">
        <v>0.81409576147408413</v>
      </c>
      <c r="AF180" s="17">
        <v>0.78850990062748727</v>
      </c>
      <c r="AG180" s="17">
        <v>0.79683991081779104</v>
      </c>
      <c r="AH180" s="17">
        <v>0.79772391028166134</v>
      </c>
      <c r="AI180" s="17">
        <v>0.79851422345553125</v>
      </c>
      <c r="AJ180" s="17">
        <v>0.79922057915122224</v>
      </c>
      <c r="AK180" s="17">
        <v>0.79985363224486261</v>
      </c>
      <c r="AL180" s="17">
        <v>0.80042308115485372</v>
      </c>
      <c r="AM180" s="17">
        <v>0.80093489174545096</v>
      </c>
      <c r="AN180" s="17">
        <v>0.80139875616324674</v>
      </c>
      <c r="AO180" s="17">
        <v>0.80181965899688434</v>
      </c>
      <c r="AP180" s="17">
        <v>0.80220378124287517</v>
      </c>
      <c r="AQ180" s="17">
        <v>0.80255504565946856</v>
      </c>
      <c r="AR180" s="17">
        <v>0.80287732499167475</v>
      </c>
      <c r="AS180" s="17">
        <v>0.80317397490752196</v>
      </c>
      <c r="AT180" s="17">
        <v>0.8034479064523028</v>
      </c>
      <c r="AU180" s="17">
        <v>0.80370164815368472</v>
      </c>
      <c r="AV180" s="17">
        <v>0.80397575966737866</v>
      </c>
      <c r="AW180" s="17">
        <v>0.80424996466989673</v>
      </c>
      <c r="AX180" s="17">
        <v>0.80452426319312431</v>
      </c>
      <c r="AY180" s="17">
        <v>0.80479865526895755</v>
      </c>
      <c r="AZ180" s="17">
        <v>0.80507314092930371</v>
      </c>
      <c r="BA180" s="17">
        <v>0.80534772020608081</v>
      </c>
      <c r="BB180" s="17">
        <v>0.80562239313121764</v>
      </c>
      <c r="BC180" s="17">
        <v>0.80589715973665432</v>
      </c>
      <c r="BD180" s="17">
        <v>0.80617202005434141</v>
      </c>
      <c r="BE180" s="17">
        <v>0.80644697411624056</v>
      </c>
      <c r="BF180" s="17">
        <v>0.8067220219543243</v>
      </c>
      <c r="BG180" s="26"/>
    </row>
    <row r="181" spans="1:59" s="8" customFormat="1" ht="12" customHeight="1" x14ac:dyDescent="0.25">
      <c r="A181" s="8" t="s">
        <v>54</v>
      </c>
      <c r="B181" s="8" t="s">
        <v>50</v>
      </c>
      <c r="C181" s="17">
        <v>0.62038679752427262</v>
      </c>
      <c r="D181" s="17">
        <v>0.63143480634203031</v>
      </c>
      <c r="E181" s="17">
        <v>0.63111481227159172</v>
      </c>
      <c r="F181" s="17">
        <v>0.66232933978303998</v>
      </c>
      <c r="G181" s="17">
        <v>0.6639149067239043</v>
      </c>
      <c r="H181" s="17">
        <v>0.65770199005123131</v>
      </c>
      <c r="I181" s="17">
        <v>0.64579985995102129</v>
      </c>
      <c r="J181" s="17">
        <v>0.65829240077877171</v>
      </c>
      <c r="K181" s="17">
        <v>0.67919929190825135</v>
      </c>
      <c r="L181" s="17">
        <v>0.68348236337231838</v>
      </c>
      <c r="M181" s="17">
        <v>0.69989228739168885</v>
      </c>
      <c r="N181" s="17">
        <v>0.71684523872370853</v>
      </c>
      <c r="O181" s="17">
        <v>0.73105353343596724</v>
      </c>
      <c r="P181" s="17">
        <v>0.73303726110052003</v>
      </c>
      <c r="Q181" s="17">
        <v>0.71716685990174023</v>
      </c>
      <c r="R181" s="17">
        <v>0.73106745639914528</v>
      </c>
      <c r="S181" s="17">
        <v>0.74460203435255057</v>
      </c>
      <c r="T181" s="17">
        <v>0.76287212996677412</v>
      </c>
      <c r="U181" s="17">
        <v>0.78645966888188246</v>
      </c>
      <c r="V181" s="17">
        <v>0.79924468436996798</v>
      </c>
      <c r="W181" s="17">
        <v>0.80623381183938769</v>
      </c>
      <c r="X181" s="17">
        <v>0.8065298056366289</v>
      </c>
      <c r="Y181" s="17">
        <v>0.83954025669181542</v>
      </c>
      <c r="Z181" s="17">
        <v>0.83415358405407825</v>
      </c>
      <c r="AA181" s="17">
        <v>0.85290911301066286</v>
      </c>
      <c r="AB181" s="19">
        <v>0.64405472106970652</v>
      </c>
      <c r="AC181" s="17">
        <v>0.65165418680504228</v>
      </c>
      <c r="AD181" s="17">
        <v>0.72384911129073204</v>
      </c>
      <c r="AE181" s="17">
        <v>0.76682609186346906</v>
      </c>
      <c r="AF181" s="17">
        <v>0.80980307243620597</v>
      </c>
      <c r="AG181" s="17">
        <v>0.85278005300894288</v>
      </c>
      <c r="AH181" s="17">
        <v>0.85283016632952324</v>
      </c>
      <c r="AI181" s="17">
        <v>0.85288158267128833</v>
      </c>
      <c r="AJ181" s="17">
        <v>0.85292906475729391</v>
      </c>
      <c r="AK181" s="17">
        <v>0.85297570822877877</v>
      </c>
      <c r="AL181" s="17">
        <v>0.85302133098480437</v>
      </c>
      <c r="AM181" s="17">
        <v>0.85306586808774199</v>
      </c>
      <c r="AN181" s="17">
        <v>0.85311130864380336</v>
      </c>
      <c r="AO181" s="17">
        <v>0.8531561115828602</v>
      </c>
      <c r="AP181" s="17">
        <v>0.85320041595773377</v>
      </c>
      <c r="AQ181" s="17">
        <v>0.85324498578368335</v>
      </c>
      <c r="AR181" s="17">
        <v>0.85328943991704209</v>
      </c>
      <c r="AS181" s="17">
        <v>0.8533326079351885</v>
      </c>
      <c r="AT181" s="17">
        <v>0.85337461500878431</v>
      </c>
      <c r="AU181" s="17">
        <v>0.8534151862922601</v>
      </c>
      <c r="AV181" s="17">
        <v>0.8534571974309475</v>
      </c>
      <c r="AW181" s="17">
        <v>0.85349921063772061</v>
      </c>
      <c r="AX181" s="17">
        <v>0.85354122591268122</v>
      </c>
      <c r="AY181" s="17">
        <v>0.85358324325593138</v>
      </c>
      <c r="AZ181" s="17">
        <v>0.85362526266757255</v>
      </c>
      <c r="BA181" s="17">
        <v>0.85366728414770665</v>
      </c>
      <c r="BB181" s="17">
        <v>0.85370930769643583</v>
      </c>
      <c r="BC181" s="17">
        <v>0.85375133331386144</v>
      </c>
      <c r="BD181" s="17">
        <v>0.85379336100008552</v>
      </c>
      <c r="BE181" s="17">
        <v>0.85383539075520998</v>
      </c>
      <c r="BF181" s="17">
        <v>0.85387742257933652</v>
      </c>
      <c r="BG181" s="26"/>
    </row>
    <row r="182" spans="1:59" s="8" customFormat="1" ht="12" customHeight="1" x14ac:dyDescent="0.25">
      <c r="A182" s="8" t="s">
        <v>55</v>
      </c>
      <c r="B182" s="8" t="s">
        <v>50</v>
      </c>
      <c r="C182" s="17">
        <v>0.61055887371408957</v>
      </c>
      <c r="D182" s="17">
        <v>0.61681735281896466</v>
      </c>
      <c r="E182" s="17">
        <v>0.6337865537687315</v>
      </c>
      <c r="F182" s="17">
        <v>0.62012445001799099</v>
      </c>
      <c r="G182" s="17">
        <v>0.63184033471624712</v>
      </c>
      <c r="H182" s="17">
        <v>0.63641647428829717</v>
      </c>
      <c r="I182" s="17">
        <v>0.6375942517248705</v>
      </c>
      <c r="J182" s="17">
        <v>0.64642731916563079</v>
      </c>
      <c r="K182" s="17">
        <v>0.64005252665475454</v>
      </c>
      <c r="L182" s="17">
        <v>0.63833602222466979</v>
      </c>
      <c r="M182" s="17">
        <v>0.64680529583592294</v>
      </c>
      <c r="N182" s="17">
        <v>0.65106975469772654</v>
      </c>
      <c r="O182" s="17">
        <v>0.64222588054078522</v>
      </c>
      <c r="P182" s="17">
        <v>0.64755934955970074</v>
      </c>
      <c r="Q182" s="17">
        <v>0.60642686888718067</v>
      </c>
      <c r="R182" s="17">
        <v>0.6610437578115852</v>
      </c>
      <c r="S182" s="17">
        <v>0.62359762783450234</v>
      </c>
      <c r="T182" s="17">
        <v>0.6365924120244677</v>
      </c>
      <c r="U182" s="17">
        <v>0.64804557392108419</v>
      </c>
      <c r="V182" s="17">
        <v>0.66113815149352784</v>
      </c>
      <c r="W182" s="17">
        <v>0.6745578416699276</v>
      </c>
      <c r="X182" s="17">
        <v>0.69599906774394038</v>
      </c>
      <c r="Y182" s="17">
        <v>0.7213973866138772</v>
      </c>
      <c r="Z182" s="17">
        <v>0.73192000245532451</v>
      </c>
      <c r="AA182" s="17">
        <v>0.73799999999999999</v>
      </c>
      <c r="AB182" s="19">
        <v>0.50900000000000001</v>
      </c>
      <c r="AC182" s="17">
        <v>0.504</v>
      </c>
      <c r="AD182" s="17">
        <v>0.52200000000000002</v>
      </c>
      <c r="AE182" s="17">
        <v>0.63</v>
      </c>
      <c r="AF182" s="17">
        <v>0.73799999999999999</v>
      </c>
      <c r="AG182" s="17">
        <v>0.74579641132667074</v>
      </c>
      <c r="AH182" s="17">
        <v>0.74662378407597563</v>
      </c>
      <c r="AI182" s="17">
        <v>0.74736347183620777</v>
      </c>
      <c r="AJ182" s="17">
        <v>0.7480245802167178</v>
      </c>
      <c r="AK182" s="17">
        <v>0.74861708156988382</v>
      </c>
      <c r="AL182" s="17">
        <v>0.74915005305856008</v>
      </c>
      <c r="AM182" s="17">
        <v>0.74962907838919979</v>
      </c>
      <c r="AN182" s="17">
        <v>0.75006322885460397</v>
      </c>
      <c r="AO182" s="17">
        <v>0.75045716974358634</v>
      </c>
      <c r="AP182" s="17">
        <v>0.75081668611404118</v>
      </c>
      <c r="AQ182" s="17">
        <v>0.75114544944249095</v>
      </c>
      <c r="AR182" s="17">
        <v>0.75144708439593788</v>
      </c>
      <c r="AS182" s="17">
        <v>0.75172473168701315</v>
      </c>
      <c r="AT182" s="17">
        <v>0.75198111588699257</v>
      </c>
      <c r="AU182" s="17">
        <v>0.75221860355261461</v>
      </c>
      <c r="AV182" s="17">
        <v>0.75247515619316496</v>
      </c>
      <c r="AW182" s="17">
        <v>0.75273179633388776</v>
      </c>
      <c r="AX182" s="17">
        <v>0.75298852400462568</v>
      </c>
      <c r="AY182" s="17">
        <v>0.75324533923523196</v>
      </c>
      <c r="AZ182" s="17">
        <v>0.7535022420555697</v>
      </c>
      <c r="BA182" s="17">
        <v>0.75375923249551247</v>
      </c>
      <c r="BB182" s="17">
        <v>0.75401631058494378</v>
      </c>
      <c r="BC182" s="17">
        <v>0.75427347635375774</v>
      </c>
      <c r="BD182" s="17">
        <v>0.7545307298318582</v>
      </c>
      <c r="BE182" s="17">
        <v>0.75478807104915946</v>
      </c>
      <c r="BF182" s="17">
        <v>0.75504550003558601</v>
      </c>
      <c r="BG182" s="26"/>
    </row>
    <row r="183" spans="1:59" s="8" customFormat="1" ht="12" customHeight="1" x14ac:dyDescent="0.25">
      <c r="A183" s="8" t="s">
        <v>56</v>
      </c>
      <c r="B183" s="8" t="s">
        <v>50</v>
      </c>
      <c r="C183" s="17">
        <v>0.70058834403420267</v>
      </c>
      <c r="D183" s="17">
        <v>0.7147891764068659</v>
      </c>
      <c r="E183" s="17">
        <v>0.70960622245007421</v>
      </c>
      <c r="F183" s="17">
        <v>0.72466985280512997</v>
      </c>
      <c r="G183" s="17">
        <v>0.76492938870577631</v>
      </c>
      <c r="H183" s="17">
        <v>0.74881768942566163</v>
      </c>
      <c r="I183" s="17">
        <v>0.74658317952143949</v>
      </c>
      <c r="J183" s="17">
        <v>0.76542758541363809</v>
      </c>
      <c r="K183" s="17">
        <v>0.78591347581459459</v>
      </c>
      <c r="L183" s="17">
        <v>0.78667531312250927</v>
      </c>
      <c r="M183" s="17">
        <v>0.78487513203132298</v>
      </c>
      <c r="N183" s="17">
        <v>0.78435261611322205</v>
      </c>
      <c r="O183" s="17">
        <v>0.79233682270437766</v>
      </c>
      <c r="P183" s="17">
        <v>0.78654326633996252</v>
      </c>
      <c r="Q183" s="17">
        <v>0.80540393283496214</v>
      </c>
      <c r="R183" s="17">
        <v>0.78889320587847211</v>
      </c>
      <c r="S183" s="17">
        <v>0.79275903598905861</v>
      </c>
      <c r="T183" s="17">
        <v>0.77031737337218598</v>
      </c>
      <c r="U183" s="17">
        <v>0.75845282940418035</v>
      </c>
      <c r="V183" s="17">
        <v>0.76371732121928981</v>
      </c>
      <c r="W183" s="17">
        <v>0.77391689811868003</v>
      </c>
      <c r="X183" s="17">
        <v>0.76642927579168774</v>
      </c>
      <c r="Y183" s="17">
        <v>0.77783605384659105</v>
      </c>
      <c r="Z183" s="17">
        <v>0.7923098360430314</v>
      </c>
      <c r="AA183" s="17">
        <v>0.80800000000000005</v>
      </c>
      <c r="AB183" s="19">
        <v>0.66100000000000003</v>
      </c>
      <c r="AC183" s="17">
        <v>0.61199999999999999</v>
      </c>
      <c r="AD183" s="17">
        <v>0.72699999999999998</v>
      </c>
      <c r="AE183" s="17">
        <v>0.76750000000000007</v>
      </c>
      <c r="AF183" s="17">
        <v>0.80800000000000005</v>
      </c>
      <c r="AG183" s="17">
        <v>0.81653590833597556</v>
      </c>
      <c r="AH183" s="17">
        <v>0.81744175817532294</v>
      </c>
      <c r="AI183" s="17">
        <v>0.81825160602121394</v>
      </c>
      <c r="AJ183" s="17">
        <v>0.81897542115868294</v>
      </c>
      <c r="AK183" s="17">
        <v>0.81962412182718991</v>
      </c>
      <c r="AL183" s="17">
        <v>0.82020764616709563</v>
      </c>
      <c r="AM183" s="17">
        <v>0.8207321075047066</v>
      </c>
      <c r="AN183" s="17">
        <v>0.82120743755355019</v>
      </c>
      <c r="AO183" s="17">
        <v>0.8216387441095091</v>
      </c>
      <c r="AP183" s="17">
        <v>0.82203236094870624</v>
      </c>
      <c r="AQ183" s="17">
        <v>0.82239230779069461</v>
      </c>
      <c r="AR183" s="17">
        <v>0.82272255310557951</v>
      </c>
      <c r="AS183" s="17">
        <v>0.82302653550556437</v>
      </c>
      <c r="AT183" s="17">
        <v>0.82330723799009464</v>
      </c>
      <c r="AU183" s="17">
        <v>0.82356725158606015</v>
      </c>
      <c r="AV183" s="17">
        <v>0.82384813848790939</v>
      </c>
      <c r="AW183" s="17">
        <v>0.8241291211894054</v>
      </c>
      <c r="AX183" s="17">
        <v>0.82441019972322149</v>
      </c>
      <c r="AY183" s="17">
        <v>0.82469137412204241</v>
      </c>
      <c r="AZ183" s="17">
        <v>0.82497264441856399</v>
      </c>
      <c r="BA183" s="17">
        <v>0.8252540106454932</v>
      </c>
      <c r="BB183" s="17">
        <v>0.82553547283554807</v>
      </c>
      <c r="BC183" s="17">
        <v>0.8258170310214582</v>
      </c>
      <c r="BD183" s="17">
        <v>0.82609868523596386</v>
      </c>
      <c r="BE183" s="17">
        <v>0.82638043551181672</v>
      </c>
      <c r="BF183" s="17">
        <v>0.8266622818817797</v>
      </c>
      <c r="BG183" s="26"/>
    </row>
    <row r="184" spans="1:59" s="8" customFormat="1" ht="12" customHeight="1" x14ac:dyDescent="0.25">
      <c r="A184" s="8" t="s">
        <v>57</v>
      </c>
      <c r="B184" s="8" t="s">
        <v>50</v>
      </c>
      <c r="C184" s="17">
        <v>0.68798439759537633</v>
      </c>
      <c r="D184" s="17">
        <v>0.73920850934851889</v>
      </c>
      <c r="E184" s="17">
        <v>0.74647478739010387</v>
      </c>
      <c r="F184" s="17">
        <v>0.6555991469075092</v>
      </c>
      <c r="G184" s="17">
        <v>0.69760625698097378</v>
      </c>
      <c r="H184" s="17">
        <v>0.68422828664420643</v>
      </c>
      <c r="I184" s="17">
        <v>0.72510969680616266</v>
      </c>
      <c r="J184" s="17">
        <v>0.64831611072891759</v>
      </c>
      <c r="K184" s="17">
        <v>0.63719212312555529</v>
      </c>
      <c r="L184" s="17">
        <v>0.68670693372492042</v>
      </c>
      <c r="M184" s="17">
        <v>0.66803105937243645</v>
      </c>
      <c r="N184" s="17">
        <v>0.77210610048694495</v>
      </c>
      <c r="O184" s="17">
        <v>0.73097849864828379</v>
      </c>
      <c r="P184" s="17">
        <v>0.68001351988112546</v>
      </c>
      <c r="Q184" s="17">
        <v>0.75005047111913914</v>
      </c>
      <c r="R184" s="17">
        <v>0.65276022357056251</v>
      </c>
      <c r="S184" s="17">
        <v>0.72816563666809775</v>
      </c>
      <c r="T184" s="17">
        <v>0.75627667105626417</v>
      </c>
      <c r="U184" s="17">
        <v>0.76143469093095273</v>
      </c>
      <c r="V184" s="17">
        <v>0.6926296937565386</v>
      </c>
      <c r="W184" s="17">
        <v>0.76429439680546951</v>
      </c>
      <c r="X184" s="17">
        <v>0.83562425035832943</v>
      </c>
      <c r="Y184" s="17">
        <v>0.85068886031281887</v>
      </c>
      <c r="Z184" s="17">
        <v>0.83725071204502943</v>
      </c>
      <c r="AA184" s="17">
        <v>0.84997598373639571</v>
      </c>
      <c r="AB184" s="19">
        <v>0.69066514524794376</v>
      </c>
      <c r="AC184" s="17">
        <v>0.64052797174105591</v>
      </c>
      <c r="AD184" s="17">
        <v>0.67122420041874231</v>
      </c>
      <c r="AE184" s="17">
        <v>0.76060009207756907</v>
      </c>
      <c r="AF184" s="17">
        <v>0.84997598373639582</v>
      </c>
      <c r="AG184" s="17">
        <v>0.85895533656430978</v>
      </c>
      <c r="AH184" s="17">
        <v>0.85990824573301861</v>
      </c>
      <c r="AI184" s="17">
        <v>0.86076016555911761</v>
      </c>
      <c r="AJ184" s="17">
        <v>0.86152158323673333</v>
      </c>
      <c r="AK184" s="17">
        <v>0.862203984213051</v>
      </c>
      <c r="AL184" s="17">
        <v>0.8628178229195429</v>
      </c>
      <c r="AM184" s="17">
        <v>0.86336953027272056</v>
      </c>
      <c r="AN184" s="17">
        <v>0.86386955394334597</v>
      </c>
      <c r="AO184" s="17">
        <v>0.86432326707972362</v>
      </c>
      <c r="AP184" s="17">
        <v>0.86473733250065399</v>
      </c>
      <c r="AQ184" s="17">
        <v>0.86511597875203006</v>
      </c>
      <c r="AR184" s="17">
        <v>0.86546338046786386</v>
      </c>
      <c r="AS184" s="17">
        <v>0.86578315489789559</v>
      </c>
      <c r="AT184" s="17">
        <v>0.86607844000980883</v>
      </c>
      <c r="AU184" s="17">
        <v>0.86635196143557081</v>
      </c>
      <c r="AV184" s="17">
        <v>0.86664744054537024</v>
      </c>
      <c r="AW184" s="17">
        <v>0.86694302043165361</v>
      </c>
      <c r="AX184" s="17">
        <v>0.86723870112879164</v>
      </c>
      <c r="AY184" s="17">
        <v>0.86753448267116706</v>
      </c>
      <c r="AZ184" s="17">
        <v>0.86783036509317413</v>
      </c>
      <c r="BA184" s="17">
        <v>0.8681263484292191</v>
      </c>
      <c r="BB184" s="17">
        <v>0.86842243271371966</v>
      </c>
      <c r="BC184" s="17">
        <v>0.86871861798110583</v>
      </c>
      <c r="BD184" s="17">
        <v>0.86901490426581873</v>
      </c>
      <c r="BE184" s="17">
        <v>0.86931129160231135</v>
      </c>
      <c r="BF184" s="17">
        <v>0.86960778002504868</v>
      </c>
      <c r="BG184" s="26"/>
    </row>
    <row r="185" spans="1:59" s="8" customFormat="1" ht="12" customHeight="1" x14ac:dyDescent="0.25">
      <c r="A185" s="8" t="s">
        <v>58</v>
      </c>
      <c r="B185" s="8" t="s">
        <v>50</v>
      </c>
      <c r="C185" s="17">
        <v>0.63832811515270471</v>
      </c>
      <c r="D185" s="17">
        <v>0.60770614392257838</v>
      </c>
      <c r="E185" s="17">
        <v>0.59294028488897677</v>
      </c>
      <c r="F185" s="17">
        <v>0.59638762970388337</v>
      </c>
      <c r="G185" s="17">
        <v>0.68742247045636151</v>
      </c>
      <c r="H185" s="17">
        <v>0.62472406456736418</v>
      </c>
      <c r="I185" s="17">
        <v>0.65782187514198154</v>
      </c>
      <c r="J185" s="17">
        <v>0.67047612247772947</v>
      </c>
      <c r="K185" s="17">
        <v>0.70984819815954603</v>
      </c>
      <c r="L185" s="17">
        <v>0.6963596684542307</v>
      </c>
      <c r="M185" s="17">
        <v>0.69290123656860714</v>
      </c>
      <c r="N185" s="17">
        <v>0.69758630224722784</v>
      </c>
      <c r="O185" s="17">
        <v>0.70461946923555008</v>
      </c>
      <c r="P185" s="17">
        <v>0.71450963170481263</v>
      </c>
      <c r="Q185" s="17">
        <v>0.70303727712865138</v>
      </c>
      <c r="R185" s="17">
        <v>0.74016165551726087</v>
      </c>
      <c r="S185" s="17">
        <v>0.72556724868767031</v>
      </c>
      <c r="T185" s="17">
        <v>0.73307723478286213</v>
      </c>
      <c r="U185" s="17">
        <v>0.75275808176024783</v>
      </c>
      <c r="V185" s="17">
        <v>0.76283753580960045</v>
      </c>
      <c r="W185" s="17">
        <v>0.76972149755382391</v>
      </c>
      <c r="X185" s="17">
        <v>0.80249416278562946</v>
      </c>
      <c r="Y185" s="17">
        <v>0.80600299784301543</v>
      </c>
      <c r="Z185" s="17">
        <v>0.83297211024525508</v>
      </c>
      <c r="AA185" s="17">
        <v>0.83099999999999996</v>
      </c>
      <c r="AB185" s="19">
        <v>0.72899999999999998</v>
      </c>
      <c r="AC185" s="17">
        <v>0.86499999999999999</v>
      </c>
      <c r="AD185" s="17">
        <v>0.84399999999999997</v>
      </c>
      <c r="AE185" s="17">
        <v>0.83749999999999991</v>
      </c>
      <c r="AF185" s="17">
        <v>0.83099999999999996</v>
      </c>
      <c r="AG185" s="17">
        <v>0.83977888592474714</v>
      </c>
      <c r="AH185" s="17">
        <v>0.84071052109367994</v>
      </c>
      <c r="AI185" s="17">
        <v>0.84154342153914463</v>
      </c>
      <c r="AJ185" s="17">
        <v>0.84228784032532866</v>
      </c>
      <c r="AK185" s="17">
        <v>0.84295500648316191</v>
      </c>
      <c r="AL185" s="17">
        <v>0.84355514104561446</v>
      </c>
      <c r="AM185" s="17">
        <v>0.84409453135694457</v>
      </c>
      <c r="AN185" s="17">
        <v>0.84458339184034681</v>
      </c>
      <c r="AO185" s="17">
        <v>0.84502697568688379</v>
      </c>
      <c r="AP185" s="17">
        <v>0.8454317969658105</v>
      </c>
      <c r="AQ185" s="17">
        <v>0.84580198981939014</v>
      </c>
      <c r="AR185" s="17">
        <v>0.84614163568160472</v>
      </c>
      <c r="AS185" s="17">
        <v>0.84645427104594562</v>
      </c>
      <c r="AT185" s="17">
        <v>0.84674296382397118</v>
      </c>
      <c r="AU185" s="17">
        <v>0.84701037879704955</v>
      </c>
      <c r="AV185" s="17">
        <v>0.84729926124189692</v>
      </c>
      <c r="AW185" s="17">
        <v>0.84758824221336126</v>
      </c>
      <c r="AX185" s="17">
        <v>0.84787732174504593</v>
      </c>
      <c r="AY185" s="17">
        <v>0.84816649987056592</v>
      </c>
      <c r="AZ185" s="17">
        <v>0.84845577662354787</v>
      </c>
      <c r="BA185" s="17">
        <v>0.84874515203762979</v>
      </c>
      <c r="BB185" s="17">
        <v>0.84903462614646097</v>
      </c>
      <c r="BC185" s="17">
        <v>0.84932419898370271</v>
      </c>
      <c r="BD185" s="17">
        <v>0.84961387058302729</v>
      </c>
      <c r="BE185" s="17">
        <v>0.84990364097811855</v>
      </c>
      <c r="BF185" s="17">
        <v>0.85019351020267198</v>
      </c>
      <c r="BG185" s="26"/>
    </row>
    <row r="186" spans="1:59" s="8" customFormat="1" ht="12" customHeight="1" x14ac:dyDescent="0.25">
      <c r="A186" s="8" t="s">
        <v>59</v>
      </c>
      <c r="B186" s="8" t="s">
        <v>50</v>
      </c>
      <c r="C186" s="17">
        <v>0.63832811515270471</v>
      </c>
      <c r="D186" s="17">
        <v>0.41627738141262755</v>
      </c>
      <c r="E186" s="17">
        <v>0.80597109577675508</v>
      </c>
      <c r="F186" s="17">
        <v>0.59932702634363677</v>
      </c>
      <c r="G186" s="17">
        <v>0.52140861500417257</v>
      </c>
      <c r="H186" s="17">
        <v>0.63833977574708334</v>
      </c>
      <c r="I186" s="17">
        <v>0.50083704960366682</v>
      </c>
      <c r="J186" s="17">
        <v>0.51123652513739637</v>
      </c>
      <c r="K186" s="17">
        <v>0.5978475399952724</v>
      </c>
      <c r="L186" s="17">
        <v>0.68491684000460218</v>
      </c>
      <c r="M186" s="17">
        <v>0.56775828668482142</v>
      </c>
      <c r="N186" s="17">
        <v>0.73075239277409298</v>
      </c>
      <c r="O186" s="17">
        <v>0.57170585126936435</v>
      </c>
      <c r="P186" s="17">
        <v>0.6263685430074909</v>
      </c>
      <c r="Q186" s="17">
        <v>0.60845633269863575</v>
      </c>
      <c r="R186" s="17">
        <v>0.65960794023398195</v>
      </c>
      <c r="S186" s="17">
        <v>0.64931666344849437</v>
      </c>
      <c r="T186" s="17">
        <v>0.60538788003190525</v>
      </c>
      <c r="U186" s="17">
        <v>0.64588081091256566</v>
      </c>
      <c r="V186" s="17">
        <v>0.65488648219488665</v>
      </c>
      <c r="W186" s="17">
        <v>0.66951822505215186</v>
      </c>
      <c r="X186" s="17">
        <v>0.69960875495737396</v>
      </c>
      <c r="Y186" s="17">
        <v>0.74572706254081178</v>
      </c>
      <c r="Z186" s="17">
        <v>0.71994053016616077</v>
      </c>
      <c r="AA186" s="17">
        <v>0.74415289103943827</v>
      </c>
      <c r="AB186" s="19">
        <v>0.61676585604735989</v>
      </c>
      <c r="AC186" s="17">
        <v>0.62404332927505735</v>
      </c>
      <c r="AD186" s="17">
        <v>0.69317932493818324</v>
      </c>
      <c r="AE186" s="17">
        <v>0.71866610798881081</v>
      </c>
      <c r="AF186" s="17">
        <v>0.74415289103943838</v>
      </c>
      <c r="AG186" s="17">
        <v>0.75201430300214112</v>
      </c>
      <c r="AH186" s="17">
        <v>0.75284857376550496</v>
      </c>
      <c r="AI186" s="17">
        <v>0.7535944284880568</v>
      </c>
      <c r="AJ186" s="17">
        <v>0.75426104869489552</v>
      </c>
      <c r="AK186" s="17">
        <v>0.75485848988040127</v>
      </c>
      <c r="AL186" s="17">
        <v>0.75539590488601105</v>
      </c>
      <c r="AM186" s="17">
        <v>0.75587892397093881</v>
      </c>
      <c r="AN186" s="17">
        <v>0.75631669405762803</v>
      </c>
      <c r="AO186" s="17">
        <v>0.75671391933057497</v>
      </c>
      <c r="AP186" s="17">
        <v>0.75707643307915207</v>
      </c>
      <c r="AQ186" s="17">
        <v>0.75740793738990231</v>
      </c>
      <c r="AR186" s="17">
        <v>0.75771208714958527</v>
      </c>
      <c r="AS186" s="17">
        <v>0.75799204925574104</v>
      </c>
      <c r="AT186" s="17">
        <v>0.75825057099507909</v>
      </c>
      <c r="AU186" s="17">
        <v>0.75849003865491482</v>
      </c>
      <c r="AV186" s="17">
        <v>0.75874873023915523</v>
      </c>
      <c r="AW186" s="17">
        <v>0.75900751005307887</v>
      </c>
      <c r="AX186" s="17">
        <v>0.75926637812677733</v>
      </c>
      <c r="AY186" s="17">
        <v>0.75952533449035264</v>
      </c>
      <c r="AZ186" s="17">
        <v>0.75978437917391706</v>
      </c>
      <c r="BA186" s="17">
        <v>0.76004351220759314</v>
      </c>
      <c r="BB186" s="17">
        <v>0.76030273362151346</v>
      </c>
      <c r="BC186" s="17">
        <v>0.76056204344582146</v>
      </c>
      <c r="BD186" s="17">
        <v>0.76082144171067034</v>
      </c>
      <c r="BE186" s="17">
        <v>0.76108092844622366</v>
      </c>
      <c r="BF186" s="17">
        <v>0.76134050368265549</v>
      </c>
      <c r="BG186" s="26"/>
    </row>
    <row r="187" spans="1:59" s="8" customFormat="1" ht="12" customHeight="1" x14ac:dyDescent="0.25">
      <c r="A187" s="8" t="s">
        <v>60</v>
      </c>
      <c r="B187" s="8" t="s">
        <v>50</v>
      </c>
      <c r="C187" s="17">
        <v>0.76256693534842124</v>
      </c>
      <c r="D187" s="17">
        <v>0.72040154008701063</v>
      </c>
      <c r="E187" s="17">
        <v>0.65803483366104909</v>
      </c>
      <c r="F187" s="17">
        <v>0.59762148923727665</v>
      </c>
      <c r="G187" s="17">
        <v>0.58095987678761862</v>
      </c>
      <c r="H187" s="17">
        <v>0.60236329207985462</v>
      </c>
      <c r="I187" s="17">
        <v>0.60853716167837801</v>
      </c>
      <c r="J187" s="17">
        <v>0.62918708034096027</v>
      </c>
      <c r="K187" s="17">
        <v>0.65824346432078995</v>
      </c>
      <c r="L187" s="17">
        <v>0.7063460702015828</v>
      </c>
      <c r="M187" s="17">
        <v>0.72475072832077403</v>
      </c>
      <c r="N187" s="17">
        <v>0.7400602405224449</v>
      </c>
      <c r="O187" s="17">
        <v>0.7770535326082475</v>
      </c>
      <c r="P187" s="17">
        <v>0.76112609821948907</v>
      </c>
      <c r="Q187" s="17">
        <v>0.77312492517836329</v>
      </c>
      <c r="R187" s="17">
        <v>0.80904962209874232</v>
      </c>
      <c r="S187" s="17">
        <v>0.8321630221119688</v>
      </c>
      <c r="T187" s="17">
        <v>0.801867658494127</v>
      </c>
      <c r="U187" s="17">
        <v>0.81602595849153692</v>
      </c>
      <c r="V187" s="17">
        <v>0.81954306804157273</v>
      </c>
      <c r="W187" s="17">
        <v>0.82997569503086599</v>
      </c>
      <c r="X187" s="17">
        <v>0.837428239332902</v>
      </c>
      <c r="Y187" s="17">
        <v>0.84686168686200747</v>
      </c>
      <c r="Z187" s="17">
        <v>0.8480460217824396</v>
      </c>
      <c r="AA187" s="17">
        <v>0.84599999999999997</v>
      </c>
      <c r="AB187" s="19">
        <v>0.72899999999999998</v>
      </c>
      <c r="AC187" s="17">
        <v>0.70199999999999996</v>
      </c>
      <c r="AD187" s="17">
        <v>0.628</v>
      </c>
      <c r="AE187" s="17">
        <v>0.73699999999999999</v>
      </c>
      <c r="AF187" s="17">
        <v>0.84599999999999997</v>
      </c>
      <c r="AG187" s="17">
        <v>0.8549373495695981</v>
      </c>
      <c r="AH187" s="17">
        <v>0.85588580125782565</v>
      </c>
      <c r="AI187" s="17">
        <v>0.85673373600736002</v>
      </c>
      <c r="AJ187" s="17">
        <v>0.85749159195574953</v>
      </c>
      <c r="AK187" s="17">
        <v>0.85817080082401298</v>
      </c>
      <c r="AL187" s="17">
        <v>0.85878176814030038</v>
      </c>
      <c r="AM187" s="17">
        <v>0.85933089473883861</v>
      </c>
      <c r="AN187" s="17">
        <v>0.85982857941869217</v>
      </c>
      <c r="AO187" s="17">
        <v>0.86028017019386704</v>
      </c>
      <c r="AP187" s="17">
        <v>0.86069229871609565</v>
      </c>
      <c r="AQ187" s="17">
        <v>0.86106917375114789</v>
      </c>
      <c r="AR187" s="17">
        <v>0.86141495040509919</v>
      </c>
      <c r="AS187" s="17">
        <v>0.86173322900706351</v>
      </c>
      <c r="AT187" s="17">
        <v>0.86202713284606425</v>
      </c>
      <c r="AU187" s="17">
        <v>0.86229937480421626</v>
      </c>
      <c r="AV187" s="17">
        <v>0.86259347173362766</v>
      </c>
      <c r="AW187" s="17">
        <v>0.86288766896811475</v>
      </c>
      <c r="AX187" s="17">
        <v>0.8631819665418875</v>
      </c>
      <c r="AY187" s="17">
        <v>0.86347636448916787</v>
      </c>
      <c r="AZ187" s="17">
        <v>0.86377086284418925</v>
      </c>
      <c r="BA187" s="17">
        <v>0.8640654616411968</v>
      </c>
      <c r="BB187" s="17">
        <v>0.86436016091444723</v>
      </c>
      <c r="BC187" s="17">
        <v>0.86465496069820957</v>
      </c>
      <c r="BD187" s="17">
        <v>0.86494986102676386</v>
      </c>
      <c r="BE187" s="17">
        <v>0.86524486193440198</v>
      </c>
      <c r="BF187" s="17">
        <v>0.8655399634554275</v>
      </c>
      <c r="BG187" s="26"/>
    </row>
    <row r="188" spans="1:59" s="8" customFormat="1" ht="12" customHeight="1" x14ac:dyDescent="0.25">
      <c r="A188" s="8" t="s">
        <v>61</v>
      </c>
      <c r="B188" s="8" t="s">
        <v>50</v>
      </c>
      <c r="C188" s="17">
        <v>0.62884420711622124</v>
      </c>
      <c r="D188" s="17">
        <v>0.6822250429528347</v>
      </c>
      <c r="E188" s="17">
        <v>0.64288082501836274</v>
      </c>
      <c r="F188" s="17">
        <v>0.60784438857813683</v>
      </c>
      <c r="G188" s="17">
        <v>0.58366414748768947</v>
      </c>
      <c r="H188" s="17">
        <v>0.60616263740418475</v>
      </c>
      <c r="I188" s="17">
        <v>0.58694495931538948</v>
      </c>
      <c r="J188" s="17">
        <v>0.57240141516469856</v>
      </c>
      <c r="K188" s="17">
        <v>0.5577505388440025</v>
      </c>
      <c r="L188" s="17">
        <v>0.64421289474646282</v>
      </c>
      <c r="M188" s="17">
        <v>0.65613587001243012</v>
      </c>
      <c r="N188" s="17">
        <v>0.68667362413921695</v>
      </c>
      <c r="O188" s="17">
        <v>0.70432580902346176</v>
      </c>
      <c r="P188" s="17">
        <v>0.64565021443569115</v>
      </c>
      <c r="Q188" s="17">
        <v>0.69832609873946239</v>
      </c>
      <c r="R188" s="17">
        <v>0.76079273834679928</v>
      </c>
      <c r="S188" s="17">
        <v>0.75230235712383153</v>
      </c>
      <c r="T188" s="17">
        <v>0.74361097787186659</v>
      </c>
      <c r="U188" s="17">
        <v>0.73880600720944689</v>
      </c>
      <c r="V188" s="17">
        <v>0.76563831793517234</v>
      </c>
      <c r="W188" s="17">
        <v>0.82874049925310489</v>
      </c>
      <c r="X188" s="17">
        <v>0.83848776625233068</v>
      </c>
      <c r="Y188" s="17">
        <v>0.86314052883988501</v>
      </c>
      <c r="Z188" s="17">
        <v>0.86527977077205853</v>
      </c>
      <c r="AA188" s="17">
        <v>0.873</v>
      </c>
      <c r="AB188" s="19">
        <v>0.746</v>
      </c>
      <c r="AC188" s="17">
        <v>0.71399999999999997</v>
      </c>
      <c r="AD188" s="17">
        <v>0.8</v>
      </c>
      <c r="AE188" s="17">
        <v>0.83650000000000002</v>
      </c>
      <c r="AF188" s="17">
        <v>0.873</v>
      </c>
      <c r="AG188" s="17">
        <v>0.88222258413033006</v>
      </c>
      <c r="AH188" s="17">
        <v>0.88320130555328835</v>
      </c>
      <c r="AI188" s="17">
        <v>0.88407630205014831</v>
      </c>
      <c r="AJ188" s="17">
        <v>0.88485834489050774</v>
      </c>
      <c r="AK188" s="17">
        <v>0.8855592306375456</v>
      </c>
      <c r="AL188" s="17">
        <v>0.88618969691073579</v>
      </c>
      <c r="AM188" s="17">
        <v>0.88675634882624865</v>
      </c>
      <c r="AN188" s="17">
        <v>0.88726991705971459</v>
      </c>
      <c r="AO188" s="17">
        <v>0.88773592030643755</v>
      </c>
      <c r="AP188" s="17">
        <v>0.88816120186660963</v>
      </c>
      <c r="AQ188" s="17">
        <v>0.88855010482831243</v>
      </c>
      <c r="AR188" s="17">
        <v>0.88890691690738988</v>
      </c>
      <c r="AS188" s="17">
        <v>0.88923535333707648</v>
      </c>
      <c r="AT188" s="17">
        <v>0.88953863708583258</v>
      </c>
      <c r="AU188" s="17">
        <v>0.88981956761711711</v>
      </c>
      <c r="AV188" s="17">
        <v>0.89012305061874386</v>
      </c>
      <c r="AW188" s="17">
        <v>0.89042663712667203</v>
      </c>
      <c r="AX188" s="17">
        <v>0.89073032717620348</v>
      </c>
      <c r="AY188" s="17">
        <v>0.89103412080265232</v>
      </c>
      <c r="AZ188" s="17">
        <v>0.8913380180413446</v>
      </c>
      <c r="BA188" s="17">
        <v>0.89164201892761841</v>
      </c>
      <c r="BB188" s="17">
        <v>0.89194612349682367</v>
      </c>
      <c r="BC188" s="17">
        <v>0.89225033178432311</v>
      </c>
      <c r="BD188" s="17">
        <v>0.89255464382549077</v>
      </c>
      <c r="BE188" s="17">
        <v>0.89285905965571299</v>
      </c>
      <c r="BF188" s="17">
        <v>0.89316357931038826</v>
      </c>
      <c r="BG188" s="26"/>
    </row>
    <row r="189" spans="1:59" s="8" customFormat="1" ht="12" customHeight="1" x14ac:dyDescent="0.25">
      <c r="A189" s="8" t="s">
        <v>62</v>
      </c>
      <c r="B189" s="8" t="s">
        <v>50</v>
      </c>
      <c r="C189" s="17">
        <v>0.65041568773745739</v>
      </c>
      <c r="D189" s="17">
        <v>0.66478999794350435</v>
      </c>
      <c r="E189" s="17">
        <v>0.63161484329069884</v>
      </c>
      <c r="F189" s="17">
        <v>0.62962514894306654</v>
      </c>
      <c r="G189" s="17">
        <v>0.68160878662430924</v>
      </c>
      <c r="H189" s="17">
        <v>0.69451571868543149</v>
      </c>
      <c r="I189" s="17">
        <v>0.64077664570681736</v>
      </c>
      <c r="J189" s="17">
        <v>0.64886731314927526</v>
      </c>
      <c r="K189" s="17">
        <v>0.65680244231879559</v>
      </c>
      <c r="L189" s="17">
        <v>0.68191671310344737</v>
      </c>
      <c r="M189" s="17">
        <v>0.69489476642711856</v>
      </c>
      <c r="N189" s="17">
        <v>0.72614834368818226</v>
      </c>
      <c r="O189" s="17">
        <v>0.70598531424546285</v>
      </c>
      <c r="P189" s="17">
        <v>0.73079097509456048</v>
      </c>
      <c r="Q189" s="17">
        <v>0.72585994153111455</v>
      </c>
      <c r="R189" s="17">
        <v>0.75090514346620296</v>
      </c>
      <c r="S189" s="17">
        <v>0.77215512434694034</v>
      </c>
      <c r="T189" s="17">
        <v>0.77083054315485</v>
      </c>
      <c r="U189" s="17">
        <v>0.77468601392916636</v>
      </c>
      <c r="V189" s="17">
        <v>0.76804109296924983</v>
      </c>
      <c r="W189" s="17">
        <v>0.78364849601823594</v>
      </c>
      <c r="X189" s="17">
        <v>0.78217308777355676</v>
      </c>
      <c r="Y189" s="17">
        <v>0.78443816209472061</v>
      </c>
      <c r="Z189" s="17">
        <v>0.78382959559680576</v>
      </c>
      <c r="AA189" s="17">
        <v>0.76410791413264556</v>
      </c>
      <c r="AB189" s="19">
        <v>0.55587430260627202</v>
      </c>
      <c r="AC189" s="17">
        <v>0.48999290377886195</v>
      </c>
      <c r="AD189" s="17">
        <v>0.53382613478783369</v>
      </c>
      <c r="AE189" s="17">
        <v>0.61050996730965601</v>
      </c>
      <c r="AF189" s="17">
        <v>0.68719379983147832</v>
      </c>
      <c r="AG189" s="17">
        <v>0.76387763235330064</v>
      </c>
      <c r="AH189" s="17">
        <v>0.76392252135432648</v>
      </c>
      <c r="AI189" s="17">
        <v>0.76396857753642555</v>
      </c>
      <c r="AJ189" s="17">
        <v>0.76401110960938989</v>
      </c>
      <c r="AK189" s="17">
        <v>0.76405289049349578</v>
      </c>
      <c r="AL189" s="17">
        <v>0.7640937570718489</v>
      </c>
      <c r="AM189" s="17">
        <v>0.76413365117657595</v>
      </c>
      <c r="AN189" s="17">
        <v>0.76417435454933247</v>
      </c>
      <c r="AO189" s="17">
        <v>0.76421448677673209</v>
      </c>
      <c r="AP189" s="17">
        <v>0.76425417241532312</v>
      </c>
      <c r="AQ189" s="17">
        <v>0.76429409583168428</v>
      </c>
      <c r="AR189" s="17">
        <v>0.76433391561642083</v>
      </c>
      <c r="AS189" s="17">
        <v>0.76437258336360692</v>
      </c>
      <c r="AT189" s="17">
        <v>0.76441021119484809</v>
      </c>
      <c r="AU189" s="17">
        <v>0.76444655291725783</v>
      </c>
      <c r="AV189" s="17">
        <v>0.76448418438980426</v>
      </c>
      <c r="AW189" s="17">
        <v>0.76452181771483829</v>
      </c>
      <c r="AX189" s="17">
        <v>0.76455945289245109</v>
      </c>
      <c r="AY189" s="17">
        <v>0.7645970899227339</v>
      </c>
      <c r="AZ189" s="17">
        <v>0.76463472880577776</v>
      </c>
      <c r="BA189" s="17">
        <v>0.76467236954167395</v>
      </c>
      <c r="BB189" s="17">
        <v>0.76471001213051382</v>
      </c>
      <c r="BC189" s="17">
        <v>0.7647476565723883</v>
      </c>
      <c r="BD189" s="17">
        <v>0.76478530286738888</v>
      </c>
      <c r="BE189" s="17">
        <v>0.7648229510156066</v>
      </c>
      <c r="BF189" s="17">
        <v>0.76486060101713282</v>
      </c>
      <c r="BG189" s="26"/>
    </row>
    <row r="190" spans="1:59" s="8" customFormat="1" ht="12" customHeight="1" x14ac:dyDescent="0.25">
      <c r="A190" s="8" t="s">
        <v>63</v>
      </c>
      <c r="B190" s="8" t="s">
        <v>50</v>
      </c>
      <c r="C190" s="17">
        <v>0.70161508424818042</v>
      </c>
      <c r="D190" s="17">
        <v>0.64554636210465144</v>
      </c>
      <c r="E190" s="17">
        <v>0.72390536725051846</v>
      </c>
      <c r="F190" s="17">
        <v>0.69679394582927201</v>
      </c>
      <c r="G190" s="17">
        <v>0.64114287742394949</v>
      </c>
      <c r="H190" s="17">
        <v>0.68578230134349305</v>
      </c>
      <c r="I190" s="17">
        <v>0.72544944069591855</v>
      </c>
      <c r="J190" s="17">
        <v>0.68600412363390462</v>
      </c>
      <c r="K190" s="17">
        <v>0.68512092977042793</v>
      </c>
      <c r="L190" s="17">
        <v>0.79423665913286789</v>
      </c>
      <c r="M190" s="17">
        <v>0.76950793405372564</v>
      </c>
      <c r="N190" s="17">
        <v>0.80981376663472271</v>
      </c>
      <c r="O190" s="17">
        <v>0.72801178388848475</v>
      </c>
      <c r="P190" s="17">
        <v>0.75862667944980666</v>
      </c>
      <c r="Q190" s="17">
        <v>0.73038697023336796</v>
      </c>
      <c r="R190" s="17">
        <v>0.72659641755421267</v>
      </c>
      <c r="S190" s="17">
        <v>0.76696083805814974</v>
      </c>
      <c r="T190" s="17">
        <v>0.76463129819102982</v>
      </c>
      <c r="U190" s="17">
        <v>0.77541674386203729</v>
      </c>
      <c r="V190" s="17">
        <v>0.79271617534236172</v>
      </c>
      <c r="W190" s="17">
        <v>0.76919138877460391</v>
      </c>
      <c r="X190" s="17">
        <v>0.73759020345838178</v>
      </c>
      <c r="Y190" s="17">
        <v>0.7348923909969034</v>
      </c>
      <c r="Z190" s="17">
        <v>0.73764820462926239</v>
      </c>
      <c r="AA190" s="17">
        <v>0.72459504190105695</v>
      </c>
      <c r="AB190" s="19">
        <v>0.59152396263905827</v>
      </c>
      <c r="AC190" s="17">
        <v>0.5288799318734636</v>
      </c>
      <c r="AD190" s="17">
        <v>0.72502763476245691</v>
      </c>
      <c r="AE190" s="17">
        <v>0.72488358133961073</v>
      </c>
      <c r="AF190" s="17">
        <v>0.72473952791676455</v>
      </c>
      <c r="AG190" s="17">
        <v>0.72459547449391837</v>
      </c>
      <c r="AH190" s="17">
        <v>0.72463805509272139</v>
      </c>
      <c r="AI190" s="17">
        <v>0.72468174285069198</v>
      </c>
      <c r="AJ190" s="17">
        <v>0.72472208772568969</v>
      </c>
      <c r="AK190" s="17">
        <v>0.72476172004147066</v>
      </c>
      <c r="AL190" s="17">
        <v>0.72480048506937367</v>
      </c>
      <c r="AM190" s="17">
        <v>0.72483832763278944</v>
      </c>
      <c r="AN190" s="17">
        <v>0.72487693784789053</v>
      </c>
      <c r="AO190" s="17">
        <v>0.72491500628859817</v>
      </c>
      <c r="AP190" s="17">
        <v>0.7249526511061809</v>
      </c>
      <c r="AQ190" s="17">
        <v>0.72499052147388954</v>
      </c>
      <c r="AR190" s="17">
        <v>0.72502829353919607</v>
      </c>
      <c r="AS190" s="17">
        <v>0.72506497281010707</v>
      </c>
      <c r="AT190" s="17">
        <v>0.72510066564241116</v>
      </c>
      <c r="AU190" s="17">
        <v>0.72513513850361044</v>
      </c>
      <c r="AV190" s="17">
        <v>0.7251708347899668</v>
      </c>
      <c r="AW190" s="17">
        <v>0.72520653283354719</v>
      </c>
      <c r="AX190" s="17">
        <v>0.72524223263443799</v>
      </c>
      <c r="AY190" s="17">
        <v>0.72527793419272601</v>
      </c>
      <c r="AZ190" s="17">
        <v>0.72531363750849731</v>
      </c>
      <c r="BA190" s="17">
        <v>0.7253493425818387</v>
      </c>
      <c r="BB190" s="17">
        <v>0.72538504941283677</v>
      </c>
      <c r="BC190" s="17">
        <v>0.72542075800157779</v>
      </c>
      <c r="BD190" s="17">
        <v>0.72545646834814836</v>
      </c>
      <c r="BE190" s="17">
        <v>0.72549218045263508</v>
      </c>
      <c r="BF190" s="17">
        <v>0.72552789431512443</v>
      </c>
    </row>
    <row r="191" spans="1:59" s="8" customFormat="1" ht="12" customHeight="1" x14ac:dyDescent="0.25">
      <c r="A191" s="8" t="s">
        <v>64</v>
      </c>
      <c r="B191" s="8" t="s">
        <v>50</v>
      </c>
      <c r="C191" s="17">
        <v>0.64904708303204817</v>
      </c>
      <c r="D191" s="17">
        <v>0.65845798818767709</v>
      </c>
      <c r="E191" s="17">
        <v>0.60331348948510366</v>
      </c>
      <c r="F191" s="17">
        <v>0.58848219966854909</v>
      </c>
      <c r="G191" s="17">
        <v>0.64712373466781681</v>
      </c>
      <c r="H191" s="17">
        <v>0.6150232080870025</v>
      </c>
      <c r="I191" s="17">
        <v>0.5851447761029156</v>
      </c>
      <c r="J191" s="17">
        <v>0.56594234016118361</v>
      </c>
      <c r="K191" s="17">
        <v>0.59792194964693401</v>
      </c>
      <c r="L191" s="17">
        <v>0.62011715424277092</v>
      </c>
      <c r="M191" s="17">
        <v>0.65153291257230816</v>
      </c>
      <c r="N191" s="17">
        <v>0.6255462797672714</v>
      </c>
      <c r="O191" s="17">
        <v>0.61823824953673157</v>
      </c>
      <c r="P191" s="17">
        <v>0.62770522831724351</v>
      </c>
      <c r="Q191" s="17">
        <v>0.61798567406383409</v>
      </c>
      <c r="R191" s="17">
        <v>0.54997346752381582</v>
      </c>
      <c r="S191" s="17">
        <v>0.58116132147871558</v>
      </c>
      <c r="T191" s="17">
        <v>0.5986208360858577</v>
      </c>
      <c r="U191" s="17">
        <v>0.58371177045340716</v>
      </c>
      <c r="V191" s="17">
        <v>0.58330556148866841</v>
      </c>
      <c r="W191" s="17">
        <v>0.59616552852770754</v>
      </c>
      <c r="X191" s="17">
        <v>0.61817060825290637</v>
      </c>
      <c r="Y191" s="17">
        <v>0.64028733831694595</v>
      </c>
      <c r="Z191" s="17">
        <v>0.67604258483463642</v>
      </c>
      <c r="AA191" s="17">
        <v>0.62528003641951146</v>
      </c>
      <c r="AB191" s="17">
        <v>0.42935311054755215</v>
      </c>
      <c r="AC191" s="17">
        <v>0.44506115117734069</v>
      </c>
      <c r="AD191" s="17">
        <v>0.51013731950075025</v>
      </c>
      <c r="AE191" s="17">
        <v>0.54847984423469776</v>
      </c>
      <c r="AF191" s="17">
        <v>0.58682236896864526</v>
      </c>
      <c r="AG191" s="17">
        <v>0.62516489370259276</v>
      </c>
      <c r="AH191" s="17">
        <v>0.62585844007666491</v>
      </c>
      <c r="AI191" s="17">
        <v>0.62647848438497156</v>
      </c>
      <c r="AJ191" s="17">
        <v>0.62703265941739394</v>
      </c>
      <c r="AK191" s="17">
        <v>0.62752932451237842</v>
      </c>
      <c r="AL191" s="17">
        <v>0.6279760886144905</v>
      </c>
      <c r="AM191" s="17">
        <v>0.62837763227354015</v>
      </c>
      <c r="AN191" s="17">
        <v>0.6287415595135124</v>
      </c>
      <c r="AO191" s="17">
        <v>0.62907178101933547</v>
      </c>
      <c r="AP191" s="17">
        <v>0.62937314612394879</v>
      </c>
      <c r="AQ191" s="17">
        <v>0.62964873244772579</v>
      </c>
      <c r="AR191" s="17">
        <v>0.6299015783728934</v>
      </c>
      <c r="AS191" s="17">
        <v>0.63013431660624464</v>
      </c>
      <c r="AT191" s="17">
        <v>0.63034923102349427</v>
      </c>
      <c r="AU191" s="17">
        <v>0.63054830539416618</v>
      </c>
      <c r="AV191" s="17">
        <v>0.63076336100696206</v>
      </c>
      <c r="AW191" s="17">
        <v>0.63097848996690087</v>
      </c>
      <c r="AX191" s="17">
        <v>0.63119369229899835</v>
      </c>
      <c r="AY191" s="17">
        <v>0.63140896802827884</v>
      </c>
      <c r="AZ191" s="17">
        <v>0.63162431717977541</v>
      </c>
      <c r="BA191" s="17">
        <v>0.63183973977852947</v>
      </c>
      <c r="BB191" s="17">
        <v>0.63205523584959089</v>
      </c>
      <c r="BC191" s="17">
        <v>0.6322708054180185</v>
      </c>
      <c r="BD191" s="17">
        <v>0.63248644850887925</v>
      </c>
      <c r="BE191" s="17">
        <v>0.63270216514724875</v>
      </c>
      <c r="BF191" s="17">
        <v>0.63291795535821127</v>
      </c>
    </row>
    <row r="192" spans="1:59" s="8" customFormat="1" ht="12" customHeight="1" x14ac:dyDescent="0.25">
      <c r="A192" s="8" t="s">
        <v>65</v>
      </c>
      <c r="B192" s="8" t="s">
        <v>50</v>
      </c>
      <c r="C192" s="17">
        <v>0.5710039721100062</v>
      </c>
      <c r="D192" s="17">
        <v>0.55573206491264415</v>
      </c>
      <c r="E192" s="17">
        <v>0.57024592335873869</v>
      </c>
      <c r="F192" s="17">
        <v>0.57203702215797014</v>
      </c>
      <c r="G192" s="17">
        <v>0.49969310620261032</v>
      </c>
      <c r="H192" s="17">
        <v>0.56485852166563089</v>
      </c>
      <c r="I192" s="17">
        <v>0.56350738286868507</v>
      </c>
      <c r="J192" s="17">
        <v>0.5647552540619728</v>
      </c>
      <c r="K192" s="17">
        <v>0.58994819122436293</v>
      </c>
      <c r="L192" s="17">
        <v>0.65875034197638282</v>
      </c>
      <c r="M192" s="17">
        <v>0.66824592764258739</v>
      </c>
      <c r="N192" s="17">
        <v>0.67236794278278433</v>
      </c>
      <c r="O192" s="17">
        <v>0.68251584045337088</v>
      </c>
      <c r="P192" s="17">
        <v>0.65107765957116226</v>
      </c>
      <c r="Q192" s="17">
        <v>0.65520754288987204</v>
      </c>
      <c r="R192" s="17">
        <v>0.69149078780895923</v>
      </c>
      <c r="S192" s="17">
        <v>0.70674912860934269</v>
      </c>
      <c r="T192" s="17">
        <v>0.73455106592258823</v>
      </c>
      <c r="U192" s="17">
        <v>0.76428501166851948</v>
      </c>
      <c r="V192" s="17">
        <v>0.80081299986682053</v>
      </c>
      <c r="W192" s="17">
        <v>0.79513741802711857</v>
      </c>
      <c r="X192" s="17">
        <v>0.80398286662146634</v>
      </c>
      <c r="Y192" s="17">
        <v>0.812430832537128</v>
      </c>
      <c r="Z192" s="17">
        <v>0.81305151780915452</v>
      </c>
      <c r="AA192" s="17">
        <v>0.82700000000000007</v>
      </c>
      <c r="AB192" s="17">
        <v>0.80300000000000005</v>
      </c>
      <c r="AC192" s="17">
        <v>0.80400000000000005</v>
      </c>
      <c r="AD192" s="17">
        <v>0.78600000000000003</v>
      </c>
      <c r="AE192" s="17">
        <v>0.80649999999999999</v>
      </c>
      <c r="AF192" s="17">
        <v>0.82699999999999996</v>
      </c>
      <c r="AG192" s="17">
        <v>0.83573662895278678</v>
      </c>
      <c r="AH192" s="17">
        <v>0.83666377971657424</v>
      </c>
      <c r="AI192" s="17">
        <v>0.83749267101428693</v>
      </c>
      <c r="AJ192" s="17">
        <v>0.83823350655721618</v>
      </c>
      <c r="AK192" s="17">
        <v>0.83889746132560139</v>
      </c>
      <c r="AL192" s="17">
        <v>0.83949470715369801</v>
      </c>
      <c r="AM192" s="17">
        <v>0.84003150112177261</v>
      </c>
      <c r="AN192" s="17">
        <v>0.84051800848612124</v>
      </c>
      <c r="AO192" s="17">
        <v>0.84095945715168818</v>
      </c>
      <c r="AP192" s="17">
        <v>0.84136232983240111</v>
      </c>
      <c r="AQ192" s="17">
        <v>0.84173074077092136</v>
      </c>
      <c r="AR192" s="17">
        <v>0.84206875175533946</v>
      </c>
      <c r="AS192" s="17">
        <v>0.84237988225631399</v>
      </c>
      <c r="AT192" s="17">
        <v>0.8426671854180795</v>
      </c>
      <c r="AU192" s="17">
        <v>0.84293331319513831</v>
      </c>
      <c r="AV192" s="17">
        <v>0.84322080511076869</v>
      </c>
      <c r="AW192" s="17">
        <v>0.84350839507876019</v>
      </c>
      <c r="AX192" s="17">
        <v>0.84379608313255461</v>
      </c>
      <c r="AY192" s="17">
        <v>0.84408386930560519</v>
      </c>
      <c r="AZ192" s="17">
        <v>0.84437175363137662</v>
      </c>
      <c r="BA192" s="17">
        <v>0.844659736143345</v>
      </c>
      <c r="BB192" s="17">
        <v>0.84494781687499765</v>
      </c>
      <c r="BC192" s="17">
        <v>0.84523599585983389</v>
      </c>
      <c r="BD192" s="17">
        <v>0.8455242731313638</v>
      </c>
      <c r="BE192" s="17">
        <v>0.84581264872310924</v>
      </c>
      <c r="BF192" s="17">
        <v>0.84610112266860349</v>
      </c>
    </row>
    <row r="193" spans="1:58" s="8" customFormat="1" ht="12" customHeight="1" x14ac:dyDescent="0.25">
      <c r="A193" s="8" t="s">
        <v>66</v>
      </c>
      <c r="B193" s="8" t="s">
        <v>50</v>
      </c>
      <c r="C193" s="17">
        <v>0.5857909992107615</v>
      </c>
      <c r="D193" s="17">
        <v>0.58822475733461999</v>
      </c>
      <c r="E193" s="17">
        <v>0.53317103068391003</v>
      </c>
      <c r="F193" s="17">
        <v>0.51474849065492401</v>
      </c>
      <c r="G193" s="17">
        <v>0.5523722821684236</v>
      </c>
      <c r="H193" s="17">
        <v>0.55205379325447912</v>
      </c>
      <c r="I193" s="17">
        <v>0.56798658620061626</v>
      </c>
      <c r="J193" s="17">
        <v>0.54578872489451802</v>
      </c>
      <c r="K193" s="17">
        <v>0.63198686477924892</v>
      </c>
      <c r="L193" s="17">
        <v>0.64292296731322662</v>
      </c>
      <c r="M193" s="17">
        <v>0.68543936610352063</v>
      </c>
      <c r="N193" s="17">
        <v>0.7384253116452546</v>
      </c>
      <c r="O193" s="17">
        <v>0.72402160387532788</v>
      </c>
      <c r="P193" s="17">
        <v>0.69627355000526081</v>
      </c>
      <c r="Q193" s="17">
        <v>0.68018592209224227</v>
      </c>
      <c r="R193" s="17">
        <v>0.65886617090434663</v>
      </c>
      <c r="S193" s="17">
        <v>0.70167003436317432</v>
      </c>
      <c r="T193" s="17">
        <v>0.72608221899793313</v>
      </c>
      <c r="U193" s="17">
        <v>0.7383094729879498</v>
      </c>
      <c r="V193" s="17">
        <v>0.75796669196074618</v>
      </c>
      <c r="W193" s="17">
        <v>0.76690239113579317</v>
      </c>
      <c r="X193" s="17">
        <v>0.76593452071408896</v>
      </c>
      <c r="Y193" s="18">
        <v>0.79268291646361355</v>
      </c>
      <c r="Z193" s="17">
        <v>0.7764895499939275</v>
      </c>
      <c r="AA193" s="27">
        <v>0.81651000196760015</v>
      </c>
      <c r="AB193" s="17">
        <v>0.76133405177426483</v>
      </c>
      <c r="AC193" s="17">
        <v>0.78572926838652424</v>
      </c>
      <c r="AD193" s="17">
        <v>0.81622328915184861</v>
      </c>
      <c r="AE193" s="17">
        <v>0.81631876451949392</v>
      </c>
      <c r="AF193" s="17">
        <v>0.81641423988713924</v>
      </c>
      <c r="AG193" s="17">
        <v>0.81650971525478455</v>
      </c>
      <c r="AH193" s="17">
        <v>0.8165576971616938</v>
      </c>
      <c r="AI193" s="17">
        <v>0.81660692666984891</v>
      </c>
      <c r="AJ193" s="17">
        <v>0.81665238925353312</v>
      </c>
      <c r="AK193" s="17">
        <v>0.81669704889054762</v>
      </c>
      <c r="AL193" s="17">
        <v>0.81674073122504887</v>
      </c>
      <c r="AM193" s="17">
        <v>0.81678337408132762</v>
      </c>
      <c r="AN193" s="17">
        <v>0.8168268819651715</v>
      </c>
      <c r="AO193" s="17">
        <v>0.81686977935105998</v>
      </c>
      <c r="AP193" s="17">
        <v>0.81691219937763648</v>
      </c>
      <c r="AQ193" s="17">
        <v>0.81695487356515606</v>
      </c>
      <c r="AR193" s="17">
        <v>0.81699743698070804</v>
      </c>
      <c r="AS193" s="17">
        <v>0.81703876898194383</v>
      </c>
      <c r="AT193" s="17">
        <v>0.81707898941578183</v>
      </c>
      <c r="AU193" s="17">
        <v>0.81711783512635094</v>
      </c>
      <c r="AV193" s="17">
        <v>0.81715805945238451</v>
      </c>
      <c r="AW193" s="17">
        <v>0.81719828575854425</v>
      </c>
      <c r="AX193" s="17">
        <v>0.81723851404492764</v>
      </c>
      <c r="AY193" s="17">
        <v>0.81727874431163228</v>
      </c>
      <c r="AZ193" s="17">
        <v>0.81731897655875541</v>
      </c>
      <c r="BA193" s="17">
        <v>0.81735921078639462</v>
      </c>
      <c r="BB193" s="17">
        <v>0.81739944699464762</v>
      </c>
      <c r="BC193" s="17">
        <v>0.81743968518361143</v>
      </c>
      <c r="BD193" s="17">
        <v>0.81747992535338387</v>
      </c>
      <c r="BE193" s="17">
        <v>0.81752016750406242</v>
      </c>
      <c r="BF193" s="17">
        <v>0.81756041163574455</v>
      </c>
    </row>
    <row r="194" spans="1:58" s="8" customFormat="1" ht="12" customHeight="1" x14ac:dyDescent="0.25">
      <c r="A194" s="8" t="s">
        <v>49</v>
      </c>
      <c r="B194" s="8" t="s">
        <v>69</v>
      </c>
      <c r="C194" s="17">
        <v>0.70422659101904383</v>
      </c>
      <c r="D194" s="17">
        <v>0.72778082129712962</v>
      </c>
      <c r="E194" s="17">
        <v>0.73479860851565415</v>
      </c>
      <c r="F194" s="17">
        <v>0.70346785278312263</v>
      </c>
      <c r="G194" s="17">
        <v>0.73923353234458078</v>
      </c>
      <c r="H194" s="17">
        <v>0.75960005481821891</v>
      </c>
      <c r="I194" s="17">
        <v>0.74324102222221189</v>
      </c>
      <c r="J194" s="17">
        <v>0.74519809086418509</v>
      </c>
      <c r="K194" s="17">
        <v>0.75341722163920499</v>
      </c>
      <c r="L194" s="17">
        <v>0.79362082650413701</v>
      </c>
      <c r="M194" s="17">
        <v>0.7937732962432732</v>
      </c>
      <c r="N194" s="17">
        <v>0.79788098183365674</v>
      </c>
      <c r="O194" s="17">
        <v>0.80180940090015584</v>
      </c>
      <c r="P194" s="17">
        <v>0.79854305325478891</v>
      </c>
      <c r="Q194" s="17">
        <v>0.78119814884495087</v>
      </c>
      <c r="R194" s="17">
        <v>0.82102583294639075</v>
      </c>
      <c r="S194" s="17">
        <v>0.80715190371129697</v>
      </c>
      <c r="T194" s="17">
        <v>0.8138002959506363</v>
      </c>
      <c r="U194" s="17">
        <v>0.82403208056030952</v>
      </c>
      <c r="V194" s="17">
        <v>0.81373385432415002</v>
      </c>
      <c r="W194" s="17">
        <v>0.80712777840991168</v>
      </c>
      <c r="X194" s="17">
        <v>0.8057798635763167</v>
      </c>
      <c r="Y194" s="18">
        <v>0.8104487713345726</v>
      </c>
      <c r="Z194" s="18">
        <v>0.81498504265668825</v>
      </c>
      <c r="AA194" s="27">
        <v>0.81493593614619531</v>
      </c>
      <c r="AB194" s="17">
        <v>0.60099999999999998</v>
      </c>
      <c r="AC194" s="17">
        <v>0.60199999999999998</v>
      </c>
      <c r="AD194" s="17">
        <v>0.75600000000000001</v>
      </c>
      <c r="AE194" s="17">
        <v>0.77562566673668309</v>
      </c>
      <c r="AF194" s="17">
        <v>0.79525133347336618</v>
      </c>
      <c r="AG194" s="17">
        <v>0.81487700021004927</v>
      </c>
      <c r="AH194" s="17">
        <v>0.81492488617103187</v>
      </c>
      <c r="AI194" s="17">
        <v>0.81497401723852281</v>
      </c>
      <c r="AJ194" s="17">
        <v>0.81501938891398751</v>
      </c>
      <c r="AK194" s="17">
        <v>0.8150639592483766</v>
      </c>
      <c r="AL194" s="17">
        <v>0.81510755423449321</v>
      </c>
      <c r="AM194" s="17">
        <v>0.8151501118209562</v>
      </c>
      <c r="AN194" s="17">
        <v>0.81519353270525163</v>
      </c>
      <c r="AO194" s="17">
        <v>0.81523634431236003</v>
      </c>
      <c r="AP194" s="17">
        <v>0.81527867951469712</v>
      </c>
      <c r="AQ194" s="17">
        <v>0.81532126836975016</v>
      </c>
      <c r="AR194" s="17">
        <v>0.8153637466743382</v>
      </c>
      <c r="AS194" s="17">
        <v>0.81540499602697969</v>
      </c>
      <c r="AT194" s="17">
        <v>0.81544513603494373</v>
      </c>
      <c r="AU194" s="17">
        <v>0.81548390406857296</v>
      </c>
      <c r="AV194" s="17">
        <v>0.81552404796094957</v>
      </c>
      <c r="AW194" s="17">
        <v>0.81556419382949286</v>
      </c>
      <c r="AX194" s="17">
        <v>0.81560434167430007</v>
      </c>
      <c r="AY194" s="17">
        <v>0.81564449149546869</v>
      </c>
      <c r="AZ194" s="17">
        <v>0.81568464329309565</v>
      </c>
      <c r="BA194" s="17">
        <v>0.81572479706727841</v>
      </c>
      <c r="BB194" s="17">
        <v>0.81576495281811445</v>
      </c>
      <c r="BC194" s="17">
        <v>0.81580511054570071</v>
      </c>
      <c r="BD194" s="17">
        <v>0.81584527025013476</v>
      </c>
      <c r="BE194" s="17">
        <v>0.81588543193151375</v>
      </c>
      <c r="BF194" s="17">
        <v>0.81592559558993516</v>
      </c>
    </row>
    <row r="195" spans="1:58" s="8" customFormat="1" ht="12" customHeight="1" x14ac:dyDescent="0.25">
      <c r="A195" s="8" t="s">
        <v>52</v>
      </c>
      <c r="B195" s="17" t="s">
        <v>69</v>
      </c>
      <c r="C195" s="17">
        <v>0.67259045812246021</v>
      </c>
      <c r="D195" s="17">
        <v>0.69327372805293541</v>
      </c>
      <c r="E195" s="17">
        <v>0.68761873207589386</v>
      </c>
      <c r="F195" s="17">
        <v>0.69314885352878719</v>
      </c>
      <c r="G195" s="17">
        <v>0.70580566439510373</v>
      </c>
      <c r="H195" s="17">
        <v>0.71222163716086617</v>
      </c>
      <c r="I195" s="17">
        <v>0.70263450562791019</v>
      </c>
      <c r="J195" s="17">
        <v>0.74800100157659688</v>
      </c>
      <c r="K195" s="17">
        <v>0.72641711319326019</v>
      </c>
      <c r="L195" s="17">
        <v>0.75796046924213167</v>
      </c>
      <c r="M195" s="17">
        <v>0.76553155822385088</v>
      </c>
      <c r="N195" s="17">
        <v>0.77407281331090827</v>
      </c>
      <c r="O195" s="17">
        <v>0.77562003294255433</v>
      </c>
      <c r="P195" s="17">
        <v>0.77982778536864406</v>
      </c>
      <c r="Q195" s="17">
        <v>0.78833140105988941</v>
      </c>
      <c r="R195" s="17">
        <v>0.79724738915051796</v>
      </c>
      <c r="S195" s="17">
        <v>0.80720491078818857</v>
      </c>
      <c r="T195" s="17">
        <v>0.8142138193573446</v>
      </c>
      <c r="U195" s="17">
        <v>0.8127826775642899</v>
      </c>
      <c r="V195" s="17">
        <v>0.82573304565139771</v>
      </c>
      <c r="W195" s="17">
        <v>0.83636776845933469</v>
      </c>
      <c r="X195" s="17">
        <v>0.84663527328587529</v>
      </c>
      <c r="Y195" s="18">
        <v>0.81382865398924176</v>
      </c>
      <c r="Z195" s="18">
        <v>0.83472241077282994</v>
      </c>
      <c r="AA195" s="27">
        <v>0.83327156009830339</v>
      </c>
      <c r="AB195" s="17">
        <v>0.61541367759554766</v>
      </c>
      <c r="AC195" s="17">
        <v>0.6164376604201659</v>
      </c>
      <c r="AD195" s="17">
        <v>0.77413101541137108</v>
      </c>
      <c r="AE195" s="17">
        <v>0.79382481679211958</v>
      </c>
      <c r="AF195" s="17">
        <v>0.81351861817286808</v>
      </c>
      <c r="AG195" s="17">
        <v>0.83321241955361658</v>
      </c>
      <c r="AH195" s="17">
        <v>0.83326138298908303</v>
      </c>
      <c r="AI195" s="17">
        <v>0.83331161954700383</v>
      </c>
      <c r="AJ195" s="17">
        <v>0.83335801212340921</v>
      </c>
      <c r="AK195" s="17">
        <v>0.83340358532788916</v>
      </c>
      <c r="AL195" s="17">
        <v>0.83344816123793841</v>
      </c>
      <c r="AM195" s="17">
        <v>0.83349167640596755</v>
      </c>
      <c r="AN195" s="17">
        <v>0.83353607429675802</v>
      </c>
      <c r="AO195" s="17">
        <v>0.83357984920111106</v>
      </c>
      <c r="AP195" s="17">
        <v>0.83362313698118395</v>
      </c>
      <c r="AQ195" s="17">
        <v>0.83366668412137268</v>
      </c>
      <c r="AR195" s="17">
        <v>0.83371011822361785</v>
      </c>
      <c r="AS195" s="17">
        <v>0.8337522957214617</v>
      </c>
      <c r="AT195" s="17">
        <v>0.83379333891343799</v>
      </c>
      <c r="AU195" s="17">
        <v>0.83383297926050048</v>
      </c>
      <c r="AV195" s="17">
        <v>0.83387402642429187</v>
      </c>
      <c r="AW195" s="17">
        <v>0.83391507560871536</v>
      </c>
      <c r="AX195" s="17">
        <v>0.83395612681387032</v>
      </c>
      <c r="AY195" s="17">
        <v>0.83399718003985657</v>
      </c>
      <c r="AZ195" s="17">
        <v>0.83403823528677301</v>
      </c>
      <c r="BA195" s="17">
        <v>0.83407929255471946</v>
      </c>
      <c r="BB195" s="17">
        <v>0.83412035184379563</v>
      </c>
      <c r="BC195" s="17">
        <v>0.83416141315410053</v>
      </c>
      <c r="BD195" s="17">
        <v>0.83420247648573387</v>
      </c>
      <c r="BE195" s="17">
        <v>0.83424354183879512</v>
      </c>
      <c r="BF195" s="17">
        <v>0.83428460921338388</v>
      </c>
    </row>
    <row r="196" spans="1:58" s="8" customFormat="1" ht="12" customHeight="1" x14ac:dyDescent="0.25">
      <c r="A196" s="8" t="s">
        <v>53</v>
      </c>
      <c r="B196" s="17" t="s">
        <v>69</v>
      </c>
      <c r="C196" s="17">
        <v>0.58475528108045716</v>
      </c>
      <c r="D196" s="17">
        <v>0.62457828237000867</v>
      </c>
      <c r="E196" s="17">
        <v>0.63579757455443053</v>
      </c>
      <c r="F196" s="17">
        <v>0.62502747252747259</v>
      </c>
      <c r="G196" s="17">
        <v>0.65763949855401771</v>
      </c>
      <c r="H196" s="17">
        <v>0.70554719219409323</v>
      </c>
      <c r="I196" s="17">
        <v>0.68150211207566158</v>
      </c>
      <c r="J196" s="17">
        <v>0.65708930932891263</v>
      </c>
      <c r="K196" s="17">
        <v>0.67985953315430692</v>
      </c>
      <c r="L196" s="17">
        <v>0.70686463305823843</v>
      </c>
      <c r="M196" s="17">
        <v>0.72011996438054926</v>
      </c>
      <c r="N196" s="17">
        <v>0.75271361409702331</v>
      </c>
      <c r="O196" s="17">
        <v>0.75661510681802902</v>
      </c>
      <c r="P196" s="17">
        <v>0.77311812822537318</v>
      </c>
      <c r="Q196" s="17">
        <v>0.74705533462077334</v>
      </c>
      <c r="R196" s="17">
        <v>0.79261417247662314</v>
      </c>
      <c r="S196" s="17">
        <v>0.77156664678836495</v>
      </c>
      <c r="T196" s="17">
        <v>0.79343634217681536</v>
      </c>
      <c r="U196" s="17">
        <v>0.8157305956206955</v>
      </c>
      <c r="V196" s="17">
        <v>0.80497076281276747</v>
      </c>
      <c r="W196" s="17">
        <v>0.78953525467565244</v>
      </c>
      <c r="X196" s="17">
        <v>0.79651641852684785</v>
      </c>
      <c r="Y196" s="18">
        <v>0.8004623874693233</v>
      </c>
      <c r="Z196" s="18">
        <v>0.79811832118727055</v>
      </c>
      <c r="AA196" s="27">
        <v>0.81616574338395176</v>
      </c>
      <c r="AB196" s="17">
        <v>0.67999777050435939</v>
      </c>
      <c r="AC196" s="17">
        <v>0.68187621738420567</v>
      </c>
      <c r="AD196" s="17">
        <v>0.75607486913813438</v>
      </c>
      <c r="AE196" s="17">
        <v>0.77608513026199155</v>
      </c>
      <c r="AF196" s="17">
        <v>0.79609539138584873</v>
      </c>
      <c r="AG196" s="17">
        <v>0.8161056525097059</v>
      </c>
      <c r="AH196" s="17">
        <v>0.81615361067200975</v>
      </c>
      <c r="AI196" s="17">
        <v>0.81620281581816423</v>
      </c>
      <c r="AJ196" s="17">
        <v>0.81624825590396988</v>
      </c>
      <c r="AK196" s="17">
        <v>0.81629289344045675</v>
      </c>
      <c r="AL196" s="17">
        <v>0.81633655415806405</v>
      </c>
      <c r="AM196" s="17">
        <v>0.81637917591185105</v>
      </c>
      <c r="AN196" s="17">
        <v>0.81642266226513061</v>
      </c>
      <c r="AO196" s="17">
        <v>0.8164655384225693</v>
      </c>
      <c r="AP196" s="17">
        <v>0.81650793745692485</v>
      </c>
      <c r="AQ196" s="17">
        <v>0.81655059052644785</v>
      </c>
      <c r="AR196" s="17">
        <v>0.81659313287882052</v>
      </c>
      <c r="AS196" s="17">
        <v>0.81663444442626187</v>
      </c>
      <c r="AT196" s="17">
        <v>0.8166746449563822</v>
      </c>
      <c r="AU196" s="17">
        <v>0.81671347144353712</v>
      </c>
      <c r="AV196" s="17">
        <v>0.81675367586392678</v>
      </c>
      <c r="AW196" s="17">
        <v>0.81679388226346272</v>
      </c>
      <c r="AX196" s="17">
        <v>0.81683409064224233</v>
      </c>
      <c r="AY196" s="17">
        <v>0.81687430100036329</v>
      </c>
      <c r="AZ196" s="17">
        <v>0.81691451333792264</v>
      </c>
      <c r="BA196" s="17">
        <v>0.81695472765501798</v>
      </c>
      <c r="BB196" s="17">
        <v>0.81699494395174699</v>
      </c>
      <c r="BC196" s="17">
        <v>0.81703516222820671</v>
      </c>
      <c r="BD196" s="17">
        <v>0.81707538248449474</v>
      </c>
      <c r="BE196" s="17">
        <v>0.81711560472070865</v>
      </c>
      <c r="BF196" s="17">
        <v>0.81715582893694583</v>
      </c>
    </row>
    <row r="197" spans="1:58" s="8" customFormat="1" ht="12" customHeight="1" x14ac:dyDescent="0.25">
      <c r="A197" s="8" t="s">
        <v>54</v>
      </c>
      <c r="B197" s="17" t="s">
        <v>69</v>
      </c>
      <c r="C197" s="17">
        <v>0.73565302445302438</v>
      </c>
      <c r="D197" s="17">
        <v>0.7444365416467944</v>
      </c>
      <c r="E197" s="17">
        <v>0.75266286609012012</v>
      </c>
      <c r="F197" s="17">
        <v>0.74294105948589773</v>
      </c>
      <c r="G197" s="17">
        <v>0.74850020913460824</v>
      </c>
      <c r="H197" s="17">
        <v>0.76660997197670311</v>
      </c>
      <c r="I197" s="17">
        <v>0.74050959954851447</v>
      </c>
      <c r="J197" s="17">
        <v>0.75644709034127156</v>
      </c>
      <c r="K197" s="17">
        <v>0.76751086643292821</v>
      </c>
      <c r="L197" s="17">
        <v>0.79493159177280948</v>
      </c>
      <c r="M197" s="17">
        <v>0.79125713058369074</v>
      </c>
      <c r="N197" s="17">
        <v>0.79499865326096875</v>
      </c>
      <c r="O197" s="17">
        <v>0.78708711601882397</v>
      </c>
      <c r="P197" s="17">
        <v>0.78321006229889178</v>
      </c>
      <c r="Q197" s="17">
        <v>0.78592309965875817</v>
      </c>
      <c r="R197" s="17">
        <v>0.78211134267340443</v>
      </c>
      <c r="S197" s="17">
        <v>0.78955413559894416</v>
      </c>
      <c r="T197" s="17">
        <v>0.80209079466775013</v>
      </c>
      <c r="U197" s="17">
        <v>0.80452630243459444</v>
      </c>
      <c r="V197" s="17">
        <v>0.78818664239196712</v>
      </c>
      <c r="W197" s="17">
        <v>0.78775967350088649</v>
      </c>
      <c r="X197" s="17">
        <v>0.77625605046184798</v>
      </c>
      <c r="Y197" s="18">
        <v>0.79232353500165409</v>
      </c>
      <c r="Z197" s="18">
        <v>0.80620324445208325</v>
      </c>
      <c r="AA197" s="27">
        <v>0.79632274113035617</v>
      </c>
      <c r="AB197" s="17">
        <v>0.56197900120033395</v>
      </c>
      <c r="AC197" s="17">
        <v>0.54683585446140281</v>
      </c>
      <c r="AD197" s="17">
        <v>0.63601216303510855</v>
      </c>
      <c r="AE197" s="17">
        <v>0.68939558554082603</v>
      </c>
      <c r="AF197" s="17">
        <v>0.74277900804654351</v>
      </c>
      <c r="AG197" s="17">
        <v>0.79616243055226099</v>
      </c>
      <c r="AH197" s="17">
        <v>0.79620921675812439</v>
      </c>
      <c r="AI197" s="17">
        <v>0.79625721947522055</v>
      </c>
      <c r="AJ197" s="17">
        <v>0.79630154913896967</v>
      </c>
      <c r="AK197" s="17">
        <v>0.79634509586534497</v>
      </c>
      <c r="AL197" s="17">
        <v>0.79638768964342133</v>
      </c>
      <c r="AM197" s="17">
        <v>0.79642926984689755</v>
      </c>
      <c r="AN197" s="17">
        <v>0.79647169352159752</v>
      </c>
      <c r="AO197" s="17">
        <v>0.79651352191184832</v>
      </c>
      <c r="AP197" s="17">
        <v>0.79655488483850101</v>
      </c>
      <c r="AQ197" s="17">
        <v>0.79659649559244883</v>
      </c>
      <c r="AR197" s="17">
        <v>0.79663799833484783</v>
      </c>
      <c r="AS197" s="17">
        <v>0.79667830034956821</v>
      </c>
      <c r="AT197" s="17">
        <v>0.79671751849696326</v>
      </c>
      <c r="AU197" s="17">
        <v>0.79675539617896196</v>
      </c>
      <c r="AV197" s="17">
        <v>0.79679461812155972</v>
      </c>
      <c r="AW197" s="17">
        <v>0.79683384199493923</v>
      </c>
      <c r="AX197" s="17">
        <v>0.79687306779919553</v>
      </c>
      <c r="AY197" s="17">
        <v>0.79691229553442378</v>
      </c>
      <c r="AZ197" s="17">
        <v>0.79695152520071877</v>
      </c>
      <c r="BA197" s="17">
        <v>0.79699075679817577</v>
      </c>
      <c r="BB197" s="17">
        <v>0.79702999032688993</v>
      </c>
      <c r="BC197" s="17">
        <v>0.79706922578695605</v>
      </c>
      <c r="BD197" s="17">
        <v>0.7971084631784694</v>
      </c>
      <c r="BE197" s="17">
        <v>0.797147702501525</v>
      </c>
      <c r="BF197" s="17">
        <v>0.7971869437562179</v>
      </c>
    </row>
    <row r="198" spans="1:58" s="8" customFormat="1" ht="12" customHeight="1" x14ac:dyDescent="0.25">
      <c r="A198" s="8" t="s">
        <v>55</v>
      </c>
      <c r="B198" s="17" t="s">
        <v>69</v>
      </c>
      <c r="C198" s="17">
        <v>0.70386520288019794</v>
      </c>
      <c r="D198" s="17">
        <v>0.73192030308075351</v>
      </c>
      <c r="E198" s="17">
        <v>0.71605522506138286</v>
      </c>
      <c r="F198" s="17">
        <v>0.69768138531631108</v>
      </c>
      <c r="G198" s="17">
        <v>0.72477322425578827</v>
      </c>
      <c r="H198" s="17">
        <v>0.76058706882296201</v>
      </c>
      <c r="I198" s="17">
        <v>0.70483921709030661</v>
      </c>
      <c r="J198" s="17">
        <v>0.74513046725137555</v>
      </c>
      <c r="K198" s="17">
        <v>0.69669031065964371</v>
      </c>
      <c r="L198" s="17">
        <v>0.73868204225857037</v>
      </c>
      <c r="M198" s="17">
        <v>0.74309955128146865</v>
      </c>
      <c r="N198" s="17">
        <v>0.77011364389255621</v>
      </c>
      <c r="O198" s="17">
        <v>0.7602878903038669</v>
      </c>
      <c r="P198" s="17">
        <v>0.73708781923633104</v>
      </c>
      <c r="Q198" s="17">
        <v>0.73495391277104061</v>
      </c>
      <c r="R198" s="17">
        <v>0.78729137487395617</v>
      </c>
      <c r="S198" s="17">
        <v>0.7520040497876167</v>
      </c>
      <c r="T198" s="17">
        <v>0.78007308230120298</v>
      </c>
      <c r="U198" s="17">
        <v>0.77832366631899441</v>
      </c>
      <c r="V198" s="17">
        <v>0.75810765125210466</v>
      </c>
      <c r="W198" s="17">
        <v>0.77606164670407907</v>
      </c>
      <c r="X198" s="17">
        <v>0.7854228533411437</v>
      </c>
      <c r="Y198" s="18">
        <v>0.80045200218195123</v>
      </c>
      <c r="Z198" s="18">
        <v>0.81095016840025813</v>
      </c>
      <c r="AA198" s="27">
        <v>0.79257222621054213</v>
      </c>
      <c r="AB198" s="17">
        <v>0.52448215151080191</v>
      </c>
      <c r="AC198" s="17">
        <v>0.31178499234762658</v>
      </c>
      <c r="AD198" s="17">
        <v>0.53558682247112832</v>
      </c>
      <c r="AE198" s="17">
        <v>0.62116296191635312</v>
      </c>
      <c r="AF198" s="17">
        <v>0.70673910136157791</v>
      </c>
      <c r="AG198" s="17">
        <v>0.79231524080680271</v>
      </c>
      <c r="AH198" s="17">
        <v>0.79236180093391073</v>
      </c>
      <c r="AI198" s="17">
        <v>0.79240957169386617</v>
      </c>
      <c r="AJ198" s="17">
        <v>0.79245368714928144</v>
      </c>
      <c r="AK198" s="17">
        <v>0.79249702345060691</v>
      </c>
      <c r="AL198" s="17">
        <v>0.79253941140843864</v>
      </c>
      <c r="AM198" s="17">
        <v>0.79258079068943188</v>
      </c>
      <c r="AN198" s="17">
        <v>0.79262300936585517</v>
      </c>
      <c r="AO198" s="17">
        <v>0.79266463563434308</v>
      </c>
      <c r="AP198" s="17">
        <v>0.79270579868843061</v>
      </c>
      <c r="AQ198" s="17">
        <v>0.79274720837227042</v>
      </c>
      <c r="AR198" s="17">
        <v>0.79278851056649124</v>
      </c>
      <c r="AS198" s="17">
        <v>0.79282861783515002</v>
      </c>
      <c r="AT198" s="17">
        <v>0.79286764647391128</v>
      </c>
      <c r="AU198" s="17">
        <v>0.79290534112462863</v>
      </c>
      <c r="AV198" s="17">
        <v>0.79294437354025349</v>
      </c>
      <c r="AW198" s="17">
        <v>0.79298340787733024</v>
      </c>
      <c r="AX198" s="17">
        <v>0.79302244413595346</v>
      </c>
      <c r="AY198" s="17">
        <v>0.79306148231621798</v>
      </c>
      <c r="AZ198" s="17">
        <v>0.79310052241821793</v>
      </c>
      <c r="BA198" s="17">
        <v>0.79313956444204814</v>
      </c>
      <c r="BB198" s="17">
        <v>0.79317860838780341</v>
      </c>
      <c r="BC198" s="17">
        <v>0.793217654255578</v>
      </c>
      <c r="BD198" s="17">
        <v>0.79325670204546672</v>
      </c>
      <c r="BE198" s="17">
        <v>0.79329575175756417</v>
      </c>
      <c r="BF198" s="17">
        <v>0.79333480339196494</v>
      </c>
    </row>
    <row r="199" spans="1:58" s="8" customFormat="1" ht="12" customHeight="1" x14ac:dyDescent="0.25">
      <c r="A199" s="8" t="s">
        <v>56</v>
      </c>
      <c r="B199" s="17" t="s">
        <v>69</v>
      </c>
      <c r="C199" s="17">
        <v>0.64132242546802709</v>
      </c>
      <c r="D199" s="17">
        <v>0.67515283800306813</v>
      </c>
      <c r="E199" s="17">
        <v>0.69109498740402531</v>
      </c>
      <c r="F199" s="17">
        <v>0.68617348796492139</v>
      </c>
      <c r="G199" s="17">
        <v>0.73326625071707396</v>
      </c>
      <c r="H199" s="17">
        <v>0.70988103396124924</v>
      </c>
      <c r="I199" s="17">
        <v>0.70643268725401764</v>
      </c>
      <c r="J199" s="17">
        <v>0.73670914873650106</v>
      </c>
      <c r="K199" s="17">
        <v>0.72827243387256613</v>
      </c>
      <c r="L199" s="17">
        <v>0.73307606527809521</v>
      </c>
      <c r="M199" s="17">
        <v>0.69895663298098076</v>
      </c>
      <c r="N199" s="17">
        <v>0.72990034454426711</v>
      </c>
      <c r="O199" s="17">
        <v>0.74021685556056627</v>
      </c>
      <c r="P199" s="17">
        <v>0.73167226111554173</v>
      </c>
      <c r="Q199" s="17">
        <v>0.74062098580904068</v>
      </c>
      <c r="R199" s="17">
        <v>0.64666887056839883</v>
      </c>
      <c r="S199" s="17">
        <v>0.75881227261777873</v>
      </c>
      <c r="T199" s="17">
        <v>0.75996403398044554</v>
      </c>
      <c r="U199" s="17">
        <v>0.7434605998184568</v>
      </c>
      <c r="V199" s="17">
        <v>0.78137462491010312</v>
      </c>
      <c r="W199" s="17">
        <v>0.76707195133893502</v>
      </c>
      <c r="X199" s="17">
        <v>0.78714257080567418</v>
      </c>
      <c r="Y199" s="18">
        <v>0.78724281904069549</v>
      </c>
      <c r="Z199" s="18">
        <v>0.7833316378042835</v>
      </c>
      <c r="AA199" s="27">
        <v>0.78617519987629958</v>
      </c>
      <c r="AB199" s="17">
        <v>0.63486971661636227</v>
      </c>
      <c r="AC199" s="17">
        <v>0.37740626476379846</v>
      </c>
      <c r="AD199" s="17">
        <v>0.64831158358055241</v>
      </c>
      <c r="AE199" s="17">
        <v>0.69422016780703621</v>
      </c>
      <c r="AF199" s="17">
        <v>0.74012875203352002</v>
      </c>
      <c r="AG199" s="17">
        <v>0.78603733626000383</v>
      </c>
      <c r="AH199" s="17">
        <v>0.78608352746825405</v>
      </c>
      <c r="AI199" s="17">
        <v>0.78613091971691029</v>
      </c>
      <c r="AJ199" s="17">
        <v>0.78617468562380766</v>
      </c>
      <c r="AK199" s="17">
        <v>0.7862176785502375</v>
      </c>
      <c r="AL199" s="17">
        <v>0.78625973064736687</v>
      </c>
      <c r="AM199" s="17">
        <v>0.78630078205990206</v>
      </c>
      <c r="AN199" s="17">
        <v>0.78634266621692317</v>
      </c>
      <c r="AO199" s="17">
        <v>0.78638396265994925</v>
      </c>
      <c r="AP199" s="17">
        <v>0.78642479955885114</v>
      </c>
      <c r="AQ199" s="17">
        <v>0.78646588113333615</v>
      </c>
      <c r="AR199" s="17">
        <v>0.78650685606989545</v>
      </c>
      <c r="AS199" s="17">
        <v>0.78654664554887743</v>
      </c>
      <c r="AT199" s="17">
        <v>0.78658536494447873</v>
      </c>
      <c r="AU199" s="17">
        <v>0.78662276092188155</v>
      </c>
      <c r="AV199" s="17">
        <v>0.78666148406442049</v>
      </c>
      <c r="AW199" s="17">
        <v>0.78670020911318672</v>
      </c>
      <c r="AX199" s="17">
        <v>0.78673893606827405</v>
      </c>
      <c r="AY199" s="17">
        <v>0.78677766492977652</v>
      </c>
      <c r="AZ199" s="17">
        <v>0.78681639569778772</v>
      </c>
      <c r="BA199" s="17">
        <v>0.78685512837240157</v>
      </c>
      <c r="BB199" s="17">
        <v>0.78689386295371211</v>
      </c>
      <c r="BC199" s="17">
        <v>0.78693259944181282</v>
      </c>
      <c r="BD199" s="17">
        <v>0.78697133783679774</v>
      </c>
      <c r="BE199" s="17">
        <v>0.78701007813876078</v>
      </c>
      <c r="BF199" s="17">
        <v>0.78704882034779589</v>
      </c>
    </row>
    <row r="200" spans="1:58" s="8" customFormat="1" ht="12" customHeight="1" x14ac:dyDescent="0.25">
      <c r="A200" s="8" t="s">
        <v>57</v>
      </c>
      <c r="B200" s="17" t="s">
        <v>69</v>
      </c>
      <c r="C200" s="17">
        <v>0.63248202791515007</v>
      </c>
      <c r="D200" s="17">
        <v>0.67279030745694124</v>
      </c>
      <c r="E200" s="17">
        <v>0.66657452524701966</v>
      </c>
      <c r="F200" s="17">
        <v>0.64316108337152078</v>
      </c>
      <c r="G200" s="17">
        <v>0.73545075410045024</v>
      </c>
      <c r="H200" s="17">
        <v>0.73702774294045414</v>
      </c>
      <c r="I200" s="17">
        <v>0.71175135721503791</v>
      </c>
      <c r="J200" s="17">
        <v>0.71718384749804809</v>
      </c>
      <c r="K200" s="17">
        <v>0.71941888275683052</v>
      </c>
      <c r="L200" s="17">
        <v>0.75082919843149909</v>
      </c>
      <c r="M200" s="17">
        <v>0.76713540186400242</v>
      </c>
      <c r="N200" s="17">
        <v>0.76044573764238055</v>
      </c>
      <c r="O200" s="17">
        <v>0.74723549287188884</v>
      </c>
      <c r="P200" s="17">
        <v>0.73310167770000667</v>
      </c>
      <c r="Q200" s="17">
        <v>0.72520957611508874</v>
      </c>
      <c r="R200" s="17">
        <v>0.7720278291620426</v>
      </c>
      <c r="S200" s="17">
        <v>0.76287745590370248</v>
      </c>
      <c r="T200" s="17">
        <v>0.77557093506846353</v>
      </c>
      <c r="U200" s="17">
        <v>0.75555548533837358</v>
      </c>
      <c r="V200" s="17">
        <v>0.7450525335303938</v>
      </c>
      <c r="W200" s="17">
        <v>0.77688992339544638</v>
      </c>
      <c r="X200" s="17">
        <v>0.79479743143133452</v>
      </c>
      <c r="Y200" s="18">
        <v>0.79917451421594243</v>
      </c>
      <c r="Z200" s="18">
        <v>0.81762948395813084</v>
      </c>
      <c r="AA200" s="27">
        <v>0.81648528058383851</v>
      </c>
      <c r="AB200" s="17">
        <v>0.52328968983021107</v>
      </c>
      <c r="AC200" s="17">
        <v>0.31107611854727535</v>
      </c>
      <c r="AD200" s="17">
        <v>0.53436911323052505</v>
      </c>
      <c r="AE200" s="17">
        <v>0.62831379695917844</v>
      </c>
      <c r="AF200" s="17">
        <v>0.72225848068783183</v>
      </c>
      <c r="AG200" s="17">
        <v>0.81620316441648522</v>
      </c>
      <c r="AH200" s="17">
        <v>0.81625112830904201</v>
      </c>
      <c r="AI200" s="17">
        <v>0.81630033933444457</v>
      </c>
      <c r="AJ200" s="17">
        <v>0.81634578484963238</v>
      </c>
      <c r="AK200" s="17">
        <v>0.81639042771960912</v>
      </c>
      <c r="AL200" s="17">
        <v>0.81643409365399167</v>
      </c>
      <c r="AM200" s="17">
        <v>0.81647672050041398</v>
      </c>
      <c r="AN200" s="17">
        <v>0.81652021204963499</v>
      </c>
      <c r="AO200" s="17">
        <v>0.81656309333010624</v>
      </c>
      <c r="AP200" s="17">
        <v>0.81660549743048561</v>
      </c>
      <c r="AQ200" s="17">
        <v>0.81664815559638571</v>
      </c>
      <c r="AR200" s="17">
        <v>0.8166907030319065</v>
      </c>
      <c r="AS200" s="17">
        <v>0.81673201951543395</v>
      </c>
      <c r="AT200" s="17">
        <v>0.81677222484889112</v>
      </c>
      <c r="AU200" s="17">
        <v>0.8168110559752062</v>
      </c>
      <c r="AV200" s="17">
        <v>0.81685126519939755</v>
      </c>
      <c r="AW200" s="17">
        <v>0.81689147640297166</v>
      </c>
      <c r="AX200" s="17">
        <v>0.81693168958602591</v>
      </c>
      <c r="AY200" s="17">
        <v>0.816971904748658</v>
      </c>
      <c r="AZ200" s="17">
        <v>0.81701212189096495</v>
      </c>
      <c r="BA200" s="17">
        <v>0.81705234101304447</v>
      </c>
      <c r="BB200" s="17">
        <v>0.81709256211499415</v>
      </c>
      <c r="BC200" s="17">
        <v>0.81713278519691113</v>
      </c>
      <c r="BD200" s="17">
        <v>0.817173010258893</v>
      </c>
      <c r="BE200" s="17">
        <v>0.81721323730103723</v>
      </c>
      <c r="BF200" s="17">
        <v>0.81725346632344142</v>
      </c>
    </row>
    <row r="201" spans="1:58" s="8" customFormat="1" ht="12" customHeight="1" x14ac:dyDescent="0.25">
      <c r="A201" s="8" t="s">
        <v>58</v>
      </c>
      <c r="B201" s="17" t="s">
        <v>69</v>
      </c>
      <c r="C201" s="17">
        <v>0.58536149883216348</v>
      </c>
      <c r="D201" s="17">
        <v>0.60123570481016153</v>
      </c>
      <c r="E201" s="17">
        <v>0.63493990829292679</v>
      </c>
      <c r="F201" s="17">
        <v>0.59137100437975665</v>
      </c>
      <c r="G201" s="17">
        <v>0.55018655012057249</v>
      </c>
      <c r="H201" s="17">
        <v>0.60458339556136809</v>
      </c>
      <c r="I201" s="17">
        <v>0.60935380045818577</v>
      </c>
      <c r="J201" s="17">
        <v>0.62707147754394077</v>
      </c>
      <c r="K201" s="17">
        <v>0.62140059306944295</v>
      </c>
      <c r="L201" s="17">
        <v>0.63789237752840899</v>
      </c>
      <c r="M201" s="17">
        <v>0.67083102521087712</v>
      </c>
      <c r="N201" s="17">
        <v>0.67777293607131839</v>
      </c>
      <c r="O201" s="17">
        <v>0.62727374528615909</v>
      </c>
      <c r="P201" s="17">
        <v>0.6724659763409746</v>
      </c>
      <c r="Q201" s="17">
        <v>0.65459187184612422</v>
      </c>
      <c r="R201" s="17">
        <v>0.70850817522807841</v>
      </c>
      <c r="S201" s="17">
        <v>0.70069733252286515</v>
      </c>
      <c r="T201" s="17">
        <v>0.72700183921371142</v>
      </c>
      <c r="U201" s="17">
        <v>0.7392907190638609</v>
      </c>
      <c r="V201" s="17">
        <v>0.69886842300077789</v>
      </c>
      <c r="W201" s="17">
        <v>0.73497291978870138</v>
      </c>
      <c r="X201" s="17">
        <v>0.73017476152180893</v>
      </c>
      <c r="Y201" s="18">
        <v>0.77105151862179466</v>
      </c>
      <c r="Z201" s="18">
        <v>0.80863576615758748</v>
      </c>
      <c r="AA201" s="27">
        <v>0.79714734408230359</v>
      </c>
      <c r="AB201" s="17">
        <v>0.70180162061416296</v>
      </c>
      <c r="AC201" s="17">
        <v>0.68289079850180523</v>
      </c>
      <c r="AD201" s="17">
        <v>0.79425452871902269</v>
      </c>
      <c r="AE201" s="17">
        <v>0.7952178362349952</v>
      </c>
      <c r="AF201" s="17">
        <v>0.79618114375096771</v>
      </c>
      <c r="AG201" s="17">
        <v>0.79714445126694022</v>
      </c>
      <c r="AH201" s="17">
        <v>0.79719129518090637</v>
      </c>
      <c r="AI201" s="17">
        <v>0.7972393571066021</v>
      </c>
      <c r="AJ201" s="17">
        <v>0.79728374144845016</v>
      </c>
      <c r="AK201" s="17">
        <v>0.79732734188721599</v>
      </c>
      <c r="AL201" s="17">
        <v>0.79736998820227578</v>
      </c>
      <c r="AM201" s="17">
        <v>0.79741161969254926</v>
      </c>
      <c r="AN201" s="17">
        <v>0.79745409569441983</v>
      </c>
      <c r="AO201" s="17">
        <v>0.79749597567759212</v>
      </c>
      <c r="AP201" s="17">
        <v>0.79753738962304344</v>
      </c>
      <c r="AQ201" s="17">
        <v>0.7975790517014707</v>
      </c>
      <c r="AR201" s="17">
        <v>0.79762060563512316</v>
      </c>
      <c r="AS201" s="17">
        <v>0.79766095736006815</v>
      </c>
      <c r="AT201" s="17">
        <v>0.79770022388079964</v>
      </c>
      <c r="AU201" s="17">
        <v>0.79773814828274758</v>
      </c>
      <c r="AV201" s="17">
        <v>0.79777741860336293</v>
      </c>
      <c r="AW201" s="17">
        <v>0.79781669085714157</v>
      </c>
      <c r="AX201" s="17">
        <v>0.79785596504417855</v>
      </c>
      <c r="AY201" s="17">
        <v>0.79789524116456934</v>
      </c>
      <c r="AZ201" s="17">
        <v>0.79793451921840874</v>
      </c>
      <c r="BA201" s="17">
        <v>0.79797379920579203</v>
      </c>
      <c r="BB201" s="17">
        <v>0.79801308112681468</v>
      </c>
      <c r="BC201" s="17">
        <v>0.7980523649815715</v>
      </c>
      <c r="BD201" s="17">
        <v>0.79809165077015776</v>
      </c>
      <c r="BE201" s="17">
        <v>0.79813093849266881</v>
      </c>
      <c r="BF201" s="17">
        <v>0.79817022814919969</v>
      </c>
    </row>
    <row r="202" spans="1:58" s="8" customFormat="1" ht="12" customHeight="1" x14ac:dyDescent="0.25">
      <c r="A202" s="8" t="s">
        <v>59</v>
      </c>
      <c r="B202" s="17" t="s">
        <v>69</v>
      </c>
      <c r="C202" s="17">
        <v>0.58797670558175374</v>
      </c>
      <c r="D202" s="17">
        <v>0.58347200034576718</v>
      </c>
      <c r="E202" s="17">
        <v>0.59284195870782996</v>
      </c>
      <c r="F202" s="17">
        <v>0.60331230532848712</v>
      </c>
      <c r="G202" s="17">
        <v>0.55285340449740883</v>
      </c>
      <c r="H202" s="17">
        <v>0.59045215434276976</v>
      </c>
      <c r="I202" s="17">
        <v>0.58024225234118276</v>
      </c>
      <c r="J202" s="17">
        <v>0.60730054664231403</v>
      </c>
      <c r="K202" s="17">
        <v>0.64152320408788044</v>
      </c>
      <c r="L202" s="17">
        <v>0.6686889947784983</v>
      </c>
      <c r="M202" s="17">
        <v>0.66363315470725959</v>
      </c>
      <c r="N202" s="17">
        <v>0.65585363527847174</v>
      </c>
      <c r="O202" s="17">
        <v>0.67982781753130594</v>
      </c>
      <c r="P202" s="17">
        <v>0.68175054108121891</v>
      </c>
      <c r="Q202" s="17">
        <v>0.63282133626465475</v>
      </c>
      <c r="R202" s="17">
        <v>0.67374421575033516</v>
      </c>
      <c r="S202" s="17">
        <v>0.70268445543295266</v>
      </c>
      <c r="T202" s="17">
        <v>0.72811486375914825</v>
      </c>
      <c r="U202" s="17">
        <v>0.72961693817396689</v>
      </c>
      <c r="V202" s="17">
        <v>0.73464050270079562</v>
      </c>
      <c r="W202" s="17">
        <v>0.72790312173261906</v>
      </c>
      <c r="X202" s="17">
        <v>0.75783462535696333</v>
      </c>
      <c r="Y202" s="18">
        <v>0.78955426427047148</v>
      </c>
      <c r="Z202" s="18">
        <v>0.78734408267143818</v>
      </c>
      <c r="AA202" s="27">
        <v>0.81301642932152518</v>
      </c>
      <c r="AB202" s="17">
        <v>0.63014585138895229</v>
      </c>
      <c r="AC202" s="17">
        <v>0.61316587335751338</v>
      </c>
      <c r="AD202" s="17">
        <v>0.71315907732043093</v>
      </c>
      <c r="AE202" s="17">
        <v>0.74641157553679527</v>
      </c>
      <c r="AF202" s="17">
        <v>0.7796640737531596</v>
      </c>
      <c r="AG202" s="17">
        <v>0.81291657196952394</v>
      </c>
      <c r="AH202" s="17">
        <v>0.81296434272662887</v>
      </c>
      <c r="AI202" s="17">
        <v>0.81301335559476928</v>
      </c>
      <c r="AJ202" s="17">
        <v>0.81305861811521574</v>
      </c>
      <c r="AK202" s="17">
        <v>0.81310308122245001</v>
      </c>
      <c r="AL202" s="17">
        <v>0.81314657132790125</v>
      </c>
      <c r="AM202" s="17">
        <v>0.81318902652947134</v>
      </c>
      <c r="AN202" s="17">
        <v>0.81323234295195501</v>
      </c>
      <c r="AO202" s="17">
        <v>0.81327505156304858</v>
      </c>
      <c r="AP202" s="17">
        <v>0.81331728491550381</v>
      </c>
      <c r="AQ202" s="17">
        <v>0.81335977131043813</v>
      </c>
      <c r="AR202" s="17">
        <v>0.81340214742086936</v>
      </c>
      <c r="AS202" s="17">
        <v>0.81344329753596234</v>
      </c>
      <c r="AT202" s="17">
        <v>0.81348334097523545</v>
      </c>
      <c r="AU202" s="17">
        <v>0.8135220157408648</v>
      </c>
      <c r="AV202" s="17">
        <v>0.8135620630552054</v>
      </c>
      <c r="AW202" s="17">
        <v>0.81360211234095836</v>
      </c>
      <c r="AX202" s="17">
        <v>0.81364216359822084</v>
      </c>
      <c r="AY202" s="17">
        <v>0.81368221682708997</v>
      </c>
      <c r="AZ202" s="17">
        <v>0.81372227202766245</v>
      </c>
      <c r="BA202" s="17">
        <v>0.81376232920003555</v>
      </c>
      <c r="BB202" s="17">
        <v>0.81380238834430652</v>
      </c>
      <c r="BC202" s="17">
        <v>0.81384244946057205</v>
      </c>
      <c r="BD202" s="17">
        <v>0.8138825125489294</v>
      </c>
      <c r="BE202" s="17">
        <v>0.81392257760947562</v>
      </c>
      <c r="BF202" s="17">
        <v>0.81396264464230783</v>
      </c>
    </row>
    <row r="203" spans="1:58" s="8" customFormat="1" ht="12" customHeight="1" x14ac:dyDescent="0.25">
      <c r="A203" s="8" t="s">
        <v>60</v>
      </c>
      <c r="B203" s="17" t="s">
        <v>69</v>
      </c>
      <c r="C203" s="17">
        <v>0.6445863421234338</v>
      </c>
      <c r="D203" s="17">
        <v>0.6705860731027925</v>
      </c>
      <c r="E203" s="17">
        <v>0.67504938185595009</v>
      </c>
      <c r="F203" s="17">
        <v>0.64215873326122153</v>
      </c>
      <c r="G203" s="17">
        <v>0.67044886214916344</v>
      </c>
      <c r="H203" s="17">
        <v>0.71651249213520507</v>
      </c>
      <c r="I203" s="17">
        <v>0.73335265025320673</v>
      </c>
      <c r="J203" s="17">
        <v>0.7166107217199803</v>
      </c>
      <c r="K203" s="17">
        <v>0.64766185181119507</v>
      </c>
      <c r="L203" s="17">
        <v>0.68997937638898699</v>
      </c>
      <c r="M203" s="17">
        <v>0.70291962445888512</v>
      </c>
      <c r="N203" s="17">
        <v>0.73185533438007233</v>
      </c>
      <c r="O203" s="17">
        <v>0.72956040308954861</v>
      </c>
      <c r="P203" s="17">
        <v>0.68544285244699976</v>
      </c>
      <c r="Q203" s="17">
        <v>0.71767540413946596</v>
      </c>
      <c r="R203" s="17">
        <v>0.7771855230479634</v>
      </c>
      <c r="S203" s="17">
        <v>0.7722728852885774</v>
      </c>
      <c r="T203" s="17">
        <v>0.77614635389654441</v>
      </c>
      <c r="U203" s="17">
        <v>0.78652996549354692</v>
      </c>
      <c r="V203" s="17">
        <v>0.7829824735053863</v>
      </c>
      <c r="W203" s="17">
        <v>0.7946371286151418</v>
      </c>
      <c r="X203" s="17">
        <v>0.78718890070173619</v>
      </c>
      <c r="Y203" s="18">
        <v>0.79569320726167114</v>
      </c>
      <c r="Z203" s="18">
        <v>0.80521935126101107</v>
      </c>
      <c r="AA203" s="27">
        <v>0.79874563060062476</v>
      </c>
      <c r="AB203" s="17">
        <v>0.585293036941964</v>
      </c>
      <c r="AC203" s="17">
        <v>0.34793478580426201</v>
      </c>
      <c r="AD203" s="17">
        <v>0.59768523479252678</v>
      </c>
      <c r="AE203" s="17">
        <v>0.66463834659662346</v>
      </c>
      <c r="AF203" s="17">
        <v>0.73159145840072015</v>
      </c>
      <c r="AG203" s="17">
        <v>0.79854457020481684</v>
      </c>
      <c r="AH203" s="17">
        <v>0.79859149639628113</v>
      </c>
      <c r="AI203" s="17">
        <v>0.79863964273881283</v>
      </c>
      <c r="AJ203" s="17">
        <v>0.79868410503812193</v>
      </c>
      <c r="AK203" s="17">
        <v>0.79872778205748729</v>
      </c>
      <c r="AL203" s="17">
        <v>0.79877050327730648</v>
      </c>
      <c r="AM203" s="17">
        <v>0.79881220788988272</v>
      </c>
      <c r="AN203" s="17">
        <v>0.79885475849737153</v>
      </c>
      <c r="AO203" s="17">
        <v>0.79889671203930401</v>
      </c>
      <c r="AP203" s="17">
        <v>0.79893819872495853</v>
      </c>
      <c r="AQ203" s="17">
        <v>0.79897993397941414</v>
      </c>
      <c r="AR203" s="17">
        <v>0.79902156089914755</v>
      </c>
      <c r="AS203" s="17">
        <v>0.79906198349859237</v>
      </c>
      <c r="AT203" s="17">
        <v>0.79910131898775139</v>
      </c>
      <c r="AU203" s="17">
        <v>0.79913931000080507</v>
      </c>
      <c r="AV203" s="17">
        <v>0.79917864929652205</v>
      </c>
      <c r="AW203" s="17">
        <v>0.79921799052879783</v>
      </c>
      <c r="AX203" s="17">
        <v>0.79925733369772756</v>
      </c>
      <c r="AY203" s="17">
        <v>0.79929667880340693</v>
      </c>
      <c r="AZ203" s="17">
        <v>0.79933602584593078</v>
      </c>
      <c r="BA203" s="17">
        <v>0.79937537482539467</v>
      </c>
      <c r="BB203" s="17">
        <v>0.79941472574189421</v>
      </c>
      <c r="BC203" s="17">
        <v>0.79945407859552431</v>
      </c>
      <c r="BD203" s="17">
        <v>0.79949343338638057</v>
      </c>
      <c r="BE203" s="17">
        <v>0.79953279011455824</v>
      </c>
      <c r="BF203" s="17">
        <v>0.79957214878015281</v>
      </c>
    </row>
    <row r="204" spans="1:58" s="8" customFormat="1" ht="12" customHeight="1" x14ac:dyDescent="0.25">
      <c r="A204" s="8" t="s">
        <v>61</v>
      </c>
      <c r="B204" s="17" t="s">
        <v>69</v>
      </c>
      <c r="C204" s="17">
        <v>0.72975336643898492</v>
      </c>
      <c r="D204" s="17">
        <v>0.71451077332655355</v>
      </c>
      <c r="E204" s="17">
        <v>0.74700126850644466</v>
      </c>
      <c r="F204" s="17">
        <v>0.67720773538241497</v>
      </c>
      <c r="G204" s="17">
        <v>0.78343498997985905</v>
      </c>
      <c r="H204" s="17">
        <v>0.790250408235879</v>
      </c>
      <c r="I204" s="17">
        <v>0.73471738782991924</v>
      </c>
      <c r="J204" s="17">
        <v>0.75356144812017856</v>
      </c>
      <c r="K204" s="17">
        <v>0.7882925439065227</v>
      </c>
      <c r="L204" s="17">
        <v>0.77025620811402917</v>
      </c>
      <c r="M204" s="17">
        <v>0.73329355241546035</v>
      </c>
      <c r="N204" s="17">
        <v>0.75896057070107881</v>
      </c>
      <c r="O204" s="17">
        <v>0.76422821858427059</v>
      </c>
      <c r="P204" s="17">
        <v>0.68202195067102311</v>
      </c>
      <c r="Q204" s="17">
        <v>0.69664127891927341</v>
      </c>
      <c r="R204" s="17">
        <v>0.72723573785285722</v>
      </c>
      <c r="S204" s="17">
        <v>0.78029621132110372</v>
      </c>
      <c r="T204" s="17">
        <v>0.80203525867893433</v>
      </c>
      <c r="U204" s="17">
        <v>0.79372199612894212</v>
      </c>
      <c r="V204" s="17">
        <v>0.80403741266060136</v>
      </c>
      <c r="W204" s="17">
        <v>0.80751510845929708</v>
      </c>
      <c r="X204" s="17">
        <v>0.79490954770289779</v>
      </c>
      <c r="Y204" s="18">
        <v>0.79558516294472204</v>
      </c>
      <c r="Z204" s="18">
        <v>0.80933440542433144</v>
      </c>
      <c r="AA204" s="27">
        <v>0.81186370849795908</v>
      </c>
      <c r="AB204" s="17">
        <v>0.68308325064777353</v>
      </c>
      <c r="AC204" s="17">
        <v>0.40606740470103803</v>
      </c>
      <c r="AD204" s="17">
        <v>0.69754592533575566</v>
      </c>
      <c r="AE204" s="17">
        <v>0.73561374712876937</v>
      </c>
      <c r="AF204" s="17">
        <v>0.77368156892178308</v>
      </c>
      <c r="AG204" s="17">
        <v>0.81174939071479679</v>
      </c>
      <c r="AH204" s="17">
        <v>0.8117970928829048</v>
      </c>
      <c r="AI204" s="17">
        <v>0.81184603537863198</v>
      </c>
      <c r="AJ204" s="17">
        <v>0.81189123291139431</v>
      </c>
      <c r="AK204" s="17">
        <v>0.81193563217873765</v>
      </c>
      <c r="AL204" s="17">
        <v>0.81197905984132879</v>
      </c>
      <c r="AM204" s="17">
        <v>0.81202145408594817</v>
      </c>
      <c r="AN204" s="17">
        <v>0.81206470831494471</v>
      </c>
      <c r="AO204" s="17">
        <v>0.81210735560524339</v>
      </c>
      <c r="AP204" s="17">
        <v>0.81214952831927756</v>
      </c>
      <c r="AQ204" s="17">
        <v>0.81219195371247388</v>
      </c>
      <c r="AR204" s="17">
        <v>0.81223426897951301</v>
      </c>
      <c r="AS204" s="17">
        <v>0.81227536001149137</v>
      </c>
      <c r="AT204" s="17">
        <v>0.81231534595660915</v>
      </c>
      <c r="AU204" s="17">
        <v>0.81235396519321734</v>
      </c>
      <c r="AV204" s="17">
        <v>0.81239395500783873</v>
      </c>
      <c r="AW204" s="17">
        <v>0.81243394679104197</v>
      </c>
      <c r="AX204" s="17">
        <v>0.81247394054292399</v>
      </c>
      <c r="AY204" s="17">
        <v>0.81251393626358193</v>
      </c>
      <c r="AZ204" s="17">
        <v>0.81255393395311226</v>
      </c>
      <c r="BA204" s="17">
        <v>0.81259393361161214</v>
      </c>
      <c r="BB204" s="17">
        <v>0.8126339352391786</v>
      </c>
      <c r="BC204" s="17">
        <v>0.81267393883590822</v>
      </c>
      <c r="BD204" s="17">
        <v>0.81271394440189815</v>
      </c>
      <c r="BE204" s="17">
        <v>0.81275395193724531</v>
      </c>
      <c r="BF204" s="17">
        <v>0.81279396144204674</v>
      </c>
    </row>
    <row r="205" spans="1:58" s="8" customFormat="1" ht="12" customHeight="1" x14ac:dyDescent="0.25">
      <c r="A205" s="8" t="s">
        <v>62</v>
      </c>
      <c r="B205" s="17" t="s">
        <v>69</v>
      </c>
      <c r="C205" s="17">
        <v>0.69692564028399273</v>
      </c>
      <c r="D205" s="17">
        <v>0.73526507884246639</v>
      </c>
      <c r="E205" s="17">
        <v>0.70197106060891346</v>
      </c>
      <c r="F205" s="17">
        <v>0.70097603775085104</v>
      </c>
      <c r="G205" s="17">
        <v>0.7478901485695576</v>
      </c>
      <c r="H205" s="17">
        <v>0.76101042576827715</v>
      </c>
      <c r="I205" s="17">
        <v>0.73380435445810033</v>
      </c>
      <c r="J205" s="17">
        <v>0.72302374706493178</v>
      </c>
      <c r="K205" s="17">
        <v>0.71666128098606785</v>
      </c>
      <c r="L205" s="17">
        <v>0.74566402818245892</v>
      </c>
      <c r="M205" s="17">
        <v>0.74219145186643676</v>
      </c>
      <c r="N205" s="17">
        <v>0.77931220717293015</v>
      </c>
      <c r="O205" s="17">
        <v>0.75468067655339055</v>
      </c>
      <c r="P205" s="17">
        <v>0.75234243258862066</v>
      </c>
      <c r="Q205" s="17">
        <v>0.73382506887976118</v>
      </c>
      <c r="R205" s="17">
        <v>0.70117907127666013</v>
      </c>
      <c r="S205" s="17">
        <v>0.76311405510513564</v>
      </c>
      <c r="T205" s="17">
        <v>0.78558690643767892</v>
      </c>
      <c r="U205" s="17">
        <v>0.77538585509209601</v>
      </c>
      <c r="V205" s="17">
        <v>0.7571813141403686</v>
      </c>
      <c r="W205" s="17">
        <v>0.7740065460106782</v>
      </c>
      <c r="X205" s="17">
        <v>0.77190367739629795</v>
      </c>
      <c r="Y205" s="18">
        <v>0.78765944656206432</v>
      </c>
      <c r="Z205" s="18">
        <v>0.79338797000162886</v>
      </c>
      <c r="AA205" s="27">
        <v>0.79829547554640445</v>
      </c>
      <c r="AB205" s="17">
        <v>0.60145868006381564</v>
      </c>
      <c r="AC205" s="17">
        <v>0.35754465508679595</v>
      </c>
      <c r="AD205" s="17">
        <v>0.61419314723129059</v>
      </c>
      <c r="AE205" s="17">
        <v>0.67549922256022354</v>
      </c>
      <c r="AF205" s="17">
        <v>0.7368052978891565</v>
      </c>
      <c r="AG205" s="17">
        <v>0.79811137321808945</v>
      </c>
      <c r="AH205" s="17">
        <v>0.79815827395288474</v>
      </c>
      <c r="AI205" s="17">
        <v>0.79820639417683603</v>
      </c>
      <c r="AJ205" s="17">
        <v>0.79825083235609628</v>
      </c>
      <c r="AK205" s="17">
        <v>0.79829448568141392</v>
      </c>
      <c r="AL205" s="17">
        <v>0.79833718372569051</v>
      </c>
      <c r="AM205" s="17">
        <v>0.79837886571421646</v>
      </c>
      <c r="AN205" s="17">
        <v>0.79842139323871708</v>
      </c>
      <c r="AO205" s="17">
        <v>0.79846332402155928</v>
      </c>
      <c r="AP205" s="17">
        <v>0.79850478820138526</v>
      </c>
      <c r="AQ205" s="17">
        <v>0.79854650081516798</v>
      </c>
      <c r="AR205" s="17">
        <v>0.79858810515299816</v>
      </c>
      <c r="AS205" s="17">
        <v>0.79862850582386324</v>
      </c>
      <c r="AT205" s="17">
        <v>0.79866781997418157</v>
      </c>
      <c r="AU205" s="17">
        <v>0.79870579037775025</v>
      </c>
      <c r="AV205" s="17">
        <v>0.79874510833256163</v>
      </c>
      <c r="AW205" s="17">
        <v>0.79878442822288109</v>
      </c>
      <c r="AX205" s="17">
        <v>0.79882375004880402</v>
      </c>
      <c r="AY205" s="17">
        <v>0.79886307381042587</v>
      </c>
      <c r="AZ205" s="17">
        <v>0.79890239950784148</v>
      </c>
      <c r="BA205" s="17">
        <v>0.79894172714114642</v>
      </c>
      <c r="BB205" s="17">
        <v>0.79898105671043618</v>
      </c>
      <c r="BC205" s="17">
        <v>0.79902038821580568</v>
      </c>
      <c r="BD205" s="17">
        <v>0.79905972165735029</v>
      </c>
      <c r="BE205" s="17">
        <v>0.79909905703516548</v>
      </c>
      <c r="BF205" s="17">
        <v>0.79913839434934653</v>
      </c>
    </row>
    <row r="206" spans="1:58" s="8" customFormat="1" ht="12" customHeight="1" x14ac:dyDescent="0.25">
      <c r="A206" s="8" t="s">
        <v>63</v>
      </c>
      <c r="B206" s="17" t="s">
        <v>69</v>
      </c>
      <c r="C206" s="17">
        <v>0.59496920325849389</v>
      </c>
      <c r="D206" s="17">
        <v>0.59793498855542349</v>
      </c>
      <c r="E206" s="17">
        <v>0.57582449516102008</v>
      </c>
      <c r="F206" s="17">
        <v>0.56052845658013184</v>
      </c>
      <c r="G206" s="17">
        <v>0.60074259044075473</v>
      </c>
      <c r="H206" s="17">
        <v>0.60619625764624219</v>
      </c>
      <c r="I206" s="17">
        <v>0.65112049761454505</v>
      </c>
      <c r="J206" s="17">
        <v>0.59608636236553247</v>
      </c>
      <c r="K206" s="17">
        <v>0.65806588442171221</v>
      </c>
      <c r="L206" s="17">
        <v>0.66751920237777795</v>
      </c>
      <c r="M206" s="17">
        <v>0.67985011144730756</v>
      </c>
      <c r="N206" s="17">
        <v>0.70112986250494946</v>
      </c>
      <c r="O206" s="17">
        <v>0.65127759945150243</v>
      </c>
      <c r="P206" s="17">
        <v>0.64538490417824013</v>
      </c>
      <c r="Q206" s="17">
        <v>0.65161696925256785</v>
      </c>
      <c r="R206" s="17">
        <v>0.69442754689093777</v>
      </c>
      <c r="S206" s="17">
        <v>0.716467608507107</v>
      </c>
      <c r="T206" s="17">
        <v>0.73114626209210065</v>
      </c>
      <c r="U206" s="17">
        <v>0.73376864712741996</v>
      </c>
      <c r="V206" s="17">
        <v>0.738595425960894</v>
      </c>
      <c r="W206" s="17">
        <v>0.72898900661008004</v>
      </c>
      <c r="X206" s="17">
        <v>0.72574018982858768</v>
      </c>
      <c r="Y206" s="18">
        <v>0.72230937335128764</v>
      </c>
      <c r="Z206" s="18">
        <v>0.72970425794865479</v>
      </c>
      <c r="AA206" s="27">
        <v>0.74595026934876596</v>
      </c>
      <c r="AB206" s="17">
        <v>0.57548109259099878</v>
      </c>
      <c r="AC206" s="17">
        <v>0.5132126323106464</v>
      </c>
      <c r="AD206" s="17">
        <v>0.7110656432014435</v>
      </c>
      <c r="AE206" s="17">
        <v>0.72268222370850188</v>
      </c>
      <c r="AF206" s="17">
        <v>0.73429880421556026</v>
      </c>
      <c r="AG206" s="17">
        <v>0.74591538472261865</v>
      </c>
      <c r="AH206" s="17">
        <v>0.74595921817846522</v>
      </c>
      <c r="AI206" s="17">
        <v>0.74600419136963381</v>
      </c>
      <c r="AJ206" s="17">
        <v>0.74604572331954899</v>
      </c>
      <c r="AK206" s="17">
        <v>0.74608652174448242</v>
      </c>
      <c r="AL206" s="17">
        <v>0.74612642736316204</v>
      </c>
      <c r="AM206" s="17">
        <v>0.74616538337550653</v>
      </c>
      <c r="AN206" s="17">
        <v>0.74620512962629759</v>
      </c>
      <c r="AO206" s="17">
        <v>0.74624431816196446</v>
      </c>
      <c r="AP206" s="17">
        <v>0.74628307061016275</v>
      </c>
      <c r="AQ206" s="17">
        <v>0.74632205524489115</v>
      </c>
      <c r="AR206" s="17">
        <v>0.7463609386848471</v>
      </c>
      <c r="AS206" s="17">
        <v>0.74639869717691054</v>
      </c>
      <c r="AT206" s="17">
        <v>0.74643544020619668</v>
      </c>
      <c r="AU206" s="17">
        <v>0.74647092736893661</v>
      </c>
      <c r="AV206" s="17">
        <v>0.74650767395390427</v>
      </c>
      <c r="AW206" s="17">
        <v>0.74654442234779905</v>
      </c>
      <c r="AX206" s="17">
        <v>0.74658117255070999</v>
      </c>
      <c r="AY206" s="17">
        <v>0.74661792456272635</v>
      </c>
      <c r="AZ206" s="17">
        <v>0.74665467838393684</v>
      </c>
      <c r="BA206" s="17">
        <v>0.74669143401443061</v>
      </c>
      <c r="BB206" s="17">
        <v>0.74672819145429692</v>
      </c>
      <c r="BC206" s="17">
        <v>0.74676495070362459</v>
      </c>
      <c r="BD206" s="17">
        <v>0.74680171176250276</v>
      </c>
      <c r="BE206" s="17">
        <v>0.7468384746310206</v>
      </c>
      <c r="BF206" s="17">
        <v>0.74687523930926714</v>
      </c>
    </row>
    <row r="207" spans="1:58" s="8" customFormat="1" ht="12" customHeight="1" x14ac:dyDescent="0.25">
      <c r="A207" s="8" t="s">
        <v>64</v>
      </c>
      <c r="B207" s="17" t="s">
        <v>69</v>
      </c>
      <c r="C207" s="17">
        <v>0.7084027139619804</v>
      </c>
      <c r="D207" s="17">
        <v>0.69537118477327486</v>
      </c>
      <c r="E207" s="17">
        <v>0.72164186028018185</v>
      </c>
      <c r="F207" s="17">
        <v>0.70442087958584176</v>
      </c>
      <c r="G207" s="17">
        <v>0.70927152479084365</v>
      </c>
      <c r="H207" s="17">
        <v>0.71236902147710435</v>
      </c>
      <c r="I207" s="17">
        <v>0.76167976423424311</v>
      </c>
      <c r="J207" s="17">
        <v>0.73423851713126365</v>
      </c>
      <c r="K207" s="17">
        <v>0.75732575472965857</v>
      </c>
      <c r="L207" s="17">
        <v>0.75834134827066058</v>
      </c>
      <c r="M207" s="17">
        <v>0.74436338788854561</v>
      </c>
      <c r="N207" s="17">
        <v>0.73334518700498907</v>
      </c>
      <c r="O207" s="17">
        <v>0.72043034883735979</v>
      </c>
      <c r="P207" s="17">
        <v>0.76000145782514406</v>
      </c>
      <c r="Q207" s="17">
        <v>0.7453044773340296</v>
      </c>
      <c r="R207" s="17">
        <v>0.70356090993098996</v>
      </c>
      <c r="S207" s="17">
        <v>0.71207422383661167</v>
      </c>
      <c r="T207" s="17">
        <v>0.72459097628810354</v>
      </c>
      <c r="U207" s="17">
        <v>0.71227482687592558</v>
      </c>
      <c r="V207" s="17">
        <v>0.70346401989007667</v>
      </c>
      <c r="W207" s="17">
        <v>0.72199245771834486</v>
      </c>
      <c r="X207" s="17">
        <v>0.71252796704352861</v>
      </c>
      <c r="Y207" s="18">
        <v>0.73719363792796111</v>
      </c>
      <c r="Z207" s="18">
        <v>0.75314894105229346</v>
      </c>
      <c r="AA207" s="27">
        <v>0.74780689980654824</v>
      </c>
      <c r="AB207" s="17">
        <v>0.52318205796510786</v>
      </c>
      <c r="AC207" s="17">
        <v>0.53628500753847352</v>
      </c>
      <c r="AD207" s="17">
        <v>0.6280056545520345</v>
      </c>
      <c r="AE207" s="17">
        <v>0.66789946922178756</v>
      </c>
      <c r="AF207" s="17">
        <v>0.70779328389154061</v>
      </c>
      <c r="AG207" s="17">
        <v>0.74768709856129367</v>
      </c>
      <c r="AH207" s="17">
        <v>0.74773103613128233</v>
      </c>
      <c r="AI207" s="17">
        <v>0.7477761161437162</v>
      </c>
      <c r="AJ207" s="17">
        <v>0.74781774674118839</v>
      </c>
      <c r="AK207" s="17">
        <v>0.74785864207139485</v>
      </c>
      <c r="AL207" s="17">
        <v>0.74789864247473536</v>
      </c>
      <c r="AM207" s="17">
        <v>0.74793769101621599</v>
      </c>
      <c r="AN207" s="17">
        <v>0.74797753167313408</v>
      </c>
      <c r="AO207" s="17">
        <v>0.74801681329023129</v>
      </c>
      <c r="AP207" s="17">
        <v>0.74805565778405581</v>
      </c>
      <c r="AQ207" s="17">
        <v>0.74809473501590484</v>
      </c>
      <c r="AR207" s="17">
        <v>0.74813371081262148</v>
      </c>
      <c r="AS207" s="17">
        <v>0.74817155898944576</v>
      </c>
      <c r="AT207" s="17">
        <v>0.74820838929154432</v>
      </c>
      <c r="AU207" s="17">
        <v>0.74824396074413613</v>
      </c>
      <c r="AV207" s="17">
        <v>0.74828079461036179</v>
      </c>
      <c r="AW207" s="17">
        <v>0.74831763028981113</v>
      </c>
      <c r="AX207" s="17">
        <v>0.74835446778257342</v>
      </c>
      <c r="AY207" s="17">
        <v>0.74839130708873813</v>
      </c>
      <c r="AZ207" s="17">
        <v>0.74842814820839421</v>
      </c>
      <c r="BA207" s="17">
        <v>0.74846499114163112</v>
      </c>
      <c r="BB207" s="17">
        <v>0.74850183588853825</v>
      </c>
      <c r="BC207" s="17">
        <v>0.74853868244920452</v>
      </c>
      <c r="BD207" s="17">
        <v>0.74857553082371941</v>
      </c>
      <c r="BE207" s="17">
        <v>0.74861238101217231</v>
      </c>
      <c r="BF207" s="17">
        <v>0.74864923301465236</v>
      </c>
    </row>
    <row r="208" spans="1:58" s="8" customFormat="1" ht="12" customHeight="1" x14ac:dyDescent="0.25">
      <c r="A208" s="8" t="s">
        <v>65</v>
      </c>
      <c r="B208" s="17" t="s">
        <v>69</v>
      </c>
      <c r="C208" s="17">
        <v>0.68460809865869943</v>
      </c>
      <c r="D208" s="17">
        <v>0.63862486966411935</v>
      </c>
      <c r="E208" s="17">
        <v>0.65733132433240482</v>
      </c>
      <c r="F208" s="17">
        <v>0.6498929247295997</v>
      </c>
      <c r="G208" s="17">
        <v>0.6537840567709261</v>
      </c>
      <c r="H208" s="17">
        <v>0.72440546207995926</v>
      </c>
      <c r="I208" s="17">
        <v>0.68147438507933533</v>
      </c>
      <c r="J208" s="17">
        <v>0.68831121331938627</v>
      </c>
      <c r="K208" s="17">
        <v>0.7767075541387688</v>
      </c>
      <c r="L208" s="17">
        <v>0.76986083162246921</v>
      </c>
      <c r="M208" s="17">
        <v>0.78880783752605832</v>
      </c>
      <c r="N208" s="17">
        <v>0.83285928207704829</v>
      </c>
      <c r="O208" s="17">
        <v>0.80227428360724817</v>
      </c>
      <c r="P208" s="17">
        <v>0.7919166490271895</v>
      </c>
      <c r="Q208" s="17">
        <v>0.75156940840061515</v>
      </c>
      <c r="R208" s="17">
        <v>0.81357504429472172</v>
      </c>
      <c r="S208" s="17">
        <v>0.8102945449203689</v>
      </c>
      <c r="T208" s="17">
        <v>0.80601148402863154</v>
      </c>
      <c r="U208" s="17">
        <v>0.7974520876229565</v>
      </c>
      <c r="V208" s="17">
        <v>0.7975233785623399</v>
      </c>
      <c r="W208" s="17">
        <v>0.77426568712920119</v>
      </c>
      <c r="X208" s="17">
        <v>0.79954677061140744</v>
      </c>
      <c r="Y208" s="18">
        <v>0.81336659314520343</v>
      </c>
      <c r="Z208" s="18">
        <v>0.81762223306187587</v>
      </c>
      <c r="AA208" s="27">
        <v>0.83673646075010411</v>
      </c>
      <c r="AB208" s="17">
        <v>0.6445626516294013</v>
      </c>
      <c r="AC208" s="17">
        <v>0.64634321144053219</v>
      </c>
      <c r="AD208" s="17">
        <v>0.7166753239802045</v>
      </c>
      <c r="AE208" s="17">
        <v>0.75665568252458104</v>
      </c>
      <c r="AF208" s="17">
        <v>0.79663604106895758</v>
      </c>
      <c r="AG208" s="17">
        <v>0.83661639961333412</v>
      </c>
      <c r="AH208" s="17">
        <v>0.8366655630824944</v>
      </c>
      <c r="AI208" s="17">
        <v>0.83671600487528386</v>
      </c>
      <c r="AJ208" s="17">
        <v>0.83676258698247541</v>
      </c>
      <c r="AK208" s="17">
        <v>0.8368083463703051</v>
      </c>
      <c r="AL208" s="17">
        <v>0.83685310438938854</v>
      </c>
      <c r="AM208" s="17">
        <v>0.83689679733292932</v>
      </c>
      <c r="AN208" s="17">
        <v>0.83694137660547963</v>
      </c>
      <c r="AO208" s="17">
        <v>0.83698533034646316</v>
      </c>
      <c r="AP208" s="17">
        <v>0.83702879497308413</v>
      </c>
      <c r="AQ208" s="17">
        <v>0.83707252001940269</v>
      </c>
      <c r="AR208" s="17">
        <v>0.83711613156597597</v>
      </c>
      <c r="AS208" s="17">
        <v>0.83715848137445548</v>
      </c>
      <c r="AT208" s="17">
        <v>0.8371996922430095</v>
      </c>
      <c r="AU208" s="17">
        <v>0.83723949453551083</v>
      </c>
      <c r="AV208" s="17">
        <v>0.8372807093921063</v>
      </c>
      <c r="AW208" s="17">
        <v>0.83732192627758895</v>
      </c>
      <c r="AX208" s="17">
        <v>0.83736314519205846</v>
      </c>
      <c r="AY208" s="17">
        <v>0.83740436613561509</v>
      </c>
      <c r="AZ208" s="17">
        <v>0.8374455891083582</v>
      </c>
      <c r="BA208" s="17">
        <v>0.83748681411038794</v>
      </c>
      <c r="BB208" s="17">
        <v>0.83752804114180446</v>
      </c>
      <c r="BC208" s="17">
        <v>0.83756927020270722</v>
      </c>
      <c r="BD208" s="17">
        <v>0.83761050129319625</v>
      </c>
      <c r="BE208" s="17">
        <v>0.8376517344133716</v>
      </c>
      <c r="BF208" s="17">
        <v>0.83769296956333306</v>
      </c>
    </row>
    <row r="209" spans="1:59" s="8" customFormat="1" ht="12" customHeight="1" x14ac:dyDescent="0.25">
      <c r="A209" s="8" t="s">
        <v>66</v>
      </c>
      <c r="B209" s="17" t="s">
        <v>69</v>
      </c>
      <c r="C209" s="17">
        <v>0.67842180541696007</v>
      </c>
      <c r="D209" s="17">
        <v>0.68693589735111749</v>
      </c>
      <c r="E209" s="17">
        <v>0.68926143339076251</v>
      </c>
      <c r="F209" s="17">
        <v>0.6389763970783009</v>
      </c>
      <c r="G209" s="17">
        <v>0.69075519491163118</v>
      </c>
      <c r="H209" s="17">
        <v>0.74344319378087298</v>
      </c>
      <c r="I209" s="17">
        <v>0.72032612694649267</v>
      </c>
      <c r="J209" s="17">
        <v>0.69523742172314296</v>
      </c>
      <c r="K209" s="17">
        <v>0.74073959215539187</v>
      </c>
      <c r="L209" s="17">
        <v>0.74112868548943422</v>
      </c>
      <c r="M209" s="17">
        <v>0.75588828663486096</v>
      </c>
      <c r="N209" s="17">
        <v>0.78444153933700667</v>
      </c>
      <c r="O209" s="17">
        <v>0.79890235125110198</v>
      </c>
      <c r="P209" s="17">
        <v>0.7947279731924668</v>
      </c>
      <c r="Q209" s="17">
        <v>0.76514171362422789</v>
      </c>
      <c r="R209" s="17">
        <v>0.75752724394871884</v>
      </c>
      <c r="S209" s="17">
        <v>0.78918087345913668</v>
      </c>
      <c r="T209" s="17">
        <v>0.79829855395010807</v>
      </c>
      <c r="U209" s="17">
        <v>0.80943748533026127</v>
      </c>
      <c r="V209" s="17">
        <v>0.79712404793658476</v>
      </c>
      <c r="W209" s="17">
        <v>0.81678880085387273</v>
      </c>
      <c r="X209" s="17">
        <v>0.81552070192039483</v>
      </c>
      <c r="Y209" s="18">
        <v>0.81706187471396952</v>
      </c>
      <c r="Z209" s="18">
        <v>0.82818843213593618</v>
      </c>
      <c r="AA209" s="27">
        <v>0.82581404233256628</v>
      </c>
      <c r="AB209" s="17">
        <v>0.69630525210508254</v>
      </c>
      <c r="AC209" s="17">
        <v>0.69822874727664352</v>
      </c>
      <c r="AD209" s="17">
        <v>0.7742068065533031</v>
      </c>
      <c r="AE209" s="17">
        <v>0.79139201606779774</v>
      </c>
      <c r="AF209" s="17">
        <v>0.80857722558229239</v>
      </c>
      <c r="AG209" s="17">
        <v>0.82576243509678704</v>
      </c>
      <c r="AH209" s="17">
        <v>0.82581096073653104</v>
      </c>
      <c r="AI209" s="17">
        <v>0.82586074811538679</v>
      </c>
      <c r="AJ209" s="17">
        <v>0.82590672588283698</v>
      </c>
      <c r="AK209" s="17">
        <v>0.82595189160459459</v>
      </c>
      <c r="AL209" s="17">
        <v>0.82599606894900901</v>
      </c>
      <c r="AM209" s="17">
        <v>0.82603919503579326</v>
      </c>
      <c r="AN209" s="17">
        <v>0.82608319595266866</v>
      </c>
      <c r="AO209" s="17">
        <v>0.82612657945340195</v>
      </c>
      <c r="AP209" s="17">
        <v>0.82616948018536907</v>
      </c>
      <c r="AQ209" s="17">
        <v>0.82621263795844091</v>
      </c>
      <c r="AR209" s="17">
        <v>0.82625568370427294</v>
      </c>
      <c r="AS209" s="17">
        <v>0.82629748408135384</v>
      </c>
      <c r="AT209" s="17">
        <v>0.82633816029471208</v>
      </c>
      <c r="AU209" s="17">
        <v>0.82637744620638376</v>
      </c>
      <c r="AV209" s="17">
        <v>0.82641812635604395</v>
      </c>
      <c r="AW209" s="17">
        <v>0.82645880850826925</v>
      </c>
      <c r="AX209" s="17">
        <v>0.82649949266315814</v>
      </c>
      <c r="AY209" s="17">
        <v>0.82654017882080943</v>
      </c>
      <c r="AZ209" s="17">
        <v>0.82658086698132127</v>
      </c>
      <c r="BA209" s="17">
        <v>0.82662155714479246</v>
      </c>
      <c r="BB209" s="17">
        <v>0.82666224931132182</v>
      </c>
      <c r="BC209" s="17">
        <v>0.82670294348100759</v>
      </c>
      <c r="BD209" s="17">
        <v>0.82674363965394859</v>
      </c>
      <c r="BE209" s="17">
        <v>0.82678433783024341</v>
      </c>
      <c r="BF209" s="17">
        <v>0.82682503800999063</v>
      </c>
    </row>
    <row r="210" spans="1:59" s="8" customFormat="1" ht="12" customHeight="1" x14ac:dyDescent="0.25">
      <c r="A210" s="8" t="s">
        <v>88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8"/>
      <c r="Z210" s="18"/>
      <c r="AA210" s="2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</row>
    <row r="211" spans="1:59" s="8" customFormat="1" ht="12" customHeight="1" x14ac:dyDescent="0.25"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8"/>
      <c r="Z211" s="18"/>
      <c r="AA211" s="2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</row>
    <row r="212" spans="1:59" s="28" customFormat="1" ht="12" customHeight="1" thickBot="1" x14ac:dyDescent="0.3">
      <c r="A212" s="29" t="s">
        <v>89</v>
      </c>
      <c r="AB212" s="28" t="s">
        <v>90</v>
      </c>
    </row>
    <row r="213" spans="1:59" s="8" customFormat="1" ht="12" customHeight="1" thickTop="1" x14ac:dyDescent="0.25">
      <c r="A213" s="20" t="s">
        <v>91</v>
      </c>
      <c r="AB213" s="24"/>
    </row>
    <row r="214" spans="1:59" s="8" customFormat="1" ht="12" customHeight="1" x14ac:dyDescent="0.25">
      <c r="A214" s="8" t="s">
        <v>92</v>
      </c>
      <c r="AB214" s="25"/>
    </row>
    <row r="215" spans="1:59" s="8" customFormat="1" ht="12" customHeight="1" x14ac:dyDescent="0.25">
      <c r="C215" s="9">
        <v>1995</v>
      </c>
      <c r="D215" s="9">
        <v>1996</v>
      </c>
      <c r="E215" s="9">
        <v>1997</v>
      </c>
      <c r="F215" s="9">
        <v>1998</v>
      </c>
      <c r="G215" s="9">
        <v>1999</v>
      </c>
      <c r="H215" s="9">
        <v>2000</v>
      </c>
      <c r="I215" s="9">
        <v>2001</v>
      </c>
      <c r="J215" s="9">
        <v>2002</v>
      </c>
      <c r="K215" s="9">
        <v>2003</v>
      </c>
      <c r="L215" s="9">
        <v>2004</v>
      </c>
      <c r="M215" s="9">
        <v>2005</v>
      </c>
      <c r="N215" s="9">
        <v>2006</v>
      </c>
      <c r="O215" s="9">
        <v>2007</v>
      </c>
      <c r="P215" s="9">
        <v>2008</v>
      </c>
      <c r="Q215" s="9">
        <v>2009</v>
      </c>
      <c r="R215" s="9">
        <v>2010</v>
      </c>
      <c r="S215" s="9">
        <v>2011</v>
      </c>
      <c r="T215" s="9">
        <v>2012</v>
      </c>
      <c r="U215" s="9">
        <v>2013</v>
      </c>
      <c r="V215" s="9">
        <v>2014</v>
      </c>
      <c r="W215" s="9">
        <v>2015</v>
      </c>
      <c r="X215" s="9">
        <v>2016</v>
      </c>
      <c r="Y215" s="9">
        <v>2017</v>
      </c>
      <c r="Z215" s="9">
        <v>2018</v>
      </c>
      <c r="AA215" s="9">
        <v>2019</v>
      </c>
      <c r="AB215" s="16">
        <v>2020</v>
      </c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26"/>
    </row>
    <row r="216" spans="1:59" s="8" customFormat="1" ht="12" customHeight="1" x14ac:dyDescent="0.25">
      <c r="A216" s="8" t="s">
        <v>49</v>
      </c>
      <c r="B216" s="8" t="s">
        <v>50</v>
      </c>
      <c r="C216" s="30">
        <v>3903.02</v>
      </c>
      <c r="D216" s="30">
        <v>4085.7809999999999</v>
      </c>
      <c r="E216" s="30">
        <v>4790.83</v>
      </c>
      <c r="F216" s="30">
        <v>5074.3310000000001</v>
      </c>
      <c r="G216" s="30">
        <v>5348.21</v>
      </c>
      <c r="H216" s="30">
        <v>5835.1409999999996</v>
      </c>
      <c r="I216" s="30">
        <v>7934.8490000000002</v>
      </c>
      <c r="J216" s="30">
        <v>11326.99</v>
      </c>
      <c r="K216" s="30">
        <v>17595.21</v>
      </c>
      <c r="L216" s="30">
        <v>19645.16</v>
      </c>
      <c r="M216" s="30">
        <v>19909.400000000001</v>
      </c>
      <c r="N216" s="30">
        <v>20271.32</v>
      </c>
      <c r="O216" s="30">
        <v>20138.05</v>
      </c>
      <c r="P216" s="30">
        <v>17618.05</v>
      </c>
      <c r="Q216" s="30">
        <v>15200.73</v>
      </c>
      <c r="R216" s="30">
        <v>17081.47</v>
      </c>
      <c r="S216" s="30">
        <v>16370.47</v>
      </c>
      <c r="T216" s="30">
        <v>15933.9</v>
      </c>
      <c r="U216" s="30">
        <v>15699.69</v>
      </c>
      <c r="V216" s="30">
        <v>15983.42</v>
      </c>
      <c r="W216" s="30">
        <v>16401.47</v>
      </c>
      <c r="X216" s="30">
        <v>16776.5</v>
      </c>
      <c r="Y216" s="30">
        <v>18241.25</v>
      </c>
      <c r="Z216" s="30">
        <v>19037.63</v>
      </c>
      <c r="AA216" s="30">
        <v>19000.07</v>
      </c>
      <c r="AB216" s="31">
        <v>21629.56</v>
      </c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26"/>
    </row>
    <row r="217" spans="1:59" s="8" customFormat="1" ht="12" customHeight="1" x14ac:dyDescent="0.25">
      <c r="A217" s="8" t="s">
        <v>52</v>
      </c>
      <c r="B217" s="8" t="s">
        <v>50</v>
      </c>
      <c r="C217" s="30">
        <v>399.23098157528159</v>
      </c>
      <c r="D217" s="30">
        <v>444.26231585310359</v>
      </c>
      <c r="E217" s="30">
        <v>308.01767543331744</v>
      </c>
      <c r="F217" s="30">
        <v>388.77001600422477</v>
      </c>
      <c r="G217" s="30">
        <v>358.77794961408159</v>
      </c>
      <c r="H217" s="30">
        <v>344.91036477155808</v>
      </c>
      <c r="I217" s="30">
        <v>330.46174226119103</v>
      </c>
      <c r="J217" s="30">
        <v>323.32412914620932</v>
      </c>
      <c r="K217" s="30">
        <v>313.58602933514697</v>
      </c>
      <c r="L217" s="30">
        <v>330.84010301025137</v>
      </c>
      <c r="M217" s="30">
        <v>307.44899053479025</v>
      </c>
      <c r="N217" s="30">
        <v>310.8844329346619</v>
      </c>
      <c r="O217" s="30">
        <v>330.71108519739164</v>
      </c>
      <c r="P217" s="30">
        <v>210.15995192907661</v>
      </c>
      <c r="Q217" s="30">
        <v>345.21323637479622</v>
      </c>
      <c r="R217" s="30">
        <v>348.02577998756988</v>
      </c>
      <c r="S217" s="30">
        <v>335.69415786202603</v>
      </c>
      <c r="T217" s="30">
        <v>253.48334369173398</v>
      </c>
      <c r="U217" s="30">
        <v>243.20699192044745</v>
      </c>
      <c r="V217" s="30">
        <v>253.48334369173398</v>
      </c>
      <c r="W217" s="30">
        <v>273.35095711622125</v>
      </c>
      <c r="X217" s="30">
        <v>278.14658794282167</v>
      </c>
      <c r="Y217" s="30">
        <v>363.09776258545679</v>
      </c>
      <c r="Z217" s="30">
        <v>464.49110006215039</v>
      </c>
      <c r="AA217" s="30">
        <v>576.84587942821622</v>
      </c>
      <c r="AB217" s="31">
        <v>428.1813238036047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26"/>
    </row>
    <row r="218" spans="1:59" s="8" customFormat="1" ht="12" customHeight="1" x14ac:dyDescent="0.25">
      <c r="A218" s="8" t="s">
        <v>53</v>
      </c>
      <c r="B218" s="8" t="s">
        <v>50</v>
      </c>
      <c r="C218" s="30">
        <v>37.40514559354515</v>
      </c>
      <c r="D218" s="30">
        <v>86.683492261679277</v>
      </c>
      <c r="E218" s="30">
        <v>70.175723888177117</v>
      </c>
      <c r="F218" s="30">
        <v>85.034434862248361</v>
      </c>
      <c r="G218" s="30">
        <v>76.940067172519477</v>
      </c>
      <c r="H218" s="30">
        <v>77.725336196680502</v>
      </c>
      <c r="I218" s="30">
        <v>102.86655915439825</v>
      </c>
      <c r="J218" s="30">
        <v>101.50101303529891</v>
      </c>
      <c r="K218" s="30">
        <v>183.56610686593422</v>
      </c>
      <c r="L218" s="30">
        <v>42.382603011184898</v>
      </c>
      <c r="M218" s="30">
        <v>69.644999976919905</v>
      </c>
      <c r="N218" s="30">
        <v>78.578456122499901</v>
      </c>
      <c r="O218" s="30">
        <v>111.26271833568732</v>
      </c>
      <c r="P218" s="30">
        <v>136.70131400073609</v>
      </c>
      <c r="Q218" s="30">
        <v>113.24219264449657</v>
      </c>
      <c r="R218" s="30">
        <v>175.40565765114977</v>
      </c>
      <c r="S218" s="30">
        <v>233.58688660309508</v>
      </c>
      <c r="T218" s="30">
        <v>311.56220716332507</v>
      </c>
      <c r="U218" s="30">
        <v>291.08026520886887</v>
      </c>
      <c r="V218" s="30">
        <v>327.03707070695458</v>
      </c>
      <c r="W218" s="30">
        <v>379.03974523484152</v>
      </c>
      <c r="X218" s="30">
        <v>359.51013677718458</v>
      </c>
      <c r="Y218" s="30">
        <v>349.7376030190988</v>
      </c>
      <c r="Z218" s="30">
        <v>374.00709103972656</v>
      </c>
      <c r="AA218" s="30">
        <v>396.42161398464259</v>
      </c>
      <c r="AB218" s="31">
        <v>264.05038810629583</v>
      </c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26"/>
    </row>
    <row r="219" spans="1:59" s="8" customFormat="1" ht="12" customHeight="1" x14ac:dyDescent="0.25">
      <c r="A219" s="8" t="s">
        <v>54</v>
      </c>
      <c r="B219" s="8" t="s">
        <v>50</v>
      </c>
      <c r="C219" s="30">
        <v>793.56934929039505</v>
      </c>
      <c r="D219" s="30">
        <v>641.58630130141876</v>
      </c>
      <c r="E219" s="30">
        <v>669.61901878383139</v>
      </c>
      <c r="F219" s="30">
        <v>1411.3606776299844</v>
      </c>
      <c r="G219" s="30">
        <v>689.18319253639709</v>
      </c>
      <c r="H219" s="30">
        <v>757.35296341783658</v>
      </c>
      <c r="I219" s="30">
        <v>746.6156458513492</v>
      </c>
      <c r="J219" s="30">
        <v>570.6481843236221</v>
      </c>
      <c r="K219" s="30">
        <v>716.74484245904375</v>
      </c>
      <c r="L219" s="30">
        <v>838.7672670085766</v>
      </c>
      <c r="M219" s="30">
        <v>824.21612502814924</v>
      </c>
      <c r="N219" s="30">
        <v>760.75642185511708</v>
      </c>
      <c r="O219" s="30">
        <v>782.68896246581437</v>
      </c>
      <c r="P219" s="30">
        <v>817.00101001045243</v>
      </c>
      <c r="Q219" s="30">
        <v>748.53688911350412</v>
      </c>
      <c r="R219" s="30">
        <v>895.89807976551617</v>
      </c>
      <c r="S219" s="30">
        <v>948.39051836792157</v>
      </c>
      <c r="T219" s="30">
        <v>1255.5527472645529</v>
      </c>
      <c r="U219" s="30">
        <v>1090.8609803544161</v>
      </c>
      <c r="V219" s="30">
        <v>1158.9017275865606</v>
      </c>
      <c r="W219" s="30">
        <v>1249.7145024504821</v>
      </c>
      <c r="X219" s="30">
        <v>1458.5923711913397</v>
      </c>
      <c r="Y219" s="30">
        <v>1622.0507388477413</v>
      </c>
      <c r="Z219" s="30">
        <v>1641.0047243118306</v>
      </c>
      <c r="AA219" s="30">
        <v>1835.0220724259202</v>
      </c>
      <c r="AB219" s="31">
        <v>1265.7670867336205</v>
      </c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26"/>
    </row>
    <row r="220" spans="1:59" s="8" customFormat="1" ht="12" customHeight="1" x14ac:dyDescent="0.25">
      <c r="A220" s="8" t="s">
        <v>55</v>
      </c>
      <c r="B220" s="8" t="s">
        <v>50</v>
      </c>
      <c r="C220" s="30">
        <v>653.0766130234274</v>
      </c>
      <c r="D220" s="30">
        <v>708.53394125823047</v>
      </c>
      <c r="E220" s="30">
        <v>893.22646860974294</v>
      </c>
      <c r="F220" s="30">
        <v>890.56642438181871</v>
      </c>
      <c r="G220" s="30">
        <v>942.39289740747029</v>
      </c>
      <c r="H220" s="30">
        <v>920.84997076224533</v>
      </c>
      <c r="I220" s="30">
        <v>848.22910288784044</v>
      </c>
      <c r="J220" s="30">
        <v>881.13262125272422</v>
      </c>
      <c r="K220" s="30">
        <v>970.58206023432535</v>
      </c>
      <c r="L220" s="30">
        <v>1102.0960637819978</v>
      </c>
      <c r="M220" s="30">
        <v>1116.5052455156817</v>
      </c>
      <c r="N220" s="30">
        <v>1125.7183192152934</v>
      </c>
      <c r="O220" s="30">
        <v>1109.8304495583211</v>
      </c>
      <c r="P220" s="30">
        <v>914.58076789898041</v>
      </c>
      <c r="Q220" s="30">
        <v>812.33101454984796</v>
      </c>
      <c r="R220" s="30">
        <v>649.66117197904634</v>
      </c>
      <c r="S220" s="30">
        <v>641.44009056201719</v>
      </c>
      <c r="T220" s="30">
        <v>648.97608186096056</v>
      </c>
      <c r="U220" s="30">
        <v>667.47351504927644</v>
      </c>
      <c r="V220" s="30">
        <v>666.10333481310477</v>
      </c>
      <c r="W220" s="30">
        <v>663.36297434076175</v>
      </c>
      <c r="X220" s="30">
        <v>655.14189292373248</v>
      </c>
      <c r="Y220" s="30">
        <v>679.80513717482017</v>
      </c>
      <c r="Z220" s="30">
        <v>645.55063127053188</v>
      </c>
      <c r="AA220" s="30">
        <v>585.94779099707011</v>
      </c>
      <c r="AB220" s="31">
        <v>395.49273816922664</v>
      </c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26"/>
    </row>
    <row r="221" spans="1:59" s="8" customFormat="1" ht="12" customHeight="1" x14ac:dyDescent="0.25">
      <c r="A221" s="8" t="s">
        <v>56</v>
      </c>
      <c r="B221" s="8" t="s">
        <v>50</v>
      </c>
      <c r="C221" s="30">
        <v>121.34586302586882</v>
      </c>
      <c r="D221" s="30">
        <v>249.92701395419127</v>
      </c>
      <c r="E221" s="30">
        <v>276.9546926992291</v>
      </c>
      <c r="F221" s="30">
        <v>272.77089732059522</v>
      </c>
      <c r="G221" s="30">
        <v>153.19523829873012</v>
      </c>
      <c r="H221" s="30">
        <v>135.56839390948002</v>
      </c>
      <c r="I221" s="30">
        <v>290.20322747717847</v>
      </c>
      <c r="J221" s="30">
        <v>278.84532883970485</v>
      </c>
      <c r="K221" s="30">
        <v>261.40699823005554</v>
      </c>
      <c r="L221" s="30">
        <v>273.32095664088195</v>
      </c>
      <c r="M221" s="30">
        <v>256.85846679657686</v>
      </c>
      <c r="N221" s="30">
        <v>238.89316334193603</v>
      </c>
      <c r="O221" s="30">
        <v>221.78709860132585</v>
      </c>
      <c r="P221" s="30">
        <v>208.9891221147202</v>
      </c>
      <c r="Q221" s="30">
        <v>204.31720221104689</v>
      </c>
      <c r="R221" s="30">
        <v>200.54900689118085</v>
      </c>
      <c r="S221" s="30">
        <v>201.37245917969543</v>
      </c>
      <c r="T221" s="30">
        <v>191.28243342309506</v>
      </c>
      <c r="U221" s="30">
        <v>159.61745855075202</v>
      </c>
      <c r="V221" s="30">
        <v>165.93978872735238</v>
      </c>
      <c r="W221" s="30">
        <v>156.96474508266621</v>
      </c>
      <c r="X221" s="30">
        <v>134.4912262873213</v>
      </c>
      <c r="Y221" s="30">
        <v>148.76235840477935</v>
      </c>
      <c r="Z221" s="30">
        <v>165.14379622095089</v>
      </c>
      <c r="AA221" s="30">
        <v>159.62288103903666</v>
      </c>
      <c r="AB221" s="31">
        <v>113.43697169474828</v>
      </c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26"/>
    </row>
    <row r="222" spans="1:59" s="8" customFormat="1" ht="12" customHeight="1" x14ac:dyDescent="0.25">
      <c r="A222" s="8" t="s">
        <v>57</v>
      </c>
      <c r="B222" s="8" t="s">
        <v>50</v>
      </c>
      <c r="C222" s="30">
        <v>25.379498113704404</v>
      </c>
      <c r="D222" s="30">
        <v>40.465667641901412</v>
      </c>
      <c r="E222" s="30">
        <v>39.628571181490905</v>
      </c>
      <c r="F222" s="30">
        <v>22.86369163965329</v>
      </c>
      <c r="G222" s="30">
        <v>25.368726714090872</v>
      </c>
      <c r="H222" s="30">
        <v>16.572264240798248</v>
      </c>
      <c r="I222" s="30">
        <v>28.291190148720482</v>
      </c>
      <c r="J222" s="30">
        <v>46.266181654537078</v>
      </c>
      <c r="K222" s="30">
        <v>56.608704161620594</v>
      </c>
      <c r="L222" s="30">
        <v>63.056211689313855</v>
      </c>
      <c r="M222" s="30">
        <v>39.39889548900095</v>
      </c>
      <c r="N222" s="30">
        <v>42.782581522204602</v>
      </c>
      <c r="O222" s="30">
        <v>42.751572894232041</v>
      </c>
      <c r="P222" s="30">
        <v>41.467825677923486</v>
      </c>
      <c r="Q222" s="30">
        <v>39.528652913741489</v>
      </c>
      <c r="R222" s="30">
        <v>58.324756212514423</v>
      </c>
      <c r="S222" s="30">
        <v>55.112051452085588</v>
      </c>
      <c r="T222" s="30">
        <v>50.397991565485214</v>
      </c>
      <c r="U222" s="30">
        <v>41.271904732284469</v>
      </c>
      <c r="V222" s="30">
        <v>47.471878498884841</v>
      </c>
      <c r="W222" s="30">
        <v>47.441560520799072</v>
      </c>
      <c r="X222" s="30">
        <v>45.669592742713313</v>
      </c>
      <c r="Y222" s="30">
        <v>50.633321391227916</v>
      </c>
      <c r="Z222" s="30">
        <v>52.404715748884833</v>
      </c>
      <c r="AA222" s="30">
        <v>44.441574871855629</v>
      </c>
      <c r="AB222" s="31">
        <v>30.018350692912186</v>
      </c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26"/>
    </row>
    <row r="223" spans="1:59" s="8" customFormat="1" ht="12" customHeight="1" x14ac:dyDescent="0.25">
      <c r="A223" s="8" t="s">
        <v>58</v>
      </c>
      <c r="B223" s="8" t="s">
        <v>50</v>
      </c>
      <c r="C223" s="30">
        <v>123.13090246018024</v>
      </c>
      <c r="D223" s="30">
        <v>200.97000499552951</v>
      </c>
      <c r="E223" s="30">
        <v>172.00317577426463</v>
      </c>
      <c r="F223" s="30">
        <v>104.95519219240437</v>
      </c>
      <c r="G223" s="30">
        <v>78.894661527896176</v>
      </c>
      <c r="H223" s="30">
        <v>62.267176476414818</v>
      </c>
      <c r="I223" s="30">
        <v>33.162054981817299</v>
      </c>
      <c r="J223" s="30">
        <v>25.795830610082426</v>
      </c>
      <c r="K223" s="30">
        <v>31.305913375680525</v>
      </c>
      <c r="L223" s="30">
        <v>23.640415881186694</v>
      </c>
      <c r="M223" s="30">
        <v>31.30807419245135</v>
      </c>
      <c r="N223" s="30">
        <v>36.430290347686764</v>
      </c>
      <c r="O223" s="30">
        <v>59.473240391740958</v>
      </c>
      <c r="P223" s="30">
        <v>79.851903357370659</v>
      </c>
      <c r="Q223" s="30">
        <v>255.98007834713599</v>
      </c>
      <c r="R223" s="30">
        <v>458.32528899937853</v>
      </c>
      <c r="S223" s="30">
        <v>475.45254195152256</v>
      </c>
      <c r="T223" s="30">
        <v>530.94484151646986</v>
      </c>
      <c r="U223" s="30">
        <v>548.07209446861407</v>
      </c>
      <c r="V223" s="30">
        <v>528.88957116221252</v>
      </c>
      <c r="W223" s="30">
        <v>432.97695463020506</v>
      </c>
      <c r="X223" s="30">
        <v>450.10420758234926</v>
      </c>
      <c r="Y223" s="30">
        <v>464.49110006215039</v>
      </c>
      <c r="Z223" s="30">
        <v>466.54637041640774</v>
      </c>
      <c r="AA223" s="30">
        <v>463.12091982597889</v>
      </c>
      <c r="AB223" s="31">
        <v>484.35871348663761</v>
      </c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26"/>
    </row>
    <row r="224" spans="1:59" s="8" customFormat="1" ht="12" customHeight="1" x14ac:dyDescent="0.25">
      <c r="A224" s="8" t="s">
        <v>59</v>
      </c>
      <c r="B224" s="8" t="s">
        <v>50</v>
      </c>
      <c r="C224" s="30">
        <v>0.93034963999999998</v>
      </c>
      <c r="D224" s="30">
        <v>3.0930818599999998</v>
      </c>
      <c r="E224" s="30">
        <v>4.1501971499999994</v>
      </c>
      <c r="F224" s="30">
        <v>6.1905729599999999</v>
      </c>
      <c r="G224" s="30">
        <v>5.0948768200000005</v>
      </c>
      <c r="H224" s="30">
        <v>8.3213381899999987</v>
      </c>
      <c r="I224" s="30">
        <v>5.8720053700000001</v>
      </c>
      <c r="J224" s="30">
        <v>5.7287050699999993</v>
      </c>
      <c r="K224" s="30">
        <v>6.1850614099999985</v>
      </c>
      <c r="L224" s="30">
        <v>5.5071407599999995</v>
      </c>
      <c r="M224" s="30">
        <v>8.5792787299999986</v>
      </c>
      <c r="N224" s="30">
        <v>7.8319125500000002</v>
      </c>
      <c r="O224" s="30">
        <v>10.675872349999999</v>
      </c>
      <c r="P224" s="30">
        <v>15.360689849999998</v>
      </c>
      <c r="Q224" s="30">
        <v>17.481534289999999</v>
      </c>
      <c r="R224" s="30">
        <v>18.291732140000001</v>
      </c>
      <c r="S224" s="30">
        <v>25.504146469999998</v>
      </c>
      <c r="T224" s="30">
        <v>19.688358909999994</v>
      </c>
      <c r="U224" s="30">
        <v>23.612582509999996</v>
      </c>
      <c r="V224" s="30">
        <v>20.35635877</v>
      </c>
      <c r="W224" s="30">
        <v>11.273324369999999</v>
      </c>
      <c r="X224" s="30">
        <v>21.046960438085762</v>
      </c>
      <c r="Y224" s="30">
        <v>16.629448660000001</v>
      </c>
      <c r="Z224" s="30">
        <v>15.048189418085766</v>
      </c>
      <c r="AA224" s="30">
        <v>12.453351678085767</v>
      </c>
      <c r="AB224" s="31">
        <v>2.2994186600000002</v>
      </c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26"/>
    </row>
    <row r="225" spans="1:59" s="8" customFormat="1" ht="12" customHeight="1" x14ac:dyDescent="0.25">
      <c r="A225" s="8" t="s">
        <v>60</v>
      </c>
      <c r="B225" s="8" t="s">
        <v>50</v>
      </c>
      <c r="C225" s="30">
        <v>64.504767950377712</v>
      </c>
      <c r="D225" s="30">
        <v>85.741443231695484</v>
      </c>
      <c r="E225" s="30">
        <v>122.96204853769632</v>
      </c>
      <c r="F225" s="30">
        <v>153.82865146187302</v>
      </c>
      <c r="G225" s="30">
        <v>222.36532773309975</v>
      </c>
      <c r="H225" s="30">
        <v>245.99345068270139</v>
      </c>
      <c r="I225" s="30">
        <v>316.21789573877811</v>
      </c>
      <c r="J225" s="30">
        <v>815.37557818649611</v>
      </c>
      <c r="K225" s="30">
        <v>1068.464832126183</v>
      </c>
      <c r="L225" s="30">
        <v>1579.7890047750714</v>
      </c>
      <c r="M225" s="30">
        <v>1979.8746589301702</v>
      </c>
      <c r="N225" s="30">
        <v>2411.1583805420478</v>
      </c>
      <c r="O225" s="30">
        <v>2705.3595459062285</v>
      </c>
      <c r="P225" s="30">
        <v>3103.3430774083895</v>
      </c>
      <c r="Q225" s="30">
        <v>2894.9090460634643</v>
      </c>
      <c r="R225" s="30">
        <v>3445.7453267128958</v>
      </c>
      <c r="S225" s="30">
        <v>3522.6027411965874</v>
      </c>
      <c r="T225" s="30">
        <v>3646.0137611120258</v>
      </c>
      <c r="U225" s="30">
        <v>3866.2462566075569</v>
      </c>
      <c r="V225" s="30">
        <v>4080.2230983222307</v>
      </c>
      <c r="W225" s="30">
        <v>4270.9195570400743</v>
      </c>
      <c r="X225" s="30">
        <v>4661.8849968589611</v>
      </c>
      <c r="Y225" s="30">
        <v>4679.3539659111066</v>
      </c>
      <c r="Z225" s="30">
        <v>4883.1029664006655</v>
      </c>
      <c r="AA225" s="30">
        <v>5135.8505226204843</v>
      </c>
      <c r="AB225" s="31">
        <v>4371.8053030271967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26"/>
    </row>
    <row r="226" spans="1:59" s="8" customFormat="1" ht="12" customHeight="1" x14ac:dyDescent="0.25">
      <c r="A226" s="8" t="s">
        <v>61</v>
      </c>
      <c r="B226" s="8" t="s">
        <v>50</v>
      </c>
      <c r="C226" s="30">
        <v>144.96991486567208</v>
      </c>
      <c r="D226" s="30">
        <v>163.30506214866617</v>
      </c>
      <c r="E226" s="30">
        <v>168.70109293138754</v>
      </c>
      <c r="F226" s="30">
        <v>136.2870503075309</v>
      </c>
      <c r="G226" s="30">
        <v>145.16983875262011</v>
      </c>
      <c r="H226" s="30">
        <v>158.3754495404948</v>
      </c>
      <c r="I226" s="30">
        <v>164.30999870805911</v>
      </c>
      <c r="J226" s="30">
        <v>173.83381970129864</v>
      </c>
      <c r="K226" s="30">
        <v>218.62591583205685</v>
      </c>
      <c r="L226" s="30">
        <v>213.80732478663745</v>
      </c>
      <c r="M226" s="30">
        <v>266.54937301338475</v>
      </c>
      <c r="N226" s="30">
        <v>301.58114244634379</v>
      </c>
      <c r="O226" s="30">
        <v>268.43014634559898</v>
      </c>
      <c r="P226" s="30">
        <v>323.96092011028503</v>
      </c>
      <c r="Q226" s="30">
        <v>277.45734789626022</v>
      </c>
      <c r="R226" s="30">
        <v>361.72758234928529</v>
      </c>
      <c r="S226" s="30">
        <v>332.95379738968302</v>
      </c>
      <c r="T226" s="30">
        <v>269.9255065257924</v>
      </c>
      <c r="U226" s="30">
        <v>287.73784959602239</v>
      </c>
      <c r="V226" s="30">
        <v>424.75587321317585</v>
      </c>
      <c r="W226" s="30">
        <v>447.36384711000619</v>
      </c>
      <c r="X226" s="30">
        <v>456.27001864512118</v>
      </c>
      <c r="Y226" s="30">
        <v>510.39213797389681</v>
      </c>
      <c r="Z226" s="30">
        <v>555.60808576755744</v>
      </c>
      <c r="AA226" s="30">
        <v>548.07209446861407</v>
      </c>
      <c r="AB226" s="31">
        <v>343.23014916096952</v>
      </c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26"/>
    </row>
    <row r="227" spans="1:59" s="8" customFormat="1" ht="12" customHeight="1" x14ac:dyDescent="0.25">
      <c r="A227" s="8" t="s">
        <v>62</v>
      </c>
      <c r="B227" s="8" t="s">
        <v>50</v>
      </c>
      <c r="C227" s="30">
        <v>1548.9045909925364</v>
      </c>
      <c r="D227" s="30">
        <v>1795.2637210756045</v>
      </c>
      <c r="E227" s="30">
        <v>2114.7771351059605</v>
      </c>
      <c r="F227" s="30">
        <v>2070.3744877704676</v>
      </c>
      <c r="G227" s="30">
        <v>2223.9957501746203</v>
      </c>
      <c r="H227" s="30">
        <v>2278.5195634981296</v>
      </c>
      <c r="I227" s="30">
        <v>2251.6937706403128</v>
      </c>
      <c r="J227" s="30">
        <v>2004.2764452933559</v>
      </c>
      <c r="K227" s="30">
        <v>2338.0769764349006</v>
      </c>
      <c r="L227" s="30">
        <v>2481.068433063404</v>
      </c>
      <c r="M227" s="30">
        <v>2587.0205070264378</v>
      </c>
      <c r="N227" s="30">
        <v>2523.3659796912566</v>
      </c>
      <c r="O227" s="30">
        <v>2129.8664110900709</v>
      </c>
      <c r="P227" s="30">
        <v>2408.9682538612551</v>
      </c>
      <c r="Q227" s="30">
        <v>2293.5720972985559</v>
      </c>
      <c r="R227" s="30">
        <v>3079.0842720350711</v>
      </c>
      <c r="S227" s="30">
        <v>2462.6835369692603</v>
      </c>
      <c r="T227" s="30">
        <v>2381.3664701292291</v>
      </c>
      <c r="U227" s="30">
        <v>1771.661143395444</v>
      </c>
      <c r="V227" s="30">
        <v>2048.9796485256434</v>
      </c>
      <c r="W227" s="30">
        <v>2196.4410851946486</v>
      </c>
      <c r="X227" s="30">
        <v>2403.2012705013108</v>
      </c>
      <c r="Y227" s="30">
        <v>2210.6977502640834</v>
      </c>
      <c r="Z227" s="30">
        <v>2350.7493967698874</v>
      </c>
      <c r="AA227" s="30">
        <v>2624.1656443445431</v>
      </c>
      <c r="AB227" s="31">
        <v>1578.6097963260097</v>
      </c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26"/>
    </row>
    <row r="228" spans="1:59" s="8" customFormat="1" ht="12" customHeight="1" x14ac:dyDescent="0.25">
      <c r="A228" s="8" t="s">
        <v>63</v>
      </c>
      <c r="B228" s="8" t="s">
        <v>50</v>
      </c>
      <c r="C228" s="30">
        <v>142.69117226399422</v>
      </c>
      <c r="D228" s="30">
        <v>147.19913159277922</v>
      </c>
      <c r="E228" s="30">
        <v>155.58943074610357</v>
      </c>
      <c r="F228" s="30">
        <v>165.95247581438392</v>
      </c>
      <c r="G228" s="30">
        <v>104.95634770443591</v>
      </c>
      <c r="H228" s="30">
        <v>149.21470528508166</v>
      </c>
      <c r="I228" s="30">
        <v>118.72553920961404</v>
      </c>
      <c r="J228" s="30">
        <v>120.83589266345717</v>
      </c>
      <c r="K228" s="30">
        <v>135.76703523169743</v>
      </c>
      <c r="L228" s="30">
        <v>133.87810568555213</v>
      </c>
      <c r="M228" s="30">
        <v>118.40296699440134</v>
      </c>
      <c r="N228" s="30">
        <v>107.71307185072861</v>
      </c>
      <c r="O228" s="30">
        <v>220.31760277633612</v>
      </c>
      <c r="P228" s="30">
        <v>98.185891465413789</v>
      </c>
      <c r="Q228" s="30">
        <v>99.645727249877069</v>
      </c>
      <c r="R228" s="30">
        <v>125.16162521346175</v>
      </c>
      <c r="S228" s="30">
        <v>113.08358782494717</v>
      </c>
      <c r="T228" s="30">
        <v>112.7115537468614</v>
      </c>
      <c r="U228" s="30">
        <v>89.389398750261023</v>
      </c>
      <c r="V228" s="30">
        <v>91.73897696834679</v>
      </c>
      <c r="W228" s="30">
        <v>79.835660167917979</v>
      </c>
      <c r="X228" s="30">
        <v>65.464791260888745</v>
      </c>
      <c r="Y228" s="30">
        <v>151.94036266563702</v>
      </c>
      <c r="Z228" s="30">
        <v>89.142974575146042</v>
      </c>
      <c r="AA228" s="30">
        <v>117.50767783834678</v>
      </c>
      <c r="AB228" s="31">
        <v>66.209370494288379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</row>
    <row r="229" spans="1:59" s="8" customFormat="1" ht="12" customHeight="1" x14ac:dyDescent="0.25">
      <c r="A229" s="8" t="s">
        <v>64</v>
      </c>
      <c r="B229" s="8" t="s">
        <v>50</v>
      </c>
      <c r="C229" s="30">
        <v>179.94618402463126</v>
      </c>
      <c r="D229" s="30">
        <v>134.13002824627168</v>
      </c>
      <c r="E229" s="30">
        <v>155.06848693854948</v>
      </c>
      <c r="F229" s="30">
        <v>139.0089158191451</v>
      </c>
      <c r="G229" s="30">
        <v>174.11231095473912</v>
      </c>
      <c r="H229" s="30">
        <v>143.92340160673712</v>
      </c>
      <c r="I229" s="30">
        <v>180.68706461947966</v>
      </c>
      <c r="J229" s="30">
        <v>190.09979429502039</v>
      </c>
      <c r="K229" s="30">
        <v>179.04853642150417</v>
      </c>
      <c r="L229" s="30">
        <v>203.38161700464011</v>
      </c>
      <c r="M229" s="30">
        <v>188.21770607120632</v>
      </c>
      <c r="N229" s="30">
        <v>186.29848760633524</v>
      </c>
      <c r="O229" s="30">
        <v>222.56701534408307</v>
      </c>
      <c r="P229" s="30">
        <v>208.82953653098284</v>
      </c>
      <c r="Q229" s="30">
        <v>213.47321639142035</v>
      </c>
      <c r="R229" s="30">
        <v>307.69245781897445</v>
      </c>
      <c r="S229" s="30">
        <v>332.27011718706024</v>
      </c>
      <c r="T229" s="30">
        <v>388.20518912514603</v>
      </c>
      <c r="U229" s="30">
        <v>382.0642290213176</v>
      </c>
      <c r="V229" s="30">
        <v>400.53509989557489</v>
      </c>
      <c r="W229" s="30">
        <v>374.89316467557489</v>
      </c>
      <c r="X229" s="30">
        <v>358.16061885897449</v>
      </c>
      <c r="Y229" s="30">
        <v>430.63417661663141</v>
      </c>
      <c r="Z229" s="30">
        <v>428.17929662194518</v>
      </c>
      <c r="AA229" s="30">
        <v>702.56035044408941</v>
      </c>
      <c r="AB229" s="30">
        <v>456.86295386597266</v>
      </c>
      <c r="AC229" s="9"/>
      <c r="AD229" s="9"/>
    </row>
    <row r="230" spans="1:59" s="8" customFormat="1" ht="12" customHeight="1" x14ac:dyDescent="0.25">
      <c r="A230" s="8" t="s">
        <v>65</v>
      </c>
      <c r="B230" s="8" t="s">
        <v>50</v>
      </c>
      <c r="C230" s="30">
        <v>202.25841235445563</v>
      </c>
      <c r="D230" s="30">
        <v>192.47212487124466</v>
      </c>
      <c r="E230" s="30">
        <v>218.41666201550007</v>
      </c>
      <c r="F230" s="30">
        <v>233.71348218564088</v>
      </c>
      <c r="G230" s="30">
        <v>232.91521173333285</v>
      </c>
      <c r="H230" s="30">
        <v>304.94716094623465</v>
      </c>
      <c r="I230" s="30">
        <v>313.0659003216748</v>
      </c>
      <c r="J230" s="30">
        <v>323.9931614429459</v>
      </c>
      <c r="K230" s="30">
        <v>320.15167175227435</v>
      </c>
      <c r="L230" s="30">
        <v>231.2727030077271</v>
      </c>
      <c r="M230" s="30">
        <v>223.56057330087833</v>
      </c>
      <c r="N230" s="30">
        <v>226.7895324338098</v>
      </c>
      <c r="O230" s="30">
        <v>264.50482152839021</v>
      </c>
      <c r="P230" s="30">
        <v>278.15539575170669</v>
      </c>
      <c r="Q230" s="30">
        <v>233.53446928926658</v>
      </c>
      <c r="R230" s="30">
        <v>237.04118085767556</v>
      </c>
      <c r="S230" s="30">
        <v>397.35226848974514</v>
      </c>
      <c r="T230" s="30">
        <v>382.28028589185828</v>
      </c>
      <c r="U230" s="30">
        <v>404.20316967060279</v>
      </c>
      <c r="V230" s="30">
        <v>393.92681789931629</v>
      </c>
      <c r="W230" s="30">
        <v>350.766140459913</v>
      </c>
      <c r="X230" s="30">
        <v>339.11960845245494</v>
      </c>
      <c r="Y230" s="30">
        <v>361.0424922311995</v>
      </c>
      <c r="Z230" s="30">
        <v>367.89339341205721</v>
      </c>
      <c r="AA230" s="30">
        <v>324.04762585456803</v>
      </c>
      <c r="AB230" s="30">
        <v>312.40109384711002</v>
      </c>
    </row>
    <row r="231" spans="1:59" s="8" customFormat="1" ht="12" customHeight="1" x14ac:dyDescent="0.25">
      <c r="A231" s="8" t="s">
        <v>66</v>
      </c>
      <c r="B231" s="8" t="s">
        <v>50</v>
      </c>
      <c r="C231" s="30">
        <v>74.40654965890009</v>
      </c>
      <c r="D231" s="30">
        <v>67.068294901386054</v>
      </c>
      <c r="E231" s="30">
        <v>68.709714540524075</v>
      </c>
      <c r="F231" s="30">
        <v>73.73085150322008</v>
      </c>
      <c r="G231" s="30">
        <v>25.680589351830353</v>
      </c>
      <c r="H231" s="30">
        <v>50.319406272706459</v>
      </c>
      <c r="I231" s="30">
        <v>89.618419498102853</v>
      </c>
      <c r="J231" s="30">
        <v>68.524628703234612</v>
      </c>
      <c r="K231" s="30">
        <v>99.904195834462882</v>
      </c>
      <c r="L231" s="30">
        <v>107.37490551996009</v>
      </c>
      <c r="M231" s="30">
        <v>108.85779813454229</v>
      </c>
      <c r="N231" s="30">
        <v>119.5245115582041</v>
      </c>
      <c r="O231" s="30">
        <v>86.924011493176337</v>
      </c>
      <c r="P231" s="30">
        <v>64.585103414601761</v>
      </c>
      <c r="Q231" s="30">
        <v>52.247428742132854</v>
      </c>
      <c r="R231" s="30">
        <v>61.378412310658788</v>
      </c>
      <c r="S231" s="30">
        <v>113.02272921448726</v>
      </c>
      <c r="T231" s="30">
        <v>104.45062885874455</v>
      </c>
      <c r="U231" s="30">
        <v>105.33471710343069</v>
      </c>
      <c r="V231" s="30">
        <v>132.16498703428837</v>
      </c>
      <c r="W231" s="30">
        <v>120.4148556991734</v>
      </c>
      <c r="X231" s="30">
        <v>95.490515383001863</v>
      </c>
      <c r="Y231" s="32">
        <v>91.656690109173397</v>
      </c>
      <c r="Z231" s="30">
        <v>99.655598171087632</v>
      </c>
      <c r="AA231" s="33">
        <v>92.782686414916085</v>
      </c>
      <c r="AB231" s="30">
        <v>32.008375608943446</v>
      </c>
    </row>
    <row r="232" spans="1:59" s="8" customFormat="1" ht="12" customHeight="1" x14ac:dyDescent="0.25">
      <c r="A232" s="8" t="s">
        <v>49</v>
      </c>
      <c r="B232" s="8" t="s">
        <v>69</v>
      </c>
      <c r="C232" s="30">
        <v>11242.09</v>
      </c>
      <c r="D232" s="30">
        <v>12131.61</v>
      </c>
      <c r="E232" s="30">
        <v>13398.48</v>
      </c>
      <c r="F232" s="30">
        <v>13629.98</v>
      </c>
      <c r="G232" s="30">
        <v>14680.05</v>
      </c>
      <c r="H232" s="30">
        <v>16188.4</v>
      </c>
      <c r="I232" s="30">
        <v>14893.67</v>
      </c>
      <c r="J232" s="30">
        <v>15685.81</v>
      </c>
      <c r="K232" s="30">
        <v>16070.6</v>
      </c>
      <c r="L232" s="30">
        <v>17979.53</v>
      </c>
      <c r="M232" s="30">
        <v>18607.05</v>
      </c>
      <c r="N232" s="30">
        <v>19387.080000000002</v>
      </c>
      <c r="O232" s="30">
        <v>19936.490000000002</v>
      </c>
      <c r="P232" s="30">
        <v>18629.88</v>
      </c>
      <c r="Q232" s="30">
        <v>16215.39</v>
      </c>
      <c r="R232" s="30">
        <v>19763.810000000001</v>
      </c>
      <c r="S232" s="30">
        <v>19622.919999999998</v>
      </c>
      <c r="T232" s="30">
        <v>19223.59</v>
      </c>
      <c r="U232" s="30">
        <v>19401.849999999999</v>
      </c>
      <c r="V232" s="30">
        <v>21161.61</v>
      </c>
      <c r="W232" s="30">
        <v>21485.19</v>
      </c>
      <c r="X232" s="30">
        <v>21981.88</v>
      </c>
      <c r="Y232" s="32">
        <v>24885.62</v>
      </c>
      <c r="Z232" s="32">
        <v>26253.05</v>
      </c>
      <c r="AA232" s="33">
        <v>24726.45</v>
      </c>
      <c r="AB232" s="30">
        <v>23290.35</v>
      </c>
    </row>
    <row r="233" spans="1:59" s="8" customFormat="1" ht="12" customHeight="1" x14ac:dyDescent="0.25">
      <c r="A233" s="8" t="s">
        <v>52</v>
      </c>
      <c r="B233" s="17" t="s">
        <v>69</v>
      </c>
      <c r="C233" s="34">
        <v>961.89444526999989</v>
      </c>
      <c r="D233" s="34">
        <v>1070.3915116400001</v>
      </c>
      <c r="E233" s="34">
        <v>742.12800287999994</v>
      </c>
      <c r="F233" s="34">
        <v>936.69012711999983</v>
      </c>
      <c r="G233" s="34">
        <v>864.4281950699999</v>
      </c>
      <c r="H233" s="34">
        <v>831.01607665999984</v>
      </c>
      <c r="I233" s="34">
        <v>796.20402454999999</v>
      </c>
      <c r="J233" s="34">
        <v>779.00688623999997</v>
      </c>
      <c r="K233" s="34">
        <v>755.54421788999991</v>
      </c>
      <c r="L233" s="34">
        <v>797.11563491999993</v>
      </c>
      <c r="M233" s="34">
        <v>740.75783154999988</v>
      </c>
      <c r="N233" s="34">
        <v>749.03507733999982</v>
      </c>
      <c r="O233" s="34">
        <v>796.80478349999998</v>
      </c>
      <c r="P233" s="34">
        <v>506.35271235999988</v>
      </c>
      <c r="Q233" s="34">
        <v>831.74580587999992</v>
      </c>
      <c r="R233" s="34">
        <v>493.70590972999997</v>
      </c>
      <c r="S233" s="34">
        <v>1128.7323706999998</v>
      </c>
      <c r="T233" s="34">
        <v>1043.9735501799998</v>
      </c>
      <c r="U233" s="34">
        <v>992.29725738000002</v>
      </c>
      <c r="V233" s="34">
        <v>1173.27451318</v>
      </c>
      <c r="W233" s="34">
        <v>1100.6962181599999</v>
      </c>
      <c r="X233" s="34">
        <v>856.97657946999993</v>
      </c>
      <c r="Y233" s="35">
        <v>1290.03118838</v>
      </c>
      <c r="Z233" s="35">
        <v>1519.19813045</v>
      </c>
      <c r="AA233" s="36">
        <v>781.76486585999999</v>
      </c>
      <c r="AB233" s="34">
        <v>525.31685359999994</v>
      </c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</row>
    <row r="234" spans="1:59" s="8" customFormat="1" ht="12" customHeight="1" x14ac:dyDescent="0.25">
      <c r="A234" s="8" t="s">
        <v>53</v>
      </c>
      <c r="B234" s="17" t="s">
        <v>69</v>
      </c>
      <c r="C234" s="34">
        <v>310.23853563999995</v>
      </c>
      <c r="D234" s="34">
        <v>517.64808292999999</v>
      </c>
      <c r="E234" s="34">
        <v>493.51631241000001</v>
      </c>
      <c r="F234" s="34">
        <v>604.24114728999984</v>
      </c>
      <c r="G234" s="34">
        <v>518.22018181999999</v>
      </c>
      <c r="H234" s="34">
        <v>454.8682215</v>
      </c>
      <c r="I234" s="34">
        <v>728.67982087999997</v>
      </c>
      <c r="J234" s="34">
        <v>701.06805768999993</v>
      </c>
      <c r="K234" s="34">
        <v>677.50618143999986</v>
      </c>
      <c r="L234" s="34">
        <v>472.18881852999993</v>
      </c>
      <c r="M234" s="34">
        <v>500.05521532999995</v>
      </c>
      <c r="N234" s="34">
        <v>589.66309753999997</v>
      </c>
      <c r="O234" s="34">
        <v>817.94268005999993</v>
      </c>
      <c r="P234" s="34">
        <v>867.12554763999992</v>
      </c>
      <c r="Q234" s="34">
        <v>849.82148525999992</v>
      </c>
      <c r="R234" s="34">
        <v>1083.3734165099997</v>
      </c>
      <c r="S234" s="34">
        <v>1068.2353932799999</v>
      </c>
      <c r="T234" s="34">
        <v>1384.5641916699997</v>
      </c>
      <c r="U234" s="34">
        <v>1362.3548497899997</v>
      </c>
      <c r="V234" s="34">
        <v>1710.2097141799998</v>
      </c>
      <c r="W234" s="34">
        <v>1659.3535400199999</v>
      </c>
      <c r="X234" s="34">
        <v>1792.3582646199998</v>
      </c>
      <c r="Y234" s="35">
        <v>1960.1827575</v>
      </c>
      <c r="Z234" s="35">
        <v>2007.5005165599996</v>
      </c>
      <c r="AA234" s="36">
        <v>2113.1161445899997</v>
      </c>
      <c r="AB234" s="34">
        <v>1627.0591639499999</v>
      </c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</row>
    <row r="235" spans="1:59" s="8" customFormat="1" ht="12" customHeight="1" x14ac:dyDescent="0.25">
      <c r="A235" s="8" t="s">
        <v>54</v>
      </c>
      <c r="B235" s="17" t="s">
        <v>69</v>
      </c>
      <c r="C235" s="34">
        <v>9912.1589126999988</v>
      </c>
      <c r="D235" s="34">
        <v>8819.3133463599988</v>
      </c>
      <c r="E235" s="34">
        <v>10193.530154059999</v>
      </c>
      <c r="F235" s="34">
        <v>10986.407407029999</v>
      </c>
      <c r="G235" s="34">
        <v>10172.356983579999</v>
      </c>
      <c r="H235" s="34">
        <v>11751.936348899999</v>
      </c>
      <c r="I235" s="34">
        <v>12654.584938599999</v>
      </c>
      <c r="J235" s="34">
        <v>12796.705766899999</v>
      </c>
      <c r="K235" s="34">
        <v>12940.094251699998</v>
      </c>
      <c r="L235" s="34">
        <v>14529.5150407</v>
      </c>
      <c r="M235" s="34">
        <v>14272.776018599998</v>
      </c>
      <c r="N235" s="34">
        <v>15060.067866799998</v>
      </c>
      <c r="O235" s="34">
        <v>16167.194961499998</v>
      </c>
      <c r="P235" s="34">
        <v>17445.598983999997</v>
      </c>
      <c r="Q235" s="34">
        <v>15784.351675399997</v>
      </c>
      <c r="R235" s="34">
        <v>17736.939516999995</v>
      </c>
      <c r="S235" s="34">
        <v>19577.400385399997</v>
      </c>
      <c r="T235" s="34">
        <v>20069.912493399996</v>
      </c>
      <c r="U235" s="34">
        <v>18896.712937299999</v>
      </c>
      <c r="V235" s="34">
        <v>19882.806393999999</v>
      </c>
      <c r="W235" s="34">
        <v>19139.1549987</v>
      </c>
      <c r="X235" s="34">
        <v>19802.492087399998</v>
      </c>
      <c r="Y235" s="35">
        <v>21929.233885899997</v>
      </c>
      <c r="Z235" s="35">
        <v>24612.322564499998</v>
      </c>
      <c r="AA235" s="36">
        <v>22244.814215799997</v>
      </c>
      <c r="AB235" s="34">
        <v>15031.0660907</v>
      </c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</row>
    <row r="236" spans="1:59" s="8" customFormat="1" ht="12" customHeight="1" x14ac:dyDescent="0.25">
      <c r="A236" s="8" t="s">
        <v>55</v>
      </c>
      <c r="B236" s="17" t="s">
        <v>69</v>
      </c>
      <c r="C236" s="34">
        <v>3251.6425396399995</v>
      </c>
      <c r="D236" s="34">
        <v>3527.7623761599998</v>
      </c>
      <c r="E236" s="34">
        <v>4447.3391405299999</v>
      </c>
      <c r="F236" s="34">
        <v>4434.0948858799993</v>
      </c>
      <c r="G236" s="34">
        <v>4692.1368383999998</v>
      </c>
      <c r="H236" s="34">
        <v>4584.8754615400003</v>
      </c>
      <c r="I236" s="34">
        <v>4223.2990422699995</v>
      </c>
      <c r="J236" s="34">
        <v>4387.1243544700001</v>
      </c>
      <c r="K236" s="34">
        <v>4832.4895614599991</v>
      </c>
      <c r="L236" s="34">
        <v>5487.2925661399986</v>
      </c>
      <c r="M236" s="34">
        <v>5559.0353101799992</v>
      </c>
      <c r="N236" s="34">
        <v>5604.9068385199998</v>
      </c>
      <c r="O236" s="34">
        <v>5525.8017659899988</v>
      </c>
      <c r="P236" s="34">
        <v>4553.6613492699998</v>
      </c>
      <c r="Q236" s="34">
        <v>4044.5638850099995</v>
      </c>
      <c r="R236" s="34">
        <v>3810.2700991299998</v>
      </c>
      <c r="S236" s="34">
        <v>3415.8492510999995</v>
      </c>
      <c r="T236" s="34">
        <v>2657.0234563399995</v>
      </c>
      <c r="U236" s="34">
        <v>3438.1467777800003</v>
      </c>
      <c r="V236" s="34">
        <v>4226.7702164599996</v>
      </c>
      <c r="W236" s="34">
        <v>4312.1342051699994</v>
      </c>
      <c r="X236" s="34">
        <v>4739.8668614000007</v>
      </c>
      <c r="Y236" s="35">
        <v>5017.5211134399988</v>
      </c>
      <c r="Z236" s="35">
        <v>5276.4526301299993</v>
      </c>
      <c r="AA236" s="36">
        <v>4678.1716730099997</v>
      </c>
      <c r="AB236" s="34">
        <v>3616.0574071599995</v>
      </c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</row>
    <row r="237" spans="1:59" s="8" customFormat="1" ht="12" customHeight="1" x14ac:dyDescent="0.25">
      <c r="A237" s="8" t="s">
        <v>56</v>
      </c>
      <c r="B237" s="17" t="s">
        <v>69</v>
      </c>
      <c r="C237" s="34">
        <v>678.24913837999998</v>
      </c>
      <c r="D237" s="34">
        <v>1139.8260185399997</v>
      </c>
      <c r="E237" s="34">
        <v>1237.1996747000001</v>
      </c>
      <c r="F237" s="34">
        <v>1152.71422706</v>
      </c>
      <c r="G237" s="34">
        <v>922.30167468999991</v>
      </c>
      <c r="H237" s="34">
        <v>898.07290088999991</v>
      </c>
      <c r="I237" s="34">
        <v>1430.1899048799999</v>
      </c>
      <c r="J237" s="34">
        <v>1300.8437471699999</v>
      </c>
      <c r="K237" s="34">
        <v>1145.51834738</v>
      </c>
      <c r="L237" s="34">
        <v>1156.9911898600001</v>
      </c>
      <c r="M237" s="34">
        <v>1179.99199032</v>
      </c>
      <c r="N237" s="34">
        <v>1200.02757688</v>
      </c>
      <c r="O237" s="34">
        <v>1068.9695317399999</v>
      </c>
      <c r="P237" s="34">
        <v>1134.3420262899999</v>
      </c>
      <c r="Q237" s="34">
        <v>1260.4099140600001</v>
      </c>
      <c r="R237" s="34">
        <v>1161.2086279199998</v>
      </c>
      <c r="S237" s="34">
        <v>1146.1268224999999</v>
      </c>
      <c r="T237" s="34">
        <v>1129.9879017899998</v>
      </c>
      <c r="U237" s="34">
        <v>835.54546844999993</v>
      </c>
      <c r="V237" s="34">
        <v>1175.8936017399999</v>
      </c>
      <c r="W237" s="34">
        <v>1612.8812527299999</v>
      </c>
      <c r="X237" s="34">
        <v>2017.8732536599998</v>
      </c>
      <c r="Y237" s="35">
        <v>1757.0248198799998</v>
      </c>
      <c r="Z237" s="35">
        <v>1758.7620604399999</v>
      </c>
      <c r="AA237" s="36">
        <v>2096.47677514</v>
      </c>
      <c r="AB237" s="34">
        <v>1120.7935340799997</v>
      </c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</row>
    <row r="238" spans="1:59" s="8" customFormat="1" ht="12" customHeight="1" x14ac:dyDescent="0.25">
      <c r="A238" s="8" t="s">
        <v>57</v>
      </c>
      <c r="B238" s="17" t="s">
        <v>69</v>
      </c>
      <c r="C238" s="34">
        <v>1219.9904109799998</v>
      </c>
      <c r="D238" s="34">
        <v>2106.3270173000001</v>
      </c>
      <c r="E238" s="34">
        <v>2275.6914372499996</v>
      </c>
      <c r="F238" s="34">
        <v>1524.06813603</v>
      </c>
      <c r="G238" s="34">
        <v>1565.84017348</v>
      </c>
      <c r="H238" s="34">
        <v>982.84494913000003</v>
      </c>
      <c r="I238" s="34">
        <v>1884.9313607299998</v>
      </c>
      <c r="J238" s="34">
        <v>3110.5159949599997</v>
      </c>
      <c r="K238" s="34">
        <v>3669.16229372</v>
      </c>
      <c r="L238" s="34">
        <v>4313.5440596600001</v>
      </c>
      <c r="M238" s="34">
        <v>2553.2475836999997</v>
      </c>
      <c r="N238" s="34">
        <v>2707.8234126899997</v>
      </c>
      <c r="O238" s="34">
        <v>2751.99628132</v>
      </c>
      <c r="P238" s="34">
        <v>2790.4724118700001</v>
      </c>
      <c r="Q238" s="34">
        <v>2608.2241926399993</v>
      </c>
      <c r="R238" s="34">
        <v>3680.54474678</v>
      </c>
      <c r="S238" s="34">
        <v>3293.8257387199997</v>
      </c>
      <c r="T238" s="34">
        <v>4165.3285593700002</v>
      </c>
      <c r="U238" s="34">
        <v>3941.4615237799999</v>
      </c>
      <c r="V238" s="34">
        <v>4121.16340691</v>
      </c>
      <c r="W238" s="34">
        <v>3875.8255771399995</v>
      </c>
      <c r="X238" s="34">
        <v>4228.4137606699996</v>
      </c>
      <c r="Y238" s="35">
        <v>4640.1882750300001</v>
      </c>
      <c r="Z238" s="35">
        <v>5829.8530355999992</v>
      </c>
      <c r="AA238" s="36">
        <v>4222.2286992599993</v>
      </c>
      <c r="AB238" s="34">
        <v>5247.5357318999995</v>
      </c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</row>
    <row r="239" spans="1:59" s="8" customFormat="1" ht="12" customHeight="1" x14ac:dyDescent="0.25">
      <c r="A239" s="8" t="s">
        <v>58</v>
      </c>
      <c r="B239" s="17" t="s">
        <v>69</v>
      </c>
      <c r="C239" s="34">
        <v>125.62696376999999</v>
      </c>
      <c r="D239" s="34">
        <v>205.04399002999997</v>
      </c>
      <c r="E239" s="34">
        <v>175.48995661999999</v>
      </c>
      <c r="F239" s="34">
        <v>107.08280263999998</v>
      </c>
      <c r="G239" s="34">
        <v>80.493983130000004</v>
      </c>
      <c r="H239" s="34">
        <v>63.529432229999991</v>
      </c>
      <c r="I239" s="34">
        <v>33.834303139999996</v>
      </c>
      <c r="J239" s="34">
        <v>26.318753559999998</v>
      </c>
      <c r="K239" s="34">
        <v>31.940534559999996</v>
      </c>
      <c r="L239" s="34">
        <v>24.11964511</v>
      </c>
      <c r="M239" s="34">
        <v>31.94273918</v>
      </c>
      <c r="N239" s="34">
        <v>37.168790889999997</v>
      </c>
      <c r="O239" s="34">
        <v>60.678858569999996</v>
      </c>
      <c r="P239" s="34">
        <v>81.470629790000004</v>
      </c>
      <c r="Q239" s="34">
        <v>261.16920598999997</v>
      </c>
      <c r="R239" s="34">
        <v>474.73074538999998</v>
      </c>
      <c r="S239" s="34">
        <v>522.98326333</v>
      </c>
      <c r="T239" s="34">
        <v>498.14932133999997</v>
      </c>
      <c r="U239" s="34">
        <v>559.27241084000002</v>
      </c>
      <c r="V239" s="34">
        <v>561.72394827999995</v>
      </c>
      <c r="W239" s="34">
        <v>385.28820967999997</v>
      </c>
      <c r="X239" s="34">
        <v>246.24723552</v>
      </c>
      <c r="Y239" s="35">
        <v>173.64028044</v>
      </c>
      <c r="Z239" s="35">
        <v>281.40761758999992</v>
      </c>
      <c r="AA239" s="36">
        <v>245.65529504999998</v>
      </c>
      <c r="AB239" s="34">
        <v>188.48949844999999</v>
      </c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</row>
    <row r="240" spans="1:59" s="8" customFormat="1" ht="12" customHeight="1" x14ac:dyDescent="0.25">
      <c r="A240" s="8" t="s">
        <v>59</v>
      </c>
      <c r="B240" s="17" t="s">
        <v>69</v>
      </c>
      <c r="C240" s="34">
        <v>50.472570279999999</v>
      </c>
      <c r="D240" s="34">
        <v>57.541684309999994</v>
      </c>
      <c r="E240" s="34">
        <v>52.196583119999993</v>
      </c>
      <c r="F240" s="34">
        <v>324.45502771000002</v>
      </c>
      <c r="G240" s="34">
        <v>331.27281506000003</v>
      </c>
      <c r="H240" s="34">
        <v>271.52651074999994</v>
      </c>
      <c r="I240" s="34">
        <v>418.73009045999993</v>
      </c>
      <c r="J240" s="34">
        <v>462.85996899999992</v>
      </c>
      <c r="K240" s="34">
        <v>332.68046492999997</v>
      </c>
      <c r="L240" s="34">
        <v>393.97882171999998</v>
      </c>
      <c r="M240" s="34">
        <v>559.97127537999995</v>
      </c>
      <c r="N240" s="34">
        <v>617.30793002999997</v>
      </c>
      <c r="O240" s="34">
        <v>730.83373461999986</v>
      </c>
      <c r="P240" s="34">
        <v>768.83476955999993</v>
      </c>
      <c r="Q240" s="34">
        <v>495.17308433999995</v>
      </c>
      <c r="R240" s="34">
        <v>523.77031266999995</v>
      </c>
      <c r="S240" s="34">
        <v>512.1233052099999</v>
      </c>
      <c r="T240" s="34">
        <v>459.79003564999999</v>
      </c>
      <c r="U240" s="34">
        <v>308.92788904999998</v>
      </c>
      <c r="V240" s="34">
        <v>337.46889956999996</v>
      </c>
      <c r="W240" s="34">
        <v>335.45608150999999</v>
      </c>
      <c r="X240" s="34">
        <v>343.20311618999995</v>
      </c>
      <c r="Y240" s="35">
        <v>359.15574650999997</v>
      </c>
      <c r="Z240" s="35">
        <v>350.73960965999999</v>
      </c>
      <c r="AA240" s="36">
        <v>204.59424754999998</v>
      </c>
      <c r="AB240" s="34">
        <v>52.458932900000001</v>
      </c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</row>
    <row r="241" spans="1:59" s="8" customFormat="1" ht="12" customHeight="1" x14ac:dyDescent="0.25">
      <c r="A241" s="8" t="s">
        <v>60</v>
      </c>
      <c r="B241" s="17" t="s">
        <v>69</v>
      </c>
      <c r="C241" s="34">
        <v>131.69738494000001</v>
      </c>
      <c r="D241" s="34">
        <v>175.05564648000001</v>
      </c>
      <c r="E241" s="34">
        <v>242.11577763999998</v>
      </c>
      <c r="F241" s="34">
        <v>302.45622703999999</v>
      </c>
      <c r="G241" s="34">
        <v>441.35610551999997</v>
      </c>
      <c r="H241" s="34">
        <v>489.32532978999996</v>
      </c>
      <c r="I241" s="34">
        <v>634.00131266999995</v>
      </c>
      <c r="J241" s="34">
        <v>1646.5612324699998</v>
      </c>
      <c r="K241" s="34">
        <v>2165.20690595</v>
      </c>
      <c r="L241" s="34">
        <v>3159.5224929399997</v>
      </c>
      <c r="M241" s="34">
        <v>3984.4990131099999</v>
      </c>
      <c r="N241" s="34">
        <v>4791.8044016700005</v>
      </c>
      <c r="O241" s="34">
        <v>5508.5351821499989</v>
      </c>
      <c r="P241" s="34">
        <v>6322.2593218399998</v>
      </c>
      <c r="Q241" s="34">
        <v>5899.8375951899989</v>
      </c>
      <c r="R241" s="34">
        <v>7202.2168601900003</v>
      </c>
      <c r="S241" s="34">
        <v>7443.490472989999</v>
      </c>
      <c r="T241" s="34">
        <v>7013.0747942199987</v>
      </c>
      <c r="U241" s="34">
        <v>6808.3758272199993</v>
      </c>
      <c r="V241" s="34">
        <v>7345.8654901499995</v>
      </c>
      <c r="W241" s="34">
        <v>7713.72728104</v>
      </c>
      <c r="X241" s="34">
        <v>8869.1631114899992</v>
      </c>
      <c r="Y241" s="35">
        <v>9741.2248033099986</v>
      </c>
      <c r="Z241" s="35">
        <v>11040.373197699999</v>
      </c>
      <c r="AA241" s="36">
        <v>11132.217666899998</v>
      </c>
      <c r="AB241" s="34">
        <v>7964.7596442699987</v>
      </c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</row>
    <row r="242" spans="1:59" s="8" customFormat="1" ht="12" customHeight="1" x14ac:dyDescent="0.25">
      <c r="A242" s="8" t="s">
        <v>61</v>
      </c>
      <c r="B242" s="17" t="s">
        <v>69</v>
      </c>
      <c r="C242" s="34">
        <v>751.35433757999988</v>
      </c>
      <c r="D242" s="34">
        <v>846.38227805999986</v>
      </c>
      <c r="E242" s="34">
        <v>874.34898506999991</v>
      </c>
      <c r="F242" s="34">
        <v>706.35253182999986</v>
      </c>
      <c r="G242" s="34">
        <v>752.39050897999994</v>
      </c>
      <c r="H242" s="34">
        <v>820.83293687999992</v>
      </c>
      <c r="I242" s="34">
        <v>851.59069280999984</v>
      </c>
      <c r="J242" s="34">
        <v>900.95103229999995</v>
      </c>
      <c r="K242" s="34">
        <v>1133.1008252299998</v>
      </c>
      <c r="L242" s="34">
        <v>1108.1268898699998</v>
      </c>
      <c r="M242" s="34">
        <v>1381.4799282899996</v>
      </c>
      <c r="N242" s="34">
        <v>1563.0436130099999</v>
      </c>
      <c r="O242" s="34">
        <v>1391.22765562</v>
      </c>
      <c r="P242" s="34">
        <v>1679.03418276</v>
      </c>
      <c r="Q242" s="34">
        <v>1438.0141012599997</v>
      </c>
      <c r="R242" s="34">
        <v>1716.4531980199999</v>
      </c>
      <c r="S242" s="34">
        <v>1691.0471571399999</v>
      </c>
      <c r="T242" s="34">
        <v>1576.6582438199998</v>
      </c>
      <c r="U242" s="34">
        <v>1480.8344355199997</v>
      </c>
      <c r="V242" s="34">
        <v>1484.8159792399999</v>
      </c>
      <c r="W242" s="34">
        <v>1436.40362635</v>
      </c>
      <c r="X242" s="34">
        <v>1526.2264590099999</v>
      </c>
      <c r="Y242" s="35">
        <v>1737.04986037</v>
      </c>
      <c r="Z242" s="35">
        <v>2124.9053500399996</v>
      </c>
      <c r="AA242" s="36">
        <v>1946.5008857799999</v>
      </c>
      <c r="AB242" s="34">
        <v>1013.7900977599999</v>
      </c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</row>
    <row r="243" spans="1:59" s="8" customFormat="1" ht="12" customHeight="1" x14ac:dyDescent="0.25">
      <c r="A243" s="8" t="s">
        <v>62</v>
      </c>
      <c r="B243" s="17" t="s">
        <v>69</v>
      </c>
      <c r="C243" s="34">
        <v>4697.8445995799993</v>
      </c>
      <c r="D243" s="34">
        <v>5433.8790327799989</v>
      </c>
      <c r="E243" s="34">
        <v>6588.6865465299989</v>
      </c>
      <c r="F243" s="34">
        <v>6425.4465609399995</v>
      </c>
      <c r="G243" s="34">
        <v>6936.9250147999992</v>
      </c>
      <c r="H243" s="34">
        <v>6962.0235111899992</v>
      </c>
      <c r="I243" s="34">
        <v>7413.7402284</v>
      </c>
      <c r="J243" s="34">
        <v>7443.432050559999</v>
      </c>
      <c r="K243" s="34">
        <v>8177.1813951299991</v>
      </c>
      <c r="L243" s="34">
        <v>9055.4490922500008</v>
      </c>
      <c r="M243" s="34">
        <v>9490.7909944100011</v>
      </c>
      <c r="N243" s="34">
        <v>9350.9111623399986</v>
      </c>
      <c r="O243" s="34">
        <v>9016.2729948499982</v>
      </c>
      <c r="P243" s="34">
        <v>10318.621395169997</v>
      </c>
      <c r="Q243" s="34">
        <v>9933.2747630600006</v>
      </c>
      <c r="R243" s="34">
        <v>11779.5161451</v>
      </c>
      <c r="S243" s="34">
        <v>11242.9557295</v>
      </c>
      <c r="T243" s="34">
        <v>10803.44378861</v>
      </c>
      <c r="U243" s="34">
        <v>8561.9570306599999</v>
      </c>
      <c r="V243" s="34">
        <v>10447.145229619999</v>
      </c>
      <c r="W243" s="34">
        <v>10965.803028509999</v>
      </c>
      <c r="X243" s="34">
        <v>11428.871334099998</v>
      </c>
      <c r="Y243" s="35">
        <v>11617.101789699998</v>
      </c>
      <c r="Z243" s="35">
        <v>10809.12509435</v>
      </c>
      <c r="AA243" s="36">
        <v>11866.190780399998</v>
      </c>
      <c r="AB243" s="34">
        <v>8783.8939214399998</v>
      </c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</row>
    <row r="244" spans="1:59" s="8" customFormat="1" ht="12" customHeight="1" x14ac:dyDescent="0.25">
      <c r="A244" s="8" t="s">
        <v>63</v>
      </c>
      <c r="B244" s="17" t="s">
        <v>69</v>
      </c>
      <c r="C244" s="34">
        <v>1677.3454438399997</v>
      </c>
      <c r="D244" s="34">
        <v>1762.8946206299997</v>
      </c>
      <c r="E244" s="34">
        <v>2134.5285163399999</v>
      </c>
      <c r="F244" s="34">
        <v>1964.8113571899996</v>
      </c>
      <c r="G244" s="34">
        <v>1428.44715277</v>
      </c>
      <c r="H244" s="34">
        <v>2122.3997994099996</v>
      </c>
      <c r="I244" s="34">
        <v>1768.2386195099998</v>
      </c>
      <c r="J244" s="34">
        <v>1770.3407246799998</v>
      </c>
      <c r="K244" s="34">
        <v>1989.9627644599998</v>
      </c>
      <c r="L244" s="34">
        <v>1827.1416566699997</v>
      </c>
      <c r="M244" s="34">
        <v>1713.9630797299999</v>
      </c>
      <c r="N244" s="34">
        <v>1589.6125909399998</v>
      </c>
      <c r="O244" s="34">
        <v>2107.5009774499995</v>
      </c>
      <c r="P244" s="34">
        <v>1326.5617417799999</v>
      </c>
      <c r="Q244" s="34">
        <v>1185.0460816699999</v>
      </c>
      <c r="R244" s="34">
        <v>1157.6823382299999</v>
      </c>
      <c r="S244" s="34">
        <v>862.04720546999988</v>
      </c>
      <c r="T244" s="34">
        <v>965.77126953999993</v>
      </c>
      <c r="U244" s="34">
        <v>843.92412675999992</v>
      </c>
      <c r="V244" s="34">
        <v>823.80807156999992</v>
      </c>
      <c r="W244" s="34">
        <v>776.61487353999996</v>
      </c>
      <c r="X244" s="34">
        <v>713.58037849999994</v>
      </c>
      <c r="Y244" s="35">
        <v>843.27596847999996</v>
      </c>
      <c r="Z244" s="35">
        <v>826.0159984999998</v>
      </c>
      <c r="AA244" s="36">
        <v>1380.55839713</v>
      </c>
      <c r="AB244" s="34">
        <v>1051.0569942399998</v>
      </c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</row>
    <row r="245" spans="1:59" s="8" customFormat="1" ht="12" customHeight="1" x14ac:dyDescent="0.25">
      <c r="A245" s="8" t="s">
        <v>64</v>
      </c>
      <c r="B245" s="17" t="s">
        <v>69</v>
      </c>
      <c r="C245" s="34">
        <v>915.18626363999988</v>
      </c>
      <c r="D245" s="34">
        <v>752.19760472999985</v>
      </c>
      <c r="E245" s="34">
        <v>865.11713881999992</v>
      </c>
      <c r="F245" s="34">
        <v>913.75105601999985</v>
      </c>
      <c r="G245" s="34">
        <v>795.81270449999988</v>
      </c>
      <c r="H245" s="34">
        <v>947.15325363999989</v>
      </c>
      <c r="I245" s="34">
        <v>1031.2054934499999</v>
      </c>
      <c r="J245" s="34">
        <v>1004.81839667</v>
      </c>
      <c r="K245" s="34">
        <v>1074.0026791999999</v>
      </c>
      <c r="L245" s="34">
        <v>1460.5409084200001</v>
      </c>
      <c r="M245" s="34">
        <v>1383.4894394199998</v>
      </c>
      <c r="N245" s="34">
        <v>1350.660443</v>
      </c>
      <c r="O245" s="34">
        <v>1617.2210471999999</v>
      </c>
      <c r="P245" s="34">
        <v>1626.7769725899998</v>
      </c>
      <c r="Q245" s="34">
        <v>1359.6453718099999</v>
      </c>
      <c r="R245" s="34">
        <v>1762.55951839</v>
      </c>
      <c r="S245" s="34">
        <v>1860.5923559299997</v>
      </c>
      <c r="T245" s="34">
        <v>1988.8571475299998</v>
      </c>
      <c r="U245" s="34">
        <v>1921.5434850699999</v>
      </c>
      <c r="V245" s="34">
        <v>1972.6531905299998</v>
      </c>
      <c r="W245" s="34">
        <v>1773.49112666</v>
      </c>
      <c r="X245" s="34">
        <v>1591.8800426099999</v>
      </c>
      <c r="Y245" s="35">
        <v>1747.2605579000001</v>
      </c>
      <c r="Z245" s="35">
        <v>1797.6647849599999</v>
      </c>
      <c r="AA245" s="36">
        <v>2328.5802710499997</v>
      </c>
      <c r="AB245" s="34">
        <v>1273.4766967999999</v>
      </c>
      <c r="AC245" s="17"/>
      <c r="AD245" s="37">
        <f>AC253/SUM(AC253,AC269,AC285)</f>
        <v>7.5324048368981475E-2</v>
      </c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</row>
    <row r="246" spans="1:59" s="8" customFormat="1" ht="12" customHeight="1" x14ac:dyDescent="0.25">
      <c r="A246" s="8" t="s">
        <v>65</v>
      </c>
      <c r="B246" s="17" t="s">
        <v>69</v>
      </c>
      <c r="C246" s="34">
        <v>596.57017199999996</v>
      </c>
      <c r="D246" s="34">
        <v>567.70508233999999</v>
      </c>
      <c r="E246" s="34">
        <v>644.2296471599999</v>
      </c>
      <c r="F246" s="34">
        <v>689.34829776999993</v>
      </c>
      <c r="G246" s="34">
        <v>686.99376360999986</v>
      </c>
      <c r="H246" s="34">
        <v>899.45519762999982</v>
      </c>
      <c r="I246" s="34">
        <v>923.40178006999997</v>
      </c>
      <c r="J246" s="34">
        <v>955.63222215999997</v>
      </c>
      <c r="K246" s="34">
        <v>944.30157766999992</v>
      </c>
      <c r="L246" s="34">
        <v>682.14911115999996</v>
      </c>
      <c r="M246" s="34">
        <v>659.40184199999987</v>
      </c>
      <c r="N246" s="34">
        <v>668.92580039999996</v>
      </c>
      <c r="O246" s="34">
        <v>780.16872097999988</v>
      </c>
      <c r="P246" s="34">
        <v>820.43169603999991</v>
      </c>
      <c r="Q246" s="34">
        <v>688.82029127999988</v>
      </c>
      <c r="R246" s="34">
        <v>854.06758337999986</v>
      </c>
      <c r="S246" s="34">
        <v>1138.05681099</v>
      </c>
      <c r="T246" s="34">
        <v>979.1698475899999</v>
      </c>
      <c r="U246" s="34">
        <v>1005.3640401199999</v>
      </c>
      <c r="V246" s="34">
        <v>1111.9904864199998</v>
      </c>
      <c r="W246" s="34">
        <v>1094.15180369</v>
      </c>
      <c r="X246" s="34">
        <v>1112.0489088499999</v>
      </c>
      <c r="Y246" s="35">
        <v>1149.7655478099998</v>
      </c>
      <c r="Z246" s="35">
        <v>1545.7230159799999</v>
      </c>
      <c r="AA246" s="36">
        <v>1285.7454070999997</v>
      </c>
      <c r="AB246" s="34">
        <v>908.38721555999996</v>
      </c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</row>
    <row r="247" spans="1:59" s="8" customFormat="1" ht="12" customHeight="1" x14ac:dyDescent="0.25">
      <c r="A247" s="8" t="s">
        <v>66</v>
      </c>
      <c r="B247" s="17" t="s">
        <v>69</v>
      </c>
      <c r="C247" s="34">
        <v>572.59272487999999</v>
      </c>
      <c r="D247" s="34">
        <v>530.84824517999994</v>
      </c>
      <c r="E247" s="34">
        <v>549.85427419999985</v>
      </c>
      <c r="F247" s="34">
        <v>641.2930933199998</v>
      </c>
      <c r="G247" s="34">
        <v>593.66117590999988</v>
      </c>
      <c r="H247" s="34">
        <v>667.97119994000002</v>
      </c>
      <c r="I247" s="34">
        <v>799.20892160999995</v>
      </c>
      <c r="J247" s="34">
        <v>810.01927577999993</v>
      </c>
      <c r="K247" s="34">
        <v>1017.3902422199999</v>
      </c>
      <c r="L247" s="34">
        <v>1171.1867380399999</v>
      </c>
      <c r="M247" s="34">
        <v>1001.1333743399999</v>
      </c>
      <c r="N247" s="34">
        <v>1210.60203671</v>
      </c>
      <c r="O247" s="34">
        <v>1258.57677253</v>
      </c>
      <c r="P247" s="34">
        <v>1270.7385587599997</v>
      </c>
      <c r="Q247" s="34">
        <v>1114.4453307900001</v>
      </c>
      <c r="R247" s="34">
        <v>1240.6950997099998</v>
      </c>
      <c r="S247" s="34">
        <v>1292.9423890899998</v>
      </c>
      <c r="T247" s="34">
        <v>1399.93259769</v>
      </c>
      <c r="U247" s="34">
        <v>1476.3844100499998</v>
      </c>
      <c r="V247" s="34">
        <v>1645.3696353599998</v>
      </c>
      <c r="W247" s="34">
        <v>1468.6770585299998</v>
      </c>
      <c r="X247" s="34">
        <v>1441.09836464</v>
      </c>
      <c r="Y247" s="35">
        <v>1635.6946604899997</v>
      </c>
      <c r="Z247" s="35">
        <v>1810.3248153099998</v>
      </c>
      <c r="AA247" s="36">
        <v>1664.0615060299999</v>
      </c>
      <c r="AB247" s="34">
        <v>1025.0061020099999</v>
      </c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</row>
    <row r="248" spans="1:59" s="8" customFormat="1" ht="12" customHeight="1" x14ac:dyDescent="0.25">
      <c r="A248" s="8" t="s">
        <v>355</v>
      </c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8"/>
      <c r="Z248" s="18"/>
      <c r="AA248" s="2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</row>
    <row r="249" spans="1:59" s="8" customFormat="1" ht="12" customHeight="1" x14ac:dyDescent="0.25"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8"/>
      <c r="Z249" s="18"/>
      <c r="AA249" s="2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</row>
    <row r="250" spans="1:59" s="8" customFormat="1" ht="12" customHeight="1" x14ac:dyDescent="0.25">
      <c r="A250" s="10" t="s">
        <v>93</v>
      </c>
      <c r="C250" s="11"/>
      <c r="D250" s="11"/>
      <c r="E250" s="11"/>
      <c r="F250" s="11"/>
      <c r="G250" s="11"/>
      <c r="H250" s="11"/>
      <c r="I250" s="11"/>
      <c r="J250" s="11"/>
      <c r="K250" s="11"/>
      <c r="L250" s="12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  <c r="AA250" s="12"/>
      <c r="AB250" s="12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</row>
    <row r="251" spans="1:59" s="8" customFormat="1" ht="12" customHeight="1" x14ac:dyDescent="0.25">
      <c r="A251" s="13" t="s">
        <v>45</v>
      </c>
      <c r="C251" s="11"/>
      <c r="D251" s="11"/>
      <c r="E251" s="11"/>
      <c r="F251" s="11"/>
      <c r="G251" s="11"/>
      <c r="H251" s="11"/>
      <c r="I251" s="11"/>
      <c r="J251" s="11"/>
      <c r="K251" s="11"/>
      <c r="L251" s="12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  <c r="AA251" s="12"/>
      <c r="AB251" s="12"/>
      <c r="AC251" s="11" t="s">
        <v>46</v>
      </c>
      <c r="AD251" s="14"/>
      <c r="AE251" s="11" t="s">
        <v>47</v>
      </c>
      <c r="AF251" s="11"/>
      <c r="AG251" s="11"/>
      <c r="AH251" s="14" t="s">
        <v>48</v>
      </c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</row>
    <row r="252" spans="1:59" s="8" customFormat="1" ht="12" customHeight="1" x14ac:dyDescent="0.25">
      <c r="A252" s="13"/>
      <c r="C252" s="11"/>
      <c r="D252" s="9">
        <v>1995</v>
      </c>
      <c r="E252" s="9">
        <v>1996</v>
      </c>
      <c r="F252" s="9">
        <v>1997</v>
      </c>
      <c r="G252" s="9">
        <v>1998</v>
      </c>
      <c r="H252" s="9">
        <v>1999</v>
      </c>
      <c r="I252" s="9">
        <v>2000</v>
      </c>
      <c r="J252" s="9">
        <v>2001</v>
      </c>
      <c r="K252" s="9">
        <v>2002</v>
      </c>
      <c r="L252" s="15">
        <v>2003</v>
      </c>
      <c r="M252" s="9">
        <v>2004</v>
      </c>
      <c r="N252" s="9">
        <v>2005</v>
      </c>
      <c r="O252" s="9">
        <v>2006</v>
      </c>
      <c r="P252" s="9">
        <v>2007</v>
      </c>
      <c r="Q252" s="9">
        <v>2008</v>
      </c>
      <c r="R252" s="9">
        <v>2009</v>
      </c>
      <c r="S252" s="9">
        <v>2010</v>
      </c>
      <c r="T252" s="9">
        <v>2011</v>
      </c>
      <c r="U252" s="9">
        <v>2012</v>
      </c>
      <c r="V252" s="9">
        <v>2013</v>
      </c>
      <c r="W252" s="9">
        <v>2014</v>
      </c>
      <c r="X252" s="9">
        <v>2015</v>
      </c>
      <c r="Y252" s="9">
        <v>2016</v>
      </c>
      <c r="Z252" s="15">
        <v>2017</v>
      </c>
      <c r="AA252" s="15">
        <v>2018</v>
      </c>
      <c r="AB252" s="15">
        <v>2019</v>
      </c>
      <c r="AC252" s="9">
        <v>2020</v>
      </c>
      <c r="AD252" s="16">
        <v>2021</v>
      </c>
      <c r="AE252" s="9">
        <v>2022</v>
      </c>
      <c r="AF252" s="9">
        <v>2023</v>
      </c>
      <c r="AG252" s="9">
        <v>2024</v>
      </c>
      <c r="AH252" s="16">
        <v>2025</v>
      </c>
      <c r="AI252" s="9">
        <v>2026</v>
      </c>
      <c r="AJ252" s="9">
        <v>2027</v>
      </c>
      <c r="AK252" s="9">
        <v>2028</v>
      </c>
      <c r="AL252" s="9">
        <v>2029</v>
      </c>
      <c r="AM252" s="9">
        <v>2030</v>
      </c>
      <c r="AN252" s="9">
        <v>2031</v>
      </c>
      <c r="AO252" s="9">
        <v>2032</v>
      </c>
      <c r="AP252" s="9">
        <v>2033</v>
      </c>
      <c r="AQ252" s="9">
        <v>2034</v>
      </c>
      <c r="AR252" s="9">
        <v>2035</v>
      </c>
      <c r="AS252" s="9">
        <v>2036</v>
      </c>
      <c r="AT252" s="9">
        <v>2037</v>
      </c>
      <c r="AU252" s="9">
        <v>2038</v>
      </c>
      <c r="AV252" s="9">
        <v>2039</v>
      </c>
      <c r="AW252" s="9">
        <v>2040</v>
      </c>
      <c r="AX252" s="9">
        <v>2041</v>
      </c>
      <c r="AY252" s="9">
        <v>2042</v>
      </c>
      <c r="AZ252" s="9">
        <v>2043</v>
      </c>
      <c r="BA252" s="9">
        <v>2044</v>
      </c>
      <c r="BB252" s="9">
        <v>2045</v>
      </c>
      <c r="BC252" s="9">
        <v>2046</v>
      </c>
      <c r="BD252" s="9">
        <v>2047</v>
      </c>
      <c r="BE252" s="9">
        <v>2048</v>
      </c>
      <c r="BF252" s="9">
        <v>2049</v>
      </c>
      <c r="BG252" s="9">
        <v>2050</v>
      </c>
    </row>
    <row r="253" spans="1:59" s="8" customFormat="1" ht="12" customHeight="1" x14ac:dyDescent="0.25">
      <c r="A253" s="13" t="s">
        <v>49</v>
      </c>
      <c r="B253" s="8" t="s">
        <v>50</v>
      </c>
      <c r="C253" s="11" t="s">
        <v>51</v>
      </c>
      <c r="D253" s="17">
        <v>0.49487861058830518</v>
      </c>
      <c r="E253" s="17">
        <v>0.46062436462002637</v>
      </c>
      <c r="F253" s="17">
        <v>0.40197425495348899</v>
      </c>
      <c r="G253" s="17">
        <v>0.38510254799460314</v>
      </c>
      <c r="H253" s="17">
        <v>0.33937583032317342</v>
      </c>
      <c r="I253" s="17">
        <v>0.30621799087731683</v>
      </c>
      <c r="J253" s="17">
        <v>0.25472896398483108</v>
      </c>
      <c r="K253" s="17">
        <v>0.18202239152463845</v>
      </c>
      <c r="L253" s="18">
        <v>0.18142912968267219</v>
      </c>
      <c r="M253" s="17">
        <v>0.16354262689119478</v>
      </c>
      <c r="N253" s="17">
        <v>0.14880225684172327</v>
      </c>
      <c r="O253" s="17">
        <v>0.14279413617545528</v>
      </c>
      <c r="P253" s="17">
        <v>0.12811364200875816</v>
      </c>
      <c r="Q253" s="17">
        <v>0.11277860301101242</v>
      </c>
      <c r="R253" s="17">
        <v>9.6166219644272091E-2</v>
      </c>
      <c r="S253" s="17">
        <v>9.3006602101734281E-2</v>
      </c>
      <c r="T253" s="17">
        <v>8.3029533770038091E-2</v>
      </c>
      <c r="U253" s="17">
        <v>6.7825722162147148E-2</v>
      </c>
      <c r="V253" s="17">
        <v>6.2669945535320667E-2</v>
      </c>
      <c r="W253" s="17">
        <v>6.4494290434711957E-2</v>
      </c>
      <c r="X253" s="17">
        <v>6.9083323821525836E-2</v>
      </c>
      <c r="Y253" s="17">
        <v>7.3439226696725868E-2</v>
      </c>
      <c r="Z253" s="18">
        <v>7.957984477288163E-2</v>
      </c>
      <c r="AA253" s="18">
        <v>8.2941762432928001E-2</v>
      </c>
      <c r="AB253" s="18">
        <v>8.3521602726304392E-2</v>
      </c>
      <c r="AC253" s="17">
        <v>7.5324048368981489E-2</v>
      </c>
      <c r="AD253" s="19">
        <v>7.8961296999564279E-2</v>
      </c>
      <c r="AE253" s="17">
        <v>8.0065711060131967E-2</v>
      </c>
      <c r="AF253" s="17">
        <v>8.0162884317582034E-2</v>
      </c>
      <c r="AG253" s="17">
        <v>7.9607108694512818E-2</v>
      </c>
      <c r="AH253" s="19">
        <v>7.9607108694512818E-2</v>
      </c>
      <c r="AI253" s="17">
        <v>7.9607108694512818E-2</v>
      </c>
      <c r="AJ253" s="17">
        <v>7.9607108694512818E-2</v>
      </c>
      <c r="AK253" s="17">
        <v>7.9607108694512818E-2</v>
      </c>
      <c r="AL253" s="17">
        <v>7.9607108694512818E-2</v>
      </c>
      <c r="AM253" s="17">
        <v>7.9607108694512818E-2</v>
      </c>
      <c r="AN253" s="17">
        <v>7.9607108694512818E-2</v>
      </c>
      <c r="AO253" s="17">
        <v>7.9607108694512818E-2</v>
      </c>
      <c r="AP253" s="17">
        <v>7.9607108694512818E-2</v>
      </c>
      <c r="AQ253" s="17">
        <v>7.9607108694512818E-2</v>
      </c>
      <c r="AR253" s="17">
        <v>7.9607108694512818E-2</v>
      </c>
      <c r="AS253" s="17">
        <v>7.9607108694512818E-2</v>
      </c>
      <c r="AT253" s="17">
        <v>7.9607108694512818E-2</v>
      </c>
      <c r="AU253" s="17">
        <v>7.9607108694512818E-2</v>
      </c>
      <c r="AV253" s="17">
        <v>7.9607108694512818E-2</v>
      </c>
      <c r="AW253" s="17">
        <v>7.9607108694512818E-2</v>
      </c>
      <c r="AX253" s="17">
        <v>7.9607108694512818E-2</v>
      </c>
      <c r="AY253" s="17">
        <v>7.9607108694512818E-2</v>
      </c>
      <c r="AZ253" s="17">
        <v>7.9607108694512818E-2</v>
      </c>
      <c r="BA253" s="17">
        <v>7.9607108694512818E-2</v>
      </c>
      <c r="BB253" s="17">
        <v>7.9607108694512818E-2</v>
      </c>
      <c r="BC253" s="17">
        <v>7.9607108694512818E-2</v>
      </c>
      <c r="BD253" s="17">
        <v>7.9607108694512818E-2</v>
      </c>
      <c r="BE253" s="17">
        <v>7.9607108694512818E-2</v>
      </c>
      <c r="BF253" s="17">
        <v>7.9607108694512818E-2</v>
      </c>
      <c r="BG253" s="17">
        <v>7.9607108694512818E-2</v>
      </c>
    </row>
    <row r="254" spans="1:59" s="8" customFormat="1" ht="12" customHeight="1" x14ac:dyDescent="0.25">
      <c r="A254" s="13" t="s">
        <v>52</v>
      </c>
      <c r="B254" s="8" t="s">
        <v>50</v>
      </c>
      <c r="C254" s="11" t="s">
        <v>51</v>
      </c>
      <c r="D254" s="17">
        <v>0.49487861058830518</v>
      </c>
      <c r="E254" s="17">
        <v>0.46062436462002637</v>
      </c>
      <c r="F254" s="17">
        <v>0.40197425495348899</v>
      </c>
      <c r="G254" s="17">
        <v>0.38510254799460314</v>
      </c>
      <c r="H254" s="17">
        <v>0.33937583032317342</v>
      </c>
      <c r="I254" s="17">
        <v>0.30621799087731683</v>
      </c>
      <c r="J254" s="17">
        <v>0.25472896398483108</v>
      </c>
      <c r="K254" s="17">
        <v>0.18202239152463845</v>
      </c>
      <c r="L254" s="18">
        <v>0.18142912968267219</v>
      </c>
      <c r="M254" s="17">
        <v>0.16354262689119478</v>
      </c>
      <c r="N254" s="17">
        <v>0.14880225684172327</v>
      </c>
      <c r="O254" s="17">
        <v>0.14279413617545528</v>
      </c>
      <c r="P254" s="17">
        <v>0.12811364200875816</v>
      </c>
      <c r="Q254" s="17">
        <v>0.11277860301101242</v>
      </c>
      <c r="R254" s="17">
        <v>9.6166219644272091E-2</v>
      </c>
      <c r="S254" s="17">
        <v>9.3006602101734281E-2</v>
      </c>
      <c r="T254" s="17">
        <v>8.3029533770038091E-2</v>
      </c>
      <c r="U254" s="17">
        <v>6.7825722162147148E-2</v>
      </c>
      <c r="V254" s="17">
        <v>6.2669945535320667E-2</v>
      </c>
      <c r="W254" s="17">
        <v>6.4494290434711957E-2</v>
      </c>
      <c r="X254" s="17">
        <v>6.9083323821525836E-2</v>
      </c>
      <c r="Y254" s="17">
        <v>7.3439226696725868E-2</v>
      </c>
      <c r="Z254" s="18">
        <v>7.957984477288163E-2</v>
      </c>
      <c r="AA254" s="18">
        <v>8.2941762432928001E-2</v>
      </c>
      <c r="AB254" s="18">
        <v>8.3521602726304392E-2</v>
      </c>
      <c r="AC254" s="17">
        <v>7.5324048368981489E-2</v>
      </c>
      <c r="AD254" s="19">
        <v>7.8961296999564279E-2</v>
      </c>
      <c r="AE254" s="17">
        <v>8.0065711060131967E-2</v>
      </c>
      <c r="AF254" s="17">
        <v>8.0162884317582034E-2</v>
      </c>
      <c r="AG254" s="17">
        <v>7.9607108694512818E-2</v>
      </c>
      <c r="AH254" s="19">
        <v>7.9607108694512818E-2</v>
      </c>
      <c r="AI254" s="17">
        <v>7.9607108694512818E-2</v>
      </c>
      <c r="AJ254" s="17">
        <v>7.9607108694512818E-2</v>
      </c>
      <c r="AK254" s="17">
        <v>7.9607108694512818E-2</v>
      </c>
      <c r="AL254" s="17">
        <v>7.9607108694512818E-2</v>
      </c>
      <c r="AM254" s="17">
        <v>7.9607108694512818E-2</v>
      </c>
      <c r="AN254" s="17">
        <v>7.9607108694512818E-2</v>
      </c>
      <c r="AO254" s="17">
        <v>7.9607108694512818E-2</v>
      </c>
      <c r="AP254" s="17">
        <v>7.9607108694512818E-2</v>
      </c>
      <c r="AQ254" s="17">
        <v>7.9607108694512818E-2</v>
      </c>
      <c r="AR254" s="17">
        <v>7.9607108694512818E-2</v>
      </c>
      <c r="AS254" s="17">
        <v>7.9607108694512818E-2</v>
      </c>
      <c r="AT254" s="17">
        <v>7.9607108694512818E-2</v>
      </c>
      <c r="AU254" s="17">
        <v>7.9607108694512818E-2</v>
      </c>
      <c r="AV254" s="17">
        <v>7.9607108694512818E-2</v>
      </c>
      <c r="AW254" s="17">
        <v>7.9607108694512818E-2</v>
      </c>
      <c r="AX254" s="17">
        <v>7.9607108694512818E-2</v>
      </c>
      <c r="AY254" s="17">
        <v>7.9607108694512818E-2</v>
      </c>
      <c r="AZ254" s="17">
        <v>7.9607108694512818E-2</v>
      </c>
      <c r="BA254" s="17">
        <v>7.9607108694512818E-2</v>
      </c>
      <c r="BB254" s="17">
        <v>7.9607108694512818E-2</v>
      </c>
      <c r="BC254" s="17">
        <v>7.9607108694512818E-2</v>
      </c>
      <c r="BD254" s="17">
        <v>7.9607108694512818E-2</v>
      </c>
      <c r="BE254" s="17">
        <v>7.9607108694512818E-2</v>
      </c>
      <c r="BF254" s="17">
        <v>7.9607108694512818E-2</v>
      </c>
      <c r="BG254" s="17">
        <v>7.9607108694512818E-2</v>
      </c>
    </row>
    <row r="255" spans="1:59" s="8" customFormat="1" ht="12" customHeight="1" x14ac:dyDescent="0.25">
      <c r="A255" s="13" t="s">
        <v>53</v>
      </c>
      <c r="B255" s="8" t="s">
        <v>50</v>
      </c>
      <c r="C255" s="11" t="s">
        <v>51</v>
      </c>
      <c r="D255" s="17">
        <v>0.78</v>
      </c>
      <c r="E255" s="17">
        <v>0.28000000000000003</v>
      </c>
      <c r="F255" s="17">
        <v>0.28000000000000003</v>
      </c>
      <c r="G255" s="17">
        <v>0.23</v>
      </c>
      <c r="H255" s="17">
        <v>0.28999999999999998</v>
      </c>
      <c r="I255" s="17">
        <v>0.32</v>
      </c>
      <c r="J255" s="17">
        <v>0.35</v>
      </c>
      <c r="K255" s="17">
        <v>0.28000000000000003</v>
      </c>
      <c r="L255" s="18">
        <v>0.1</v>
      </c>
      <c r="M255" s="17">
        <v>0.3</v>
      </c>
      <c r="N255" s="17">
        <v>0.11</v>
      </c>
      <c r="O255" s="17">
        <v>0.13</v>
      </c>
      <c r="P255" s="17">
        <v>0.41</v>
      </c>
      <c r="Q255" s="17">
        <v>0.68</v>
      </c>
      <c r="R255" s="17">
        <v>0.45</v>
      </c>
      <c r="S255" s="17">
        <v>0.08</v>
      </c>
      <c r="T255" s="17">
        <v>0.06</v>
      </c>
      <c r="U255" s="17">
        <v>0.04</v>
      </c>
      <c r="V255" s="17">
        <v>0.05</v>
      </c>
      <c r="W255" s="17">
        <v>0.04</v>
      </c>
      <c r="X255" s="17">
        <v>0.04</v>
      </c>
      <c r="Y255" s="17">
        <v>0.05</v>
      </c>
      <c r="Z255" s="18">
        <v>7.0000000000000007E-2</v>
      </c>
      <c r="AA255" s="18">
        <v>0.06</v>
      </c>
      <c r="AB255" s="18">
        <v>0.13</v>
      </c>
      <c r="AC255" s="17">
        <v>0.06</v>
      </c>
      <c r="AD255" s="19">
        <v>7.3999999999999996E-2</v>
      </c>
      <c r="AE255" s="17">
        <v>7.8800000000000009E-2</v>
      </c>
      <c r="AF255" s="17">
        <v>8.0560000000000007E-2</v>
      </c>
      <c r="AG255" s="17">
        <v>8.4671999999999997E-2</v>
      </c>
      <c r="AH255" s="19">
        <v>8.4671999999999997E-2</v>
      </c>
      <c r="AI255" s="17">
        <v>8.4671999999999997E-2</v>
      </c>
      <c r="AJ255" s="17">
        <v>8.4671999999999997E-2</v>
      </c>
      <c r="AK255" s="17">
        <v>8.4671999999999997E-2</v>
      </c>
      <c r="AL255" s="17">
        <v>8.4671999999999997E-2</v>
      </c>
      <c r="AM255" s="17">
        <v>8.4671999999999997E-2</v>
      </c>
      <c r="AN255" s="17">
        <v>8.4671999999999997E-2</v>
      </c>
      <c r="AO255" s="17">
        <v>8.4671999999999997E-2</v>
      </c>
      <c r="AP255" s="17">
        <v>8.4671999999999997E-2</v>
      </c>
      <c r="AQ255" s="17">
        <v>8.4671999999999997E-2</v>
      </c>
      <c r="AR255" s="17">
        <v>8.4671999999999997E-2</v>
      </c>
      <c r="AS255" s="17">
        <v>8.4671999999999997E-2</v>
      </c>
      <c r="AT255" s="17">
        <v>8.4671999999999997E-2</v>
      </c>
      <c r="AU255" s="17">
        <v>8.4671999999999997E-2</v>
      </c>
      <c r="AV255" s="17">
        <v>8.4671999999999997E-2</v>
      </c>
      <c r="AW255" s="17">
        <v>8.4671999999999997E-2</v>
      </c>
      <c r="AX255" s="17">
        <v>8.4671999999999997E-2</v>
      </c>
      <c r="AY255" s="17">
        <v>8.4671999999999997E-2</v>
      </c>
      <c r="AZ255" s="17">
        <v>8.4671999999999997E-2</v>
      </c>
      <c r="BA255" s="17">
        <v>8.4671999999999997E-2</v>
      </c>
      <c r="BB255" s="17">
        <v>8.4671999999999997E-2</v>
      </c>
      <c r="BC255" s="17">
        <v>8.4671999999999997E-2</v>
      </c>
      <c r="BD255" s="17">
        <v>8.4671999999999997E-2</v>
      </c>
      <c r="BE255" s="17">
        <v>8.4671999999999997E-2</v>
      </c>
      <c r="BF255" s="17">
        <v>8.4671999999999997E-2</v>
      </c>
      <c r="BG255" s="17">
        <v>8.4671999999999997E-2</v>
      </c>
    </row>
    <row r="256" spans="1:59" s="8" customFormat="1" ht="12" customHeight="1" x14ac:dyDescent="0.25">
      <c r="A256" s="13" t="s">
        <v>54</v>
      </c>
      <c r="B256" s="8" t="s">
        <v>50</v>
      </c>
      <c r="C256" s="11" t="s">
        <v>51</v>
      </c>
      <c r="D256" s="17">
        <v>0.57999999999999996</v>
      </c>
      <c r="E256" s="17">
        <v>0.54</v>
      </c>
      <c r="F256" s="17">
        <v>0.53</v>
      </c>
      <c r="G256" s="17">
        <v>0.7</v>
      </c>
      <c r="H256" s="17">
        <v>0.51</v>
      </c>
      <c r="I256" s="17">
        <v>0.39</v>
      </c>
      <c r="J256" s="17">
        <v>0.39</v>
      </c>
      <c r="K256" s="17">
        <v>0.44</v>
      </c>
      <c r="L256" s="18">
        <v>0.37</v>
      </c>
      <c r="M256" s="17">
        <v>0.35</v>
      </c>
      <c r="N256" s="17">
        <v>0.37</v>
      </c>
      <c r="O256" s="17">
        <v>0.3</v>
      </c>
      <c r="P256" s="17">
        <v>0.3</v>
      </c>
      <c r="Q256" s="17">
        <v>0.28000000000000003</v>
      </c>
      <c r="R256" s="17">
        <v>0.26</v>
      </c>
      <c r="S256" s="17">
        <v>0.24</v>
      </c>
      <c r="T256" s="17">
        <v>0.35</v>
      </c>
      <c r="U256" s="17">
        <v>0.3</v>
      </c>
      <c r="V256" s="17">
        <v>0.3</v>
      </c>
      <c r="W256" s="17">
        <v>0.28000000000000003</v>
      </c>
      <c r="X256" s="17">
        <v>0.27</v>
      </c>
      <c r="Y256" s="17">
        <v>0.22</v>
      </c>
      <c r="Z256" s="18">
        <v>0.22</v>
      </c>
      <c r="AA256" s="18">
        <v>0.23</v>
      </c>
      <c r="AB256" s="18">
        <v>0.17</v>
      </c>
      <c r="AC256" s="17">
        <v>0.12</v>
      </c>
      <c r="AD256" s="19">
        <v>0.192</v>
      </c>
      <c r="AE256" s="17">
        <v>0.18639999999999998</v>
      </c>
      <c r="AF256" s="17">
        <v>0.17968000000000001</v>
      </c>
      <c r="AG256" s="17">
        <v>0.16961599999999999</v>
      </c>
      <c r="AH256" s="19">
        <v>0.16961599999999999</v>
      </c>
      <c r="AI256" s="17">
        <v>0.16961599999999999</v>
      </c>
      <c r="AJ256" s="17">
        <v>0.16961599999999999</v>
      </c>
      <c r="AK256" s="17">
        <v>0.16961599999999999</v>
      </c>
      <c r="AL256" s="17">
        <v>0.16961599999999999</v>
      </c>
      <c r="AM256" s="17">
        <v>0.16961599999999999</v>
      </c>
      <c r="AN256" s="17">
        <v>0.16961599999999999</v>
      </c>
      <c r="AO256" s="17">
        <v>0.16961599999999999</v>
      </c>
      <c r="AP256" s="17">
        <v>0.16961599999999999</v>
      </c>
      <c r="AQ256" s="17">
        <v>0.16961599999999999</v>
      </c>
      <c r="AR256" s="17">
        <v>0.16961599999999999</v>
      </c>
      <c r="AS256" s="17">
        <v>0.16961599999999999</v>
      </c>
      <c r="AT256" s="17">
        <v>0.16961599999999999</v>
      </c>
      <c r="AU256" s="17">
        <v>0.16961599999999999</v>
      </c>
      <c r="AV256" s="17">
        <v>0.16961599999999999</v>
      </c>
      <c r="AW256" s="17">
        <v>0.16961599999999999</v>
      </c>
      <c r="AX256" s="17">
        <v>0.16961599999999999</v>
      </c>
      <c r="AY256" s="17">
        <v>0.16961599999999999</v>
      </c>
      <c r="AZ256" s="17">
        <v>0.16961599999999999</v>
      </c>
      <c r="BA256" s="17">
        <v>0.16961599999999999</v>
      </c>
      <c r="BB256" s="17">
        <v>0.16961599999999999</v>
      </c>
      <c r="BC256" s="17">
        <v>0.16961599999999999</v>
      </c>
      <c r="BD256" s="17">
        <v>0.16961599999999999</v>
      </c>
      <c r="BE256" s="17">
        <v>0.16961599999999999</v>
      </c>
      <c r="BF256" s="17">
        <v>0.16961599999999999</v>
      </c>
      <c r="BG256" s="17">
        <v>0.16961599999999999</v>
      </c>
    </row>
    <row r="257" spans="1:59" s="8" customFormat="1" ht="12" customHeight="1" x14ac:dyDescent="0.25">
      <c r="A257" s="13" t="s">
        <v>55</v>
      </c>
      <c r="B257" s="8" t="s">
        <v>50</v>
      </c>
      <c r="C257" s="11" t="s">
        <v>51</v>
      </c>
      <c r="D257" s="17">
        <v>0.57999999999999996</v>
      </c>
      <c r="E257" s="17">
        <v>0.54</v>
      </c>
      <c r="F257" s="17">
        <v>0.53</v>
      </c>
      <c r="G257" s="17">
        <v>0.7</v>
      </c>
      <c r="H257" s="17">
        <v>0.51</v>
      </c>
      <c r="I257" s="17">
        <v>0.39</v>
      </c>
      <c r="J257" s="17">
        <v>0.39</v>
      </c>
      <c r="K257" s="17">
        <v>0.44</v>
      </c>
      <c r="L257" s="18">
        <v>0.37</v>
      </c>
      <c r="M257" s="17">
        <v>0.35</v>
      </c>
      <c r="N257" s="17">
        <v>0.37</v>
      </c>
      <c r="O257" s="17">
        <v>0.3</v>
      </c>
      <c r="P257" s="17">
        <v>0.3</v>
      </c>
      <c r="Q257" s="17">
        <v>0.28000000000000003</v>
      </c>
      <c r="R257" s="17">
        <v>0.26</v>
      </c>
      <c r="S257" s="17">
        <v>0.24</v>
      </c>
      <c r="T257" s="17">
        <v>0.35</v>
      </c>
      <c r="U257" s="17">
        <v>0.3</v>
      </c>
      <c r="V257" s="17">
        <v>0.3</v>
      </c>
      <c r="W257" s="17">
        <v>0.28000000000000003</v>
      </c>
      <c r="X257" s="17">
        <v>0.27</v>
      </c>
      <c r="Y257" s="17">
        <v>0.22</v>
      </c>
      <c r="Z257" s="18">
        <v>0.22</v>
      </c>
      <c r="AA257" s="18">
        <v>0.23</v>
      </c>
      <c r="AB257" s="18">
        <v>0.17</v>
      </c>
      <c r="AC257" s="17">
        <v>0.12</v>
      </c>
      <c r="AD257" s="19">
        <v>0.192</v>
      </c>
      <c r="AE257" s="17">
        <v>0.18639999999999998</v>
      </c>
      <c r="AF257" s="17">
        <v>0.17968000000000001</v>
      </c>
      <c r="AG257" s="17">
        <v>0.16961599999999999</v>
      </c>
      <c r="AH257" s="19">
        <v>0.16961599999999999</v>
      </c>
      <c r="AI257" s="17">
        <v>0.16961599999999999</v>
      </c>
      <c r="AJ257" s="17">
        <v>0.16961599999999999</v>
      </c>
      <c r="AK257" s="17">
        <v>0.16961599999999999</v>
      </c>
      <c r="AL257" s="17">
        <v>0.16961599999999999</v>
      </c>
      <c r="AM257" s="17">
        <v>0.16961599999999999</v>
      </c>
      <c r="AN257" s="17">
        <v>0.16961599999999999</v>
      </c>
      <c r="AO257" s="17">
        <v>0.16961599999999999</v>
      </c>
      <c r="AP257" s="17">
        <v>0.16961599999999999</v>
      </c>
      <c r="AQ257" s="17">
        <v>0.16961599999999999</v>
      </c>
      <c r="AR257" s="17">
        <v>0.16961599999999999</v>
      </c>
      <c r="AS257" s="17">
        <v>0.16961599999999999</v>
      </c>
      <c r="AT257" s="17">
        <v>0.16961599999999999</v>
      </c>
      <c r="AU257" s="17">
        <v>0.16961599999999999</v>
      </c>
      <c r="AV257" s="17">
        <v>0.16961599999999999</v>
      </c>
      <c r="AW257" s="17">
        <v>0.16961599999999999</v>
      </c>
      <c r="AX257" s="17">
        <v>0.16961599999999999</v>
      </c>
      <c r="AY257" s="17">
        <v>0.16961599999999999</v>
      </c>
      <c r="AZ257" s="17">
        <v>0.16961599999999999</v>
      </c>
      <c r="BA257" s="17">
        <v>0.16961599999999999</v>
      </c>
      <c r="BB257" s="17">
        <v>0.16961599999999999</v>
      </c>
      <c r="BC257" s="17">
        <v>0.16961599999999999</v>
      </c>
      <c r="BD257" s="17">
        <v>0.16961599999999999</v>
      </c>
      <c r="BE257" s="17">
        <v>0.16961599999999999</v>
      </c>
      <c r="BF257" s="17">
        <v>0.16961599999999999</v>
      </c>
      <c r="BG257" s="17">
        <v>0.16961599999999999</v>
      </c>
    </row>
    <row r="258" spans="1:59" s="8" customFormat="1" ht="12" customHeight="1" x14ac:dyDescent="0.25">
      <c r="A258" s="13" t="s">
        <v>56</v>
      </c>
      <c r="B258" s="8" t="s">
        <v>50</v>
      </c>
      <c r="C258" s="11" t="s">
        <v>51</v>
      </c>
      <c r="D258" s="17">
        <v>0</v>
      </c>
      <c r="E258" s="17">
        <v>0</v>
      </c>
      <c r="F258" s="17">
        <v>0</v>
      </c>
      <c r="G258" s="17">
        <v>0.03</v>
      </c>
      <c r="H258" s="17">
        <v>0.01</v>
      </c>
      <c r="I258" s="17">
        <v>0</v>
      </c>
      <c r="J258" s="17">
        <v>0.01</v>
      </c>
      <c r="K258" s="17">
        <v>0.01</v>
      </c>
      <c r="L258" s="18">
        <v>0.01</v>
      </c>
      <c r="M258" s="17">
        <v>0.01</v>
      </c>
      <c r="N258" s="17">
        <v>0.01</v>
      </c>
      <c r="O258" s="17">
        <v>0.01</v>
      </c>
      <c r="P258" s="17">
        <v>0.01</v>
      </c>
      <c r="Q258" s="17">
        <v>0.02</v>
      </c>
      <c r="R258" s="17">
        <v>0.02</v>
      </c>
      <c r="S258" s="17">
        <v>0.03</v>
      </c>
      <c r="T258" s="17">
        <v>0.05</v>
      </c>
      <c r="U258" s="17">
        <v>0.02</v>
      </c>
      <c r="V258" s="17">
        <v>0.04</v>
      </c>
      <c r="W258" s="17">
        <v>0.13</v>
      </c>
      <c r="X258" s="17">
        <v>0.04</v>
      </c>
      <c r="Y258" s="17">
        <v>0.13</v>
      </c>
      <c r="Z258" s="18">
        <v>0.1</v>
      </c>
      <c r="AA258" s="18">
        <v>0.06</v>
      </c>
      <c r="AB258" s="18">
        <v>0.02</v>
      </c>
      <c r="AC258" s="17">
        <v>0.02</v>
      </c>
      <c r="AD258" s="19">
        <v>6.6000000000000017E-2</v>
      </c>
      <c r="AE258" s="17">
        <v>5.3200000000000004E-2</v>
      </c>
      <c r="AF258" s="17">
        <v>4.3840000000000004E-2</v>
      </c>
      <c r="AG258" s="17">
        <v>4.0607999999999998E-2</v>
      </c>
      <c r="AH258" s="19">
        <v>4.0607999999999998E-2</v>
      </c>
      <c r="AI258" s="17">
        <v>4.0607999999999998E-2</v>
      </c>
      <c r="AJ258" s="17">
        <v>4.0607999999999998E-2</v>
      </c>
      <c r="AK258" s="17">
        <v>4.0607999999999998E-2</v>
      </c>
      <c r="AL258" s="17">
        <v>4.0607999999999998E-2</v>
      </c>
      <c r="AM258" s="17">
        <v>4.0607999999999998E-2</v>
      </c>
      <c r="AN258" s="17">
        <v>4.0607999999999998E-2</v>
      </c>
      <c r="AO258" s="17">
        <v>4.0607999999999998E-2</v>
      </c>
      <c r="AP258" s="17">
        <v>4.0607999999999998E-2</v>
      </c>
      <c r="AQ258" s="17">
        <v>4.0607999999999998E-2</v>
      </c>
      <c r="AR258" s="17">
        <v>4.0607999999999998E-2</v>
      </c>
      <c r="AS258" s="17">
        <v>4.0607999999999998E-2</v>
      </c>
      <c r="AT258" s="17">
        <v>4.0607999999999998E-2</v>
      </c>
      <c r="AU258" s="17">
        <v>4.0607999999999998E-2</v>
      </c>
      <c r="AV258" s="17">
        <v>4.0607999999999998E-2</v>
      </c>
      <c r="AW258" s="17">
        <v>4.0607999999999998E-2</v>
      </c>
      <c r="AX258" s="17">
        <v>4.0607999999999998E-2</v>
      </c>
      <c r="AY258" s="17">
        <v>4.0607999999999998E-2</v>
      </c>
      <c r="AZ258" s="17">
        <v>4.0607999999999998E-2</v>
      </c>
      <c r="BA258" s="17">
        <v>4.0607999999999998E-2</v>
      </c>
      <c r="BB258" s="17">
        <v>4.0607999999999998E-2</v>
      </c>
      <c r="BC258" s="17">
        <v>4.0607999999999998E-2</v>
      </c>
      <c r="BD258" s="17">
        <v>4.0607999999999998E-2</v>
      </c>
      <c r="BE258" s="17">
        <v>4.0607999999999998E-2</v>
      </c>
      <c r="BF258" s="17">
        <v>4.0607999999999998E-2</v>
      </c>
      <c r="BG258" s="17">
        <v>4.0607999999999998E-2</v>
      </c>
    </row>
    <row r="259" spans="1:59" s="8" customFormat="1" ht="12" customHeight="1" x14ac:dyDescent="0.25">
      <c r="A259" s="13" t="s">
        <v>57</v>
      </c>
      <c r="B259" s="8" t="s">
        <v>50</v>
      </c>
      <c r="C259" s="11" t="s">
        <v>51</v>
      </c>
      <c r="D259" s="17">
        <v>0.57999999999999996</v>
      </c>
      <c r="E259" s="17">
        <v>0.54</v>
      </c>
      <c r="F259" s="17">
        <v>0.53</v>
      </c>
      <c r="G259" s="17">
        <v>0.7</v>
      </c>
      <c r="H259" s="17">
        <v>0.51</v>
      </c>
      <c r="I259" s="17">
        <v>0.39</v>
      </c>
      <c r="J259" s="17">
        <v>0.39</v>
      </c>
      <c r="K259" s="17">
        <v>0.44</v>
      </c>
      <c r="L259" s="18">
        <v>0.37</v>
      </c>
      <c r="M259" s="17">
        <v>0.35</v>
      </c>
      <c r="N259" s="17">
        <v>0.37</v>
      </c>
      <c r="O259" s="17">
        <v>0.3</v>
      </c>
      <c r="P259" s="17">
        <v>0.3</v>
      </c>
      <c r="Q259" s="17">
        <v>0.28000000000000003</v>
      </c>
      <c r="R259" s="17">
        <v>0.26</v>
      </c>
      <c r="S259" s="17">
        <v>0.24</v>
      </c>
      <c r="T259" s="17">
        <v>0.35</v>
      </c>
      <c r="U259" s="17">
        <v>0.3</v>
      </c>
      <c r="V259" s="17">
        <v>0.3</v>
      </c>
      <c r="W259" s="17">
        <v>0.28000000000000003</v>
      </c>
      <c r="X259" s="17">
        <v>0.27</v>
      </c>
      <c r="Y259" s="17">
        <v>0.22</v>
      </c>
      <c r="Z259" s="18">
        <v>0.22</v>
      </c>
      <c r="AA259" s="18">
        <v>0.23</v>
      </c>
      <c r="AB259" s="18">
        <v>0.17</v>
      </c>
      <c r="AC259" s="17">
        <v>0.12</v>
      </c>
      <c r="AD259" s="19">
        <v>0.192</v>
      </c>
      <c r="AE259" s="17">
        <v>0.18639999999999998</v>
      </c>
      <c r="AF259" s="17">
        <v>0.17968000000000001</v>
      </c>
      <c r="AG259" s="17">
        <v>0.16961599999999999</v>
      </c>
      <c r="AH259" s="19">
        <v>0.16961599999999999</v>
      </c>
      <c r="AI259" s="17">
        <v>0.16961599999999999</v>
      </c>
      <c r="AJ259" s="17">
        <v>0.16961599999999999</v>
      </c>
      <c r="AK259" s="17">
        <v>0.16961599999999999</v>
      </c>
      <c r="AL259" s="17">
        <v>0.16961599999999999</v>
      </c>
      <c r="AM259" s="17">
        <v>0.16961599999999999</v>
      </c>
      <c r="AN259" s="17">
        <v>0.16961599999999999</v>
      </c>
      <c r="AO259" s="17">
        <v>0.16961599999999999</v>
      </c>
      <c r="AP259" s="17">
        <v>0.16961599999999999</v>
      </c>
      <c r="AQ259" s="17">
        <v>0.16961599999999999</v>
      </c>
      <c r="AR259" s="17">
        <v>0.16961599999999999</v>
      </c>
      <c r="AS259" s="17">
        <v>0.16961599999999999</v>
      </c>
      <c r="AT259" s="17">
        <v>0.16961599999999999</v>
      </c>
      <c r="AU259" s="17">
        <v>0.16961599999999999</v>
      </c>
      <c r="AV259" s="17">
        <v>0.16961599999999999</v>
      </c>
      <c r="AW259" s="17">
        <v>0.16961599999999999</v>
      </c>
      <c r="AX259" s="17">
        <v>0.16961599999999999</v>
      </c>
      <c r="AY259" s="17">
        <v>0.16961599999999999</v>
      </c>
      <c r="AZ259" s="17">
        <v>0.16961599999999999</v>
      </c>
      <c r="BA259" s="17">
        <v>0.16961599999999999</v>
      </c>
      <c r="BB259" s="17">
        <v>0.16961599999999999</v>
      </c>
      <c r="BC259" s="17">
        <v>0.16961599999999999</v>
      </c>
      <c r="BD259" s="17">
        <v>0.16961599999999999</v>
      </c>
      <c r="BE259" s="17">
        <v>0.16961599999999999</v>
      </c>
      <c r="BF259" s="17">
        <v>0.16961599999999999</v>
      </c>
      <c r="BG259" s="17">
        <v>0.16961599999999999</v>
      </c>
    </row>
    <row r="260" spans="1:59" s="8" customFormat="1" ht="12" customHeight="1" x14ac:dyDescent="0.25">
      <c r="A260" s="13" t="s">
        <v>58</v>
      </c>
      <c r="B260" s="8" t="s">
        <v>50</v>
      </c>
      <c r="C260" s="11" t="s">
        <v>51</v>
      </c>
      <c r="D260" s="17">
        <v>0.49487861058830518</v>
      </c>
      <c r="E260" s="17">
        <v>0.46062436462002637</v>
      </c>
      <c r="F260" s="17">
        <v>0.40197425495348899</v>
      </c>
      <c r="G260" s="17">
        <v>0.38510254799460314</v>
      </c>
      <c r="H260" s="17">
        <v>0.33937583032317342</v>
      </c>
      <c r="I260" s="17">
        <v>0.30621799087731683</v>
      </c>
      <c r="J260" s="17">
        <v>0.25472896398483108</v>
      </c>
      <c r="K260" s="17">
        <v>0.18202239152463845</v>
      </c>
      <c r="L260" s="18">
        <v>0.18142912968267219</v>
      </c>
      <c r="M260" s="17">
        <v>0.16354262689119478</v>
      </c>
      <c r="N260" s="17">
        <v>0.14880225684172327</v>
      </c>
      <c r="O260" s="17">
        <v>0.14279413617545528</v>
      </c>
      <c r="P260" s="17">
        <v>0.12811364200875816</v>
      </c>
      <c r="Q260" s="17">
        <v>0.11277860301101242</v>
      </c>
      <c r="R260" s="17">
        <v>9.6166219644272091E-2</v>
      </c>
      <c r="S260" s="17">
        <v>9.3006602101734281E-2</v>
      </c>
      <c r="T260" s="17">
        <v>8.3029533770038091E-2</v>
      </c>
      <c r="U260" s="17">
        <v>6.7825722162147148E-2</v>
      </c>
      <c r="V260" s="17">
        <v>6.2669945535320667E-2</v>
      </c>
      <c r="W260" s="17">
        <v>6.4494290434711957E-2</v>
      </c>
      <c r="X260" s="17">
        <v>6.9083323821525836E-2</v>
      </c>
      <c r="Y260" s="17">
        <v>7.3439226696725868E-2</v>
      </c>
      <c r="Z260" s="18">
        <v>7.957984477288163E-2</v>
      </c>
      <c r="AA260" s="18">
        <v>8.2941762432928001E-2</v>
      </c>
      <c r="AB260" s="18">
        <v>8.3521602726304392E-2</v>
      </c>
      <c r="AC260" s="17">
        <v>7.5324048368981489E-2</v>
      </c>
      <c r="AD260" s="19">
        <v>7.8961296999564279E-2</v>
      </c>
      <c r="AE260" s="17">
        <v>8.0065711060131967E-2</v>
      </c>
      <c r="AF260" s="17">
        <v>8.0162884317582034E-2</v>
      </c>
      <c r="AG260" s="17">
        <v>7.9607108694512818E-2</v>
      </c>
      <c r="AH260" s="19">
        <v>7.9607108694512818E-2</v>
      </c>
      <c r="AI260" s="17">
        <v>7.9607108694512818E-2</v>
      </c>
      <c r="AJ260" s="17">
        <v>7.9607108694512818E-2</v>
      </c>
      <c r="AK260" s="17">
        <v>7.9607108694512818E-2</v>
      </c>
      <c r="AL260" s="17">
        <v>7.9607108694512818E-2</v>
      </c>
      <c r="AM260" s="17">
        <v>7.9607108694512818E-2</v>
      </c>
      <c r="AN260" s="17">
        <v>7.9607108694512818E-2</v>
      </c>
      <c r="AO260" s="17">
        <v>7.9607108694512818E-2</v>
      </c>
      <c r="AP260" s="17">
        <v>7.9607108694512818E-2</v>
      </c>
      <c r="AQ260" s="17">
        <v>7.9607108694512818E-2</v>
      </c>
      <c r="AR260" s="17">
        <v>7.9607108694512818E-2</v>
      </c>
      <c r="AS260" s="17">
        <v>7.9607108694512818E-2</v>
      </c>
      <c r="AT260" s="17">
        <v>7.9607108694512818E-2</v>
      </c>
      <c r="AU260" s="17">
        <v>7.9607108694512818E-2</v>
      </c>
      <c r="AV260" s="17">
        <v>7.9607108694512818E-2</v>
      </c>
      <c r="AW260" s="17">
        <v>7.9607108694512818E-2</v>
      </c>
      <c r="AX260" s="17">
        <v>7.9607108694512818E-2</v>
      </c>
      <c r="AY260" s="17">
        <v>7.9607108694512818E-2</v>
      </c>
      <c r="AZ260" s="17">
        <v>7.9607108694512818E-2</v>
      </c>
      <c r="BA260" s="17">
        <v>7.9607108694512818E-2</v>
      </c>
      <c r="BB260" s="17">
        <v>7.9607108694512818E-2</v>
      </c>
      <c r="BC260" s="17">
        <v>7.9607108694512818E-2</v>
      </c>
      <c r="BD260" s="17">
        <v>7.9607108694512818E-2</v>
      </c>
      <c r="BE260" s="17">
        <v>7.9607108694512818E-2</v>
      </c>
      <c r="BF260" s="17">
        <v>7.9607108694512818E-2</v>
      </c>
      <c r="BG260" s="17">
        <v>7.9607108694512818E-2</v>
      </c>
    </row>
    <row r="261" spans="1:59" s="8" customFormat="1" ht="12" customHeight="1" x14ac:dyDescent="0.25">
      <c r="A261" s="13" t="s">
        <v>59</v>
      </c>
      <c r="B261" s="8" t="s">
        <v>50</v>
      </c>
      <c r="C261" s="11" t="s">
        <v>51</v>
      </c>
      <c r="D261" s="17">
        <v>0.98</v>
      </c>
      <c r="E261" s="17">
        <v>0.55000000000000004</v>
      </c>
      <c r="F261" s="17">
        <v>0.24</v>
      </c>
      <c r="G261" s="17">
        <v>0.3</v>
      </c>
      <c r="H261" s="17">
        <v>0.23</v>
      </c>
      <c r="I261" s="17">
        <v>0.09</v>
      </c>
      <c r="J261" s="17">
        <v>0.22</v>
      </c>
      <c r="K261" s="17">
        <v>0.3</v>
      </c>
      <c r="L261" s="18">
        <v>0.31</v>
      </c>
      <c r="M261" s="17">
        <v>0.21</v>
      </c>
      <c r="N261" s="17">
        <v>0.25</v>
      </c>
      <c r="O261" s="17">
        <v>0.24</v>
      </c>
      <c r="P261" s="17">
        <v>0.2</v>
      </c>
      <c r="Q261" s="17">
        <v>0.2</v>
      </c>
      <c r="R261" s="17">
        <v>0.19</v>
      </c>
      <c r="S261" s="17">
        <v>0.26</v>
      </c>
      <c r="T261" s="17">
        <v>0.34</v>
      </c>
      <c r="U261" s="17">
        <v>0.26</v>
      </c>
      <c r="V261" s="17">
        <v>0.32</v>
      </c>
      <c r="W261" s="17">
        <v>0.44</v>
      </c>
      <c r="X261" s="17">
        <v>0.79</v>
      </c>
      <c r="Y261" s="17">
        <v>0.63</v>
      </c>
      <c r="Z261" s="18">
        <v>0.79</v>
      </c>
      <c r="AA261" s="18">
        <v>0.73</v>
      </c>
      <c r="AB261" s="18">
        <v>0.65</v>
      </c>
      <c r="AC261" s="17">
        <v>0.82</v>
      </c>
      <c r="AD261" s="19">
        <v>0.72399999999999998</v>
      </c>
      <c r="AE261" s="17">
        <v>0.7427999999999999</v>
      </c>
      <c r="AF261" s="17">
        <v>0.7333599999999999</v>
      </c>
      <c r="AG261" s="17">
        <v>0.73403199999999991</v>
      </c>
      <c r="AH261" s="19">
        <v>0.73403199999999991</v>
      </c>
      <c r="AI261" s="17">
        <v>0.73403199999999991</v>
      </c>
      <c r="AJ261" s="17">
        <v>0.73403199999999991</v>
      </c>
      <c r="AK261" s="17">
        <v>0.73403199999999991</v>
      </c>
      <c r="AL261" s="17">
        <v>0.73403199999999991</v>
      </c>
      <c r="AM261" s="17">
        <v>0.73403199999999991</v>
      </c>
      <c r="AN261" s="17">
        <v>0.73403199999999991</v>
      </c>
      <c r="AO261" s="17">
        <v>0.73403199999999991</v>
      </c>
      <c r="AP261" s="17">
        <v>0.73403199999999991</v>
      </c>
      <c r="AQ261" s="17">
        <v>0.73403199999999991</v>
      </c>
      <c r="AR261" s="17">
        <v>0.73403199999999991</v>
      </c>
      <c r="AS261" s="17">
        <v>0.73403199999999991</v>
      </c>
      <c r="AT261" s="17">
        <v>0.73403199999999991</v>
      </c>
      <c r="AU261" s="17">
        <v>0.73403199999999991</v>
      </c>
      <c r="AV261" s="17">
        <v>0.73403199999999991</v>
      </c>
      <c r="AW261" s="17">
        <v>0.73403199999999991</v>
      </c>
      <c r="AX261" s="17">
        <v>0.73403199999999991</v>
      </c>
      <c r="AY261" s="17">
        <v>0.73403199999999991</v>
      </c>
      <c r="AZ261" s="17">
        <v>0.73403199999999991</v>
      </c>
      <c r="BA261" s="17">
        <v>0.73403199999999991</v>
      </c>
      <c r="BB261" s="17">
        <v>0.73403199999999991</v>
      </c>
      <c r="BC261" s="17">
        <v>0.73403199999999991</v>
      </c>
      <c r="BD261" s="17">
        <v>0.73403199999999991</v>
      </c>
      <c r="BE261" s="17">
        <v>0.73403199999999991</v>
      </c>
      <c r="BF261" s="17">
        <v>0.73403199999999991</v>
      </c>
      <c r="BG261" s="17">
        <v>0.73403199999999991</v>
      </c>
    </row>
    <row r="262" spans="1:59" s="8" customFormat="1" ht="12" customHeight="1" x14ac:dyDescent="0.25">
      <c r="A262" s="13" t="s">
        <v>60</v>
      </c>
      <c r="B262" s="8" t="s">
        <v>50</v>
      </c>
      <c r="C262" s="11" t="s">
        <v>51</v>
      </c>
      <c r="D262" s="17">
        <v>0.49487861058830518</v>
      </c>
      <c r="E262" s="17">
        <v>0.46062436462002637</v>
      </c>
      <c r="F262" s="17">
        <v>0.40197425495348899</v>
      </c>
      <c r="G262" s="17">
        <v>0.38510254799460314</v>
      </c>
      <c r="H262" s="17">
        <v>0.33937583032317342</v>
      </c>
      <c r="I262" s="17">
        <v>0.30621799087731683</v>
      </c>
      <c r="J262" s="17">
        <v>0.25472896398483108</v>
      </c>
      <c r="K262" s="17">
        <v>0.18202239152463845</v>
      </c>
      <c r="L262" s="18">
        <v>0.18142912968267219</v>
      </c>
      <c r="M262" s="17">
        <v>0.16354262689119478</v>
      </c>
      <c r="N262" s="17">
        <v>0.14880225684172327</v>
      </c>
      <c r="O262" s="17">
        <v>0.14279413617545528</v>
      </c>
      <c r="P262" s="17">
        <v>0.12811364200875816</v>
      </c>
      <c r="Q262" s="17">
        <v>0.11277860301101242</v>
      </c>
      <c r="R262" s="17">
        <v>9.6166219644272091E-2</v>
      </c>
      <c r="S262" s="17">
        <v>9.3006602101734281E-2</v>
      </c>
      <c r="T262" s="17">
        <v>8.3029533770038091E-2</v>
      </c>
      <c r="U262" s="17">
        <v>6.7825722162147148E-2</v>
      </c>
      <c r="V262" s="17">
        <v>6.2669945535320667E-2</v>
      </c>
      <c r="W262" s="17">
        <v>6.4494290434711957E-2</v>
      </c>
      <c r="X262" s="17">
        <v>6.9083323821525836E-2</v>
      </c>
      <c r="Y262" s="17">
        <v>7.3439226696725868E-2</v>
      </c>
      <c r="Z262" s="18">
        <v>7.957984477288163E-2</v>
      </c>
      <c r="AA262" s="18">
        <v>8.2941762432928001E-2</v>
      </c>
      <c r="AB262" s="18">
        <v>8.3521602726304392E-2</v>
      </c>
      <c r="AC262" s="17">
        <v>7.5324048368981489E-2</v>
      </c>
      <c r="AD262" s="19">
        <v>7.8961296999564279E-2</v>
      </c>
      <c r="AE262" s="17">
        <v>8.0065711060131967E-2</v>
      </c>
      <c r="AF262" s="17">
        <v>8.0162884317582034E-2</v>
      </c>
      <c r="AG262" s="17">
        <v>7.9607108694512818E-2</v>
      </c>
      <c r="AH262" s="19">
        <v>7.9607108694512818E-2</v>
      </c>
      <c r="AI262" s="17">
        <v>7.9607108694512818E-2</v>
      </c>
      <c r="AJ262" s="17">
        <v>7.9607108694512818E-2</v>
      </c>
      <c r="AK262" s="17">
        <v>7.9607108694512818E-2</v>
      </c>
      <c r="AL262" s="17">
        <v>7.9607108694512818E-2</v>
      </c>
      <c r="AM262" s="17">
        <v>7.9607108694512818E-2</v>
      </c>
      <c r="AN262" s="17">
        <v>7.9607108694512818E-2</v>
      </c>
      <c r="AO262" s="17">
        <v>7.9607108694512818E-2</v>
      </c>
      <c r="AP262" s="17">
        <v>7.9607108694512818E-2</v>
      </c>
      <c r="AQ262" s="17">
        <v>7.9607108694512818E-2</v>
      </c>
      <c r="AR262" s="17">
        <v>7.9607108694512818E-2</v>
      </c>
      <c r="AS262" s="17">
        <v>7.9607108694512818E-2</v>
      </c>
      <c r="AT262" s="17">
        <v>7.9607108694512818E-2</v>
      </c>
      <c r="AU262" s="17">
        <v>7.9607108694512818E-2</v>
      </c>
      <c r="AV262" s="17">
        <v>7.9607108694512818E-2</v>
      </c>
      <c r="AW262" s="17">
        <v>7.9607108694512818E-2</v>
      </c>
      <c r="AX262" s="17">
        <v>7.9607108694512818E-2</v>
      </c>
      <c r="AY262" s="17">
        <v>7.9607108694512818E-2</v>
      </c>
      <c r="AZ262" s="17">
        <v>7.9607108694512818E-2</v>
      </c>
      <c r="BA262" s="17">
        <v>7.9607108694512818E-2</v>
      </c>
      <c r="BB262" s="17">
        <v>7.9607108694512818E-2</v>
      </c>
      <c r="BC262" s="17">
        <v>7.9607108694512818E-2</v>
      </c>
      <c r="BD262" s="17">
        <v>7.9607108694512818E-2</v>
      </c>
      <c r="BE262" s="17">
        <v>7.9607108694512818E-2</v>
      </c>
      <c r="BF262" s="17">
        <v>7.9607108694512818E-2</v>
      </c>
      <c r="BG262" s="17">
        <v>7.9607108694512818E-2</v>
      </c>
    </row>
    <row r="263" spans="1:59" s="8" customFormat="1" ht="12" customHeight="1" x14ac:dyDescent="0.25">
      <c r="A263" s="13" t="s">
        <v>61</v>
      </c>
      <c r="B263" s="8" t="s">
        <v>50</v>
      </c>
      <c r="C263" s="11" t="s">
        <v>51</v>
      </c>
      <c r="D263" s="17">
        <v>0.49487861058830518</v>
      </c>
      <c r="E263" s="17">
        <v>0.46062436462002637</v>
      </c>
      <c r="F263" s="17">
        <v>0.40197425495348899</v>
      </c>
      <c r="G263" s="17">
        <v>0.38510254799460314</v>
      </c>
      <c r="H263" s="17">
        <v>0.33937583032317342</v>
      </c>
      <c r="I263" s="17">
        <v>0.30621799087731683</v>
      </c>
      <c r="J263" s="17">
        <v>0.25472896398483108</v>
      </c>
      <c r="K263" s="17">
        <v>0.18202239152463845</v>
      </c>
      <c r="L263" s="18">
        <v>0.18142912968267219</v>
      </c>
      <c r="M263" s="17">
        <v>0.16354262689119478</v>
      </c>
      <c r="N263" s="17">
        <v>0.14880225684172327</v>
      </c>
      <c r="O263" s="17">
        <v>0.14279413617545528</v>
      </c>
      <c r="P263" s="17">
        <v>0.12811364200875816</v>
      </c>
      <c r="Q263" s="17">
        <v>0.11277860301101242</v>
      </c>
      <c r="R263" s="17">
        <v>9.6166219644272091E-2</v>
      </c>
      <c r="S263" s="17">
        <v>9.3006602101734281E-2</v>
      </c>
      <c r="T263" s="17">
        <v>8.3029533770038091E-2</v>
      </c>
      <c r="U263" s="17">
        <v>6.7825722162147148E-2</v>
      </c>
      <c r="V263" s="17">
        <v>6.2669945535320667E-2</v>
      </c>
      <c r="W263" s="17">
        <v>6.4494290434711957E-2</v>
      </c>
      <c r="X263" s="17">
        <v>6.9083323821525836E-2</v>
      </c>
      <c r="Y263" s="17">
        <v>7.3439226696725868E-2</v>
      </c>
      <c r="Z263" s="18">
        <v>7.957984477288163E-2</v>
      </c>
      <c r="AA263" s="18">
        <v>8.2941762432928001E-2</v>
      </c>
      <c r="AB263" s="18">
        <v>8.3521602726304392E-2</v>
      </c>
      <c r="AC263" s="17">
        <v>7.5324048368981489E-2</v>
      </c>
      <c r="AD263" s="19">
        <v>7.8961296999564279E-2</v>
      </c>
      <c r="AE263" s="17">
        <v>8.0065711060131967E-2</v>
      </c>
      <c r="AF263" s="17">
        <v>8.0162884317582034E-2</v>
      </c>
      <c r="AG263" s="17">
        <v>7.9607108694512818E-2</v>
      </c>
      <c r="AH263" s="19">
        <v>7.9607108694512818E-2</v>
      </c>
      <c r="AI263" s="17">
        <v>7.9607108694512818E-2</v>
      </c>
      <c r="AJ263" s="17">
        <v>7.9607108694512818E-2</v>
      </c>
      <c r="AK263" s="17">
        <v>7.9607108694512818E-2</v>
      </c>
      <c r="AL263" s="17">
        <v>7.9607108694512818E-2</v>
      </c>
      <c r="AM263" s="17">
        <v>7.9607108694512818E-2</v>
      </c>
      <c r="AN263" s="17">
        <v>7.9607108694512818E-2</v>
      </c>
      <c r="AO263" s="17">
        <v>7.9607108694512818E-2</v>
      </c>
      <c r="AP263" s="17">
        <v>7.9607108694512818E-2</v>
      </c>
      <c r="AQ263" s="17">
        <v>7.9607108694512818E-2</v>
      </c>
      <c r="AR263" s="17">
        <v>7.9607108694512818E-2</v>
      </c>
      <c r="AS263" s="17">
        <v>7.9607108694512818E-2</v>
      </c>
      <c r="AT263" s="17">
        <v>7.9607108694512818E-2</v>
      </c>
      <c r="AU263" s="17">
        <v>7.9607108694512818E-2</v>
      </c>
      <c r="AV263" s="17">
        <v>7.9607108694512818E-2</v>
      </c>
      <c r="AW263" s="17">
        <v>7.9607108694512818E-2</v>
      </c>
      <c r="AX263" s="17">
        <v>7.9607108694512818E-2</v>
      </c>
      <c r="AY263" s="17">
        <v>7.9607108694512818E-2</v>
      </c>
      <c r="AZ263" s="17">
        <v>7.9607108694512818E-2</v>
      </c>
      <c r="BA263" s="17">
        <v>7.9607108694512818E-2</v>
      </c>
      <c r="BB263" s="17">
        <v>7.9607108694512818E-2</v>
      </c>
      <c r="BC263" s="17">
        <v>7.9607108694512818E-2</v>
      </c>
      <c r="BD263" s="17">
        <v>7.9607108694512818E-2</v>
      </c>
      <c r="BE263" s="17">
        <v>7.9607108694512818E-2</v>
      </c>
      <c r="BF263" s="17">
        <v>7.9607108694512818E-2</v>
      </c>
      <c r="BG263" s="17">
        <v>7.9607108694512818E-2</v>
      </c>
    </row>
    <row r="264" spans="1:59" s="8" customFormat="1" ht="12" customHeight="1" x14ac:dyDescent="0.25">
      <c r="A264" s="13" t="s">
        <v>62</v>
      </c>
      <c r="B264" s="8" t="s">
        <v>50</v>
      </c>
      <c r="C264" s="11" t="s">
        <v>51</v>
      </c>
      <c r="D264" s="17">
        <v>0.06</v>
      </c>
      <c r="E264" s="17">
        <v>7.0000000000000007E-2</v>
      </c>
      <c r="F264" s="17">
        <v>0.09</v>
      </c>
      <c r="G264" s="17">
        <v>0.13</v>
      </c>
      <c r="H264" s="17">
        <v>0.1</v>
      </c>
      <c r="I264" s="17">
        <v>0.12</v>
      </c>
      <c r="J264" s="17">
        <v>0.06</v>
      </c>
      <c r="K264" s="17">
        <v>0.02</v>
      </c>
      <c r="L264" s="18">
        <v>0.06</v>
      </c>
      <c r="M264" s="17">
        <v>7.0000000000000007E-2</v>
      </c>
      <c r="N264" s="17">
        <v>0.06</v>
      </c>
      <c r="O264" s="17">
        <v>0.06</v>
      </c>
      <c r="P264" s="17">
        <v>0.09</v>
      </c>
      <c r="Q264" s="17">
        <v>0.08</v>
      </c>
      <c r="R264" s="17">
        <v>0.05</v>
      </c>
      <c r="S264" s="17">
        <v>0.08</v>
      </c>
      <c r="T264" s="17">
        <v>0.08</v>
      </c>
      <c r="U264" s="17">
        <v>0.11</v>
      </c>
      <c r="V264" s="17">
        <v>0.13</v>
      </c>
      <c r="W264" s="17">
        <v>0.06</v>
      </c>
      <c r="X264" s="17">
        <v>0.11</v>
      </c>
      <c r="Y264" s="17">
        <v>0.12</v>
      </c>
      <c r="Z264" s="18">
        <v>0.14000000000000001</v>
      </c>
      <c r="AA264" s="18">
        <v>0.12</v>
      </c>
      <c r="AB264" s="18">
        <v>0.12</v>
      </c>
      <c r="AC264" s="17">
        <v>7.0000000000000007E-2</v>
      </c>
      <c r="AD264" s="19">
        <v>0.11400000000000002</v>
      </c>
      <c r="AE264" s="17">
        <v>0.11280000000000001</v>
      </c>
      <c r="AF264" s="17">
        <v>0.10736000000000001</v>
      </c>
      <c r="AG264" s="17">
        <v>0.10483200000000001</v>
      </c>
      <c r="AH264" s="19">
        <v>0.10483200000000001</v>
      </c>
      <c r="AI264" s="17">
        <v>0.10483200000000001</v>
      </c>
      <c r="AJ264" s="17">
        <v>0.10483200000000001</v>
      </c>
      <c r="AK264" s="17">
        <v>0.10483200000000001</v>
      </c>
      <c r="AL264" s="17">
        <v>0.10483200000000001</v>
      </c>
      <c r="AM264" s="17">
        <v>0.10483200000000001</v>
      </c>
      <c r="AN264" s="17">
        <v>0.10483200000000001</v>
      </c>
      <c r="AO264" s="17">
        <v>0.10483200000000001</v>
      </c>
      <c r="AP264" s="17">
        <v>0.10483200000000001</v>
      </c>
      <c r="AQ264" s="17">
        <v>0.10483200000000001</v>
      </c>
      <c r="AR264" s="17">
        <v>0.10483200000000001</v>
      </c>
      <c r="AS264" s="17">
        <v>0.10483200000000001</v>
      </c>
      <c r="AT264" s="17">
        <v>0.10483200000000001</v>
      </c>
      <c r="AU264" s="17">
        <v>0.10483200000000001</v>
      </c>
      <c r="AV264" s="17">
        <v>0.10483200000000001</v>
      </c>
      <c r="AW264" s="17">
        <v>0.10483200000000001</v>
      </c>
      <c r="AX264" s="17">
        <v>0.10483200000000001</v>
      </c>
      <c r="AY264" s="17">
        <v>0.10483200000000001</v>
      </c>
      <c r="AZ264" s="17">
        <v>0.10483200000000001</v>
      </c>
      <c r="BA264" s="17">
        <v>0.10483200000000001</v>
      </c>
      <c r="BB264" s="17">
        <v>0.10483200000000001</v>
      </c>
      <c r="BC264" s="17">
        <v>0.10483200000000001</v>
      </c>
      <c r="BD264" s="17">
        <v>0.10483200000000001</v>
      </c>
      <c r="BE264" s="17">
        <v>0.10483200000000001</v>
      </c>
      <c r="BF264" s="17">
        <v>0.10483200000000001</v>
      </c>
      <c r="BG264" s="17">
        <v>0.10483200000000001</v>
      </c>
    </row>
    <row r="265" spans="1:59" s="8" customFormat="1" ht="12" customHeight="1" x14ac:dyDescent="0.25">
      <c r="A265" s="13" t="s">
        <v>63</v>
      </c>
      <c r="B265" s="8" t="s">
        <v>50</v>
      </c>
      <c r="C265" s="11" t="s">
        <v>51</v>
      </c>
      <c r="D265" s="17">
        <v>0.23</v>
      </c>
      <c r="E265" s="17">
        <v>0.24</v>
      </c>
      <c r="F265" s="17">
        <v>0.1</v>
      </c>
      <c r="G265" s="17">
        <v>0.24</v>
      </c>
      <c r="H265" s="17">
        <v>0.11</v>
      </c>
      <c r="I265" s="17">
        <v>0.09</v>
      </c>
      <c r="J265" s="17">
        <v>0.02</v>
      </c>
      <c r="K265" s="17">
        <v>0.03</v>
      </c>
      <c r="L265" s="18">
        <v>0.03</v>
      </c>
      <c r="M265" s="17">
        <v>0.06</v>
      </c>
      <c r="N265" s="17">
        <v>0.01</v>
      </c>
      <c r="O265" s="17">
        <v>0.01</v>
      </c>
      <c r="P265" s="17">
        <v>0</v>
      </c>
      <c r="Q265" s="17">
        <v>0.01</v>
      </c>
      <c r="R265" s="17">
        <v>0.08</v>
      </c>
      <c r="S265" s="17">
        <v>0.18</v>
      </c>
      <c r="T265" s="17">
        <v>0.15</v>
      </c>
      <c r="U265" s="17">
        <v>0.14000000000000001</v>
      </c>
      <c r="V265" s="17">
        <v>0.27</v>
      </c>
      <c r="W265" s="17">
        <v>0.27</v>
      </c>
      <c r="X265" s="17">
        <v>0.41</v>
      </c>
      <c r="Y265" s="17">
        <v>0.45</v>
      </c>
      <c r="Z265" s="18">
        <v>0.38</v>
      </c>
      <c r="AA265" s="18">
        <v>0.34</v>
      </c>
      <c r="AB265" s="18">
        <v>0.28999999999999998</v>
      </c>
      <c r="AC265" s="17">
        <v>0.24</v>
      </c>
      <c r="AD265" s="19">
        <v>0.34</v>
      </c>
      <c r="AE265" s="17">
        <v>0.318</v>
      </c>
      <c r="AF265" s="17">
        <v>0.30559999999999998</v>
      </c>
      <c r="AG265" s="17">
        <v>0.29872000000000004</v>
      </c>
      <c r="AH265" s="19">
        <v>0.29872000000000004</v>
      </c>
      <c r="AI265" s="17">
        <v>0.29872000000000004</v>
      </c>
      <c r="AJ265" s="17">
        <v>0.29872000000000004</v>
      </c>
      <c r="AK265" s="17">
        <v>0.29872000000000004</v>
      </c>
      <c r="AL265" s="17">
        <v>0.29872000000000004</v>
      </c>
      <c r="AM265" s="17">
        <v>0.29872000000000004</v>
      </c>
      <c r="AN265" s="17">
        <v>0.29872000000000004</v>
      </c>
      <c r="AO265" s="17">
        <v>0.29872000000000004</v>
      </c>
      <c r="AP265" s="17">
        <v>0.29872000000000004</v>
      </c>
      <c r="AQ265" s="17">
        <v>0.29872000000000004</v>
      </c>
      <c r="AR265" s="17">
        <v>0.29872000000000004</v>
      </c>
      <c r="AS265" s="17">
        <v>0.29872000000000004</v>
      </c>
      <c r="AT265" s="17">
        <v>0.29872000000000004</v>
      </c>
      <c r="AU265" s="17">
        <v>0.29872000000000004</v>
      </c>
      <c r="AV265" s="17">
        <v>0.29872000000000004</v>
      </c>
      <c r="AW265" s="17">
        <v>0.29872000000000004</v>
      </c>
      <c r="AX265" s="17">
        <v>0.29872000000000004</v>
      </c>
      <c r="AY265" s="17">
        <v>0.29872000000000004</v>
      </c>
      <c r="AZ265" s="17">
        <v>0.29872000000000004</v>
      </c>
      <c r="BA265" s="17">
        <v>0.29872000000000004</v>
      </c>
      <c r="BB265" s="17">
        <v>0.29872000000000004</v>
      </c>
      <c r="BC265" s="17">
        <v>0.29872000000000004</v>
      </c>
      <c r="BD265" s="17">
        <v>0.29872000000000004</v>
      </c>
      <c r="BE265" s="17">
        <v>0.29872000000000004</v>
      </c>
      <c r="BF265" s="17">
        <v>0.29872000000000004</v>
      </c>
      <c r="BG265" s="17">
        <v>0.29872000000000004</v>
      </c>
    </row>
    <row r="266" spans="1:59" s="8" customFormat="1" ht="12" customHeight="1" x14ac:dyDescent="0.25">
      <c r="A266" s="13" t="s">
        <v>64</v>
      </c>
      <c r="B266" s="8" t="s">
        <v>50</v>
      </c>
      <c r="C266" s="11" t="s">
        <v>51</v>
      </c>
      <c r="D266" s="17">
        <v>0.15</v>
      </c>
      <c r="E266" s="17">
        <v>0.15</v>
      </c>
      <c r="F266" s="17">
        <v>0.09</v>
      </c>
      <c r="G266" s="17">
        <v>0.04</v>
      </c>
      <c r="H266" s="17">
        <v>0.12</v>
      </c>
      <c r="I266" s="17">
        <v>0.14000000000000001</v>
      </c>
      <c r="J266" s="17">
        <v>0.02</v>
      </c>
      <c r="K266" s="17">
        <v>0.02</v>
      </c>
      <c r="L266" s="18">
        <v>0.02</v>
      </c>
      <c r="M266" s="17">
        <v>0.09</v>
      </c>
      <c r="N266" s="17">
        <v>0.11</v>
      </c>
      <c r="O266" s="17">
        <v>0.11</v>
      </c>
      <c r="P266" s="17">
        <v>0.08</v>
      </c>
      <c r="Q266" s="17">
        <v>0.06</v>
      </c>
      <c r="R266" s="17">
        <v>0.12</v>
      </c>
      <c r="S266" s="17">
        <v>0.2</v>
      </c>
      <c r="T266" s="17">
        <v>0.19</v>
      </c>
      <c r="U266" s="17">
        <v>0.18</v>
      </c>
      <c r="V266" s="17">
        <v>0.2</v>
      </c>
      <c r="W266" s="17">
        <v>0.19</v>
      </c>
      <c r="X266" s="17">
        <v>0.24</v>
      </c>
      <c r="Y266" s="17">
        <v>0.24</v>
      </c>
      <c r="Z266" s="18">
        <v>0.22</v>
      </c>
      <c r="AA266" s="18">
        <v>0.09</v>
      </c>
      <c r="AB266" s="18">
        <v>0.08</v>
      </c>
      <c r="AC266" s="17">
        <v>0.1</v>
      </c>
      <c r="AD266" s="19">
        <v>0.14599999999999996</v>
      </c>
      <c r="AE266" s="17">
        <v>0.12719999999999998</v>
      </c>
      <c r="AF266" s="17">
        <v>0.10863999999999999</v>
      </c>
      <c r="AG266" s="17">
        <v>0.11236799999999998</v>
      </c>
      <c r="AH266" s="19">
        <v>0.11236799999999998</v>
      </c>
      <c r="AI266" s="17">
        <v>0.11236799999999998</v>
      </c>
      <c r="AJ266" s="17">
        <v>0.11236799999999998</v>
      </c>
      <c r="AK266" s="17">
        <v>0.11236799999999998</v>
      </c>
      <c r="AL266" s="17">
        <v>0.11236799999999998</v>
      </c>
      <c r="AM266" s="17">
        <v>0.11236799999999998</v>
      </c>
      <c r="AN266" s="17">
        <v>0.11236799999999998</v>
      </c>
      <c r="AO266" s="17">
        <v>0.11236799999999998</v>
      </c>
      <c r="AP266" s="17">
        <v>0.11236799999999998</v>
      </c>
      <c r="AQ266" s="17">
        <v>0.11236799999999998</v>
      </c>
      <c r="AR266" s="17">
        <v>0.11236799999999998</v>
      </c>
      <c r="AS266" s="17">
        <v>0.11236799999999998</v>
      </c>
      <c r="AT266" s="17">
        <v>0.11236799999999998</v>
      </c>
      <c r="AU266" s="17">
        <v>0.11236799999999998</v>
      </c>
      <c r="AV266" s="17">
        <v>0.11236799999999998</v>
      </c>
      <c r="AW266" s="17">
        <v>0.11236799999999998</v>
      </c>
      <c r="AX266" s="17">
        <v>0.11236799999999998</v>
      </c>
      <c r="AY266" s="17">
        <v>0.11236799999999998</v>
      </c>
      <c r="AZ266" s="17">
        <v>0.11236799999999998</v>
      </c>
      <c r="BA266" s="17">
        <v>0.11236799999999998</v>
      </c>
      <c r="BB266" s="17">
        <v>0.11236799999999998</v>
      </c>
      <c r="BC266" s="17">
        <v>0.11236799999999998</v>
      </c>
      <c r="BD266" s="17">
        <v>0.11236799999999998</v>
      </c>
      <c r="BE266" s="17">
        <v>0.11236799999999998</v>
      </c>
      <c r="BF266" s="17">
        <v>0.11236799999999998</v>
      </c>
      <c r="BG266" s="17">
        <v>0.11236799999999998</v>
      </c>
    </row>
    <row r="267" spans="1:59" s="8" customFormat="1" ht="12" customHeight="1" x14ac:dyDescent="0.25">
      <c r="A267" s="13" t="s">
        <v>65</v>
      </c>
      <c r="B267" s="8" t="s">
        <v>50</v>
      </c>
      <c r="C267" s="11" t="s">
        <v>51</v>
      </c>
      <c r="D267" s="17">
        <v>0.49487861058830518</v>
      </c>
      <c r="E267" s="17">
        <v>0.46062436462002637</v>
      </c>
      <c r="F267" s="17">
        <v>0.40197425495348899</v>
      </c>
      <c r="G267" s="17">
        <v>0.38510254799460314</v>
      </c>
      <c r="H267" s="17">
        <v>0.33937583032317342</v>
      </c>
      <c r="I267" s="17">
        <v>0.30621799087731683</v>
      </c>
      <c r="J267" s="17">
        <v>0.25472896398483108</v>
      </c>
      <c r="K267" s="17">
        <v>0.18202239152463845</v>
      </c>
      <c r="L267" s="18">
        <v>0.18142912968267219</v>
      </c>
      <c r="M267" s="17">
        <v>0.16354262689119478</v>
      </c>
      <c r="N267" s="17">
        <v>0.14880225684172327</v>
      </c>
      <c r="O267" s="17">
        <v>0.14279413617545528</v>
      </c>
      <c r="P267" s="17">
        <v>0.12811364200875816</v>
      </c>
      <c r="Q267" s="17">
        <v>0.11277860301101242</v>
      </c>
      <c r="R267" s="17">
        <v>9.6166219644272091E-2</v>
      </c>
      <c r="S267" s="17">
        <v>9.3006602101734281E-2</v>
      </c>
      <c r="T267" s="17">
        <v>8.3029533770038091E-2</v>
      </c>
      <c r="U267" s="17">
        <v>6.7825722162147148E-2</v>
      </c>
      <c r="V267" s="17">
        <v>6.2669945535320667E-2</v>
      </c>
      <c r="W267" s="17">
        <v>6.4494290434711957E-2</v>
      </c>
      <c r="X267" s="17">
        <v>6.9083323821525836E-2</v>
      </c>
      <c r="Y267" s="17">
        <v>7.3439226696725868E-2</v>
      </c>
      <c r="Z267" s="18">
        <v>7.957984477288163E-2</v>
      </c>
      <c r="AA267" s="18">
        <v>8.2941762432928001E-2</v>
      </c>
      <c r="AB267" s="18">
        <v>8.3521602726304392E-2</v>
      </c>
      <c r="AC267" s="17">
        <v>7.5324048368981489E-2</v>
      </c>
      <c r="AD267" s="19">
        <v>7.8961296999564279E-2</v>
      </c>
      <c r="AE267" s="17">
        <v>8.0065711060131967E-2</v>
      </c>
      <c r="AF267" s="17">
        <v>8.0162884317582034E-2</v>
      </c>
      <c r="AG267" s="17">
        <v>7.9607108694512818E-2</v>
      </c>
      <c r="AH267" s="19">
        <v>7.9607108694512818E-2</v>
      </c>
      <c r="AI267" s="17">
        <v>7.9607108694512818E-2</v>
      </c>
      <c r="AJ267" s="17">
        <v>7.9607108694512818E-2</v>
      </c>
      <c r="AK267" s="17">
        <v>7.9607108694512818E-2</v>
      </c>
      <c r="AL267" s="17">
        <v>7.9607108694512818E-2</v>
      </c>
      <c r="AM267" s="17">
        <v>7.9607108694512818E-2</v>
      </c>
      <c r="AN267" s="17">
        <v>7.9607108694512818E-2</v>
      </c>
      <c r="AO267" s="17">
        <v>7.9607108694512818E-2</v>
      </c>
      <c r="AP267" s="17">
        <v>7.9607108694512818E-2</v>
      </c>
      <c r="AQ267" s="17">
        <v>7.9607108694512818E-2</v>
      </c>
      <c r="AR267" s="17">
        <v>7.9607108694512818E-2</v>
      </c>
      <c r="AS267" s="17">
        <v>7.9607108694512818E-2</v>
      </c>
      <c r="AT267" s="17">
        <v>7.9607108694512818E-2</v>
      </c>
      <c r="AU267" s="17">
        <v>7.9607108694512818E-2</v>
      </c>
      <c r="AV267" s="17">
        <v>7.9607108694512818E-2</v>
      </c>
      <c r="AW267" s="17">
        <v>7.9607108694512818E-2</v>
      </c>
      <c r="AX267" s="17">
        <v>7.9607108694512818E-2</v>
      </c>
      <c r="AY267" s="17">
        <v>7.9607108694512818E-2</v>
      </c>
      <c r="AZ267" s="17">
        <v>7.9607108694512818E-2</v>
      </c>
      <c r="BA267" s="17">
        <v>7.9607108694512818E-2</v>
      </c>
      <c r="BB267" s="17">
        <v>7.9607108694512818E-2</v>
      </c>
      <c r="BC267" s="17">
        <v>7.9607108694512818E-2</v>
      </c>
      <c r="BD267" s="17">
        <v>7.9607108694512818E-2</v>
      </c>
      <c r="BE267" s="17">
        <v>7.9607108694512818E-2</v>
      </c>
      <c r="BF267" s="17">
        <v>7.9607108694512818E-2</v>
      </c>
      <c r="BG267" s="17">
        <v>7.9607108694512818E-2</v>
      </c>
    </row>
    <row r="268" spans="1:59" s="8" customFormat="1" ht="12" customHeight="1" x14ac:dyDescent="0.25">
      <c r="A268" s="13" t="s">
        <v>66</v>
      </c>
      <c r="B268" s="8" t="s">
        <v>50</v>
      </c>
      <c r="C268" s="11" t="s">
        <v>51</v>
      </c>
      <c r="D268" s="17">
        <v>0.26</v>
      </c>
      <c r="E268" s="17">
        <v>0.34</v>
      </c>
      <c r="F268" s="17">
        <v>0.24</v>
      </c>
      <c r="G268" s="17">
        <v>0.28999999999999998</v>
      </c>
      <c r="H268" s="17">
        <v>0.51</v>
      </c>
      <c r="I268" s="17">
        <v>0.69</v>
      </c>
      <c r="J268" s="17">
        <v>0.31</v>
      </c>
      <c r="K268" s="17">
        <v>0.14000000000000001</v>
      </c>
      <c r="L268" s="18">
        <v>0.22</v>
      </c>
      <c r="M268" s="17">
        <v>0.17</v>
      </c>
      <c r="N268" s="17">
        <v>0.15</v>
      </c>
      <c r="O268" s="17">
        <v>0.12</v>
      </c>
      <c r="P268" s="17">
        <v>0.25</v>
      </c>
      <c r="Q268" s="17">
        <v>0.27</v>
      </c>
      <c r="R268" s="17">
        <v>0.26</v>
      </c>
      <c r="S268" s="17">
        <v>0.3</v>
      </c>
      <c r="T268" s="17">
        <v>0.11</v>
      </c>
      <c r="U268" s="17">
        <v>0.16</v>
      </c>
      <c r="V268" s="17">
        <v>0.23</v>
      </c>
      <c r="W268" s="17">
        <v>0.39</v>
      </c>
      <c r="X268" s="17">
        <v>0.41</v>
      </c>
      <c r="Y268" s="17">
        <v>0.25</v>
      </c>
      <c r="Z268" s="18">
        <v>0.21</v>
      </c>
      <c r="AA268" s="18">
        <v>0.23</v>
      </c>
      <c r="AB268" s="18">
        <v>0.27</v>
      </c>
      <c r="AC268" s="17">
        <v>0.16</v>
      </c>
      <c r="AD268" s="19">
        <v>0.22399999999999998</v>
      </c>
      <c r="AE268" s="17">
        <v>0.21879999999999997</v>
      </c>
      <c r="AF268" s="17">
        <v>0.22056000000000001</v>
      </c>
      <c r="AG268" s="17">
        <v>0.21867200000000003</v>
      </c>
      <c r="AH268" s="19">
        <v>0.21867200000000003</v>
      </c>
      <c r="AI268" s="17">
        <v>0.21867200000000003</v>
      </c>
      <c r="AJ268" s="17">
        <v>0.21867200000000003</v>
      </c>
      <c r="AK268" s="17">
        <v>0.21867200000000003</v>
      </c>
      <c r="AL268" s="17">
        <v>0.21867200000000003</v>
      </c>
      <c r="AM268" s="17">
        <v>0.21867200000000003</v>
      </c>
      <c r="AN268" s="17">
        <v>0.21867200000000003</v>
      </c>
      <c r="AO268" s="17">
        <v>0.21867200000000003</v>
      </c>
      <c r="AP268" s="17">
        <v>0.21867200000000003</v>
      </c>
      <c r="AQ268" s="17">
        <v>0.21867200000000003</v>
      </c>
      <c r="AR268" s="17">
        <v>0.21867200000000003</v>
      </c>
      <c r="AS268" s="17">
        <v>0.21867200000000003</v>
      </c>
      <c r="AT268" s="17">
        <v>0.21867200000000003</v>
      </c>
      <c r="AU268" s="17">
        <v>0.21867200000000003</v>
      </c>
      <c r="AV268" s="17">
        <v>0.21867200000000003</v>
      </c>
      <c r="AW268" s="17">
        <v>0.21867200000000003</v>
      </c>
      <c r="AX268" s="17">
        <v>0.21867200000000003</v>
      </c>
      <c r="AY268" s="17">
        <v>0.21867200000000003</v>
      </c>
      <c r="AZ268" s="17">
        <v>0.21867200000000003</v>
      </c>
      <c r="BA268" s="17">
        <v>0.21867200000000003</v>
      </c>
      <c r="BB268" s="17">
        <v>0.21867200000000003</v>
      </c>
      <c r="BC268" s="17">
        <v>0.21867200000000003</v>
      </c>
      <c r="BD268" s="17">
        <v>0.21867200000000003</v>
      </c>
      <c r="BE268" s="17">
        <v>0.21867200000000003</v>
      </c>
      <c r="BF268" s="17">
        <v>0.21867200000000003</v>
      </c>
      <c r="BG268" s="17">
        <v>0.21867200000000003</v>
      </c>
    </row>
    <row r="269" spans="1:59" s="8" customFormat="1" ht="12" customHeight="1" x14ac:dyDescent="0.25">
      <c r="A269" s="13" t="s">
        <v>49</v>
      </c>
      <c r="B269" s="8" t="s">
        <v>50</v>
      </c>
      <c r="C269" s="11" t="s">
        <v>67</v>
      </c>
      <c r="D269" s="17">
        <v>0.5041211031283741</v>
      </c>
      <c r="E269" s="17">
        <v>0.53844925093087903</v>
      </c>
      <c r="F269" s="17">
        <v>0.59669704683581948</v>
      </c>
      <c r="G269" s="17">
        <v>0.61324360768497765</v>
      </c>
      <c r="H269" s="17">
        <v>0.65904664150022674</v>
      </c>
      <c r="I269" s="17">
        <v>0.69153936812499583</v>
      </c>
      <c r="J269" s="17">
        <v>0.7436360963647618</v>
      </c>
      <c r="K269" s="17">
        <v>0.81523437281155864</v>
      </c>
      <c r="L269" s="18">
        <v>0.80986842817066373</v>
      </c>
      <c r="M269" s="17">
        <v>0.82903068612919828</v>
      </c>
      <c r="N269" s="17">
        <v>0.84548039215814941</v>
      </c>
      <c r="O269" s="17">
        <v>0.85316009539527327</v>
      </c>
      <c r="P269" s="17">
        <v>0.86851878413191319</v>
      </c>
      <c r="Q269" s="17">
        <v>0.87941248604841904</v>
      </c>
      <c r="R269" s="17">
        <v>0.90360491939093923</v>
      </c>
      <c r="S269" s="17">
        <v>0.90653812349687157</v>
      </c>
      <c r="T269" s="17">
        <v>0.91648953353868923</v>
      </c>
      <c r="U269" s="17">
        <v>0.93158601290987664</v>
      </c>
      <c r="V269" s="17">
        <v>0.93665621785743369</v>
      </c>
      <c r="W269" s="17">
        <v>0.93483834654910225</v>
      </c>
      <c r="X269" s="17">
        <v>0.93023033542108358</v>
      </c>
      <c r="Y269" s="17">
        <v>0.92595731720830254</v>
      </c>
      <c r="Z269" s="18">
        <v>0.91994062931882647</v>
      </c>
      <c r="AA269" s="18">
        <v>0.91666715631427542</v>
      </c>
      <c r="AB269" s="18">
        <v>0.91613087586994035</v>
      </c>
      <c r="AC269" s="17">
        <v>0.92434847530765618</v>
      </c>
      <c r="AD269" s="19">
        <v>0.92060889080380015</v>
      </c>
      <c r="AE269" s="17">
        <v>0.91953920552289969</v>
      </c>
      <c r="AF269" s="17">
        <v>0.91945892076371438</v>
      </c>
      <c r="AG269" s="17">
        <v>0.9200172736536022</v>
      </c>
      <c r="AH269" s="19">
        <v>0.9200172736536022</v>
      </c>
      <c r="AI269" s="17">
        <v>0.9200172736536022</v>
      </c>
      <c r="AJ269" s="17">
        <v>0.9200172736536022</v>
      </c>
      <c r="AK269" s="17">
        <v>0.9200172736536022</v>
      </c>
      <c r="AL269" s="17">
        <v>0.9200172736536022</v>
      </c>
      <c r="AM269" s="17">
        <v>0.9200172736536022</v>
      </c>
      <c r="AN269" s="17">
        <v>0.9200172736536022</v>
      </c>
      <c r="AO269" s="17">
        <v>0.9200172736536022</v>
      </c>
      <c r="AP269" s="17">
        <v>0.9200172736536022</v>
      </c>
      <c r="AQ269" s="17">
        <v>0.9200172736536022</v>
      </c>
      <c r="AR269" s="17">
        <v>0.9200172736536022</v>
      </c>
      <c r="AS269" s="17">
        <v>0.9200172736536022</v>
      </c>
      <c r="AT269" s="17">
        <v>0.9200172736536022</v>
      </c>
      <c r="AU269" s="17">
        <v>0.9200172736536022</v>
      </c>
      <c r="AV269" s="17">
        <v>0.9200172736536022</v>
      </c>
      <c r="AW269" s="17">
        <v>0.9200172736536022</v>
      </c>
      <c r="AX269" s="17">
        <v>0.9200172736536022</v>
      </c>
      <c r="AY269" s="17">
        <v>0.9200172736536022</v>
      </c>
      <c r="AZ269" s="17">
        <v>0.9200172736536022</v>
      </c>
      <c r="BA269" s="17">
        <v>0.9200172736536022</v>
      </c>
      <c r="BB269" s="17">
        <v>0.9200172736536022</v>
      </c>
      <c r="BC269" s="17">
        <v>0.9200172736536022</v>
      </c>
      <c r="BD269" s="17">
        <v>0.9200172736536022</v>
      </c>
      <c r="BE269" s="17">
        <v>0.9200172736536022</v>
      </c>
      <c r="BF269" s="17">
        <v>0.9200172736536022</v>
      </c>
      <c r="BG269" s="17">
        <v>0.9200172736536022</v>
      </c>
    </row>
    <row r="270" spans="1:59" s="8" customFormat="1" ht="12" customHeight="1" x14ac:dyDescent="0.25">
      <c r="A270" s="13" t="s">
        <v>52</v>
      </c>
      <c r="B270" s="8" t="s">
        <v>50</v>
      </c>
      <c r="C270" s="11" t="s">
        <v>67</v>
      </c>
      <c r="D270" s="17">
        <v>0.5041211031283741</v>
      </c>
      <c r="E270" s="17">
        <v>0.53844925093087903</v>
      </c>
      <c r="F270" s="17">
        <v>0.59669704683581948</v>
      </c>
      <c r="G270" s="17">
        <v>0.61324360768497765</v>
      </c>
      <c r="H270" s="17">
        <v>0.65904664150022674</v>
      </c>
      <c r="I270" s="17">
        <v>0.69153936812499583</v>
      </c>
      <c r="J270" s="17">
        <v>0.7436360963647618</v>
      </c>
      <c r="K270" s="17">
        <v>0.81523437281155864</v>
      </c>
      <c r="L270" s="18">
        <v>0.80986842817066373</v>
      </c>
      <c r="M270" s="17">
        <v>0.82903068612919828</v>
      </c>
      <c r="N270" s="17">
        <v>0.84548039215814941</v>
      </c>
      <c r="O270" s="17">
        <v>0.85316009539527327</v>
      </c>
      <c r="P270" s="17">
        <v>0.86851878413191319</v>
      </c>
      <c r="Q270" s="17">
        <v>0.87941248604841904</v>
      </c>
      <c r="R270" s="17">
        <v>0.90360491939093923</v>
      </c>
      <c r="S270" s="17">
        <v>0.90653812349687157</v>
      </c>
      <c r="T270" s="17">
        <v>0.91648953353868923</v>
      </c>
      <c r="U270" s="17">
        <v>0.93158601290987664</v>
      </c>
      <c r="V270" s="17">
        <v>0.93665621785743369</v>
      </c>
      <c r="W270" s="17">
        <v>0.93483834654910225</v>
      </c>
      <c r="X270" s="17">
        <v>0.93023033542108358</v>
      </c>
      <c r="Y270" s="17">
        <v>0.92595731720830254</v>
      </c>
      <c r="Z270" s="18">
        <v>0.91994062931882647</v>
      </c>
      <c r="AA270" s="18">
        <v>0.91666715631427542</v>
      </c>
      <c r="AB270" s="18">
        <v>0.91613087586994035</v>
      </c>
      <c r="AC270" s="17">
        <v>0.92434847530765618</v>
      </c>
      <c r="AD270" s="19">
        <v>0.92060889080380015</v>
      </c>
      <c r="AE270" s="17">
        <v>0.91953920552289969</v>
      </c>
      <c r="AF270" s="17">
        <v>0.91945892076371438</v>
      </c>
      <c r="AG270" s="17">
        <v>0.9200172736536022</v>
      </c>
      <c r="AH270" s="19">
        <v>0.9200172736536022</v>
      </c>
      <c r="AI270" s="17">
        <v>0.9200172736536022</v>
      </c>
      <c r="AJ270" s="17">
        <v>0.9200172736536022</v>
      </c>
      <c r="AK270" s="17">
        <v>0.9200172736536022</v>
      </c>
      <c r="AL270" s="17">
        <v>0.9200172736536022</v>
      </c>
      <c r="AM270" s="17">
        <v>0.9200172736536022</v>
      </c>
      <c r="AN270" s="17">
        <v>0.9200172736536022</v>
      </c>
      <c r="AO270" s="17">
        <v>0.9200172736536022</v>
      </c>
      <c r="AP270" s="17">
        <v>0.9200172736536022</v>
      </c>
      <c r="AQ270" s="17">
        <v>0.9200172736536022</v>
      </c>
      <c r="AR270" s="17">
        <v>0.9200172736536022</v>
      </c>
      <c r="AS270" s="17">
        <v>0.9200172736536022</v>
      </c>
      <c r="AT270" s="17">
        <v>0.9200172736536022</v>
      </c>
      <c r="AU270" s="17">
        <v>0.9200172736536022</v>
      </c>
      <c r="AV270" s="17">
        <v>0.9200172736536022</v>
      </c>
      <c r="AW270" s="17">
        <v>0.9200172736536022</v>
      </c>
      <c r="AX270" s="17">
        <v>0.9200172736536022</v>
      </c>
      <c r="AY270" s="17">
        <v>0.9200172736536022</v>
      </c>
      <c r="AZ270" s="17">
        <v>0.9200172736536022</v>
      </c>
      <c r="BA270" s="17">
        <v>0.9200172736536022</v>
      </c>
      <c r="BB270" s="17">
        <v>0.9200172736536022</v>
      </c>
      <c r="BC270" s="17">
        <v>0.9200172736536022</v>
      </c>
      <c r="BD270" s="17">
        <v>0.9200172736536022</v>
      </c>
      <c r="BE270" s="17">
        <v>0.9200172736536022</v>
      </c>
      <c r="BF270" s="17">
        <v>0.9200172736536022</v>
      </c>
      <c r="BG270" s="17">
        <v>0.9200172736536022</v>
      </c>
    </row>
    <row r="271" spans="1:59" s="8" customFormat="1" ht="12" customHeight="1" x14ac:dyDescent="0.25">
      <c r="A271" s="13" t="s">
        <v>53</v>
      </c>
      <c r="B271" s="8" t="s">
        <v>50</v>
      </c>
      <c r="C271" s="11" t="s">
        <v>67</v>
      </c>
      <c r="D271" s="17">
        <v>0.22</v>
      </c>
      <c r="E271" s="17">
        <v>0.72</v>
      </c>
      <c r="F271" s="17">
        <v>0.72</v>
      </c>
      <c r="G271" s="17">
        <v>0.77</v>
      </c>
      <c r="H271" s="17">
        <v>0.71</v>
      </c>
      <c r="I271" s="17">
        <v>0.68</v>
      </c>
      <c r="J271" s="17">
        <v>0.65</v>
      </c>
      <c r="K271" s="17">
        <v>0.72</v>
      </c>
      <c r="L271" s="18">
        <v>0.9</v>
      </c>
      <c r="M271" s="17">
        <v>0.6</v>
      </c>
      <c r="N271" s="17">
        <v>0.88</v>
      </c>
      <c r="O271" s="17">
        <v>0.86</v>
      </c>
      <c r="P271" s="17">
        <v>0.57999999999999996</v>
      </c>
      <c r="Q271" s="17">
        <v>0.31</v>
      </c>
      <c r="R271" s="17">
        <v>0.54</v>
      </c>
      <c r="S271" s="17">
        <v>0.92</v>
      </c>
      <c r="T271" s="17">
        <v>0.93</v>
      </c>
      <c r="U271" s="17">
        <v>0.96</v>
      </c>
      <c r="V271" s="17">
        <v>0.95</v>
      </c>
      <c r="W271" s="17">
        <v>0.96</v>
      </c>
      <c r="X271" s="17">
        <v>0.96</v>
      </c>
      <c r="Y271" s="17">
        <v>0.93</v>
      </c>
      <c r="Z271" s="18">
        <v>0.93</v>
      </c>
      <c r="AA271" s="18">
        <v>0.94</v>
      </c>
      <c r="AB271" s="18">
        <v>0.87</v>
      </c>
      <c r="AC271" s="17">
        <v>0.94</v>
      </c>
      <c r="AD271" s="19">
        <v>0.92199999999999993</v>
      </c>
      <c r="AE271" s="17">
        <v>0.92040000000000011</v>
      </c>
      <c r="AF271" s="17">
        <v>0.91847999999999996</v>
      </c>
      <c r="AG271" s="17">
        <v>0.91417599999999999</v>
      </c>
      <c r="AH271" s="19">
        <v>0.91417599999999999</v>
      </c>
      <c r="AI271" s="17">
        <v>0.91417599999999999</v>
      </c>
      <c r="AJ271" s="17">
        <v>0.91417599999999999</v>
      </c>
      <c r="AK271" s="17">
        <v>0.91417599999999999</v>
      </c>
      <c r="AL271" s="17">
        <v>0.91417599999999999</v>
      </c>
      <c r="AM271" s="17">
        <v>0.91417599999999999</v>
      </c>
      <c r="AN271" s="17">
        <v>0.91417599999999999</v>
      </c>
      <c r="AO271" s="17">
        <v>0.91417599999999999</v>
      </c>
      <c r="AP271" s="17">
        <v>0.91417599999999999</v>
      </c>
      <c r="AQ271" s="17">
        <v>0.91417599999999999</v>
      </c>
      <c r="AR271" s="17">
        <v>0.91417599999999999</v>
      </c>
      <c r="AS271" s="17">
        <v>0.91417599999999999</v>
      </c>
      <c r="AT271" s="17">
        <v>0.91417599999999999</v>
      </c>
      <c r="AU271" s="17">
        <v>0.91417599999999999</v>
      </c>
      <c r="AV271" s="17">
        <v>0.91417599999999999</v>
      </c>
      <c r="AW271" s="17">
        <v>0.91417599999999999</v>
      </c>
      <c r="AX271" s="17">
        <v>0.91417599999999999</v>
      </c>
      <c r="AY271" s="17">
        <v>0.91417599999999999</v>
      </c>
      <c r="AZ271" s="17">
        <v>0.91417599999999999</v>
      </c>
      <c r="BA271" s="17">
        <v>0.91417599999999999</v>
      </c>
      <c r="BB271" s="17">
        <v>0.91417599999999999</v>
      </c>
      <c r="BC271" s="17">
        <v>0.91417599999999999</v>
      </c>
      <c r="BD271" s="17">
        <v>0.91417599999999999</v>
      </c>
      <c r="BE271" s="17">
        <v>0.91417599999999999</v>
      </c>
      <c r="BF271" s="17">
        <v>0.91417599999999999</v>
      </c>
      <c r="BG271" s="17">
        <v>0.91417599999999999</v>
      </c>
    </row>
    <row r="272" spans="1:59" s="8" customFormat="1" ht="12" customHeight="1" x14ac:dyDescent="0.25">
      <c r="A272" s="13" t="s">
        <v>54</v>
      </c>
      <c r="B272" s="8" t="s">
        <v>50</v>
      </c>
      <c r="C272" s="11" t="s">
        <v>67</v>
      </c>
      <c r="D272" s="17">
        <v>0.38</v>
      </c>
      <c r="E272" s="17">
        <v>0.36</v>
      </c>
      <c r="F272" s="17">
        <v>0.42</v>
      </c>
      <c r="G272" s="17">
        <v>0.23</v>
      </c>
      <c r="H272" s="17">
        <v>0.46</v>
      </c>
      <c r="I272" s="17">
        <v>0.56000000000000005</v>
      </c>
      <c r="J272" s="17">
        <v>0.57999999999999996</v>
      </c>
      <c r="K272" s="17">
        <v>0.54</v>
      </c>
      <c r="L272" s="18">
        <v>0.6</v>
      </c>
      <c r="M272" s="17">
        <v>0.61</v>
      </c>
      <c r="N272" s="17">
        <v>0.59</v>
      </c>
      <c r="O272" s="17">
        <v>0.66</v>
      </c>
      <c r="P272" s="17">
        <v>0.65</v>
      </c>
      <c r="Q272" s="17">
        <v>0.68</v>
      </c>
      <c r="R272" s="17">
        <v>0.7</v>
      </c>
      <c r="S272" s="17">
        <v>0.73</v>
      </c>
      <c r="T272" s="17">
        <v>0.57999999999999996</v>
      </c>
      <c r="U272" s="17">
        <v>0.66</v>
      </c>
      <c r="V272" s="17">
        <v>0.69</v>
      </c>
      <c r="W272" s="17">
        <v>0.7</v>
      </c>
      <c r="X272" s="17">
        <v>0.73</v>
      </c>
      <c r="Y272" s="17">
        <v>0.78</v>
      </c>
      <c r="Z272" s="18">
        <v>0.77</v>
      </c>
      <c r="AA272" s="18">
        <v>0.76</v>
      </c>
      <c r="AB272" s="18">
        <v>0.83</v>
      </c>
      <c r="AC272" s="17">
        <v>0.87</v>
      </c>
      <c r="AD272" s="19">
        <v>0.80199999999999994</v>
      </c>
      <c r="AE272" s="17">
        <v>0.80640000000000001</v>
      </c>
      <c r="AF272" s="17">
        <v>0.81368000000000007</v>
      </c>
      <c r="AG272" s="17">
        <v>0.82441599999999993</v>
      </c>
      <c r="AH272" s="19">
        <v>0.82441599999999993</v>
      </c>
      <c r="AI272" s="17">
        <v>0.82441599999999993</v>
      </c>
      <c r="AJ272" s="17">
        <v>0.82441599999999993</v>
      </c>
      <c r="AK272" s="17">
        <v>0.82441599999999993</v>
      </c>
      <c r="AL272" s="17">
        <v>0.82441599999999993</v>
      </c>
      <c r="AM272" s="17">
        <v>0.82441599999999993</v>
      </c>
      <c r="AN272" s="17">
        <v>0.82441599999999993</v>
      </c>
      <c r="AO272" s="17">
        <v>0.82441599999999993</v>
      </c>
      <c r="AP272" s="17">
        <v>0.82441599999999993</v>
      </c>
      <c r="AQ272" s="17">
        <v>0.82441599999999993</v>
      </c>
      <c r="AR272" s="17">
        <v>0.82441599999999993</v>
      </c>
      <c r="AS272" s="17">
        <v>0.82441599999999993</v>
      </c>
      <c r="AT272" s="17">
        <v>0.82441599999999993</v>
      </c>
      <c r="AU272" s="17">
        <v>0.82441599999999993</v>
      </c>
      <c r="AV272" s="17">
        <v>0.82441599999999993</v>
      </c>
      <c r="AW272" s="17">
        <v>0.82441599999999993</v>
      </c>
      <c r="AX272" s="17">
        <v>0.82441599999999993</v>
      </c>
      <c r="AY272" s="17">
        <v>0.82441599999999993</v>
      </c>
      <c r="AZ272" s="17">
        <v>0.82441599999999993</v>
      </c>
      <c r="BA272" s="17">
        <v>0.82441599999999993</v>
      </c>
      <c r="BB272" s="17">
        <v>0.82441599999999993</v>
      </c>
      <c r="BC272" s="17">
        <v>0.82441599999999993</v>
      </c>
      <c r="BD272" s="17">
        <v>0.82441599999999993</v>
      </c>
      <c r="BE272" s="17">
        <v>0.82441599999999993</v>
      </c>
      <c r="BF272" s="17">
        <v>0.82441599999999993</v>
      </c>
      <c r="BG272" s="17">
        <v>0.82441599999999993</v>
      </c>
    </row>
    <row r="273" spans="1:59" s="8" customFormat="1" ht="12" customHeight="1" x14ac:dyDescent="0.25">
      <c r="A273" s="13" t="s">
        <v>55</v>
      </c>
      <c r="B273" s="8" t="s">
        <v>50</v>
      </c>
      <c r="C273" s="11" t="s">
        <v>67</v>
      </c>
      <c r="D273" s="17">
        <v>0.38</v>
      </c>
      <c r="E273" s="17">
        <v>0.36</v>
      </c>
      <c r="F273" s="17">
        <v>0.42</v>
      </c>
      <c r="G273" s="17">
        <v>0.23</v>
      </c>
      <c r="H273" s="17">
        <v>0.46</v>
      </c>
      <c r="I273" s="17">
        <v>0.56000000000000005</v>
      </c>
      <c r="J273" s="17">
        <v>0.57999999999999996</v>
      </c>
      <c r="K273" s="17">
        <v>0.54</v>
      </c>
      <c r="L273" s="18">
        <v>0.6</v>
      </c>
      <c r="M273" s="17">
        <v>0.61</v>
      </c>
      <c r="N273" s="17">
        <v>0.59</v>
      </c>
      <c r="O273" s="17">
        <v>0.66</v>
      </c>
      <c r="P273" s="17">
        <v>0.65</v>
      </c>
      <c r="Q273" s="17">
        <v>0.68</v>
      </c>
      <c r="R273" s="17">
        <v>0.7</v>
      </c>
      <c r="S273" s="17">
        <v>0.73</v>
      </c>
      <c r="T273" s="17">
        <v>0.57999999999999996</v>
      </c>
      <c r="U273" s="17">
        <v>0.66</v>
      </c>
      <c r="V273" s="17">
        <v>0.69</v>
      </c>
      <c r="W273" s="17">
        <v>0.7</v>
      </c>
      <c r="X273" s="17">
        <v>0.73</v>
      </c>
      <c r="Y273" s="17">
        <v>0.78</v>
      </c>
      <c r="Z273" s="18">
        <v>0.77</v>
      </c>
      <c r="AA273" s="18">
        <v>0.76</v>
      </c>
      <c r="AB273" s="18">
        <v>0.83</v>
      </c>
      <c r="AC273" s="17">
        <v>0.87</v>
      </c>
      <c r="AD273" s="19">
        <v>0.80199999999999994</v>
      </c>
      <c r="AE273" s="17">
        <v>0.80640000000000001</v>
      </c>
      <c r="AF273" s="17">
        <v>0.81368000000000007</v>
      </c>
      <c r="AG273" s="17">
        <v>0.82441599999999993</v>
      </c>
      <c r="AH273" s="19">
        <v>0.82441599999999993</v>
      </c>
      <c r="AI273" s="17">
        <v>0.82441599999999993</v>
      </c>
      <c r="AJ273" s="17">
        <v>0.82441599999999993</v>
      </c>
      <c r="AK273" s="17">
        <v>0.82441599999999993</v>
      </c>
      <c r="AL273" s="17">
        <v>0.82441599999999993</v>
      </c>
      <c r="AM273" s="17">
        <v>0.82441599999999993</v>
      </c>
      <c r="AN273" s="17">
        <v>0.82441599999999993</v>
      </c>
      <c r="AO273" s="17">
        <v>0.82441599999999993</v>
      </c>
      <c r="AP273" s="17">
        <v>0.82441599999999993</v>
      </c>
      <c r="AQ273" s="17">
        <v>0.82441599999999993</v>
      </c>
      <c r="AR273" s="17">
        <v>0.82441599999999993</v>
      </c>
      <c r="AS273" s="17">
        <v>0.82441599999999993</v>
      </c>
      <c r="AT273" s="17">
        <v>0.82441599999999993</v>
      </c>
      <c r="AU273" s="17">
        <v>0.82441599999999993</v>
      </c>
      <c r="AV273" s="17">
        <v>0.82441599999999993</v>
      </c>
      <c r="AW273" s="17">
        <v>0.82441599999999993</v>
      </c>
      <c r="AX273" s="17">
        <v>0.82441599999999993</v>
      </c>
      <c r="AY273" s="17">
        <v>0.82441599999999993</v>
      </c>
      <c r="AZ273" s="17">
        <v>0.82441599999999993</v>
      </c>
      <c r="BA273" s="17">
        <v>0.82441599999999993</v>
      </c>
      <c r="BB273" s="17">
        <v>0.82441599999999993</v>
      </c>
      <c r="BC273" s="17">
        <v>0.82441599999999993</v>
      </c>
      <c r="BD273" s="17">
        <v>0.82441599999999993</v>
      </c>
      <c r="BE273" s="17">
        <v>0.82441599999999993</v>
      </c>
      <c r="BF273" s="17">
        <v>0.82441599999999993</v>
      </c>
      <c r="BG273" s="17">
        <v>0.82441599999999993</v>
      </c>
    </row>
    <row r="274" spans="1:59" s="8" customFormat="1" ht="12" customHeight="1" x14ac:dyDescent="0.25">
      <c r="A274" s="13" t="s">
        <v>56</v>
      </c>
      <c r="B274" s="8" t="s">
        <v>50</v>
      </c>
      <c r="C274" s="11" t="s">
        <v>67</v>
      </c>
      <c r="D274" s="17">
        <v>1</v>
      </c>
      <c r="E274" s="17">
        <v>1</v>
      </c>
      <c r="F274" s="17">
        <v>1</v>
      </c>
      <c r="G274" s="17">
        <v>0.97</v>
      </c>
      <c r="H274" s="17">
        <v>0.99</v>
      </c>
      <c r="I274" s="17">
        <v>1</v>
      </c>
      <c r="J274" s="17">
        <v>0.99</v>
      </c>
      <c r="K274" s="17">
        <v>0.99</v>
      </c>
      <c r="L274" s="18">
        <v>0.99</v>
      </c>
      <c r="M274" s="17">
        <v>0.99</v>
      </c>
      <c r="N274" s="17">
        <v>0.99</v>
      </c>
      <c r="O274" s="17">
        <v>0.99</v>
      </c>
      <c r="P274" s="17">
        <v>0.99</v>
      </c>
      <c r="Q274" s="17">
        <v>0.98</v>
      </c>
      <c r="R274" s="17">
        <v>0.98</v>
      </c>
      <c r="S274" s="17">
        <v>0.97</v>
      </c>
      <c r="T274" s="17">
        <v>0.95</v>
      </c>
      <c r="U274" s="17">
        <v>0.98</v>
      </c>
      <c r="V274" s="17">
        <v>0.96</v>
      </c>
      <c r="W274" s="17">
        <v>0.87</v>
      </c>
      <c r="X274" s="17">
        <v>0.96</v>
      </c>
      <c r="Y274" s="17">
        <v>0.87</v>
      </c>
      <c r="Z274" s="18">
        <v>0.9</v>
      </c>
      <c r="AA274" s="18">
        <v>0.94</v>
      </c>
      <c r="AB274" s="18">
        <v>0.98</v>
      </c>
      <c r="AC274" s="17">
        <v>0.98</v>
      </c>
      <c r="AD274" s="19">
        <v>0.93399999999999994</v>
      </c>
      <c r="AE274" s="17">
        <v>0.94679999999999997</v>
      </c>
      <c r="AF274" s="17">
        <v>0.9561599999999999</v>
      </c>
      <c r="AG274" s="17">
        <v>0.95939200000000002</v>
      </c>
      <c r="AH274" s="19">
        <v>0.95939200000000002</v>
      </c>
      <c r="AI274" s="17">
        <v>0.95939200000000002</v>
      </c>
      <c r="AJ274" s="17">
        <v>0.95939200000000002</v>
      </c>
      <c r="AK274" s="17">
        <v>0.95939200000000002</v>
      </c>
      <c r="AL274" s="17">
        <v>0.95939200000000002</v>
      </c>
      <c r="AM274" s="17">
        <v>0.95939200000000002</v>
      </c>
      <c r="AN274" s="17">
        <v>0.95939200000000002</v>
      </c>
      <c r="AO274" s="17">
        <v>0.95939200000000002</v>
      </c>
      <c r="AP274" s="17">
        <v>0.95939200000000002</v>
      </c>
      <c r="AQ274" s="17">
        <v>0.95939200000000002</v>
      </c>
      <c r="AR274" s="17">
        <v>0.95939200000000002</v>
      </c>
      <c r="AS274" s="17">
        <v>0.95939200000000002</v>
      </c>
      <c r="AT274" s="17">
        <v>0.95939200000000002</v>
      </c>
      <c r="AU274" s="17">
        <v>0.95939200000000002</v>
      </c>
      <c r="AV274" s="17">
        <v>0.95939200000000002</v>
      </c>
      <c r="AW274" s="17">
        <v>0.95939200000000002</v>
      </c>
      <c r="AX274" s="17">
        <v>0.95939200000000002</v>
      </c>
      <c r="AY274" s="17">
        <v>0.95939200000000002</v>
      </c>
      <c r="AZ274" s="17">
        <v>0.95939200000000002</v>
      </c>
      <c r="BA274" s="17">
        <v>0.95939200000000002</v>
      </c>
      <c r="BB274" s="17">
        <v>0.95939200000000002</v>
      </c>
      <c r="BC274" s="17">
        <v>0.95939200000000002</v>
      </c>
      <c r="BD274" s="17">
        <v>0.95939200000000002</v>
      </c>
      <c r="BE274" s="17">
        <v>0.95939200000000002</v>
      </c>
      <c r="BF274" s="17">
        <v>0.95939200000000002</v>
      </c>
      <c r="BG274" s="17">
        <v>0.95939200000000002</v>
      </c>
    </row>
    <row r="275" spans="1:59" s="8" customFormat="1" ht="12" customHeight="1" x14ac:dyDescent="0.25">
      <c r="A275" s="13" t="s">
        <v>57</v>
      </c>
      <c r="B275" s="8" t="s">
        <v>50</v>
      </c>
      <c r="C275" s="11" t="s">
        <v>67</v>
      </c>
      <c r="D275" s="17">
        <v>0.38</v>
      </c>
      <c r="E275" s="17">
        <v>0.36</v>
      </c>
      <c r="F275" s="17">
        <v>0.42</v>
      </c>
      <c r="G275" s="17">
        <v>0.23</v>
      </c>
      <c r="H275" s="17">
        <v>0.46</v>
      </c>
      <c r="I275" s="17">
        <v>0.56000000000000005</v>
      </c>
      <c r="J275" s="17">
        <v>0.57999999999999996</v>
      </c>
      <c r="K275" s="17">
        <v>0.54</v>
      </c>
      <c r="L275" s="18">
        <v>0.6</v>
      </c>
      <c r="M275" s="17">
        <v>0.61</v>
      </c>
      <c r="N275" s="17">
        <v>0.59</v>
      </c>
      <c r="O275" s="17">
        <v>0.66</v>
      </c>
      <c r="P275" s="17">
        <v>0.65</v>
      </c>
      <c r="Q275" s="17">
        <v>0.68</v>
      </c>
      <c r="R275" s="17">
        <v>0.7</v>
      </c>
      <c r="S275" s="17">
        <v>0.73</v>
      </c>
      <c r="T275" s="17">
        <v>0.57999999999999996</v>
      </c>
      <c r="U275" s="17">
        <v>0.66</v>
      </c>
      <c r="V275" s="17">
        <v>0.69</v>
      </c>
      <c r="W275" s="17">
        <v>0.7</v>
      </c>
      <c r="X275" s="17">
        <v>0.73</v>
      </c>
      <c r="Y275" s="17">
        <v>0.78</v>
      </c>
      <c r="Z275" s="18">
        <v>0.77</v>
      </c>
      <c r="AA275" s="18">
        <v>0.76</v>
      </c>
      <c r="AB275" s="18">
        <v>0.83</v>
      </c>
      <c r="AC275" s="17">
        <v>0.87</v>
      </c>
      <c r="AD275" s="19">
        <v>0.80199999999999994</v>
      </c>
      <c r="AE275" s="17">
        <v>0.80640000000000001</v>
      </c>
      <c r="AF275" s="17">
        <v>0.81368000000000007</v>
      </c>
      <c r="AG275" s="17">
        <v>0.82441599999999993</v>
      </c>
      <c r="AH275" s="19">
        <v>0.82441599999999993</v>
      </c>
      <c r="AI275" s="17">
        <v>0.82441599999999993</v>
      </c>
      <c r="AJ275" s="17">
        <v>0.82441599999999993</v>
      </c>
      <c r="AK275" s="17">
        <v>0.82441599999999993</v>
      </c>
      <c r="AL275" s="17">
        <v>0.82441599999999993</v>
      </c>
      <c r="AM275" s="17">
        <v>0.82441599999999993</v>
      </c>
      <c r="AN275" s="17">
        <v>0.82441599999999993</v>
      </c>
      <c r="AO275" s="17">
        <v>0.82441599999999993</v>
      </c>
      <c r="AP275" s="17">
        <v>0.82441599999999993</v>
      </c>
      <c r="AQ275" s="17">
        <v>0.82441599999999993</v>
      </c>
      <c r="AR275" s="17">
        <v>0.82441599999999993</v>
      </c>
      <c r="AS275" s="17">
        <v>0.82441599999999993</v>
      </c>
      <c r="AT275" s="17">
        <v>0.82441599999999993</v>
      </c>
      <c r="AU275" s="17">
        <v>0.82441599999999993</v>
      </c>
      <c r="AV275" s="17">
        <v>0.82441599999999993</v>
      </c>
      <c r="AW275" s="17">
        <v>0.82441599999999993</v>
      </c>
      <c r="AX275" s="17">
        <v>0.82441599999999993</v>
      </c>
      <c r="AY275" s="17">
        <v>0.82441599999999993</v>
      </c>
      <c r="AZ275" s="17">
        <v>0.82441599999999993</v>
      </c>
      <c r="BA275" s="17">
        <v>0.82441599999999993</v>
      </c>
      <c r="BB275" s="17">
        <v>0.82441599999999993</v>
      </c>
      <c r="BC275" s="17">
        <v>0.82441599999999993</v>
      </c>
      <c r="BD275" s="17">
        <v>0.82441599999999993</v>
      </c>
      <c r="BE275" s="17">
        <v>0.82441599999999993</v>
      </c>
      <c r="BF275" s="17">
        <v>0.82441599999999993</v>
      </c>
      <c r="BG275" s="17">
        <v>0.82441599999999993</v>
      </c>
    </row>
    <row r="276" spans="1:59" s="8" customFormat="1" ht="12" customHeight="1" x14ac:dyDescent="0.25">
      <c r="A276" s="13" t="s">
        <v>58</v>
      </c>
      <c r="B276" s="8" t="s">
        <v>50</v>
      </c>
      <c r="C276" s="11" t="s">
        <v>67</v>
      </c>
      <c r="D276" s="17">
        <v>0.5041211031283741</v>
      </c>
      <c r="E276" s="17">
        <v>0.53844925093087903</v>
      </c>
      <c r="F276" s="17">
        <v>0.59669704683581948</v>
      </c>
      <c r="G276" s="17">
        <v>0.61324360768497765</v>
      </c>
      <c r="H276" s="17">
        <v>0.65904664150022674</v>
      </c>
      <c r="I276" s="17">
        <v>0.69153936812499583</v>
      </c>
      <c r="J276" s="17">
        <v>0.7436360963647618</v>
      </c>
      <c r="K276" s="17">
        <v>0.81523437281155864</v>
      </c>
      <c r="L276" s="18">
        <v>0.80986842817066373</v>
      </c>
      <c r="M276" s="17">
        <v>0.82903068612919828</v>
      </c>
      <c r="N276" s="17">
        <v>0.84548039215814941</v>
      </c>
      <c r="O276" s="17">
        <v>0.85316009539527327</v>
      </c>
      <c r="P276" s="17">
        <v>0.86851878413191319</v>
      </c>
      <c r="Q276" s="17">
        <v>0.87941248604841904</v>
      </c>
      <c r="R276" s="17">
        <v>0.90360491939093923</v>
      </c>
      <c r="S276" s="17">
        <v>0.90653812349687157</v>
      </c>
      <c r="T276" s="17">
        <v>0.91648953353868923</v>
      </c>
      <c r="U276" s="17">
        <v>0.93158601290987664</v>
      </c>
      <c r="V276" s="17">
        <v>0.93665621785743369</v>
      </c>
      <c r="W276" s="17">
        <v>0.93483834654910225</v>
      </c>
      <c r="X276" s="17">
        <v>0.93023033542108358</v>
      </c>
      <c r="Y276" s="17">
        <v>0.92595731720830254</v>
      </c>
      <c r="Z276" s="18">
        <v>0.91994062931882647</v>
      </c>
      <c r="AA276" s="18">
        <v>0.91666715631427542</v>
      </c>
      <c r="AB276" s="18">
        <v>0.91613087586994035</v>
      </c>
      <c r="AC276" s="17">
        <v>0.92434847530765618</v>
      </c>
      <c r="AD276" s="19">
        <v>0.92060889080380015</v>
      </c>
      <c r="AE276" s="17">
        <v>0.91953920552289969</v>
      </c>
      <c r="AF276" s="17">
        <v>0.91945892076371438</v>
      </c>
      <c r="AG276" s="17">
        <v>0.9200172736536022</v>
      </c>
      <c r="AH276" s="19">
        <v>0.9200172736536022</v>
      </c>
      <c r="AI276" s="17">
        <v>0.9200172736536022</v>
      </c>
      <c r="AJ276" s="17">
        <v>0.9200172736536022</v>
      </c>
      <c r="AK276" s="17">
        <v>0.9200172736536022</v>
      </c>
      <c r="AL276" s="17">
        <v>0.9200172736536022</v>
      </c>
      <c r="AM276" s="17">
        <v>0.9200172736536022</v>
      </c>
      <c r="AN276" s="17">
        <v>0.9200172736536022</v>
      </c>
      <c r="AO276" s="17">
        <v>0.9200172736536022</v>
      </c>
      <c r="AP276" s="17">
        <v>0.9200172736536022</v>
      </c>
      <c r="AQ276" s="17">
        <v>0.9200172736536022</v>
      </c>
      <c r="AR276" s="17">
        <v>0.9200172736536022</v>
      </c>
      <c r="AS276" s="17">
        <v>0.9200172736536022</v>
      </c>
      <c r="AT276" s="17">
        <v>0.9200172736536022</v>
      </c>
      <c r="AU276" s="17">
        <v>0.9200172736536022</v>
      </c>
      <c r="AV276" s="17">
        <v>0.9200172736536022</v>
      </c>
      <c r="AW276" s="17">
        <v>0.9200172736536022</v>
      </c>
      <c r="AX276" s="17">
        <v>0.9200172736536022</v>
      </c>
      <c r="AY276" s="17">
        <v>0.9200172736536022</v>
      </c>
      <c r="AZ276" s="17">
        <v>0.9200172736536022</v>
      </c>
      <c r="BA276" s="17">
        <v>0.9200172736536022</v>
      </c>
      <c r="BB276" s="17">
        <v>0.9200172736536022</v>
      </c>
      <c r="BC276" s="17">
        <v>0.9200172736536022</v>
      </c>
      <c r="BD276" s="17">
        <v>0.9200172736536022</v>
      </c>
      <c r="BE276" s="17">
        <v>0.9200172736536022</v>
      </c>
      <c r="BF276" s="17">
        <v>0.9200172736536022</v>
      </c>
      <c r="BG276" s="17">
        <v>0.9200172736536022</v>
      </c>
    </row>
    <row r="277" spans="1:59" s="8" customFormat="1" ht="12" customHeight="1" x14ac:dyDescent="0.25">
      <c r="A277" s="13" t="s">
        <v>59</v>
      </c>
      <c r="B277" s="8" t="s">
        <v>50</v>
      </c>
      <c r="C277" s="11" t="s">
        <v>67</v>
      </c>
      <c r="D277" s="17">
        <v>0.02</v>
      </c>
      <c r="E277" s="17">
        <v>0.08</v>
      </c>
      <c r="F277" s="17">
        <v>0.62</v>
      </c>
      <c r="G277" s="17">
        <v>0.65</v>
      </c>
      <c r="H277" s="17">
        <v>0.75</v>
      </c>
      <c r="I277" s="17">
        <v>0.87</v>
      </c>
      <c r="J277" s="17">
        <v>0.69</v>
      </c>
      <c r="K277" s="17">
        <v>0.56000000000000005</v>
      </c>
      <c r="L277" s="18">
        <v>0.57999999999999996</v>
      </c>
      <c r="M277" s="17">
        <v>0.76</v>
      </c>
      <c r="N277" s="17">
        <v>0.68</v>
      </c>
      <c r="O277" s="17">
        <v>0.7</v>
      </c>
      <c r="P277" s="17">
        <v>0.79</v>
      </c>
      <c r="Q277" s="17">
        <v>0.77</v>
      </c>
      <c r="R277" s="17">
        <v>0.78</v>
      </c>
      <c r="S277" s="17">
        <v>0.7</v>
      </c>
      <c r="T277" s="17">
        <v>0.62</v>
      </c>
      <c r="U277" s="17">
        <v>0.7</v>
      </c>
      <c r="V277" s="17">
        <v>0.64</v>
      </c>
      <c r="W277" s="17">
        <v>0.5</v>
      </c>
      <c r="X277" s="17">
        <v>0.08</v>
      </c>
      <c r="Y277" s="17">
        <v>0.3</v>
      </c>
      <c r="Z277" s="18">
        <v>0.09</v>
      </c>
      <c r="AA277" s="18">
        <v>0.11</v>
      </c>
      <c r="AB277" s="18">
        <v>0.06</v>
      </c>
      <c r="AC277" s="17">
        <v>0.04</v>
      </c>
      <c r="AD277" s="19">
        <v>0.12000000000000002</v>
      </c>
      <c r="AE277" s="17">
        <v>8.4000000000000005E-2</v>
      </c>
      <c r="AF277" s="17">
        <v>8.2800000000000012E-2</v>
      </c>
      <c r="AG277" s="17">
        <v>7.7360000000000012E-2</v>
      </c>
      <c r="AH277" s="19">
        <v>7.7360000000000012E-2</v>
      </c>
      <c r="AI277" s="17">
        <v>7.7360000000000012E-2</v>
      </c>
      <c r="AJ277" s="17">
        <v>7.7360000000000012E-2</v>
      </c>
      <c r="AK277" s="17">
        <v>7.7360000000000012E-2</v>
      </c>
      <c r="AL277" s="17">
        <v>7.7360000000000012E-2</v>
      </c>
      <c r="AM277" s="17">
        <v>7.7360000000000012E-2</v>
      </c>
      <c r="AN277" s="17">
        <v>7.7360000000000012E-2</v>
      </c>
      <c r="AO277" s="17">
        <v>7.7360000000000012E-2</v>
      </c>
      <c r="AP277" s="17">
        <v>7.7360000000000012E-2</v>
      </c>
      <c r="AQ277" s="17">
        <v>7.7360000000000012E-2</v>
      </c>
      <c r="AR277" s="17">
        <v>7.7360000000000012E-2</v>
      </c>
      <c r="AS277" s="17">
        <v>7.7360000000000012E-2</v>
      </c>
      <c r="AT277" s="17">
        <v>7.7360000000000012E-2</v>
      </c>
      <c r="AU277" s="17">
        <v>7.7360000000000012E-2</v>
      </c>
      <c r="AV277" s="17">
        <v>7.7360000000000012E-2</v>
      </c>
      <c r="AW277" s="17">
        <v>7.7360000000000012E-2</v>
      </c>
      <c r="AX277" s="17">
        <v>7.7360000000000012E-2</v>
      </c>
      <c r="AY277" s="17">
        <v>7.7360000000000012E-2</v>
      </c>
      <c r="AZ277" s="17">
        <v>7.7360000000000012E-2</v>
      </c>
      <c r="BA277" s="17">
        <v>7.7360000000000012E-2</v>
      </c>
      <c r="BB277" s="17">
        <v>7.7360000000000012E-2</v>
      </c>
      <c r="BC277" s="17">
        <v>7.7360000000000012E-2</v>
      </c>
      <c r="BD277" s="17">
        <v>7.7360000000000012E-2</v>
      </c>
      <c r="BE277" s="17">
        <v>7.7360000000000012E-2</v>
      </c>
      <c r="BF277" s="17">
        <v>7.7360000000000012E-2</v>
      </c>
      <c r="BG277" s="17">
        <v>7.7360000000000012E-2</v>
      </c>
    </row>
    <row r="278" spans="1:59" s="8" customFormat="1" ht="12" customHeight="1" x14ac:dyDescent="0.25">
      <c r="A278" s="13" t="s">
        <v>60</v>
      </c>
      <c r="B278" s="8" t="s">
        <v>50</v>
      </c>
      <c r="C278" s="11" t="s">
        <v>67</v>
      </c>
      <c r="D278" s="17">
        <v>0.5041211031283741</v>
      </c>
      <c r="E278" s="17">
        <v>0.53844925093087903</v>
      </c>
      <c r="F278" s="17">
        <v>0.59669704683581948</v>
      </c>
      <c r="G278" s="17">
        <v>0.61324360768497765</v>
      </c>
      <c r="H278" s="17">
        <v>0.65904664150022674</v>
      </c>
      <c r="I278" s="17">
        <v>0.69153936812499583</v>
      </c>
      <c r="J278" s="17">
        <v>0.7436360963647618</v>
      </c>
      <c r="K278" s="17">
        <v>0.81523437281155864</v>
      </c>
      <c r="L278" s="18">
        <v>0.80986842817066373</v>
      </c>
      <c r="M278" s="17">
        <v>0.82903068612919828</v>
      </c>
      <c r="N278" s="17">
        <v>0.84548039215814941</v>
      </c>
      <c r="O278" s="17">
        <v>0.85316009539527327</v>
      </c>
      <c r="P278" s="17">
        <v>0.86851878413191319</v>
      </c>
      <c r="Q278" s="17">
        <v>0.87941248604841904</v>
      </c>
      <c r="R278" s="17">
        <v>0.90360491939093923</v>
      </c>
      <c r="S278" s="17">
        <v>0.90653812349687157</v>
      </c>
      <c r="T278" s="17">
        <v>0.91648953353868923</v>
      </c>
      <c r="U278" s="17">
        <v>0.93158601290987664</v>
      </c>
      <c r="V278" s="17">
        <v>0.93665621785743369</v>
      </c>
      <c r="W278" s="17">
        <v>0.93483834654910225</v>
      </c>
      <c r="X278" s="17">
        <v>0.93023033542108358</v>
      </c>
      <c r="Y278" s="17">
        <v>0.92595731720830254</v>
      </c>
      <c r="Z278" s="18">
        <v>0.91994062931882647</v>
      </c>
      <c r="AA278" s="18">
        <v>0.91666715631427542</v>
      </c>
      <c r="AB278" s="18">
        <v>0.91613087586994035</v>
      </c>
      <c r="AC278" s="17">
        <v>0.92434847530765618</v>
      </c>
      <c r="AD278" s="19">
        <v>0.92060889080380015</v>
      </c>
      <c r="AE278" s="17">
        <v>0.91953920552289969</v>
      </c>
      <c r="AF278" s="17">
        <v>0.91945892076371438</v>
      </c>
      <c r="AG278" s="17">
        <v>0.9200172736536022</v>
      </c>
      <c r="AH278" s="19">
        <v>0.9200172736536022</v>
      </c>
      <c r="AI278" s="17">
        <v>0.9200172736536022</v>
      </c>
      <c r="AJ278" s="17">
        <v>0.9200172736536022</v>
      </c>
      <c r="AK278" s="17">
        <v>0.9200172736536022</v>
      </c>
      <c r="AL278" s="17">
        <v>0.9200172736536022</v>
      </c>
      <c r="AM278" s="17">
        <v>0.9200172736536022</v>
      </c>
      <c r="AN278" s="17">
        <v>0.9200172736536022</v>
      </c>
      <c r="AO278" s="17">
        <v>0.9200172736536022</v>
      </c>
      <c r="AP278" s="17">
        <v>0.9200172736536022</v>
      </c>
      <c r="AQ278" s="17">
        <v>0.9200172736536022</v>
      </c>
      <c r="AR278" s="17">
        <v>0.9200172736536022</v>
      </c>
      <c r="AS278" s="17">
        <v>0.9200172736536022</v>
      </c>
      <c r="AT278" s="17">
        <v>0.9200172736536022</v>
      </c>
      <c r="AU278" s="17">
        <v>0.9200172736536022</v>
      </c>
      <c r="AV278" s="17">
        <v>0.9200172736536022</v>
      </c>
      <c r="AW278" s="17">
        <v>0.9200172736536022</v>
      </c>
      <c r="AX278" s="17">
        <v>0.9200172736536022</v>
      </c>
      <c r="AY278" s="17">
        <v>0.9200172736536022</v>
      </c>
      <c r="AZ278" s="17">
        <v>0.9200172736536022</v>
      </c>
      <c r="BA278" s="17">
        <v>0.9200172736536022</v>
      </c>
      <c r="BB278" s="17">
        <v>0.9200172736536022</v>
      </c>
      <c r="BC278" s="17">
        <v>0.9200172736536022</v>
      </c>
      <c r="BD278" s="17">
        <v>0.9200172736536022</v>
      </c>
      <c r="BE278" s="17">
        <v>0.9200172736536022</v>
      </c>
      <c r="BF278" s="17">
        <v>0.9200172736536022</v>
      </c>
      <c r="BG278" s="17">
        <v>0.9200172736536022</v>
      </c>
    </row>
    <row r="279" spans="1:59" s="8" customFormat="1" ht="12" customHeight="1" x14ac:dyDescent="0.25">
      <c r="A279" s="13" t="s">
        <v>61</v>
      </c>
      <c r="B279" s="8" t="s">
        <v>50</v>
      </c>
      <c r="C279" s="11" t="s">
        <v>67</v>
      </c>
      <c r="D279" s="17">
        <v>0.5041211031283741</v>
      </c>
      <c r="E279" s="17">
        <v>0.53844925093087903</v>
      </c>
      <c r="F279" s="17">
        <v>0.59669704683581948</v>
      </c>
      <c r="G279" s="17">
        <v>0.61324360768497765</v>
      </c>
      <c r="H279" s="17">
        <v>0.65904664150022674</v>
      </c>
      <c r="I279" s="17">
        <v>0.69153936812499583</v>
      </c>
      <c r="J279" s="17">
        <v>0.7436360963647618</v>
      </c>
      <c r="K279" s="17">
        <v>0.81523437281155864</v>
      </c>
      <c r="L279" s="18">
        <v>0.80986842817066373</v>
      </c>
      <c r="M279" s="17">
        <v>0.82903068612919828</v>
      </c>
      <c r="N279" s="17">
        <v>0.84548039215814941</v>
      </c>
      <c r="O279" s="17">
        <v>0.85316009539527327</v>
      </c>
      <c r="P279" s="17">
        <v>0.86851878413191319</v>
      </c>
      <c r="Q279" s="17">
        <v>0.87941248604841904</v>
      </c>
      <c r="R279" s="17">
        <v>0.90360491939093923</v>
      </c>
      <c r="S279" s="17">
        <v>0.90653812349687157</v>
      </c>
      <c r="T279" s="17">
        <v>0.91648953353868923</v>
      </c>
      <c r="U279" s="17">
        <v>0.93158601290987664</v>
      </c>
      <c r="V279" s="17">
        <v>0.93665621785743369</v>
      </c>
      <c r="W279" s="17">
        <v>0.93483834654910225</v>
      </c>
      <c r="X279" s="17">
        <v>0.93023033542108358</v>
      </c>
      <c r="Y279" s="17">
        <v>0.92595731720830254</v>
      </c>
      <c r="Z279" s="18">
        <v>0.91994062931882647</v>
      </c>
      <c r="AA279" s="18">
        <v>0.91666715631427542</v>
      </c>
      <c r="AB279" s="18">
        <v>0.91613087586994035</v>
      </c>
      <c r="AC279" s="17">
        <v>0.92434847530765618</v>
      </c>
      <c r="AD279" s="19">
        <v>0.92060889080380015</v>
      </c>
      <c r="AE279" s="17">
        <v>0.91953920552289969</v>
      </c>
      <c r="AF279" s="17">
        <v>0.91945892076371438</v>
      </c>
      <c r="AG279" s="17">
        <v>0.9200172736536022</v>
      </c>
      <c r="AH279" s="19">
        <v>0.9200172736536022</v>
      </c>
      <c r="AI279" s="17">
        <v>0.9200172736536022</v>
      </c>
      <c r="AJ279" s="17">
        <v>0.9200172736536022</v>
      </c>
      <c r="AK279" s="17">
        <v>0.9200172736536022</v>
      </c>
      <c r="AL279" s="17">
        <v>0.9200172736536022</v>
      </c>
      <c r="AM279" s="17">
        <v>0.9200172736536022</v>
      </c>
      <c r="AN279" s="17">
        <v>0.9200172736536022</v>
      </c>
      <c r="AO279" s="17">
        <v>0.9200172736536022</v>
      </c>
      <c r="AP279" s="17">
        <v>0.9200172736536022</v>
      </c>
      <c r="AQ279" s="17">
        <v>0.9200172736536022</v>
      </c>
      <c r="AR279" s="17">
        <v>0.9200172736536022</v>
      </c>
      <c r="AS279" s="17">
        <v>0.9200172736536022</v>
      </c>
      <c r="AT279" s="17">
        <v>0.9200172736536022</v>
      </c>
      <c r="AU279" s="17">
        <v>0.9200172736536022</v>
      </c>
      <c r="AV279" s="17">
        <v>0.9200172736536022</v>
      </c>
      <c r="AW279" s="17">
        <v>0.9200172736536022</v>
      </c>
      <c r="AX279" s="17">
        <v>0.9200172736536022</v>
      </c>
      <c r="AY279" s="17">
        <v>0.9200172736536022</v>
      </c>
      <c r="AZ279" s="17">
        <v>0.9200172736536022</v>
      </c>
      <c r="BA279" s="17">
        <v>0.9200172736536022</v>
      </c>
      <c r="BB279" s="17">
        <v>0.9200172736536022</v>
      </c>
      <c r="BC279" s="17">
        <v>0.9200172736536022</v>
      </c>
      <c r="BD279" s="17">
        <v>0.9200172736536022</v>
      </c>
      <c r="BE279" s="17">
        <v>0.9200172736536022</v>
      </c>
      <c r="BF279" s="17">
        <v>0.9200172736536022</v>
      </c>
      <c r="BG279" s="17">
        <v>0.9200172736536022</v>
      </c>
    </row>
    <row r="280" spans="1:59" s="8" customFormat="1" ht="12" customHeight="1" x14ac:dyDescent="0.25">
      <c r="A280" s="13" t="s">
        <v>62</v>
      </c>
      <c r="B280" s="8" t="s">
        <v>50</v>
      </c>
      <c r="C280" s="11" t="s">
        <v>67</v>
      </c>
      <c r="D280" s="17">
        <v>0.94</v>
      </c>
      <c r="E280" s="17">
        <v>0.92</v>
      </c>
      <c r="F280" s="17">
        <v>0.9</v>
      </c>
      <c r="G280" s="17">
        <v>0.86</v>
      </c>
      <c r="H280" s="17">
        <v>0.89</v>
      </c>
      <c r="I280" s="17">
        <v>0.87</v>
      </c>
      <c r="J280" s="17">
        <v>0.92</v>
      </c>
      <c r="K280" s="17">
        <v>0.97</v>
      </c>
      <c r="L280" s="18">
        <v>0.94</v>
      </c>
      <c r="M280" s="17">
        <v>0.92</v>
      </c>
      <c r="N280" s="17">
        <v>0.93</v>
      </c>
      <c r="O280" s="17">
        <v>0.94</v>
      </c>
      <c r="P280" s="17">
        <v>0.91</v>
      </c>
      <c r="Q280" s="17">
        <v>0.92</v>
      </c>
      <c r="R280" s="17">
        <v>0.95</v>
      </c>
      <c r="S280" s="17">
        <v>0.92</v>
      </c>
      <c r="T280" s="17">
        <v>0.92</v>
      </c>
      <c r="U280" s="17">
        <v>0.89</v>
      </c>
      <c r="V280" s="17">
        <v>0.86</v>
      </c>
      <c r="W280" s="17">
        <v>0.94</v>
      </c>
      <c r="X280" s="17">
        <v>0.89</v>
      </c>
      <c r="Y280" s="17">
        <v>0.88</v>
      </c>
      <c r="Z280" s="18">
        <v>0.86</v>
      </c>
      <c r="AA280" s="18">
        <v>0.88</v>
      </c>
      <c r="AB280" s="18">
        <v>0.88</v>
      </c>
      <c r="AC280" s="17">
        <v>0.93</v>
      </c>
      <c r="AD280" s="19">
        <v>0.8859999999999999</v>
      </c>
      <c r="AE280" s="17">
        <v>0.88719999999999999</v>
      </c>
      <c r="AF280" s="17">
        <v>0.89263999999999988</v>
      </c>
      <c r="AG280" s="17">
        <v>0.89516799999999996</v>
      </c>
      <c r="AH280" s="19">
        <v>0.89516799999999996</v>
      </c>
      <c r="AI280" s="17">
        <v>0.89516799999999996</v>
      </c>
      <c r="AJ280" s="17">
        <v>0.89516799999999996</v>
      </c>
      <c r="AK280" s="17">
        <v>0.89516799999999996</v>
      </c>
      <c r="AL280" s="17">
        <v>0.89516799999999996</v>
      </c>
      <c r="AM280" s="17">
        <v>0.89516799999999996</v>
      </c>
      <c r="AN280" s="17">
        <v>0.89516799999999996</v>
      </c>
      <c r="AO280" s="17">
        <v>0.89516799999999996</v>
      </c>
      <c r="AP280" s="17">
        <v>0.89516799999999996</v>
      </c>
      <c r="AQ280" s="17">
        <v>0.89516799999999996</v>
      </c>
      <c r="AR280" s="17">
        <v>0.89516799999999996</v>
      </c>
      <c r="AS280" s="17">
        <v>0.89516799999999996</v>
      </c>
      <c r="AT280" s="17">
        <v>0.89516799999999996</v>
      </c>
      <c r="AU280" s="17">
        <v>0.89516799999999996</v>
      </c>
      <c r="AV280" s="17">
        <v>0.89516799999999996</v>
      </c>
      <c r="AW280" s="17">
        <v>0.89516799999999996</v>
      </c>
      <c r="AX280" s="17">
        <v>0.89516799999999996</v>
      </c>
      <c r="AY280" s="17">
        <v>0.89516799999999996</v>
      </c>
      <c r="AZ280" s="17">
        <v>0.89516799999999996</v>
      </c>
      <c r="BA280" s="17">
        <v>0.89516799999999996</v>
      </c>
      <c r="BB280" s="17">
        <v>0.89516799999999996</v>
      </c>
      <c r="BC280" s="17">
        <v>0.89516799999999996</v>
      </c>
      <c r="BD280" s="17">
        <v>0.89516799999999996</v>
      </c>
      <c r="BE280" s="17">
        <v>0.89516799999999996</v>
      </c>
      <c r="BF280" s="17">
        <v>0.89516799999999996</v>
      </c>
      <c r="BG280" s="17">
        <v>0.89516799999999996</v>
      </c>
    </row>
    <row r="281" spans="1:59" s="8" customFormat="1" ht="12" customHeight="1" x14ac:dyDescent="0.25">
      <c r="A281" s="13" t="s">
        <v>63</v>
      </c>
      <c r="B281" s="8" t="s">
        <v>50</v>
      </c>
      <c r="C281" s="11" t="s">
        <v>67</v>
      </c>
      <c r="D281" s="17">
        <v>0.77</v>
      </c>
      <c r="E281" s="17">
        <v>0.54</v>
      </c>
      <c r="F281" s="17">
        <v>0.89</v>
      </c>
      <c r="G281" s="17">
        <v>0.76</v>
      </c>
      <c r="H281" s="17">
        <v>0.85</v>
      </c>
      <c r="I281" s="17">
        <v>0.91</v>
      </c>
      <c r="J281" s="17">
        <v>0.98</v>
      </c>
      <c r="K281" s="17">
        <v>0.97</v>
      </c>
      <c r="L281" s="18">
        <v>0.97</v>
      </c>
      <c r="M281" s="17">
        <v>0.91</v>
      </c>
      <c r="N281" s="17">
        <v>0.99</v>
      </c>
      <c r="O281" s="17">
        <v>0.99</v>
      </c>
      <c r="P281" s="17">
        <v>1</v>
      </c>
      <c r="Q281" s="17">
        <v>0.99</v>
      </c>
      <c r="R281" s="17">
        <v>0.9</v>
      </c>
      <c r="S281" s="17">
        <v>0.8</v>
      </c>
      <c r="T281" s="17">
        <v>0.82</v>
      </c>
      <c r="U281" s="17">
        <v>0.84</v>
      </c>
      <c r="V281" s="17">
        <v>0.72</v>
      </c>
      <c r="W281" s="17">
        <v>0.72</v>
      </c>
      <c r="X281" s="17">
        <v>0.57999999999999996</v>
      </c>
      <c r="Y281" s="17">
        <v>0.53</v>
      </c>
      <c r="Z281" s="18">
        <v>0.61</v>
      </c>
      <c r="AA281" s="18">
        <v>0.66</v>
      </c>
      <c r="AB281" s="18">
        <v>0.71</v>
      </c>
      <c r="AC281" s="17">
        <v>0.75</v>
      </c>
      <c r="AD281" s="19">
        <v>0.65200000000000002</v>
      </c>
      <c r="AE281" s="17">
        <v>0.6764</v>
      </c>
      <c r="AF281" s="17">
        <v>0.68968000000000007</v>
      </c>
      <c r="AG281" s="17">
        <v>0.69561600000000001</v>
      </c>
      <c r="AH281" s="19">
        <v>0.69561600000000001</v>
      </c>
      <c r="AI281" s="17">
        <v>0.69561600000000001</v>
      </c>
      <c r="AJ281" s="17">
        <v>0.69561600000000001</v>
      </c>
      <c r="AK281" s="17">
        <v>0.69561600000000001</v>
      </c>
      <c r="AL281" s="17">
        <v>0.69561600000000001</v>
      </c>
      <c r="AM281" s="17">
        <v>0.69561600000000001</v>
      </c>
      <c r="AN281" s="17">
        <v>0.69561600000000001</v>
      </c>
      <c r="AO281" s="17">
        <v>0.69561600000000001</v>
      </c>
      <c r="AP281" s="17">
        <v>0.69561600000000001</v>
      </c>
      <c r="AQ281" s="17">
        <v>0.69561600000000001</v>
      </c>
      <c r="AR281" s="17">
        <v>0.69561600000000001</v>
      </c>
      <c r="AS281" s="17">
        <v>0.69561600000000001</v>
      </c>
      <c r="AT281" s="17">
        <v>0.69561600000000001</v>
      </c>
      <c r="AU281" s="17">
        <v>0.69561600000000001</v>
      </c>
      <c r="AV281" s="17">
        <v>0.69561600000000001</v>
      </c>
      <c r="AW281" s="17">
        <v>0.69561600000000001</v>
      </c>
      <c r="AX281" s="17">
        <v>0.69561600000000001</v>
      </c>
      <c r="AY281" s="17">
        <v>0.69561600000000001</v>
      </c>
      <c r="AZ281" s="17">
        <v>0.69561600000000001</v>
      </c>
      <c r="BA281" s="17">
        <v>0.69561600000000001</v>
      </c>
      <c r="BB281" s="17">
        <v>0.69561600000000001</v>
      </c>
      <c r="BC281" s="17">
        <v>0.69561600000000001</v>
      </c>
      <c r="BD281" s="17">
        <v>0.69561600000000001</v>
      </c>
      <c r="BE281" s="17">
        <v>0.69561600000000001</v>
      </c>
      <c r="BF281" s="17">
        <v>0.69561600000000001</v>
      </c>
      <c r="BG281" s="17">
        <v>0.69561600000000001</v>
      </c>
    </row>
    <row r="282" spans="1:59" s="8" customFormat="1" ht="12" customHeight="1" x14ac:dyDescent="0.25">
      <c r="A282" s="13" t="s">
        <v>64</v>
      </c>
      <c r="B282" s="8" t="s">
        <v>50</v>
      </c>
      <c r="C282" s="11" t="s">
        <v>67</v>
      </c>
      <c r="D282" s="17">
        <v>0.85</v>
      </c>
      <c r="E282" s="17">
        <v>0.85</v>
      </c>
      <c r="F282" s="17">
        <v>0.91</v>
      </c>
      <c r="G282" s="17">
        <v>0.96</v>
      </c>
      <c r="H282" s="17">
        <v>0.87</v>
      </c>
      <c r="I282" s="17">
        <v>0.82</v>
      </c>
      <c r="J282" s="17">
        <v>0.97</v>
      </c>
      <c r="K282" s="17">
        <v>0.98</v>
      </c>
      <c r="L282" s="18">
        <v>0.97</v>
      </c>
      <c r="M282" s="17">
        <v>0.91</v>
      </c>
      <c r="N282" s="17">
        <v>0.89</v>
      </c>
      <c r="O282" s="17">
        <v>0.89</v>
      </c>
      <c r="P282" s="17">
        <v>0.92</v>
      </c>
      <c r="Q282" s="17">
        <v>0.94</v>
      </c>
      <c r="R282" s="17">
        <v>0.88</v>
      </c>
      <c r="S282" s="17">
        <v>0.8</v>
      </c>
      <c r="T282" s="17">
        <v>0.81</v>
      </c>
      <c r="U282" s="17">
        <v>0.82</v>
      </c>
      <c r="V282" s="17">
        <v>0.79</v>
      </c>
      <c r="W282" s="17">
        <v>0.79</v>
      </c>
      <c r="X282" s="17">
        <v>0.74</v>
      </c>
      <c r="Y282" s="17">
        <v>0.72</v>
      </c>
      <c r="Z282" s="18">
        <v>0.76</v>
      </c>
      <c r="AA282" s="18">
        <v>0.9</v>
      </c>
      <c r="AB282" s="18">
        <v>0.91</v>
      </c>
      <c r="AC282" s="17">
        <v>0.89</v>
      </c>
      <c r="AD282" s="19">
        <v>0.83599999999999997</v>
      </c>
      <c r="AE282" s="17">
        <v>0.85920000000000007</v>
      </c>
      <c r="AF282" s="17">
        <v>0.87904000000000004</v>
      </c>
      <c r="AG282" s="17">
        <v>0.87484800000000007</v>
      </c>
      <c r="AH282" s="19">
        <v>0.87484800000000007</v>
      </c>
      <c r="AI282" s="17">
        <v>0.87484800000000007</v>
      </c>
      <c r="AJ282" s="17">
        <v>0.87484800000000007</v>
      </c>
      <c r="AK282" s="17">
        <v>0.87484800000000007</v>
      </c>
      <c r="AL282" s="17">
        <v>0.87484800000000007</v>
      </c>
      <c r="AM282" s="17">
        <v>0.87484800000000007</v>
      </c>
      <c r="AN282" s="17">
        <v>0.87484800000000007</v>
      </c>
      <c r="AO282" s="17">
        <v>0.87484800000000007</v>
      </c>
      <c r="AP282" s="17">
        <v>0.87484800000000007</v>
      </c>
      <c r="AQ282" s="17">
        <v>0.87484800000000007</v>
      </c>
      <c r="AR282" s="17">
        <v>0.87484800000000007</v>
      </c>
      <c r="AS282" s="17">
        <v>0.87484800000000007</v>
      </c>
      <c r="AT282" s="17">
        <v>0.87484800000000007</v>
      </c>
      <c r="AU282" s="17">
        <v>0.87484800000000007</v>
      </c>
      <c r="AV282" s="17">
        <v>0.87484800000000007</v>
      </c>
      <c r="AW282" s="17">
        <v>0.87484800000000007</v>
      </c>
      <c r="AX282" s="17">
        <v>0.87484800000000007</v>
      </c>
      <c r="AY282" s="17">
        <v>0.87484800000000007</v>
      </c>
      <c r="AZ282" s="17">
        <v>0.87484800000000007</v>
      </c>
      <c r="BA282" s="17">
        <v>0.87484800000000007</v>
      </c>
      <c r="BB282" s="17">
        <v>0.87484800000000007</v>
      </c>
      <c r="BC282" s="17">
        <v>0.87484800000000007</v>
      </c>
      <c r="BD282" s="17">
        <v>0.87484800000000007</v>
      </c>
      <c r="BE282" s="17">
        <v>0.87484800000000007</v>
      </c>
      <c r="BF282" s="17">
        <v>0.87484800000000007</v>
      </c>
      <c r="BG282" s="17">
        <v>0.87484800000000007</v>
      </c>
    </row>
    <row r="283" spans="1:59" s="8" customFormat="1" ht="12" customHeight="1" x14ac:dyDescent="0.25">
      <c r="A283" s="13" t="s">
        <v>65</v>
      </c>
      <c r="B283" s="8" t="s">
        <v>50</v>
      </c>
      <c r="C283" s="11" t="s">
        <v>67</v>
      </c>
      <c r="D283" s="17">
        <v>0.5041211031283741</v>
      </c>
      <c r="E283" s="17">
        <v>0.53844925093087903</v>
      </c>
      <c r="F283" s="17">
        <v>0.59669704683581948</v>
      </c>
      <c r="G283" s="17">
        <v>0.61324360768497765</v>
      </c>
      <c r="H283" s="17">
        <v>0.65904664150022674</v>
      </c>
      <c r="I283" s="17">
        <v>0.69153936812499583</v>
      </c>
      <c r="J283" s="17">
        <v>0.7436360963647618</v>
      </c>
      <c r="K283" s="17">
        <v>0.81523437281155864</v>
      </c>
      <c r="L283" s="18">
        <v>0.80986842817066373</v>
      </c>
      <c r="M283" s="17">
        <v>0.82903068612919828</v>
      </c>
      <c r="N283" s="17">
        <v>0.84548039215814941</v>
      </c>
      <c r="O283" s="17">
        <v>0.85316009539527327</v>
      </c>
      <c r="P283" s="17">
        <v>0.86851878413191319</v>
      </c>
      <c r="Q283" s="17">
        <v>0.87941248604841904</v>
      </c>
      <c r="R283" s="17">
        <v>0.90360491939093923</v>
      </c>
      <c r="S283" s="17">
        <v>0.90653812349687157</v>
      </c>
      <c r="T283" s="17">
        <v>0.91648953353868923</v>
      </c>
      <c r="U283" s="17">
        <v>0.93158601290987664</v>
      </c>
      <c r="V283" s="17">
        <v>0.93665621785743369</v>
      </c>
      <c r="W283" s="17">
        <v>0.93483834654910225</v>
      </c>
      <c r="X283" s="17">
        <v>0.93023033542108358</v>
      </c>
      <c r="Y283" s="17">
        <v>0.92595731720830254</v>
      </c>
      <c r="Z283" s="18">
        <v>0.91994062931882647</v>
      </c>
      <c r="AA283" s="18">
        <v>0.91666715631427542</v>
      </c>
      <c r="AB283" s="18">
        <v>0.91613087586994035</v>
      </c>
      <c r="AC283" s="17">
        <v>0.92434847530765618</v>
      </c>
      <c r="AD283" s="19">
        <v>0.92060889080380015</v>
      </c>
      <c r="AE283" s="17">
        <v>0.91953920552289969</v>
      </c>
      <c r="AF283" s="17">
        <v>0.91945892076371438</v>
      </c>
      <c r="AG283" s="17">
        <v>0.9200172736536022</v>
      </c>
      <c r="AH283" s="19">
        <v>0.9200172736536022</v>
      </c>
      <c r="AI283" s="17">
        <v>0.9200172736536022</v>
      </c>
      <c r="AJ283" s="17">
        <v>0.9200172736536022</v>
      </c>
      <c r="AK283" s="17">
        <v>0.9200172736536022</v>
      </c>
      <c r="AL283" s="17">
        <v>0.9200172736536022</v>
      </c>
      <c r="AM283" s="17">
        <v>0.9200172736536022</v>
      </c>
      <c r="AN283" s="17">
        <v>0.9200172736536022</v>
      </c>
      <c r="AO283" s="17">
        <v>0.9200172736536022</v>
      </c>
      <c r="AP283" s="17">
        <v>0.9200172736536022</v>
      </c>
      <c r="AQ283" s="17">
        <v>0.9200172736536022</v>
      </c>
      <c r="AR283" s="17">
        <v>0.9200172736536022</v>
      </c>
      <c r="AS283" s="17">
        <v>0.9200172736536022</v>
      </c>
      <c r="AT283" s="17">
        <v>0.9200172736536022</v>
      </c>
      <c r="AU283" s="17">
        <v>0.9200172736536022</v>
      </c>
      <c r="AV283" s="17">
        <v>0.9200172736536022</v>
      </c>
      <c r="AW283" s="17">
        <v>0.9200172736536022</v>
      </c>
      <c r="AX283" s="17">
        <v>0.9200172736536022</v>
      </c>
      <c r="AY283" s="17">
        <v>0.9200172736536022</v>
      </c>
      <c r="AZ283" s="17">
        <v>0.9200172736536022</v>
      </c>
      <c r="BA283" s="17">
        <v>0.9200172736536022</v>
      </c>
      <c r="BB283" s="17">
        <v>0.9200172736536022</v>
      </c>
      <c r="BC283" s="17">
        <v>0.9200172736536022</v>
      </c>
      <c r="BD283" s="17">
        <v>0.9200172736536022</v>
      </c>
      <c r="BE283" s="17">
        <v>0.9200172736536022</v>
      </c>
      <c r="BF283" s="17">
        <v>0.9200172736536022</v>
      </c>
      <c r="BG283" s="17">
        <v>0.9200172736536022</v>
      </c>
    </row>
    <row r="284" spans="1:59" s="8" customFormat="1" ht="12" customHeight="1" x14ac:dyDescent="0.25">
      <c r="A284" s="13" t="s">
        <v>66</v>
      </c>
      <c r="B284" s="8" t="s">
        <v>50</v>
      </c>
      <c r="C284" s="11" t="s">
        <v>67</v>
      </c>
      <c r="D284" s="17">
        <v>0.72</v>
      </c>
      <c r="E284" s="17">
        <v>0.65</v>
      </c>
      <c r="F284" s="17">
        <v>0.75</v>
      </c>
      <c r="G284" s="17">
        <v>0.71</v>
      </c>
      <c r="H284" s="17">
        <v>0.43</v>
      </c>
      <c r="I284" s="17">
        <v>0.3</v>
      </c>
      <c r="J284" s="17">
        <v>0.67</v>
      </c>
      <c r="K284" s="17">
        <v>0.85</v>
      </c>
      <c r="L284" s="18">
        <v>0.77</v>
      </c>
      <c r="M284" s="17">
        <v>0.81</v>
      </c>
      <c r="N284" s="17">
        <v>0.85</v>
      </c>
      <c r="O284" s="17">
        <v>0.88</v>
      </c>
      <c r="P284" s="17">
        <v>0.74</v>
      </c>
      <c r="Q284" s="17">
        <v>0.72</v>
      </c>
      <c r="R284" s="17">
        <v>0.73</v>
      </c>
      <c r="S284" s="17">
        <v>0.68</v>
      </c>
      <c r="T284" s="17">
        <v>0.88</v>
      </c>
      <c r="U284" s="17">
        <v>0.82</v>
      </c>
      <c r="V284" s="17">
        <v>0.75</v>
      </c>
      <c r="W284" s="17">
        <v>0.56000000000000005</v>
      </c>
      <c r="X284" s="17">
        <v>0.55000000000000004</v>
      </c>
      <c r="Y284" s="17">
        <v>0.71</v>
      </c>
      <c r="Z284" s="18">
        <v>0.77</v>
      </c>
      <c r="AA284" s="18">
        <v>0.76</v>
      </c>
      <c r="AB284" s="18">
        <v>0.73</v>
      </c>
      <c r="AC284" s="17">
        <v>0.83</v>
      </c>
      <c r="AD284" s="19">
        <v>0.76</v>
      </c>
      <c r="AE284" s="17">
        <v>0.76999999999999991</v>
      </c>
      <c r="AF284" s="17">
        <v>0.77</v>
      </c>
      <c r="AG284" s="17">
        <v>0.77200000000000002</v>
      </c>
      <c r="AH284" s="19">
        <v>0.77200000000000002</v>
      </c>
      <c r="AI284" s="17">
        <v>0.77200000000000002</v>
      </c>
      <c r="AJ284" s="17">
        <v>0.77200000000000002</v>
      </c>
      <c r="AK284" s="17">
        <v>0.77200000000000002</v>
      </c>
      <c r="AL284" s="17">
        <v>0.77200000000000002</v>
      </c>
      <c r="AM284" s="17">
        <v>0.77200000000000002</v>
      </c>
      <c r="AN284" s="17">
        <v>0.77200000000000002</v>
      </c>
      <c r="AO284" s="17">
        <v>0.77200000000000002</v>
      </c>
      <c r="AP284" s="17">
        <v>0.77200000000000002</v>
      </c>
      <c r="AQ284" s="17">
        <v>0.77200000000000002</v>
      </c>
      <c r="AR284" s="17">
        <v>0.77200000000000002</v>
      </c>
      <c r="AS284" s="17">
        <v>0.77200000000000002</v>
      </c>
      <c r="AT284" s="17">
        <v>0.77200000000000002</v>
      </c>
      <c r="AU284" s="17">
        <v>0.77200000000000002</v>
      </c>
      <c r="AV284" s="17">
        <v>0.77200000000000002</v>
      </c>
      <c r="AW284" s="17">
        <v>0.77200000000000002</v>
      </c>
      <c r="AX284" s="17">
        <v>0.77200000000000002</v>
      </c>
      <c r="AY284" s="17">
        <v>0.77200000000000002</v>
      </c>
      <c r="AZ284" s="17">
        <v>0.77200000000000002</v>
      </c>
      <c r="BA284" s="17">
        <v>0.77200000000000002</v>
      </c>
      <c r="BB284" s="17">
        <v>0.77200000000000002</v>
      </c>
      <c r="BC284" s="17">
        <v>0.77200000000000002</v>
      </c>
      <c r="BD284" s="17">
        <v>0.77200000000000002</v>
      </c>
      <c r="BE284" s="17">
        <v>0.77200000000000002</v>
      </c>
      <c r="BF284" s="17">
        <v>0.77200000000000002</v>
      </c>
      <c r="BG284" s="17">
        <v>0.77200000000000002</v>
      </c>
    </row>
    <row r="285" spans="1:59" s="8" customFormat="1" ht="12" customHeight="1" x14ac:dyDescent="0.25">
      <c r="A285" s="13" t="s">
        <v>49</v>
      </c>
      <c r="B285" s="8" t="s">
        <v>50</v>
      </c>
      <c r="C285" s="11" t="s">
        <v>68</v>
      </c>
      <c r="D285" s="17">
        <v>1.0002862833207058E-3</v>
      </c>
      <c r="E285" s="17">
        <v>9.2638444909461343E-4</v>
      </c>
      <c r="F285" s="17">
        <v>1.3286982106914817E-3</v>
      </c>
      <c r="G285" s="17">
        <v>1.6538443204192023E-3</v>
      </c>
      <c r="H285" s="17">
        <v>1.577528176599782E-3</v>
      </c>
      <c r="I285" s="17">
        <v>2.2426409976873175E-3</v>
      </c>
      <c r="J285" s="17">
        <v>1.6349396504070368E-3</v>
      </c>
      <c r="K285" s="17">
        <v>2.7432356638028592E-3</v>
      </c>
      <c r="L285" s="18">
        <v>8.7024421466641352E-3</v>
      </c>
      <c r="M285" s="17">
        <v>7.4266869796068332E-3</v>
      </c>
      <c r="N285" s="17">
        <v>5.7173510001272279E-3</v>
      </c>
      <c r="O285" s="17">
        <v>4.0457684292713823E-3</v>
      </c>
      <c r="P285" s="17">
        <v>3.3675738593286742E-3</v>
      </c>
      <c r="Q285" s="17">
        <v>7.8089109405685047E-3</v>
      </c>
      <c r="R285" s="17">
        <v>2.2886096478868639E-4</v>
      </c>
      <c r="S285" s="17">
        <v>4.5527440139417227E-4</v>
      </c>
      <c r="T285" s="17">
        <v>4.8093269127273528E-4</v>
      </c>
      <c r="U285" s="17">
        <v>5.8826492797620967E-4</v>
      </c>
      <c r="V285" s="17">
        <v>6.7383660724563141E-4</v>
      </c>
      <c r="W285" s="17">
        <v>6.6736301618581834E-4</v>
      </c>
      <c r="X285" s="17">
        <v>6.8634075739055329E-4</v>
      </c>
      <c r="Y285" s="17">
        <v>6.0345609497160842E-4</v>
      </c>
      <c r="Z285" s="18">
        <v>4.7952590829187489E-4</v>
      </c>
      <c r="AA285" s="18">
        <v>3.9108125279663897E-4</v>
      </c>
      <c r="AB285" s="18">
        <v>3.4752140375527525E-4</v>
      </c>
      <c r="AC285" s="17">
        <v>3.2747632336239577E-4</v>
      </c>
      <c r="AD285" s="19">
        <v>4.2981219663551506E-4</v>
      </c>
      <c r="AE285" s="17">
        <v>3.9508341696836702E-4</v>
      </c>
      <c r="AF285" s="17">
        <v>3.7819491870361155E-4</v>
      </c>
      <c r="AG285" s="17">
        <v>3.7561765188498519E-4</v>
      </c>
      <c r="AH285" s="19">
        <v>3.7561765188498519E-4</v>
      </c>
      <c r="AI285" s="17">
        <v>3.7561765188498519E-4</v>
      </c>
      <c r="AJ285" s="17">
        <v>3.7561765188498519E-4</v>
      </c>
      <c r="AK285" s="17">
        <v>3.7561765188498519E-4</v>
      </c>
      <c r="AL285" s="17">
        <v>3.7561765188498519E-4</v>
      </c>
      <c r="AM285" s="17">
        <v>3.7561765188498519E-4</v>
      </c>
      <c r="AN285" s="17">
        <v>3.7561765188498519E-4</v>
      </c>
      <c r="AO285" s="17">
        <v>3.7561765188498519E-4</v>
      </c>
      <c r="AP285" s="17">
        <v>3.7561765188498519E-4</v>
      </c>
      <c r="AQ285" s="17">
        <v>3.7561765188498519E-4</v>
      </c>
      <c r="AR285" s="17">
        <v>3.7561765188498519E-4</v>
      </c>
      <c r="AS285" s="17">
        <v>3.7561765188498519E-4</v>
      </c>
      <c r="AT285" s="17">
        <v>3.7561765188498519E-4</v>
      </c>
      <c r="AU285" s="17">
        <v>3.7561765188498519E-4</v>
      </c>
      <c r="AV285" s="17">
        <v>3.7561765188498519E-4</v>
      </c>
      <c r="AW285" s="17">
        <v>3.7561765188498519E-4</v>
      </c>
      <c r="AX285" s="17">
        <v>3.7561765188498519E-4</v>
      </c>
      <c r="AY285" s="17">
        <v>3.7561765188498519E-4</v>
      </c>
      <c r="AZ285" s="17">
        <v>3.7561765188498519E-4</v>
      </c>
      <c r="BA285" s="17">
        <v>3.7561765188498519E-4</v>
      </c>
      <c r="BB285" s="17">
        <v>3.7561765188498519E-4</v>
      </c>
      <c r="BC285" s="17">
        <v>3.7561765188498519E-4</v>
      </c>
      <c r="BD285" s="17">
        <v>3.7561765188498519E-4</v>
      </c>
      <c r="BE285" s="17">
        <v>3.7561765188498519E-4</v>
      </c>
      <c r="BF285" s="17">
        <v>3.7561765188498519E-4</v>
      </c>
      <c r="BG285" s="17">
        <v>3.7561765188498519E-4</v>
      </c>
    </row>
    <row r="286" spans="1:59" s="8" customFormat="1" ht="12" customHeight="1" x14ac:dyDescent="0.25">
      <c r="A286" s="13" t="s">
        <v>52</v>
      </c>
      <c r="B286" s="8" t="s">
        <v>50</v>
      </c>
      <c r="C286" s="11" t="s">
        <v>68</v>
      </c>
      <c r="D286" s="17">
        <v>1.0002862833207058E-3</v>
      </c>
      <c r="E286" s="17">
        <v>9.2638444909461343E-4</v>
      </c>
      <c r="F286" s="17">
        <v>1.3286982106914817E-3</v>
      </c>
      <c r="G286" s="17">
        <v>1.6538443204192023E-3</v>
      </c>
      <c r="H286" s="17">
        <v>1.577528176599782E-3</v>
      </c>
      <c r="I286" s="17">
        <v>2.2426409976873175E-3</v>
      </c>
      <c r="J286" s="17">
        <v>1.6349396504070368E-3</v>
      </c>
      <c r="K286" s="17">
        <v>2.7432356638028592E-3</v>
      </c>
      <c r="L286" s="18">
        <v>8.7024421466641352E-3</v>
      </c>
      <c r="M286" s="17">
        <v>7.4266869796068332E-3</v>
      </c>
      <c r="N286" s="17">
        <v>5.7173510001272279E-3</v>
      </c>
      <c r="O286" s="17">
        <v>4.0457684292713823E-3</v>
      </c>
      <c r="P286" s="17">
        <v>3.3675738593286742E-3</v>
      </c>
      <c r="Q286" s="17">
        <v>7.8089109405685047E-3</v>
      </c>
      <c r="R286" s="17">
        <v>2.2886096478868639E-4</v>
      </c>
      <c r="S286" s="17">
        <v>4.5527440139417227E-4</v>
      </c>
      <c r="T286" s="17">
        <v>4.8093269127273528E-4</v>
      </c>
      <c r="U286" s="17">
        <v>5.8826492797620967E-4</v>
      </c>
      <c r="V286" s="17">
        <v>6.7383660724563141E-4</v>
      </c>
      <c r="W286" s="17">
        <v>6.6736301618581834E-4</v>
      </c>
      <c r="X286" s="17">
        <v>6.8634075739055329E-4</v>
      </c>
      <c r="Y286" s="17">
        <v>6.0345609497160842E-4</v>
      </c>
      <c r="Z286" s="18">
        <v>4.7952590829187489E-4</v>
      </c>
      <c r="AA286" s="18">
        <v>3.9108125279663897E-4</v>
      </c>
      <c r="AB286" s="18">
        <v>3.4752140375527525E-4</v>
      </c>
      <c r="AC286" s="17">
        <v>3.2747632336239577E-4</v>
      </c>
      <c r="AD286" s="19">
        <v>4.2981219663551506E-4</v>
      </c>
      <c r="AE286" s="17">
        <v>3.9508341696836702E-4</v>
      </c>
      <c r="AF286" s="17">
        <v>3.7819491870361155E-4</v>
      </c>
      <c r="AG286" s="17">
        <v>3.7561765188498519E-4</v>
      </c>
      <c r="AH286" s="19">
        <v>3.7561765188498519E-4</v>
      </c>
      <c r="AI286" s="17">
        <v>3.7561765188498519E-4</v>
      </c>
      <c r="AJ286" s="17">
        <v>3.7561765188498519E-4</v>
      </c>
      <c r="AK286" s="17">
        <v>3.7561765188498519E-4</v>
      </c>
      <c r="AL286" s="17">
        <v>3.7561765188498519E-4</v>
      </c>
      <c r="AM286" s="17">
        <v>3.7561765188498519E-4</v>
      </c>
      <c r="AN286" s="17">
        <v>3.7561765188498519E-4</v>
      </c>
      <c r="AO286" s="17">
        <v>3.7561765188498519E-4</v>
      </c>
      <c r="AP286" s="17">
        <v>3.7561765188498519E-4</v>
      </c>
      <c r="AQ286" s="17">
        <v>3.7561765188498519E-4</v>
      </c>
      <c r="AR286" s="17">
        <v>3.7561765188498519E-4</v>
      </c>
      <c r="AS286" s="17">
        <v>3.7561765188498519E-4</v>
      </c>
      <c r="AT286" s="17">
        <v>3.7561765188498519E-4</v>
      </c>
      <c r="AU286" s="17">
        <v>3.7561765188498519E-4</v>
      </c>
      <c r="AV286" s="17">
        <v>3.7561765188498519E-4</v>
      </c>
      <c r="AW286" s="17">
        <v>3.7561765188498519E-4</v>
      </c>
      <c r="AX286" s="17">
        <v>3.7561765188498519E-4</v>
      </c>
      <c r="AY286" s="17">
        <v>3.7561765188498519E-4</v>
      </c>
      <c r="AZ286" s="17">
        <v>3.7561765188498519E-4</v>
      </c>
      <c r="BA286" s="17">
        <v>3.7561765188498519E-4</v>
      </c>
      <c r="BB286" s="17">
        <v>3.7561765188498519E-4</v>
      </c>
      <c r="BC286" s="17">
        <v>3.7561765188498519E-4</v>
      </c>
      <c r="BD286" s="17">
        <v>3.7561765188498519E-4</v>
      </c>
      <c r="BE286" s="17">
        <v>3.7561765188498519E-4</v>
      </c>
      <c r="BF286" s="17">
        <v>3.7561765188498519E-4</v>
      </c>
      <c r="BG286" s="17">
        <v>3.7561765188498519E-4</v>
      </c>
    </row>
    <row r="287" spans="1:59" s="8" customFormat="1" ht="12" customHeight="1" x14ac:dyDescent="0.25">
      <c r="A287" s="13" t="s">
        <v>53</v>
      </c>
      <c r="B287" s="8" t="s">
        <v>50</v>
      </c>
      <c r="C287" s="11" t="s">
        <v>68</v>
      </c>
      <c r="D287" s="17">
        <v>0</v>
      </c>
      <c r="E287" s="17">
        <v>0</v>
      </c>
      <c r="F287" s="17">
        <v>0</v>
      </c>
      <c r="G287" s="17">
        <v>0</v>
      </c>
      <c r="H287" s="17">
        <v>0</v>
      </c>
      <c r="I287" s="17">
        <v>0</v>
      </c>
      <c r="J287" s="17">
        <v>0</v>
      </c>
      <c r="K287" s="17">
        <v>0</v>
      </c>
      <c r="L287" s="18">
        <v>0</v>
      </c>
      <c r="M287" s="17">
        <v>0.10000000000000009</v>
      </c>
      <c r="N287" s="17">
        <v>1.0000000000000009E-2</v>
      </c>
      <c r="O287" s="17">
        <v>1.0000000000000009E-2</v>
      </c>
      <c r="P287" s="17">
        <v>1.0000000000000009E-2</v>
      </c>
      <c r="Q287" s="17">
        <v>1.0000000000000009E-2</v>
      </c>
      <c r="R287" s="17">
        <v>1.0000000000000009E-2</v>
      </c>
      <c r="S287" s="17">
        <v>0</v>
      </c>
      <c r="T287" s="17">
        <v>1.0000000000000009E-2</v>
      </c>
      <c r="U287" s="17">
        <v>0</v>
      </c>
      <c r="V287" s="17">
        <v>0</v>
      </c>
      <c r="W287" s="17">
        <v>0</v>
      </c>
      <c r="X287" s="17">
        <v>0</v>
      </c>
      <c r="Y287" s="17">
        <v>1.9999999999999907E-2</v>
      </c>
      <c r="Z287" s="18">
        <v>0</v>
      </c>
      <c r="AA287" s="18">
        <v>0</v>
      </c>
      <c r="AB287" s="18">
        <v>0</v>
      </c>
      <c r="AC287" s="17">
        <v>0</v>
      </c>
      <c r="AD287" s="19">
        <v>4.0000000000001146E-3</v>
      </c>
      <c r="AE287" s="17">
        <v>7.9999999999991189E-4</v>
      </c>
      <c r="AF287" s="17">
        <v>9.6000000000007191E-4</v>
      </c>
      <c r="AG287" s="17">
        <v>1.1520000000000419E-3</v>
      </c>
      <c r="AH287" s="19">
        <v>1.1520000000000419E-3</v>
      </c>
      <c r="AI287" s="17">
        <v>1.1520000000000419E-3</v>
      </c>
      <c r="AJ287" s="17">
        <v>1.1520000000000419E-3</v>
      </c>
      <c r="AK287" s="17">
        <v>1.1520000000000419E-3</v>
      </c>
      <c r="AL287" s="17">
        <v>1.1520000000000419E-3</v>
      </c>
      <c r="AM287" s="17">
        <v>1.1520000000000419E-3</v>
      </c>
      <c r="AN287" s="17">
        <v>1.1520000000000419E-3</v>
      </c>
      <c r="AO287" s="17">
        <v>1.1520000000000419E-3</v>
      </c>
      <c r="AP287" s="17">
        <v>1.1520000000000419E-3</v>
      </c>
      <c r="AQ287" s="17">
        <v>1.1520000000000419E-3</v>
      </c>
      <c r="AR287" s="17">
        <v>1.1520000000000419E-3</v>
      </c>
      <c r="AS287" s="17">
        <v>1.1520000000000419E-3</v>
      </c>
      <c r="AT287" s="17">
        <v>1.1520000000000419E-3</v>
      </c>
      <c r="AU287" s="17">
        <v>1.1520000000000419E-3</v>
      </c>
      <c r="AV287" s="17">
        <v>1.1520000000000419E-3</v>
      </c>
      <c r="AW287" s="17">
        <v>1.1520000000000419E-3</v>
      </c>
      <c r="AX287" s="17">
        <v>1.1520000000000419E-3</v>
      </c>
      <c r="AY287" s="17">
        <v>1.1520000000000419E-3</v>
      </c>
      <c r="AZ287" s="17">
        <v>1.1520000000000419E-3</v>
      </c>
      <c r="BA287" s="17">
        <v>1.1520000000000419E-3</v>
      </c>
      <c r="BB287" s="17">
        <v>1.1520000000000419E-3</v>
      </c>
      <c r="BC287" s="17">
        <v>1.1520000000000419E-3</v>
      </c>
      <c r="BD287" s="17">
        <v>1.1520000000000419E-3</v>
      </c>
      <c r="BE287" s="17">
        <v>1.1520000000000419E-3</v>
      </c>
      <c r="BF287" s="17">
        <v>1.1520000000000419E-3</v>
      </c>
      <c r="BG287" s="17">
        <v>1.1520000000000419E-3</v>
      </c>
    </row>
    <row r="288" spans="1:59" s="8" customFormat="1" ht="12" customHeight="1" x14ac:dyDescent="0.25">
      <c r="A288" s="13" t="s">
        <v>54</v>
      </c>
      <c r="B288" s="8" t="s">
        <v>50</v>
      </c>
      <c r="C288" s="11" t="s">
        <v>68</v>
      </c>
      <c r="D288" s="17">
        <v>4.0000000000000036E-2</v>
      </c>
      <c r="E288" s="17">
        <v>9.9999999999999978E-2</v>
      </c>
      <c r="F288" s="17">
        <v>5.0000000000000044E-2</v>
      </c>
      <c r="G288" s="17">
        <v>7.0000000000000062E-2</v>
      </c>
      <c r="H288" s="17">
        <v>3.0000000000000027E-2</v>
      </c>
      <c r="I288" s="17">
        <v>4.9999999999999933E-2</v>
      </c>
      <c r="J288" s="17">
        <v>3.0000000000000027E-2</v>
      </c>
      <c r="K288" s="17">
        <v>2.0000000000000018E-2</v>
      </c>
      <c r="L288" s="18">
        <v>3.0000000000000027E-2</v>
      </c>
      <c r="M288" s="17">
        <v>4.0000000000000036E-2</v>
      </c>
      <c r="N288" s="17">
        <v>4.0000000000000036E-2</v>
      </c>
      <c r="O288" s="17">
        <v>4.0000000000000036E-2</v>
      </c>
      <c r="P288" s="17">
        <v>5.0000000000000044E-2</v>
      </c>
      <c r="Q288" s="17">
        <v>3.9999999999999925E-2</v>
      </c>
      <c r="R288" s="17">
        <v>4.0000000000000036E-2</v>
      </c>
      <c r="S288" s="17">
        <v>3.0000000000000027E-2</v>
      </c>
      <c r="T288" s="17">
        <v>7.0000000000000062E-2</v>
      </c>
      <c r="U288" s="17">
        <v>4.0000000000000036E-2</v>
      </c>
      <c r="V288" s="17">
        <v>1.0000000000000009E-2</v>
      </c>
      <c r="W288" s="17">
        <v>2.0000000000000018E-2</v>
      </c>
      <c r="X288" s="17">
        <v>0</v>
      </c>
      <c r="Y288" s="17">
        <v>0</v>
      </c>
      <c r="Z288" s="18">
        <v>1.0000000000000009E-2</v>
      </c>
      <c r="AA288" s="18">
        <v>1.0000000000000009E-2</v>
      </c>
      <c r="AB288" s="18">
        <v>0</v>
      </c>
      <c r="AC288" s="17">
        <v>1.0000000000000009E-2</v>
      </c>
      <c r="AD288" s="19">
        <v>6.0000000000000053E-3</v>
      </c>
      <c r="AE288" s="17">
        <v>7.1999999999999842E-3</v>
      </c>
      <c r="AF288" s="17">
        <v>6.6399999999999793E-3</v>
      </c>
      <c r="AG288" s="17">
        <v>5.9680000000000843E-3</v>
      </c>
      <c r="AH288" s="19">
        <v>5.9680000000000843E-3</v>
      </c>
      <c r="AI288" s="17">
        <v>5.9680000000000843E-3</v>
      </c>
      <c r="AJ288" s="17">
        <v>5.9680000000000843E-3</v>
      </c>
      <c r="AK288" s="17">
        <v>5.9680000000000843E-3</v>
      </c>
      <c r="AL288" s="17">
        <v>5.9680000000000843E-3</v>
      </c>
      <c r="AM288" s="17">
        <v>5.9680000000000843E-3</v>
      </c>
      <c r="AN288" s="17">
        <v>5.9680000000000843E-3</v>
      </c>
      <c r="AO288" s="17">
        <v>5.9680000000000843E-3</v>
      </c>
      <c r="AP288" s="17">
        <v>5.9680000000000843E-3</v>
      </c>
      <c r="AQ288" s="17">
        <v>5.9680000000000843E-3</v>
      </c>
      <c r="AR288" s="17">
        <v>5.9680000000000843E-3</v>
      </c>
      <c r="AS288" s="17">
        <v>5.9680000000000843E-3</v>
      </c>
      <c r="AT288" s="17">
        <v>5.9680000000000843E-3</v>
      </c>
      <c r="AU288" s="17">
        <v>5.9680000000000843E-3</v>
      </c>
      <c r="AV288" s="17">
        <v>5.9680000000000843E-3</v>
      </c>
      <c r="AW288" s="17">
        <v>5.9680000000000843E-3</v>
      </c>
      <c r="AX288" s="17">
        <v>5.9680000000000843E-3</v>
      </c>
      <c r="AY288" s="17">
        <v>5.9680000000000843E-3</v>
      </c>
      <c r="AZ288" s="17">
        <v>5.9680000000000843E-3</v>
      </c>
      <c r="BA288" s="17">
        <v>5.9680000000000843E-3</v>
      </c>
      <c r="BB288" s="17">
        <v>5.9680000000000843E-3</v>
      </c>
      <c r="BC288" s="17">
        <v>5.9680000000000843E-3</v>
      </c>
      <c r="BD288" s="17">
        <v>5.9680000000000843E-3</v>
      </c>
      <c r="BE288" s="17">
        <v>5.9680000000000843E-3</v>
      </c>
      <c r="BF288" s="17">
        <v>5.9680000000000843E-3</v>
      </c>
      <c r="BG288" s="17">
        <v>5.9680000000000843E-3</v>
      </c>
    </row>
    <row r="289" spans="1:59" s="8" customFormat="1" ht="12" customHeight="1" x14ac:dyDescent="0.25">
      <c r="A289" s="13" t="s">
        <v>55</v>
      </c>
      <c r="B289" s="8" t="s">
        <v>50</v>
      </c>
      <c r="C289" s="11" t="s">
        <v>68</v>
      </c>
      <c r="D289" s="17">
        <v>4.0000000000000036E-2</v>
      </c>
      <c r="E289" s="17">
        <v>9.9999999999999978E-2</v>
      </c>
      <c r="F289" s="17">
        <v>5.0000000000000044E-2</v>
      </c>
      <c r="G289" s="17">
        <v>7.0000000000000062E-2</v>
      </c>
      <c r="H289" s="17">
        <v>3.0000000000000027E-2</v>
      </c>
      <c r="I289" s="17">
        <v>4.9999999999999933E-2</v>
      </c>
      <c r="J289" s="17">
        <v>3.0000000000000027E-2</v>
      </c>
      <c r="K289" s="17">
        <v>2.0000000000000018E-2</v>
      </c>
      <c r="L289" s="18">
        <v>3.0000000000000027E-2</v>
      </c>
      <c r="M289" s="17">
        <v>4.0000000000000036E-2</v>
      </c>
      <c r="N289" s="17">
        <v>4.0000000000000036E-2</v>
      </c>
      <c r="O289" s="17">
        <v>4.0000000000000036E-2</v>
      </c>
      <c r="P289" s="17">
        <v>5.0000000000000044E-2</v>
      </c>
      <c r="Q289" s="17">
        <v>3.9999999999999925E-2</v>
      </c>
      <c r="R289" s="17">
        <v>4.0000000000000036E-2</v>
      </c>
      <c r="S289" s="17">
        <v>3.0000000000000027E-2</v>
      </c>
      <c r="T289" s="17">
        <v>7.0000000000000062E-2</v>
      </c>
      <c r="U289" s="17">
        <v>4.0000000000000036E-2</v>
      </c>
      <c r="V289" s="17">
        <v>1.0000000000000009E-2</v>
      </c>
      <c r="W289" s="17">
        <v>2.0000000000000018E-2</v>
      </c>
      <c r="X289" s="17">
        <v>0</v>
      </c>
      <c r="Y289" s="17">
        <v>0</v>
      </c>
      <c r="Z289" s="18">
        <v>1.0000000000000009E-2</v>
      </c>
      <c r="AA289" s="18">
        <v>1.0000000000000009E-2</v>
      </c>
      <c r="AB289" s="18">
        <v>0</v>
      </c>
      <c r="AC289" s="17">
        <v>1.0000000000000009E-2</v>
      </c>
      <c r="AD289" s="19">
        <v>6.0000000000000053E-3</v>
      </c>
      <c r="AE289" s="17">
        <v>7.1999999999999842E-3</v>
      </c>
      <c r="AF289" s="17">
        <v>6.6399999999999793E-3</v>
      </c>
      <c r="AG289" s="17">
        <v>5.9680000000000843E-3</v>
      </c>
      <c r="AH289" s="19">
        <v>5.9680000000000843E-3</v>
      </c>
      <c r="AI289" s="17">
        <v>5.9680000000000843E-3</v>
      </c>
      <c r="AJ289" s="17">
        <v>5.9680000000000843E-3</v>
      </c>
      <c r="AK289" s="17">
        <v>5.9680000000000843E-3</v>
      </c>
      <c r="AL289" s="17">
        <v>5.9680000000000843E-3</v>
      </c>
      <c r="AM289" s="17">
        <v>5.9680000000000843E-3</v>
      </c>
      <c r="AN289" s="17">
        <v>5.9680000000000843E-3</v>
      </c>
      <c r="AO289" s="17">
        <v>5.9680000000000843E-3</v>
      </c>
      <c r="AP289" s="17">
        <v>5.9680000000000843E-3</v>
      </c>
      <c r="AQ289" s="17">
        <v>5.9680000000000843E-3</v>
      </c>
      <c r="AR289" s="17">
        <v>5.9680000000000843E-3</v>
      </c>
      <c r="AS289" s="17">
        <v>5.9680000000000843E-3</v>
      </c>
      <c r="AT289" s="17">
        <v>5.9680000000000843E-3</v>
      </c>
      <c r="AU289" s="17">
        <v>5.9680000000000843E-3</v>
      </c>
      <c r="AV289" s="17">
        <v>5.9680000000000843E-3</v>
      </c>
      <c r="AW289" s="17">
        <v>5.9680000000000843E-3</v>
      </c>
      <c r="AX289" s="17">
        <v>5.9680000000000843E-3</v>
      </c>
      <c r="AY289" s="17">
        <v>5.9680000000000843E-3</v>
      </c>
      <c r="AZ289" s="17">
        <v>5.9680000000000843E-3</v>
      </c>
      <c r="BA289" s="17">
        <v>5.9680000000000843E-3</v>
      </c>
      <c r="BB289" s="17">
        <v>5.9680000000000843E-3</v>
      </c>
      <c r="BC289" s="17">
        <v>5.9680000000000843E-3</v>
      </c>
      <c r="BD289" s="17">
        <v>5.9680000000000843E-3</v>
      </c>
      <c r="BE289" s="17">
        <v>5.9680000000000843E-3</v>
      </c>
      <c r="BF289" s="17">
        <v>5.9680000000000843E-3</v>
      </c>
      <c r="BG289" s="17">
        <v>5.9680000000000843E-3</v>
      </c>
    </row>
    <row r="290" spans="1:59" s="8" customFormat="1" ht="12" customHeight="1" x14ac:dyDescent="0.25">
      <c r="A290" s="13" t="s">
        <v>56</v>
      </c>
      <c r="B290" s="8" t="s">
        <v>50</v>
      </c>
      <c r="C290" s="11" t="s">
        <v>68</v>
      </c>
      <c r="D290" s="17">
        <v>0</v>
      </c>
      <c r="E290" s="17">
        <v>0</v>
      </c>
      <c r="F290" s="17">
        <v>0</v>
      </c>
      <c r="G290" s="17">
        <v>0</v>
      </c>
      <c r="H290" s="17">
        <v>0</v>
      </c>
      <c r="I290" s="17">
        <v>0</v>
      </c>
      <c r="J290" s="17">
        <v>0</v>
      </c>
      <c r="K290" s="17">
        <v>0</v>
      </c>
      <c r="L290" s="18">
        <v>0</v>
      </c>
      <c r="M290" s="17">
        <v>0</v>
      </c>
      <c r="N290" s="17">
        <v>0</v>
      </c>
      <c r="O290" s="17">
        <v>0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7">
        <v>0</v>
      </c>
      <c r="V290" s="17">
        <v>0</v>
      </c>
      <c r="W290" s="17">
        <v>0</v>
      </c>
      <c r="X290" s="17">
        <v>0</v>
      </c>
      <c r="Y290" s="17">
        <v>0</v>
      </c>
      <c r="Z290" s="18">
        <v>0</v>
      </c>
      <c r="AA290" s="18">
        <v>0</v>
      </c>
      <c r="AB290" s="18">
        <v>0</v>
      </c>
      <c r="AC290" s="17">
        <v>0</v>
      </c>
      <c r="AD290" s="19">
        <v>0</v>
      </c>
      <c r="AE290" s="17">
        <v>0</v>
      </c>
      <c r="AF290" s="17">
        <v>0</v>
      </c>
      <c r="AG290" s="17">
        <v>0</v>
      </c>
      <c r="AH290" s="19">
        <v>0</v>
      </c>
      <c r="AI290" s="17">
        <v>0</v>
      </c>
      <c r="AJ290" s="17">
        <v>0</v>
      </c>
      <c r="AK290" s="17">
        <v>0</v>
      </c>
      <c r="AL290" s="17">
        <v>0</v>
      </c>
      <c r="AM290" s="17">
        <v>0</v>
      </c>
      <c r="AN290" s="17">
        <v>0</v>
      </c>
      <c r="AO290" s="17">
        <v>0</v>
      </c>
      <c r="AP290" s="17">
        <v>0</v>
      </c>
      <c r="AQ290" s="17">
        <v>0</v>
      </c>
      <c r="AR290" s="17">
        <v>0</v>
      </c>
      <c r="AS290" s="17">
        <v>0</v>
      </c>
      <c r="AT290" s="17">
        <v>0</v>
      </c>
      <c r="AU290" s="17">
        <v>0</v>
      </c>
      <c r="AV290" s="17">
        <v>0</v>
      </c>
      <c r="AW290" s="17">
        <v>0</v>
      </c>
      <c r="AX290" s="17">
        <v>0</v>
      </c>
      <c r="AY290" s="17">
        <v>0</v>
      </c>
      <c r="AZ290" s="17">
        <v>0</v>
      </c>
      <c r="BA290" s="17">
        <v>0</v>
      </c>
      <c r="BB290" s="17">
        <v>0</v>
      </c>
      <c r="BC290" s="17">
        <v>0</v>
      </c>
      <c r="BD290" s="17">
        <v>0</v>
      </c>
      <c r="BE290" s="17">
        <v>0</v>
      </c>
      <c r="BF290" s="17">
        <v>0</v>
      </c>
      <c r="BG290" s="17">
        <v>0</v>
      </c>
    </row>
    <row r="291" spans="1:59" s="8" customFormat="1" ht="12" customHeight="1" x14ac:dyDescent="0.25">
      <c r="A291" s="13" t="s">
        <v>57</v>
      </c>
      <c r="B291" s="8" t="s">
        <v>50</v>
      </c>
      <c r="C291" s="11" t="s">
        <v>68</v>
      </c>
      <c r="D291" s="17">
        <v>4.0000000000000036E-2</v>
      </c>
      <c r="E291" s="17">
        <v>9.9999999999999978E-2</v>
      </c>
      <c r="F291" s="17">
        <v>5.0000000000000044E-2</v>
      </c>
      <c r="G291" s="17">
        <v>7.0000000000000062E-2</v>
      </c>
      <c r="H291" s="17">
        <v>3.0000000000000027E-2</v>
      </c>
      <c r="I291" s="17">
        <v>4.9999999999999933E-2</v>
      </c>
      <c r="J291" s="17">
        <v>3.0000000000000027E-2</v>
      </c>
      <c r="K291" s="17">
        <v>2.0000000000000018E-2</v>
      </c>
      <c r="L291" s="18">
        <v>3.0000000000000027E-2</v>
      </c>
      <c r="M291" s="17">
        <v>4.0000000000000036E-2</v>
      </c>
      <c r="N291" s="17">
        <v>4.0000000000000036E-2</v>
      </c>
      <c r="O291" s="17">
        <v>4.0000000000000036E-2</v>
      </c>
      <c r="P291" s="17">
        <v>5.0000000000000044E-2</v>
      </c>
      <c r="Q291" s="17">
        <v>3.9999999999999925E-2</v>
      </c>
      <c r="R291" s="17">
        <v>4.0000000000000036E-2</v>
      </c>
      <c r="S291" s="17">
        <v>3.0000000000000027E-2</v>
      </c>
      <c r="T291" s="17">
        <v>7.0000000000000062E-2</v>
      </c>
      <c r="U291" s="17">
        <v>4.0000000000000036E-2</v>
      </c>
      <c r="V291" s="17">
        <v>1.0000000000000009E-2</v>
      </c>
      <c r="W291" s="17">
        <v>2.0000000000000018E-2</v>
      </c>
      <c r="X291" s="17">
        <v>0</v>
      </c>
      <c r="Y291" s="17">
        <v>0</v>
      </c>
      <c r="Z291" s="18">
        <v>1.0000000000000009E-2</v>
      </c>
      <c r="AA291" s="18">
        <v>1.0000000000000009E-2</v>
      </c>
      <c r="AB291" s="18">
        <v>0</v>
      </c>
      <c r="AC291" s="17">
        <v>1.0000000000000009E-2</v>
      </c>
      <c r="AD291" s="19">
        <v>6.0000000000000053E-3</v>
      </c>
      <c r="AE291" s="17">
        <v>7.1999999999999842E-3</v>
      </c>
      <c r="AF291" s="17">
        <v>6.6399999999999793E-3</v>
      </c>
      <c r="AG291" s="17">
        <v>5.9680000000000843E-3</v>
      </c>
      <c r="AH291" s="19">
        <v>5.9680000000000843E-3</v>
      </c>
      <c r="AI291" s="17">
        <v>5.9680000000000843E-3</v>
      </c>
      <c r="AJ291" s="17">
        <v>5.9680000000000843E-3</v>
      </c>
      <c r="AK291" s="17">
        <v>5.9680000000000843E-3</v>
      </c>
      <c r="AL291" s="17">
        <v>5.9680000000000843E-3</v>
      </c>
      <c r="AM291" s="17">
        <v>5.9680000000000843E-3</v>
      </c>
      <c r="AN291" s="17">
        <v>5.9680000000000843E-3</v>
      </c>
      <c r="AO291" s="17">
        <v>5.9680000000000843E-3</v>
      </c>
      <c r="AP291" s="17">
        <v>5.9680000000000843E-3</v>
      </c>
      <c r="AQ291" s="17">
        <v>5.9680000000000843E-3</v>
      </c>
      <c r="AR291" s="17">
        <v>5.9680000000000843E-3</v>
      </c>
      <c r="AS291" s="17">
        <v>5.9680000000000843E-3</v>
      </c>
      <c r="AT291" s="17">
        <v>5.9680000000000843E-3</v>
      </c>
      <c r="AU291" s="17">
        <v>5.9680000000000843E-3</v>
      </c>
      <c r="AV291" s="17">
        <v>5.9680000000000843E-3</v>
      </c>
      <c r="AW291" s="17">
        <v>5.9680000000000843E-3</v>
      </c>
      <c r="AX291" s="17">
        <v>5.9680000000000843E-3</v>
      </c>
      <c r="AY291" s="17">
        <v>5.9680000000000843E-3</v>
      </c>
      <c r="AZ291" s="17">
        <v>5.9680000000000843E-3</v>
      </c>
      <c r="BA291" s="17">
        <v>5.9680000000000843E-3</v>
      </c>
      <c r="BB291" s="17">
        <v>5.9680000000000843E-3</v>
      </c>
      <c r="BC291" s="17">
        <v>5.9680000000000843E-3</v>
      </c>
      <c r="BD291" s="17">
        <v>5.9680000000000843E-3</v>
      </c>
      <c r="BE291" s="17">
        <v>5.9680000000000843E-3</v>
      </c>
      <c r="BF291" s="17">
        <v>5.9680000000000843E-3</v>
      </c>
      <c r="BG291" s="17">
        <v>5.9680000000000843E-3</v>
      </c>
    </row>
    <row r="292" spans="1:59" s="8" customFormat="1" ht="12" customHeight="1" x14ac:dyDescent="0.25">
      <c r="A292" s="13" t="s">
        <v>58</v>
      </c>
      <c r="B292" s="8" t="s">
        <v>50</v>
      </c>
      <c r="C292" s="11" t="s">
        <v>68</v>
      </c>
      <c r="D292" s="17">
        <v>1.0002862833207058E-3</v>
      </c>
      <c r="E292" s="17">
        <v>9.2638444909461343E-4</v>
      </c>
      <c r="F292" s="17">
        <v>1.3286982106914817E-3</v>
      </c>
      <c r="G292" s="17">
        <v>1.6538443204192023E-3</v>
      </c>
      <c r="H292" s="17">
        <v>1.577528176599782E-3</v>
      </c>
      <c r="I292" s="17">
        <v>2.2426409976873175E-3</v>
      </c>
      <c r="J292" s="17">
        <v>1.6349396504070368E-3</v>
      </c>
      <c r="K292" s="17">
        <v>2.7432356638028592E-3</v>
      </c>
      <c r="L292" s="18">
        <v>8.7024421466641352E-3</v>
      </c>
      <c r="M292" s="17">
        <v>7.4266869796068332E-3</v>
      </c>
      <c r="N292" s="17">
        <v>5.7173510001272279E-3</v>
      </c>
      <c r="O292" s="17">
        <v>4.0457684292713823E-3</v>
      </c>
      <c r="P292" s="17">
        <v>3.3675738593286742E-3</v>
      </c>
      <c r="Q292" s="17">
        <v>7.8089109405685047E-3</v>
      </c>
      <c r="R292" s="17">
        <v>2.2886096478868639E-4</v>
      </c>
      <c r="S292" s="17">
        <v>4.5527440139417227E-4</v>
      </c>
      <c r="T292" s="17">
        <v>4.8093269127273528E-4</v>
      </c>
      <c r="U292" s="17">
        <v>5.8826492797620967E-4</v>
      </c>
      <c r="V292" s="17">
        <v>6.7383660724563141E-4</v>
      </c>
      <c r="W292" s="17">
        <v>6.6736301618581834E-4</v>
      </c>
      <c r="X292" s="17">
        <v>6.8634075739055329E-4</v>
      </c>
      <c r="Y292" s="17">
        <v>6.0345609497160842E-4</v>
      </c>
      <c r="Z292" s="18">
        <v>4.7952590829187489E-4</v>
      </c>
      <c r="AA292" s="18">
        <v>3.9108125279663897E-4</v>
      </c>
      <c r="AB292" s="18">
        <v>3.4752140375527525E-4</v>
      </c>
      <c r="AC292" s="17">
        <v>3.2747632336239577E-4</v>
      </c>
      <c r="AD292" s="19">
        <v>4.2981219663551506E-4</v>
      </c>
      <c r="AE292" s="17">
        <v>3.9508341696836702E-4</v>
      </c>
      <c r="AF292" s="17">
        <v>3.7819491870361155E-4</v>
      </c>
      <c r="AG292" s="17">
        <v>3.7561765188498519E-4</v>
      </c>
      <c r="AH292" s="19">
        <v>3.7561765188498519E-4</v>
      </c>
      <c r="AI292" s="17">
        <v>3.7561765188498519E-4</v>
      </c>
      <c r="AJ292" s="17">
        <v>3.7561765188498519E-4</v>
      </c>
      <c r="AK292" s="17">
        <v>3.7561765188498519E-4</v>
      </c>
      <c r="AL292" s="17">
        <v>3.7561765188498519E-4</v>
      </c>
      <c r="AM292" s="17">
        <v>3.7561765188498519E-4</v>
      </c>
      <c r="AN292" s="17">
        <v>3.7561765188498519E-4</v>
      </c>
      <c r="AO292" s="17">
        <v>3.7561765188498519E-4</v>
      </c>
      <c r="AP292" s="17">
        <v>3.7561765188498519E-4</v>
      </c>
      <c r="AQ292" s="17">
        <v>3.7561765188498519E-4</v>
      </c>
      <c r="AR292" s="17">
        <v>3.7561765188498519E-4</v>
      </c>
      <c r="AS292" s="17">
        <v>3.7561765188498519E-4</v>
      </c>
      <c r="AT292" s="17">
        <v>3.7561765188498519E-4</v>
      </c>
      <c r="AU292" s="17">
        <v>3.7561765188498519E-4</v>
      </c>
      <c r="AV292" s="17">
        <v>3.7561765188498519E-4</v>
      </c>
      <c r="AW292" s="17">
        <v>3.7561765188498519E-4</v>
      </c>
      <c r="AX292" s="17">
        <v>3.7561765188498519E-4</v>
      </c>
      <c r="AY292" s="17">
        <v>3.7561765188498519E-4</v>
      </c>
      <c r="AZ292" s="17">
        <v>3.7561765188498519E-4</v>
      </c>
      <c r="BA292" s="17">
        <v>3.7561765188498519E-4</v>
      </c>
      <c r="BB292" s="17">
        <v>3.7561765188498519E-4</v>
      </c>
      <c r="BC292" s="17">
        <v>3.7561765188498519E-4</v>
      </c>
      <c r="BD292" s="17">
        <v>3.7561765188498519E-4</v>
      </c>
      <c r="BE292" s="17">
        <v>3.7561765188498519E-4</v>
      </c>
      <c r="BF292" s="17">
        <v>3.7561765188498519E-4</v>
      </c>
      <c r="BG292" s="17">
        <v>3.7561765188498519E-4</v>
      </c>
    </row>
    <row r="293" spans="1:59" s="8" customFormat="1" ht="12" customHeight="1" x14ac:dyDescent="0.25">
      <c r="A293" s="13" t="s">
        <v>59</v>
      </c>
      <c r="B293" s="8" t="s">
        <v>50</v>
      </c>
      <c r="C293" s="11" t="s">
        <v>68</v>
      </c>
      <c r="D293" s="17">
        <v>0</v>
      </c>
      <c r="E293" s="17">
        <v>0.37</v>
      </c>
      <c r="F293" s="17">
        <v>0.14000000000000001</v>
      </c>
      <c r="G293" s="17">
        <v>5.0000000000000044E-2</v>
      </c>
      <c r="H293" s="17">
        <v>2.0000000000000018E-2</v>
      </c>
      <c r="I293" s="17">
        <v>4.0000000000000036E-2</v>
      </c>
      <c r="J293" s="17">
        <v>9.000000000000008E-2</v>
      </c>
      <c r="K293" s="17">
        <v>0.1399999999999999</v>
      </c>
      <c r="L293" s="18">
        <v>0.1100000000000001</v>
      </c>
      <c r="M293" s="17">
        <v>3.0000000000000027E-2</v>
      </c>
      <c r="N293" s="17">
        <v>6.9999999999999951E-2</v>
      </c>
      <c r="O293" s="17">
        <v>6.0000000000000053E-2</v>
      </c>
      <c r="P293" s="17">
        <v>1.0000000000000009E-2</v>
      </c>
      <c r="Q293" s="17">
        <v>3.0000000000000027E-2</v>
      </c>
      <c r="R293" s="17">
        <v>3.0000000000000027E-2</v>
      </c>
      <c r="S293" s="17">
        <v>4.0000000000000036E-2</v>
      </c>
      <c r="T293" s="17">
        <v>4.0000000000000036E-2</v>
      </c>
      <c r="U293" s="17">
        <v>4.0000000000000036E-2</v>
      </c>
      <c r="V293" s="17">
        <v>4.0000000000000036E-2</v>
      </c>
      <c r="W293" s="17">
        <v>6.0000000000000053E-2</v>
      </c>
      <c r="X293" s="17">
        <v>0.13</v>
      </c>
      <c r="Y293" s="17">
        <v>7.0000000000000062E-2</v>
      </c>
      <c r="Z293" s="18">
        <v>0.12</v>
      </c>
      <c r="AA293" s="18">
        <v>0.16000000000000003</v>
      </c>
      <c r="AB293" s="18">
        <v>0.29000000000000004</v>
      </c>
      <c r="AC293" s="17">
        <v>0.14000000000000001</v>
      </c>
      <c r="AD293" s="19">
        <v>0.15600000000000003</v>
      </c>
      <c r="AE293" s="17">
        <v>0.17320000000000013</v>
      </c>
      <c r="AF293" s="17">
        <v>0.18384000000000011</v>
      </c>
      <c r="AG293" s="17">
        <v>0.18860800000000011</v>
      </c>
      <c r="AH293" s="19">
        <v>0.18860800000000011</v>
      </c>
      <c r="AI293" s="17">
        <v>0.18860800000000011</v>
      </c>
      <c r="AJ293" s="17">
        <v>0.18860800000000011</v>
      </c>
      <c r="AK293" s="17">
        <v>0.18860800000000011</v>
      </c>
      <c r="AL293" s="17">
        <v>0.18860800000000011</v>
      </c>
      <c r="AM293" s="17">
        <v>0.18860800000000011</v>
      </c>
      <c r="AN293" s="17">
        <v>0.18860800000000011</v>
      </c>
      <c r="AO293" s="17">
        <v>0.18860800000000011</v>
      </c>
      <c r="AP293" s="17">
        <v>0.18860800000000011</v>
      </c>
      <c r="AQ293" s="17">
        <v>0.18860800000000011</v>
      </c>
      <c r="AR293" s="17">
        <v>0.18860800000000011</v>
      </c>
      <c r="AS293" s="17">
        <v>0.18860800000000011</v>
      </c>
      <c r="AT293" s="17">
        <v>0.18860800000000011</v>
      </c>
      <c r="AU293" s="17">
        <v>0.18860800000000011</v>
      </c>
      <c r="AV293" s="17">
        <v>0.18860800000000011</v>
      </c>
      <c r="AW293" s="17">
        <v>0.18860800000000011</v>
      </c>
      <c r="AX293" s="17">
        <v>0.18860800000000011</v>
      </c>
      <c r="AY293" s="17">
        <v>0.18860800000000011</v>
      </c>
      <c r="AZ293" s="17">
        <v>0.18860800000000011</v>
      </c>
      <c r="BA293" s="17">
        <v>0.18860800000000011</v>
      </c>
      <c r="BB293" s="17">
        <v>0.18860800000000011</v>
      </c>
      <c r="BC293" s="17">
        <v>0.18860800000000011</v>
      </c>
      <c r="BD293" s="17">
        <v>0.18860800000000011</v>
      </c>
      <c r="BE293" s="17">
        <v>0.18860800000000011</v>
      </c>
      <c r="BF293" s="17">
        <v>0.18860800000000011</v>
      </c>
      <c r="BG293" s="17">
        <v>0.18860800000000011</v>
      </c>
    </row>
    <row r="294" spans="1:59" s="8" customFormat="1" ht="12" customHeight="1" x14ac:dyDescent="0.25">
      <c r="A294" s="13" t="s">
        <v>60</v>
      </c>
      <c r="B294" s="8" t="s">
        <v>50</v>
      </c>
      <c r="C294" s="11" t="s">
        <v>68</v>
      </c>
      <c r="D294" s="17">
        <v>1.0002862833207058E-3</v>
      </c>
      <c r="E294" s="17">
        <v>9.2638444909461343E-4</v>
      </c>
      <c r="F294" s="17">
        <v>1.3286982106914817E-3</v>
      </c>
      <c r="G294" s="17">
        <v>1.6538443204192023E-3</v>
      </c>
      <c r="H294" s="17">
        <v>1.577528176599782E-3</v>
      </c>
      <c r="I294" s="17">
        <v>2.2426409976873175E-3</v>
      </c>
      <c r="J294" s="17">
        <v>1.6349396504070368E-3</v>
      </c>
      <c r="K294" s="17">
        <v>2.7432356638028592E-3</v>
      </c>
      <c r="L294" s="18">
        <v>8.7024421466641352E-3</v>
      </c>
      <c r="M294" s="17">
        <v>7.4266869796068332E-3</v>
      </c>
      <c r="N294" s="17">
        <v>5.7173510001272279E-3</v>
      </c>
      <c r="O294" s="17">
        <v>4.0457684292713823E-3</v>
      </c>
      <c r="P294" s="17">
        <v>3.3675738593286742E-3</v>
      </c>
      <c r="Q294" s="17">
        <v>7.8089109405685047E-3</v>
      </c>
      <c r="R294" s="17">
        <v>2.2886096478868639E-4</v>
      </c>
      <c r="S294" s="17">
        <v>4.5527440139417227E-4</v>
      </c>
      <c r="T294" s="17">
        <v>4.8093269127273528E-4</v>
      </c>
      <c r="U294" s="17">
        <v>5.8826492797620967E-4</v>
      </c>
      <c r="V294" s="17">
        <v>6.7383660724563141E-4</v>
      </c>
      <c r="W294" s="17">
        <v>6.6736301618581834E-4</v>
      </c>
      <c r="X294" s="17">
        <v>6.8634075739055329E-4</v>
      </c>
      <c r="Y294" s="17">
        <v>6.0345609497160842E-4</v>
      </c>
      <c r="Z294" s="18">
        <v>4.7952590829187489E-4</v>
      </c>
      <c r="AA294" s="18">
        <v>3.9108125279663897E-4</v>
      </c>
      <c r="AB294" s="18">
        <v>3.4752140375527525E-4</v>
      </c>
      <c r="AC294" s="17">
        <v>3.2747632336239577E-4</v>
      </c>
      <c r="AD294" s="19">
        <v>4.2981219663551506E-4</v>
      </c>
      <c r="AE294" s="17">
        <v>3.9508341696836702E-4</v>
      </c>
      <c r="AF294" s="17">
        <v>3.7819491870361155E-4</v>
      </c>
      <c r="AG294" s="17">
        <v>3.7561765188498519E-4</v>
      </c>
      <c r="AH294" s="19">
        <v>3.7561765188498519E-4</v>
      </c>
      <c r="AI294" s="17">
        <v>3.7561765188498519E-4</v>
      </c>
      <c r="AJ294" s="17">
        <v>3.7561765188498519E-4</v>
      </c>
      <c r="AK294" s="17">
        <v>3.7561765188498519E-4</v>
      </c>
      <c r="AL294" s="17">
        <v>3.7561765188498519E-4</v>
      </c>
      <c r="AM294" s="17">
        <v>3.7561765188498519E-4</v>
      </c>
      <c r="AN294" s="17">
        <v>3.7561765188498519E-4</v>
      </c>
      <c r="AO294" s="17">
        <v>3.7561765188498519E-4</v>
      </c>
      <c r="AP294" s="17">
        <v>3.7561765188498519E-4</v>
      </c>
      <c r="AQ294" s="17">
        <v>3.7561765188498519E-4</v>
      </c>
      <c r="AR294" s="17">
        <v>3.7561765188498519E-4</v>
      </c>
      <c r="AS294" s="17">
        <v>3.7561765188498519E-4</v>
      </c>
      <c r="AT294" s="17">
        <v>3.7561765188498519E-4</v>
      </c>
      <c r="AU294" s="17">
        <v>3.7561765188498519E-4</v>
      </c>
      <c r="AV294" s="17">
        <v>3.7561765188498519E-4</v>
      </c>
      <c r="AW294" s="17">
        <v>3.7561765188498519E-4</v>
      </c>
      <c r="AX294" s="17">
        <v>3.7561765188498519E-4</v>
      </c>
      <c r="AY294" s="17">
        <v>3.7561765188498519E-4</v>
      </c>
      <c r="AZ294" s="17">
        <v>3.7561765188498519E-4</v>
      </c>
      <c r="BA294" s="17">
        <v>3.7561765188498519E-4</v>
      </c>
      <c r="BB294" s="17">
        <v>3.7561765188498519E-4</v>
      </c>
      <c r="BC294" s="17">
        <v>3.7561765188498519E-4</v>
      </c>
      <c r="BD294" s="17">
        <v>3.7561765188498519E-4</v>
      </c>
      <c r="BE294" s="17">
        <v>3.7561765188498519E-4</v>
      </c>
      <c r="BF294" s="17">
        <v>3.7561765188498519E-4</v>
      </c>
      <c r="BG294" s="17">
        <v>3.7561765188498519E-4</v>
      </c>
    </row>
    <row r="295" spans="1:59" s="8" customFormat="1" ht="12" customHeight="1" x14ac:dyDescent="0.25">
      <c r="A295" s="13" t="s">
        <v>61</v>
      </c>
      <c r="B295" s="8" t="s">
        <v>50</v>
      </c>
      <c r="C295" s="11" t="s">
        <v>68</v>
      </c>
      <c r="D295" s="17">
        <v>1.0002862833207058E-3</v>
      </c>
      <c r="E295" s="17">
        <v>9.2638444909461343E-4</v>
      </c>
      <c r="F295" s="17">
        <v>1.3286982106914817E-3</v>
      </c>
      <c r="G295" s="17">
        <v>1.6538443204192023E-3</v>
      </c>
      <c r="H295" s="17">
        <v>1.577528176599782E-3</v>
      </c>
      <c r="I295" s="17">
        <v>2.2426409976873175E-3</v>
      </c>
      <c r="J295" s="17">
        <v>1.6349396504070368E-3</v>
      </c>
      <c r="K295" s="17">
        <v>2.7432356638028592E-3</v>
      </c>
      <c r="L295" s="18">
        <v>8.7024421466641352E-3</v>
      </c>
      <c r="M295" s="17">
        <v>7.4266869796068332E-3</v>
      </c>
      <c r="N295" s="17">
        <v>5.7173510001272279E-3</v>
      </c>
      <c r="O295" s="17">
        <v>4.0457684292713823E-3</v>
      </c>
      <c r="P295" s="17">
        <v>3.3675738593286742E-3</v>
      </c>
      <c r="Q295" s="17">
        <v>7.8089109405685047E-3</v>
      </c>
      <c r="R295" s="17">
        <v>2.2886096478868639E-4</v>
      </c>
      <c r="S295" s="17">
        <v>4.5527440139417227E-4</v>
      </c>
      <c r="T295" s="17">
        <v>4.8093269127273528E-4</v>
      </c>
      <c r="U295" s="17">
        <v>5.8826492797620967E-4</v>
      </c>
      <c r="V295" s="17">
        <v>6.7383660724563141E-4</v>
      </c>
      <c r="W295" s="17">
        <v>6.6736301618581834E-4</v>
      </c>
      <c r="X295" s="17">
        <v>6.8634075739055329E-4</v>
      </c>
      <c r="Y295" s="17">
        <v>6.0345609497160842E-4</v>
      </c>
      <c r="Z295" s="18">
        <v>4.7952590829187489E-4</v>
      </c>
      <c r="AA295" s="18">
        <v>3.9108125279663897E-4</v>
      </c>
      <c r="AB295" s="18">
        <v>3.4752140375527525E-4</v>
      </c>
      <c r="AC295" s="17">
        <v>3.2747632336239577E-4</v>
      </c>
      <c r="AD295" s="19">
        <v>4.2981219663551506E-4</v>
      </c>
      <c r="AE295" s="17">
        <v>3.9508341696836702E-4</v>
      </c>
      <c r="AF295" s="17">
        <v>3.7819491870361155E-4</v>
      </c>
      <c r="AG295" s="17">
        <v>3.7561765188498519E-4</v>
      </c>
      <c r="AH295" s="19">
        <v>3.7561765188498519E-4</v>
      </c>
      <c r="AI295" s="17">
        <v>3.7561765188498519E-4</v>
      </c>
      <c r="AJ295" s="17">
        <v>3.7561765188498519E-4</v>
      </c>
      <c r="AK295" s="17">
        <v>3.7561765188498519E-4</v>
      </c>
      <c r="AL295" s="17">
        <v>3.7561765188498519E-4</v>
      </c>
      <c r="AM295" s="17">
        <v>3.7561765188498519E-4</v>
      </c>
      <c r="AN295" s="17">
        <v>3.7561765188498519E-4</v>
      </c>
      <c r="AO295" s="17">
        <v>3.7561765188498519E-4</v>
      </c>
      <c r="AP295" s="17">
        <v>3.7561765188498519E-4</v>
      </c>
      <c r="AQ295" s="17">
        <v>3.7561765188498519E-4</v>
      </c>
      <c r="AR295" s="17">
        <v>3.7561765188498519E-4</v>
      </c>
      <c r="AS295" s="17">
        <v>3.7561765188498519E-4</v>
      </c>
      <c r="AT295" s="17">
        <v>3.7561765188498519E-4</v>
      </c>
      <c r="AU295" s="17">
        <v>3.7561765188498519E-4</v>
      </c>
      <c r="AV295" s="17">
        <v>3.7561765188498519E-4</v>
      </c>
      <c r="AW295" s="17">
        <v>3.7561765188498519E-4</v>
      </c>
      <c r="AX295" s="17">
        <v>3.7561765188498519E-4</v>
      </c>
      <c r="AY295" s="17">
        <v>3.7561765188498519E-4</v>
      </c>
      <c r="AZ295" s="17">
        <v>3.7561765188498519E-4</v>
      </c>
      <c r="BA295" s="17">
        <v>3.7561765188498519E-4</v>
      </c>
      <c r="BB295" s="17">
        <v>3.7561765188498519E-4</v>
      </c>
      <c r="BC295" s="17">
        <v>3.7561765188498519E-4</v>
      </c>
      <c r="BD295" s="17">
        <v>3.7561765188498519E-4</v>
      </c>
      <c r="BE295" s="17">
        <v>3.7561765188498519E-4</v>
      </c>
      <c r="BF295" s="17">
        <v>3.7561765188498519E-4</v>
      </c>
      <c r="BG295" s="17">
        <v>3.7561765188498519E-4</v>
      </c>
    </row>
    <row r="296" spans="1:59" s="8" customFormat="1" ht="12" customHeight="1" x14ac:dyDescent="0.25">
      <c r="A296" s="13" t="s">
        <v>62</v>
      </c>
      <c r="B296" s="8" t="s">
        <v>50</v>
      </c>
      <c r="C296" s="11" t="s">
        <v>68</v>
      </c>
      <c r="D296" s="17">
        <v>0</v>
      </c>
      <c r="E296" s="17">
        <v>1.0000000000000009E-2</v>
      </c>
      <c r="F296" s="17">
        <v>1.0000000000000009E-2</v>
      </c>
      <c r="G296" s="17">
        <v>1.0000000000000009E-2</v>
      </c>
      <c r="H296" s="17">
        <v>1.0000000000000009E-2</v>
      </c>
      <c r="I296" s="17">
        <v>1.0000000000000009E-2</v>
      </c>
      <c r="J296" s="17">
        <v>2.0000000000000018E-2</v>
      </c>
      <c r="K296" s="17">
        <v>1.0000000000000009E-2</v>
      </c>
      <c r="L296" s="18">
        <v>0</v>
      </c>
      <c r="M296" s="17">
        <v>1.0000000000000009E-2</v>
      </c>
      <c r="N296" s="17">
        <v>1.0000000000000009E-2</v>
      </c>
      <c r="O296" s="17">
        <v>0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7">
        <v>0</v>
      </c>
      <c r="V296" s="17">
        <v>1.0000000000000009E-2</v>
      </c>
      <c r="W296" s="17">
        <v>0</v>
      </c>
      <c r="X296" s="17">
        <v>0</v>
      </c>
      <c r="Y296" s="17">
        <v>0</v>
      </c>
      <c r="Z296" s="18">
        <v>0</v>
      </c>
      <c r="AA296" s="18">
        <v>0</v>
      </c>
      <c r="AB296" s="18">
        <v>0</v>
      </c>
      <c r="AC296" s="17">
        <v>0</v>
      </c>
      <c r="AD296" s="19">
        <v>0</v>
      </c>
      <c r="AE296" s="17">
        <v>0</v>
      </c>
      <c r="AF296" s="17">
        <v>0</v>
      </c>
      <c r="AG296" s="17">
        <v>0</v>
      </c>
      <c r="AH296" s="19">
        <v>0</v>
      </c>
      <c r="AI296" s="17">
        <v>0</v>
      </c>
      <c r="AJ296" s="17">
        <v>0</v>
      </c>
      <c r="AK296" s="17">
        <v>0</v>
      </c>
      <c r="AL296" s="17">
        <v>0</v>
      </c>
      <c r="AM296" s="17">
        <v>0</v>
      </c>
      <c r="AN296" s="17">
        <v>0</v>
      </c>
      <c r="AO296" s="17">
        <v>0</v>
      </c>
      <c r="AP296" s="17">
        <v>0</v>
      </c>
      <c r="AQ296" s="17">
        <v>0</v>
      </c>
      <c r="AR296" s="17">
        <v>0</v>
      </c>
      <c r="AS296" s="17">
        <v>0</v>
      </c>
      <c r="AT296" s="17">
        <v>0</v>
      </c>
      <c r="AU296" s="17">
        <v>0</v>
      </c>
      <c r="AV296" s="17">
        <v>0</v>
      </c>
      <c r="AW296" s="17">
        <v>0</v>
      </c>
      <c r="AX296" s="17">
        <v>0</v>
      </c>
      <c r="AY296" s="17">
        <v>0</v>
      </c>
      <c r="AZ296" s="17">
        <v>0</v>
      </c>
      <c r="BA296" s="17">
        <v>0</v>
      </c>
      <c r="BB296" s="17">
        <v>0</v>
      </c>
      <c r="BC296" s="17">
        <v>0</v>
      </c>
      <c r="BD296" s="17">
        <v>0</v>
      </c>
      <c r="BE296" s="17">
        <v>0</v>
      </c>
      <c r="BF296" s="17">
        <v>0</v>
      </c>
      <c r="BG296" s="17">
        <v>0</v>
      </c>
    </row>
    <row r="297" spans="1:59" s="8" customFormat="1" ht="12" customHeight="1" x14ac:dyDescent="0.25">
      <c r="A297" s="13" t="s">
        <v>63</v>
      </c>
      <c r="B297" s="8" t="s">
        <v>50</v>
      </c>
      <c r="C297" s="11" t="s">
        <v>68</v>
      </c>
      <c r="D297" s="17">
        <v>0</v>
      </c>
      <c r="E297" s="17">
        <v>0.21999999999999997</v>
      </c>
      <c r="F297" s="17">
        <v>1.0000000000000009E-2</v>
      </c>
      <c r="G297" s="17">
        <v>0</v>
      </c>
      <c r="H297" s="17">
        <v>4.0000000000000036E-2</v>
      </c>
      <c r="I297" s="17">
        <v>0</v>
      </c>
      <c r="J297" s="17">
        <v>0</v>
      </c>
      <c r="K297" s="17">
        <v>0</v>
      </c>
      <c r="L297" s="18">
        <v>0</v>
      </c>
      <c r="M297" s="17">
        <v>3.0000000000000027E-2</v>
      </c>
      <c r="N297" s="17">
        <v>0</v>
      </c>
      <c r="O297" s="17">
        <v>0</v>
      </c>
      <c r="P297" s="17">
        <v>0</v>
      </c>
      <c r="Q297" s="17">
        <v>0</v>
      </c>
      <c r="R297" s="17">
        <v>2.0000000000000018E-2</v>
      </c>
      <c r="S297" s="17">
        <v>2.0000000000000018E-2</v>
      </c>
      <c r="T297" s="17">
        <v>3.0000000000000027E-2</v>
      </c>
      <c r="U297" s="17">
        <v>2.0000000000000018E-2</v>
      </c>
      <c r="V297" s="17">
        <v>1.0000000000000009E-2</v>
      </c>
      <c r="W297" s="17">
        <v>1.0000000000000009E-2</v>
      </c>
      <c r="X297" s="17">
        <v>1.0000000000000009E-2</v>
      </c>
      <c r="Y297" s="17">
        <v>2.0000000000000018E-2</v>
      </c>
      <c r="Z297" s="18">
        <v>1.0000000000000009E-2</v>
      </c>
      <c r="AA297" s="18">
        <v>0</v>
      </c>
      <c r="AB297" s="18">
        <v>0</v>
      </c>
      <c r="AC297" s="17">
        <v>1.0000000000000009E-2</v>
      </c>
      <c r="AD297" s="19">
        <v>8.0000000000000071E-3</v>
      </c>
      <c r="AE297" s="17">
        <v>5.6000000000000494E-3</v>
      </c>
      <c r="AF297" s="17">
        <v>4.7199999999999465E-3</v>
      </c>
      <c r="AG297" s="17">
        <v>5.6639999999998913E-3</v>
      </c>
      <c r="AH297" s="19">
        <v>5.6639999999998913E-3</v>
      </c>
      <c r="AI297" s="17">
        <v>5.6639999999998913E-3</v>
      </c>
      <c r="AJ297" s="17">
        <v>5.6639999999998913E-3</v>
      </c>
      <c r="AK297" s="17">
        <v>5.6639999999998913E-3</v>
      </c>
      <c r="AL297" s="17">
        <v>5.6639999999998913E-3</v>
      </c>
      <c r="AM297" s="17">
        <v>5.6639999999998913E-3</v>
      </c>
      <c r="AN297" s="17">
        <v>5.6639999999998913E-3</v>
      </c>
      <c r="AO297" s="17">
        <v>5.6639999999998913E-3</v>
      </c>
      <c r="AP297" s="17">
        <v>5.6639999999998913E-3</v>
      </c>
      <c r="AQ297" s="17">
        <v>5.6639999999998913E-3</v>
      </c>
      <c r="AR297" s="17">
        <v>5.6639999999998913E-3</v>
      </c>
      <c r="AS297" s="17">
        <v>5.6639999999998913E-3</v>
      </c>
      <c r="AT297" s="17">
        <v>5.6639999999998913E-3</v>
      </c>
      <c r="AU297" s="17">
        <v>5.6639999999998913E-3</v>
      </c>
      <c r="AV297" s="17">
        <v>5.6639999999998913E-3</v>
      </c>
      <c r="AW297" s="17">
        <v>5.6639999999998913E-3</v>
      </c>
      <c r="AX297" s="17">
        <v>5.6639999999998913E-3</v>
      </c>
      <c r="AY297" s="17">
        <v>5.6639999999998913E-3</v>
      </c>
      <c r="AZ297" s="17">
        <v>5.6639999999998913E-3</v>
      </c>
      <c r="BA297" s="17">
        <v>5.6639999999998913E-3</v>
      </c>
      <c r="BB297" s="17">
        <v>5.6639999999998913E-3</v>
      </c>
      <c r="BC297" s="17">
        <v>5.6639999999998913E-3</v>
      </c>
      <c r="BD297" s="17">
        <v>5.6639999999998913E-3</v>
      </c>
      <c r="BE297" s="17">
        <v>5.6639999999998913E-3</v>
      </c>
      <c r="BF297" s="17">
        <v>5.6639999999998913E-3</v>
      </c>
      <c r="BG297" s="17">
        <v>5.6639999999998913E-3</v>
      </c>
    </row>
    <row r="298" spans="1:59" s="8" customFormat="1" ht="12" customHeight="1" x14ac:dyDescent="0.25">
      <c r="A298" s="13" t="s">
        <v>64</v>
      </c>
      <c r="B298" s="8" t="s">
        <v>50</v>
      </c>
      <c r="C298" s="11" t="s">
        <v>68</v>
      </c>
      <c r="D298" s="17">
        <v>0</v>
      </c>
      <c r="E298" s="17">
        <v>0</v>
      </c>
      <c r="F298" s="17">
        <v>0</v>
      </c>
      <c r="G298" s="17">
        <v>0</v>
      </c>
      <c r="H298" s="17">
        <v>1.0000000000000009E-2</v>
      </c>
      <c r="I298" s="17">
        <v>4.0000000000000036E-2</v>
      </c>
      <c r="J298" s="17">
        <v>1.0000000000000009E-2</v>
      </c>
      <c r="K298" s="17">
        <v>0</v>
      </c>
      <c r="L298" s="18">
        <v>1.0000000000000009E-2</v>
      </c>
      <c r="M298" s="17">
        <v>0</v>
      </c>
      <c r="N298" s="17">
        <v>0</v>
      </c>
      <c r="O298" s="17">
        <v>0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7">
        <v>0</v>
      </c>
      <c r="V298" s="17">
        <v>1.0000000000000009E-2</v>
      </c>
      <c r="W298" s="17">
        <v>2.0000000000000018E-2</v>
      </c>
      <c r="X298" s="17">
        <v>2.0000000000000018E-2</v>
      </c>
      <c r="Y298" s="17">
        <v>4.0000000000000036E-2</v>
      </c>
      <c r="Z298" s="18">
        <v>2.0000000000000018E-2</v>
      </c>
      <c r="AA298" s="18">
        <v>1.0000000000000009E-2</v>
      </c>
      <c r="AB298" s="18">
        <v>1.0000000000000009E-2</v>
      </c>
      <c r="AC298" s="17">
        <v>1.0000000000000009E-2</v>
      </c>
      <c r="AD298" s="19">
        <v>1.8000000000000016E-2</v>
      </c>
      <c r="AE298" s="17">
        <v>1.3599999999999945E-2</v>
      </c>
      <c r="AF298" s="17">
        <v>1.2319999999999998E-2</v>
      </c>
      <c r="AG298" s="17">
        <v>1.2783999999999907E-2</v>
      </c>
      <c r="AH298" s="19">
        <v>1.2783999999999907E-2</v>
      </c>
      <c r="AI298" s="17">
        <v>1.2783999999999907E-2</v>
      </c>
      <c r="AJ298" s="17">
        <v>1.2783999999999907E-2</v>
      </c>
      <c r="AK298" s="17">
        <v>1.2783999999999907E-2</v>
      </c>
      <c r="AL298" s="17">
        <v>1.2783999999999907E-2</v>
      </c>
      <c r="AM298" s="17">
        <v>1.2783999999999907E-2</v>
      </c>
      <c r="AN298" s="17">
        <v>1.2783999999999907E-2</v>
      </c>
      <c r="AO298" s="17">
        <v>1.2783999999999907E-2</v>
      </c>
      <c r="AP298" s="17">
        <v>1.2783999999999907E-2</v>
      </c>
      <c r="AQ298" s="17">
        <v>1.2783999999999907E-2</v>
      </c>
      <c r="AR298" s="17">
        <v>1.2783999999999907E-2</v>
      </c>
      <c r="AS298" s="17">
        <v>1.2783999999999907E-2</v>
      </c>
      <c r="AT298" s="17">
        <v>1.2783999999999907E-2</v>
      </c>
      <c r="AU298" s="17">
        <v>1.2783999999999907E-2</v>
      </c>
      <c r="AV298" s="17">
        <v>1.2783999999999907E-2</v>
      </c>
      <c r="AW298" s="17">
        <v>1.2783999999999907E-2</v>
      </c>
      <c r="AX298" s="17">
        <v>1.2783999999999907E-2</v>
      </c>
      <c r="AY298" s="17">
        <v>1.2783999999999907E-2</v>
      </c>
      <c r="AZ298" s="17">
        <v>1.2783999999999907E-2</v>
      </c>
      <c r="BA298" s="17">
        <v>1.2783999999999907E-2</v>
      </c>
      <c r="BB298" s="17">
        <v>1.2783999999999907E-2</v>
      </c>
      <c r="BC298" s="17">
        <v>1.2783999999999907E-2</v>
      </c>
      <c r="BD298" s="17">
        <v>1.2783999999999907E-2</v>
      </c>
      <c r="BE298" s="17">
        <v>1.2783999999999907E-2</v>
      </c>
      <c r="BF298" s="17">
        <v>1.2783999999999907E-2</v>
      </c>
      <c r="BG298" s="17">
        <v>1.2783999999999907E-2</v>
      </c>
    </row>
    <row r="299" spans="1:59" s="8" customFormat="1" ht="12" customHeight="1" x14ac:dyDescent="0.25">
      <c r="A299" s="13" t="s">
        <v>65</v>
      </c>
      <c r="B299" s="8" t="s">
        <v>50</v>
      </c>
      <c r="C299" s="11" t="s">
        <v>68</v>
      </c>
      <c r="D299" s="17">
        <v>1.0002862833207058E-3</v>
      </c>
      <c r="E299" s="17">
        <v>9.2638444909461343E-4</v>
      </c>
      <c r="F299" s="17">
        <v>1.3286982106914817E-3</v>
      </c>
      <c r="G299" s="17">
        <v>1.6538443204192023E-3</v>
      </c>
      <c r="H299" s="17">
        <v>1.577528176599782E-3</v>
      </c>
      <c r="I299" s="17">
        <v>2.2426409976873175E-3</v>
      </c>
      <c r="J299" s="17">
        <v>1.6349396504070368E-3</v>
      </c>
      <c r="K299" s="17">
        <v>2.7432356638028592E-3</v>
      </c>
      <c r="L299" s="18">
        <v>8.7024421466641352E-3</v>
      </c>
      <c r="M299" s="17">
        <v>7.4266869796068332E-3</v>
      </c>
      <c r="N299" s="17">
        <v>5.7173510001272279E-3</v>
      </c>
      <c r="O299" s="17">
        <v>4.0457684292713823E-3</v>
      </c>
      <c r="P299" s="17">
        <v>3.3675738593286742E-3</v>
      </c>
      <c r="Q299" s="17">
        <v>7.8089109405685047E-3</v>
      </c>
      <c r="R299" s="17">
        <v>2.2886096478868639E-4</v>
      </c>
      <c r="S299" s="17">
        <v>4.5527440139417227E-4</v>
      </c>
      <c r="T299" s="17">
        <v>4.8093269127273528E-4</v>
      </c>
      <c r="U299" s="17">
        <v>5.8826492797620967E-4</v>
      </c>
      <c r="V299" s="17">
        <v>6.7383660724563141E-4</v>
      </c>
      <c r="W299" s="17">
        <v>6.6736301618581834E-4</v>
      </c>
      <c r="X299" s="17">
        <v>6.8634075739055329E-4</v>
      </c>
      <c r="Y299" s="17">
        <v>6.0345609497160842E-4</v>
      </c>
      <c r="Z299" s="18">
        <v>4.7952590829187489E-4</v>
      </c>
      <c r="AA299" s="18">
        <v>3.9108125279663897E-4</v>
      </c>
      <c r="AB299" s="18">
        <v>3.4752140375527525E-4</v>
      </c>
      <c r="AC299" s="17">
        <v>3.2747632336239577E-4</v>
      </c>
      <c r="AD299" s="19">
        <v>4.2981219663551506E-4</v>
      </c>
      <c r="AE299" s="17">
        <v>3.9508341696836702E-4</v>
      </c>
      <c r="AF299" s="17">
        <v>3.7819491870361155E-4</v>
      </c>
      <c r="AG299" s="17">
        <v>3.7561765188498519E-4</v>
      </c>
      <c r="AH299" s="19">
        <v>3.7561765188498519E-4</v>
      </c>
      <c r="AI299" s="17">
        <v>3.7561765188498519E-4</v>
      </c>
      <c r="AJ299" s="17">
        <v>3.7561765188498519E-4</v>
      </c>
      <c r="AK299" s="17">
        <v>3.7561765188498519E-4</v>
      </c>
      <c r="AL299" s="17">
        <v>3.7561765188498519E-4</v>
      </c>
      <c r="AM299" s="17">
        <v>3.7561765188498519E-4</v>
      </c>
      <c r="AN299" s="17">
        <v>3.7561765188498519E-4</v>
      </c>
      <c r="AO299" s="17">
        <v>3.7561765188498519E-4</v>
      </c>
      <c r="AP299" s="17">
        <v>3.7561765188498519E-4</v>
      </c>
      <c r="AQ299" s="17">
        <v>3.7561765188498519E-4</v>
      </c>
      <c r="AR299" s="17">
        <v>3.7561765188498519E-4</v>
      </c>
      <c r="AS299" s="17">
        <v>3.7561765188498519E-4</v>
      </c>
      <c r="AT299" s="17">
        <v>3.7561765188498519E-4</v>
      </c>
      <c r="AU299" s="17">
        <v>3.7561765188498519E-4</v>
      </c>
      <c r="AV299" s="17">
        <v>3.7561765188498519E-4</v>
      </c>
      <c r="AW299" s="17">
        <v>3.7561765188498519E-4</v>
      </c>
      <c r="AX299" s="17">
        <v>3.7561765188498519E-4</v>
      </c>
      <c r="AY299" s="17">
        <v>3.7561765188498519E-4</v>
      </c>
      <c r="AZ299" s="17">
        <v>3.7561765188498519E-4</v>
      </c>
      <c r="BA299" s="17">
        <v>3.7561765188498519E-4</v>
      </c>
      <c r="BB299" s="17">
        <v>3.7561765188498519E-4</v>
      </c>
      <c r="BC299" s="17">
        <v>3.7561765188498519E-4</v>
      </c>
      <c r="BD299" s="17">
        <v>3.7561765188498519E-4</v>
      </c>
      <c r="BE299" s="17">
        <v>3.7561765188498519E-4</v>
      </c>
      <c r="BF299" s="17">
        <v>3.7561765188498519E-4</v>
      </c>
      <c r="BG299" s="17">
        <v>3.7561765188498519E-4</v>
      </c>
    </row>
    <row r="300" spans="1:59" s="8" customFormat="1" ht="12" customHeight="1" x14ac:dyDescent="0.25">
      <c r="A300" s="13" t="s">
        <v>66</v>
      </c>
      <c r="B300" s="8" t="s">
        <v>50</v>
      </c>
      <c r="C300" s="11" t="s">
        <v>68</v>
      </c>
      <c r="D300" s="17">
        <v>2.0000000000000018E-2</v>
      </c>
      <c r="E300" s="17">
        <v>1.0000000000000009E-2</v>
      </c>
      <c r="F300" s="17">
        <v>1.0000000000000009E-2</v>
      </c>
      <c r="G300" s="17">
        <v>0</v>
      </c>
      <c r="H300" s="17">
        <v>6.0000000000000053E-2</v>
      </c>
      <c r="I300" s="17">
        <v>1.0000000000000009E-2</v>
      </c>
      <c r="J300" s="17">
        <v>2.0000000000000018E-2</v>
      </c>
      <c r="K300" s="17">
        <v>1.0000000000000009E-2</v>
      </c>
      <c r="L300" s="18">
        <v>1.0000000000000009E-2</v>
      </c>
      <c r="M300" s="17">
        <v>1.9999999999999907E-2</v>
      </c>
      <c r="N300" s="17">
        <v>0</v>
      </c>
      <c r="O300" s="17">
        <v>0</v>
      </c>
      <c r="P300" s="17">
        <v>1.0000000000000009E-2</v>
      </c>
      <c r="Q300" s="17">
        <v>1.0000000000000009E-2</v>
      </c>
      <c r="R300" s="17">
        <v>1.0000000000000009E-2</v>
      </c>
      <c r="S300" s="17">
        <v>2.0000000000000018E-2</v>
      </c>
      <c r="T300" s="17">
        <v>1.0000000000000009E-2</v>
      </c>
      <c r="U300" s="17">
        <v>2.0000000000000018E-2</v>
      </c>
      <c r="V300" s="17">
        <v>2.0000000000000018E-2</v>
      </c>
      <c r="W300" s="17">
        <v>4.9999999999999933E-2</v>
      </c>
      <c r="X300" s="17">
        <v>4.0000000000000036E-2</v>
      </c>
      <c r="Y300" s="17">
        <v>4.0000000000000036E-2</v>
      </c>
      <c r="Z300" s="18">
        <v>2.0000000000000018E-2</v>
      </c>
      <c r="AA300" s="18">
        <v>1.0000000000000009E-2</v>
      </c>
      <c r="AB300" s="18">
        <v>0</v>
      </c>
      <c r="AC300" s="17">
        <v>1.0000000000000009E-2</v>
      </c>
      <c r="AD300" s="19">
        <v>1.6000000000000014E-2</v>
      </c>
      <c r="AE300" s="17">
        <v>1.1200000000000099E-2</v>
      </c>
      <c r="AF300" s="17">
        <v>9.4400000000000039E-3</v>
      </c>
      <c r="AG300" s="17">
        <v>9.328000000000003E-3</v>
      </c>
      <c r="AH300" s="19">
        <v>9.328000000000003E-3</v>
      </c>
      <c r="AI300" s="17">
        <v>9.328000000000003E-3</v>
      </c>
      <c r="AJ300" s="17">
        <v>9.328000000000003E-3</v>
      </c>
      <c r="AK300" s="17">
        <v>9.328000000000003E-3</v>
      </c>
      <c r="AL300" s="17">
        <v>9.328000000000003E-3</v>
      </c>
      <c r="AM300" s="17">
        <v>9.328000000000003E-3</v>
      </c>
      <c r="AN300" s="17">
        <v>9.328000000000003E-3</v>
      </c>
      <c r="AO300" s="17">
        <v>9.328000000000003E-3</v>
      </c>
      <c r="AP300" s="17">
        <v>9.328000000000003E-3</v>
      </c>
      <c r="AQ300" s="17">
        <v>9.328000000000003E-3</v>
      </c>
      <c r="AR300" s="17">
        <v>9.328000000000003E-3</v>
      </c>
      <c r="AS300" s="17">
        <v>9.328000000000003E-3</v>
      </c>
      <c r="AT300" s="17">
        <v>9.328000000000003E-3</v>
      </c>
      <c r="AU300" s="17">
        <v>9.328000000000003E-3</v>
      </c>
      <c r="AV300" s="17">
        <v>9.328000000000003E-3</v>
      </c>
      <c r="AW300" s="17">
        <v>9.328000000000003E-3</v>
      </c>
      <c r="AX300" s="17">
        <v>9.328000000000003E-3</v>
      </c>
      <c r="AY300" s="17">
        <v>9.328000000000003E-3</v>
      </c>
      <c r="AZ300" s="17">
        <v>9.328000000000003E-3</v>
      </c>
      <c r="BA300" s="17">
        <v>9.328000000000003E-3</v>
      </c>
      <c r="BB300" s="17">
        <v>9.328000000000003E-3</v>
      </c>
      <c r="BC300" s="17">
        <v>9.328000000000003E-3</v>
      </c>
      <c r="BD300" s="17">
        <v>9.328000000000003E-3</v>
      </c>
      <c r="BE300" s="17">
        <v>9.328000000000003E-3</v>
      </c>
      <c r="BF300" s="17">
        <v>9.328000000000003E-3</v>
      </c>
      <c r="BG300" s="17">
        <v>9.328000000000003E-3</v>
      </c>
    </row>
    <row r="301" spans="1:59" s="8" customFormat="1" ht="12" customHeight="1" x14ac:dyDescent="0.25">
      <c r="A301" s="13" t="s">
        <v>49</v>
      </c>
      <c r="B301" s="8" t="s">
        <v>69</v>
      </c>
      <c r="C301" s="11" t="s">
        <v>51</v>
      </c>
      <c r="D301" s="17">
        <v>0.24891069467667695</v>
      </c>
      <c r="E301" s="17">
        <v>0.24441627623187262</v>
      </c>
      <c r="F301" s="17">
        <v>0.2101271443639578</v>
      </c>
      <c r="G301" s="17">
        <v>0.15063001958330377</v>
      </c>
      <c r="H301" s="17">
        <v>0.11996730512154774</v>
      </c>
      <c r="I301" s="17">
        <v>0.10290144803935697</v>
      </c>
      <c r="J301" s="17">
        <v>8.6518558948262006E-2</v>
      </c>
      <c r="K301" s="17">
        <v>6.9759258770279831E-2</v>
      </c>
      <c r="L301" s="18">
        <v>4.7421936331959839E-2</v>
      </c>
      <c r="M301" s="17">
        <v>4.2978009353990494E-2</v>
      </c>
      <c r="N301" s="17">
        <v>3.7381583192693316E-2</v>
      </c>
      <c r="O301" s="17">
        <v>3.5453833410481077E-2</v>
      </c>
      <c r="P301" s="17">
        <v>2.9421772726318782E-2</v>
      </c>
      <c r="Q301" s="17">
        <v>2.7353825395207306E-2</v>
      </c>
      <c r="R301" s="17">
        <v>3.1900010661145756E-2</v>
      </c>
      <c r="S301" s="17">
        <v>2.6231483540663042E-2</v>
      </c>
      <c r="T301" s="17">
        <v>2.0846577404776849E-2</v>
      </c>
      <c r="U301" s="17">
        <v>1.8252076106526193E-2</v>
      </c>
      <c r="V301" s="17">
        <v>1.6565126031497283E-2</v>
      </c>
      <c r="W301" s="17">
        <v>1.6651641402522371E-2</v>
      </c>
      <c r="X301" s="17">
        <v>1.6660268157352963E-2</v>
      </c>
      <c r="Y301" s="17">
        <v>1.811186891745464E-2</v>
      </c>
      <c r="Z301" s="18">
        <v>1.7023595970177073E-2</v>
      </c>
      <c r="AA301" s="18">
        <v>1.6267549114943637E-2</v>
      </c>
      <c r="AB301" s="18">
        <v>1.6142683687081927E-2</v>
      </c>
      <c r="AC301" s="17">
        <v>1.2520637695767844E-2</v>
      </c>
      <c r="AD301" s="19">
        <v>1.6013267077085024E-2</v>
      </c>
      <c r="AE301" s="17">
        <v>1.5593546709011103E-2</v>
      </c>
      <c r="AF301" s="17">
        <v>1.5307536856777909E-2</v>
      </c>
      <c r="AG301" s="17">
        <v>1.5115534405144761E-2</v>
      </c>
      <c r="AH301" s="19">
        <v>1.5115534405144761E-2</v>
      </c>
      <c r="AI301" s="17">
        <v>1.5115534405144761E-2</v>
      </c>
      <c r="AJ301" s="17">
        <v>1.5115534405144761E-2</v>
      </c>
      <c r="AK301" s="17">
        <v>1.5115534405144761E-2</v>
      </c>
      <c r="AL301" s="17">
        <v>1.5115534405144761E-2</v>
      </c>
      <c r="AM301" s="17">
        <v>1.5115534405144761E-2</v>
      </c>
      <c r="AN301" s="17">
        <v>1.5115534405144761E-2</v>
      </c>
      <c r="AO301" s="17">
        <v>1.5115534405144761E-2</v>
      </c>
      <c r="AP301" s="17">
        <v>1.5115534405144761E-2</v>
      </c>
      <c r="AQ301" s="17">
        <v>1.5115534405144761E-2</v>
      </c>
      <c r="AR301" s="17">
        <v>1.5115534405144761E-2</v>
      </c>
      <c r="AS301" s="17">
        <v>1.5115534405144761E-2</v>
      </c>
      <c r="AT301" s="17">
        <v>1.5115534405144761E-2</v>
      </c>
      <c r="AU301" s="17">
        <v>1.5115534405144761E-2</v>
      </c>
      <c r="AV301" s="17">
        <v>1.5115534405144761E-2</v>
      </c>
      <c r="AW301" s="17">
        <v>1.5115534405144761E-2</v>
      </c>
      <c r="AX301" s="17">
        <v>1.5115534405144761E-2</v>
      </c>
      <c r="AY301" s="17">
        <v>1.5115534405144761E-2</v>
      </c>
      <c r="AZ301" s="17">
        <v>1.5115534405144761E-2</v>
      </c>
      <c r="BA301" s="17">
        <v>1.5115534405144761E-2</v>
      </c>
      <c r="BB301" s="17">
        <v>1.5115534405144761E-2</v>
      </c>
      <c r="BC301" s="17">
        <v>1.5115534405144761E-2</v>
      </c>
      <c r="BD301" s="17">
        <v>1.5115534405144761E-2</v>
      </c>
      <c r="BE301" s="17">
        <v>1.5115534405144761E-2</v>
      </c>
      <c r="BF301" s="17">
        <v>1.5115534405144761E-2</v>
      </c>
      <c r="BG301" s="17">
        <v>1.5115534405144761E-2</v>
      </c>
    </row>
    <row r="302" spans="1:59" s="8" customFormat="1" ht="12" customHeight="1" x14ac:dyDescent="0.25">
      <c r="A302" s="13" t="s">
        <v>52</v>
      </c>
      <c r="B302" s="8" t="s">
        <v>69</v>
      </c>
      <c r="C302" s="11" t="s">
        <v>51</v>
      </c>
      <c r="D302" s="17">
        <v>0.02</v>
      </c>
      <c r="E302" s="17">
        <v>0.02</v>
      </c>
      <c r="F302" s="17">
        <v>0.02</v>
      </c>
      <c r="G302" s="17">
        <v>0.02</v>
      </c>
      <c r="H302" s="17">
        <v>0.02</v>
      </c>
      <c r="I302" s="17">
        <v>0.03</v>
      </c>
      <c r="J302" s="17">
        <v>0.05</v>
      </c>
      <c r="K302" s="17">
        <v>0.05</v>
      </c>
      <c r="L302" s="18">
        <v>0.05</v>
      </c>
      <c r="M302" s="17">
        <v>0.04</v>
      </c>
      <c r="N302" s="17">
        <v>0.05</v>
      </c>
      <c r="O302" s="17">
        <v>0.04</v>
      </c>
      <c r="P302" s="17">
        <v>0.03</v>
      </c>
      <c r="Q302" s="17">
        <v>0.04</v>
      </c>
      <c r="R302" s="17">
        <v>0.02</v>
      </c>
      <c r="S302" s="17">
        <v>0.03</v>
      </c>
      <c r="T302" s="17">
        <v>0.01</v>
      </c>
      <c r="U302" s="17">
        <v>0.02</v>
      </c>
      <c r="V302" s="17">
        <v>0.01</v>
      </c>
      <c r="W302" s="17">
        <v>0.01</v>
      </c>
      <c r="X302" s="17">
        <v>0.01</v>
      </c>
      <c r="Y302" s="17">
        <v>0.01</v>
      </c>
      <c r="Z302" s="18">
        <v>0</v>
      </c>
      <c r="AA302" s="18">
        <v>0.01</v>
      </c>
      <c r="AB302" s="18">
        <v>0.02</v>
      </c>
      <c r="AC302" s="17">
        <v>0.03</v>
      </c>
      <c r="AD302" s="19">
        <v>1.4000000000000002E-2</v>
      </c>
      <c r="AE302" s="17">
        <v>1.4799999999999999E-2</v>
      </c>
      <c r="AF302" s="17">
        <v>1.7759999999999998E-2</v>
      </c>
      <c r="AG302" s="17">
        <v>1.9311999999999999E-2</v>
      </c>
      <c r="AH302" s="19">
        <v>1.9311999999999999E-2</v>
      </c>
      <c r="AI302" s="17">
        <v>1.9311999999999999E-2</v>
      </c>
      <c r="AJ302" s="17">
        <v>1.9311999999999999E-2</v>
      </c>
      <c r="AK302" s="17">
        <v>1.9311999999999999E-2</v>
      </c>
      <c r="AL302" s="17">
        <v>1.9311999999999999E-2</v>
      </c>
      <c r="AM302" s="17">
        <v>1.9311999999999999E-2</v>
      </c>
      <c r="AN302" s="17">
        <v>1.9311999999999999E-2</v>
      </c>
      <c r="AO302" s="17">
        <v>1.9311999999999999E-2</v>
      </c>
      <c r="AP302" s="17">
        <v>1.9311999999999999E-2</v>
      </c>
      <c r="AQ302" s="17">
        <v>1.9311999999999999E-2</v>
      </c>
      <c r="AR302" s="17">
        <v>1.9311999999999999E-2</v>
      </c>
      <c r="AS302" s="17">
        <v>1.9311999999999999E-2</v>
      </c>
      <c r="AT302" s="17">
        <v>1.9311999999999999E-2</v>
      </c>
      <c r="AU302" s="17">
        <v>1.9311999999999999E-2</v>
      </c>
      <c r="AV302" s="17">
        <v>1.9311999999999999E-2</v>
      </c>
      <c r="AW302" s="17">
        <v>1.9311999999999999E-2</v>
      </c>
      <c r="AX302" s="17">
        <v>1.9311999999999999E-2</v>
      </c>
      <c r="AY302" s="17">
        <v>1.9311999999999999E-2</v>
      </c>
      <c r="AZ302" s="17">
        <v>1.9311999999999999E-2</v>
      </c>
      <c r="BA302" s="17">
        <v>1.9311999999999999E-2</v>
      </c>
      <c r="BB302" s="17">
        <v>1.9311999999999999E-2</v>
      </c>
      <c r="BC302" s="17">
        <v>1.9311999999999999E-2</v>
      </c>
      <c r="BD302" s="17">
        <v>1.9311999999999999E-2</v>
      </c>
      <c r="BE302" s="17">
        <v>1.9311999999999999E-2</v>
      </c>
      <c r="BF302" s="17">
        <v>1.9311999999999999E-2</v>
      </c>
      <c r="BG302" s="17">
        <v>1.9311999999999999E-2</v>
      </c>
    </row>
    <row r="303" spans="1:59" s="8" customFormat="1" ht="12" customHeight="1" x14ac:dyDescent="0.25">
      <c r="A303" s="13" t="s">
        <v>53</v>
      </c>
      <c r="B303" s="8" t="s">
        <v>69</v>
      </c>
      <c r="C303" s="11" t="s">
        <v>51</v>
      </c>
      <c r="D303" s="17">
        <v>0.3</v>
      </c>
      <c r="E303" s="17">
        <v>0.45</v>
      </c>
      <c r="F303" s="17">
        <v>0.46</v>
      </c>
      <c r="G303" s="17">
        <v>0.43</v>
      </c>
      <c r="H303" s="17">
        <v>0.38</v>
      </c>
      <c r="I303" s="17">
        <v>0.36</v>
      </c>
      <c r="J303" s="17">
        <v>0.27</v>
      </c>
      <c r="K303" s="17">
        <v>0.24</v>
      </c>
      <c r="L303" s="18">
        <v>0.27</v>
      </c>
      <c r="M303" s="17">
        <v>0.19</v>
      </c>
      <c r="N303" s="17">
        <v>0.18</v>
      </c>
      <c r="O303" s="17">
        <v>0.15</v>
      </c>
      <c r="P303" s="17">
        <v>0.17</v>
      </c>
      <c r="Q303" s="17">
        <v>0.15</v>
      </c>
      <c r="R303" s="17">
        <v>0.15</v>
      </c>
      <c r="S303" s="17">
        <v>0.08</v>
      </c>
      <c r="T303" s="17">
        <v>0.08</v>
      </c>
      <c r="U303" s="17">
        <v>0.05</v>
      </c>
      <c r="V303" s="17">
        <v>0.05</v>
      </c>
      <c r="W303" s="17">
        <v>0.05</v>
      </c>
      <c r="X303" s="17">
        <v>0.06</v>
      </c>
      <c r="Y303" s="17">
        <v>0.04</v>
      </c>
      <c r="Z303" s="18">
        <v>0.03</v>
      </c>
      <c r="AA303" s="18">
        <v>0.05</v>
      </c>
      <c r="AB303" s="18">
        <v>0.04</v>
      </c>
      <c r="AC303" s="17">
        <v>0.05</v>
      </c>
      <c r="AD303" s="19">
        <v>4.2000000000000003E-2</v>
      </c>
      <c r="AE303" s="17">
        <v>4.24E-2</v>
      </c>
      <c r="AF303" s="17">
        <v>4.4880000000000003E-2</v>
      </c>
      <c r="AG303" s="17">
        <v>4.3855999999999999E-2</v>
      </c>
      <c r="AH303" s="19">
        <v>4.3855999999999999E-2</v>
      </c>
      <c r="AI303" s="17">
        <v>4.3855999999999999E-2</v>
      </c>
      <c r="AJ303" s="17">
        <v>4.3855999999999999E-2</v>
      </c>
      <c r="AK303" s="17">
        <v>4.3855999999999999E-2</v>
      </c>
      <c r="AL303" s="17">
        <v>4.3855999999999999E-2</v>
      </c>
      <c r="AM303" s="17">
        <v>4.3855999999999999E-2</v>
      </c>
      <c r="AN303" s="17">
        <v>4.3855999999999999E-2</v>
      </c>
      <c r="AO303" s="17">
        <v>4.3855999999999999E-2</v>
      </c>
      <c r="AP303" s="17">
        <v>4.3855999999999999E-2</v>
      </c>
      <c r="AQ303" s="17">
        <v>4.3855999999999999E-2</v>
      </c>
      <c r="AR303" s="17">
        <v>4.3855999999999999E-2</v>
      </c>
      <c r="AS303" s="17">
        <v>4.3855999999999999E-2</v>
      </c>
      <c r="AT303" s="17">
        <v>4.3855999999999999E-2</v>
      </c>
      <c r="AU303" s="17">
        <v>4.3855999999999999E-2</v>
      </c>
      <c r="AV303" s="17">
        <v>4.3855999999999999E-2</v>
      </c>
      <c r="AW303" s="17">
        <v>4.3855999999999999E-2</v>
      </c>
      <c r="AX303" s="17">
        <v>4.3855999999999999E-2</v>
      </c>
      <c r="AY303" s="17">
        <v>4.3855999999999999E-2</v>
      </c>
      <c r="AZ303" s="17">
        <v>4.3855999999999999E-2</v>
      </c>
      <c r="BA303" s="17">
        <v>4.3855999999999999E-2</v>
      </c>
      <c r="BB303" s="17">
        <v>4.3855999999999999E-2</v>
      </c>
      <c r="BC303" s="17">
        <v>4.3855999999999999E-2</v>
      </c>
      <c r="BD303" s="17">
        <v>4.3855999999999999E-2</v>
      </c>
      <c r="BE303" s="17">
        <v>4.3855999999999999E-2</v>
      </c>
      <c r="BF303" s="17">
        <v>4.3855999999999999E-2</v>
      </c>
      <c r="BG303" s="17">
        <v>4.3855999999999999E-2</v>
      </c>
    </row>
    <row r="304" spans="1:59" s="8" customFormat="1" ht="12" customHeight="1" x14ac:dyDescent="0.25">
      <c r="A304" s="13" t="s">
        <v>54</v>
      </c>
      <c r="B304" s="8" t="s">
        <v>69</v>
      </c>
      <c r="C304" s="11" t="s">
        <v>51</v>
      </c>
      <c r="D304" s="17">
        <v>0.03</v>
      </c>
      <c r="E304" s="17">
        <v>0.03</v>
      </c>
      <c r="F304" s="17">
        <v>7.0000000000000007E-2</v>
      </c>
      <c r="G304" s="17">
        <v>0.08</v>
      </c>
      <c r="H304" s="17">
        <v>0.01</v>
      </c>
      <c r="I304" s="17">
        <v>0.01</v>
      </c>
      <c r="J304" s="17">
        <v>0.01</v>
      </c>
      <c r="K304" s="17">
        <v>0.01</v>
      </c>
      <c r="L304" s="18">
        <v>0.01</v>
      </c>
      <c r="M304" s="17">
        <v>0.01</v>
      </c>
      <c r="N304" s="17">
        <v>0.01</v>
      </c>
      <c r="O304" s="17">
        <v>0</v>
      </c>
      <c r="P304" s="17">
        <v>0.01</v>
      </c>
      <c r="Q304" s="17">
        <v>0</v>
      </c>
      <c r="R304" s="17">
        <v>0</v>
      </c>
      <c r="S304" s="17">
        <v>0.01</v>
      </c>
      <c r="T304" s="17">
        <v>0.01</v>
      </c>
      <c r="U304" s="17">
        <v>0.01</v>
      </c>
      <c r="V304" s="17">
        <v>0.01</v>
      </c>
      <c r="W304" s="17">
        <v>0.01</v>
      </c>
      <c r="X304" s="17">
        <v>0.01</v>
      </c>
      <c r="Y304" s="17">
        <v>0.01</v>
      </c>
      <c r="Z304" s="18">
        <v>0.01</v>
      </c>
      <c r="AA304" s="18">
        <v>0.01</v>
      </c>
      <c r="AB304" s="18">
        <v>0</v>
      </c>
      <c r="AC304" s="17">
        <v>0.01</v>
      </c>
      <c r="AD304" s="19">
        <v>8.0000000000000002E-3</v>
      </c>
      <c r="AE304" s="17">
        <v>7.6E-3</v>
      </c>
      <c r="AF304" s="17">
        <v>7.1199999999999996E-3</v>
      </c>
      <c r="AG304" s="17">
        <v>6.5439999999999995E-3</v>
      </c>
      <c r="AH304" s="19">
        <v>6.5439999999999995E-3</v>
      </c>
      <c r="AI304" s="17">
        <v>6.5439999999999995E-3</v>
      </c>
      <c r="AJ304" s="17">
        <v>6.5439999999999995E-3</v>
      </c>
      <c r="AK304" s="17">
        <v>6.5439999999999995E-3</v>
      </c>
      <c r="AL304" s="17">
        <v>6.5439999999999995E-3</v>
      </c>
      <c r="AM304" s="17">
        <v>6.5439999999999995E-3</v>
      </c>
      <c r="AN304" s="17">
        <v>6.5439999999999995E-3</v>
      </c>
      <c r="AO304" s="17">
        <v>6.5439999999999995E-3</v>
      </c>
      <c r="AP304" s="17">
        <v>6.5439999999999995E-3</v>
      </c>
      <c r="AQ304" s="17">
        <v>6.5439999999999995E-3</v>
      </c>
      <c r="AR304" s="17">
        <v>6.5439999999999995E-3</v>
      </c>
      <c r="AS304" s="17">
        <v>6.5439999999999995E-3</v>
      </c>
      <c r="AT304" s="17">
        <v>6.5439999999999995E-3</v>
      </c>
      <c r="AU304" s="17">
        <v>6.5439999999999995E-3</v>
      </c>
      <c r="AV304" s="17">
        <v>6.5439999999999995E-3</v>
      </c>
      <c r="AW304" s="17">
        <v>6.5439999999999995E-3</v>
      </c>
      <c r="AX304" s="17">
        <v>6.5439999999999995E-3</v>
      </c>
      <c r="AY304" s="17">
        <v>6.5439999999999995E-3</v>
      </c>
      <c r="AZ304" s="17">
        <v>6.5439999999999995E-3</v>
      </c>
      <c r="BA304" s="17">
        <v>6.5439999999999995E-3</v>
      </c>
      <c r="BB304" s="17">
        <v>6.5439999999999995E-3</v>
      </c>
      <c r="BC304" s="17">
        <v>6.5439999999999995E-3</v>
      </c>
      <c r="BD304" s="17">
        <v>6.5439999999999995E-3</v>
      </c>
      <c r="BE304" s="17">
        <v>6.5439999999999995E-3</v>
      </c>
      <c r="BF304" s="17">
        <v>6.5439999999999995E-3</v>
      </c>
      <c r="BG304" s="17">
        <v>6.5439999999999995E-3</v>
      </c>
    </row>
    <row r="305" spans="1:59" s="8" customFormat="1" ht="12" customHeight="1" x14ac:dyDescent="0.25">
      <c r="A305" s="13" t="s">
        <v>55</v>
      </c>
      <c r="B305" s="8" t="s">
        <v>69</v>
      </c>
      <c r="C305" s="11" t="s">
        <v>51</v>
      </c>
      <c r="D305" s="17">
        <v>0</v>
      </c>
      <c r="E305" s="17">
        <v>0</v>
      </c>
      <c r="F305" s="17">
        <v>0.02</v>
      </c>
      <c r="G305" s="17">
        <v>0.02</v>
      </c>
      <c r="H305" s="17">
        <v>0</v>
      </c>
      <c r="I305" s="17">
        <v>0.01</v>
      </c>
      <c r="J305" s="17">
        <v>0</v>
      </c>
      <c r="K305" s="17">
        <v>0</v>
      </c>
      <c r="L305" s="18">
        <v>0</v>
      </c>
      <c r="M305" s="17">
        <v>0</v>
      </c>
      <c r="N305" s="17">
        <v>0</v>
      </c>
      <c r="O305" s="17">
        <v>0</v>
      </c>
      <c r="P305" s="17">
        <v>0.01</v>
      </c>
      <c r="Q305" s="17">
        <v>0.01</v>
      </c>
      <c r="R305" s="17">
        <v>0.01</v>
      </c>
      <c r="S305" s="17">
        <v>0.01</v>
      </c>
      <c r="T305" s="17">
        <v>0.01</v>
      </c>
      <c r="U305" s="17">
        <v>0</v>
      </c>
      <c r="V305" s="17">
        <v>0</v>
      </c>
      <c r="W305" s="17">
        <v>0</v>
      </c>
      <c r="X305" s="17">
        <v>0</v>
      </c>
      <c r="Y305" s="17">
        <v>0</v>
      </c>
      <c r="Z305" s="18">
        <v>0</v>
      </c>
      <c r="AA305" s="18">
        <v>0</v>
      </c>
      <c r="AB305" s="18">
        <v>0</v>
      </c>
      <c r="AC305" s="17">
        <v>0.02</v>
      </c>
      <c r="AD305" s="19">
        <v>4.0000000000000001E-3</v>
      </c>
      <c r="AE305" s="17">
        <v>4.8000000000000004E-3</v>
      </c>
      <c r="AF305" s="17">
        <v>5.7599999999999995E-3</v>
      </c>
      <c r="AG305" s="17">
        <v>6.9119999999999997E-3</v>
      </c>
      <c r="AH305" s="19">
        <v>6.9119999999999997E-3</v>
      </c>
      <c r="AI305" s="17">
        <v>6.9119999999999997E-3</v>
      </c>
      <c r="AJ305" s="17">
        <v>6.9119999999999997E-3</v>
      </c>
      <c r="AK305" s="17">
        <v>6.9119999999999997E-3</v>
      </c>
      <c r="AL305" s="17">
        <v>6.9119999999999997E-3</v>
      </c>
      <c r="AM305" s="17">
        <v>6.9119999999999997E-3</v>
      </c>
      <c r="AN305" s="17">
        <v>6.9119999999999997E-3</v>
      </c>
      <c r="AO305" s="17">
        <v>6.9119999999999997E-3</v>
      </c>
      <c r="AP305" s="17">
        <v>6.9119999999999997E-3</v>
      </c>
      <c r="AQ305" s="17">
        <v>6.9119999999999997E-3</v>
      </c>
      <c r="AR305" s="17">
        <v>6.9119999999999997E-3</v>
      </c>
      <c r="AS305" s="17">
        <v>6.9119999999999997E-3</v>
      </c>
      <c r="AT305" s="17">
        <v>6.9119999999999997E-3</v>
      </c>
      <c r="AU305" s="17">
        <v>6.9119999999999997E-3</v>
      </c>
      <c r="AV305" s="17">
        <v>6.9119999999999997E-3</v>
      </c>
      <c r="AW305" s="17">
        <v>6.9119999999999997E-3</v>
      </c>
      <c r="AX305" s="17">
        <v>6.9119999999999997E-3</v>
      </c>
      <c r="AY305" s="17">
        <v>6.9119999999999997E-3</v>
      </c>
      <c r="AZ305" s="17">
        <v>6.9119999999999997E-3</v>
      </c>
      <c r="BA305" s="17">
        <v>6.9119999999999997E-3</v>
      </c>
      <c r="BB305" s="17">
        <v>6.9119999999999997E-3</v>
      </c>
      <c r="BC305" s="17">
        <v>6.9119999999999997E-3</v>
      </c>
      <c r="BD305" s="17">
        <v>6.9119999999999997E-3</v>
      </c>
      <c r="BE305" s="17">
        <v>6.9119999999999997E-3</v>
      </c>
      <c r="BF305" s="17">
        <v>6.9119999999999997E-3</v>
      </c>
      <c r="BG305" s="17">
        <v>6.9119999999999997E-3</v>
      </c>
    </row>
    <row r="306" spans="1:59" s="8" customFormat="1" ht="12" customHeight="1" x14ac:dyDescent="0.25">
      <c r="A306" s="13" t="s">
        <v>56</v>
      </c>
      <c r="B306" s="8" t="s">
        <v>69</v>
      </c>
      <c r="C306" s="11" t="s">
        <v>51</v>
      </c>
      <c r="D306" s="17">
        <v>0</v>
      </c>
      <c r="E306" s="17">
        <v>0.03</v>
      </c>
      <c r="F306" s="17">
        <v>7.0000000000000007E-2</v>
      </c>
      <c r="G306" s="17">
        <v>0.09</v>
      </c>
      <c r="H306" s="17">
        <v>0.02</v>
      </c>
      <c r="I306" s="17">
        <v>0.09</v>
      </c>
      <c r="J306" s="17">
        <v>0.03</v>
      </c>
      <c r="K306" s="17">
        <v>0</v>
      </c>
      <c r="L306" s="18">
        <v>0</v>
      </c>
      <c r="M306" s="17">
        <v>0</v>
      </c>
      <c r="N306" s="17">
        <v>0</v>
      </c>
      <c r="O306" s="17">
        <v>0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7">
        <v>0</v>
      </c>
      <c r="V306" s="17">
        <v>0</v>
      </c>
      <c r="W306" s="17">
        <v>0</v>
      </c>
      <c r="X306" s="17">
        <v>0.01</v>
      </c>
      <c r="Y306" s="17">
        <v>0.01</v>
      </c>
      <c r="Z306" s="18">
        <v>0.01</v>
      </c>
      <c r="AA306" s="18">
        <v>0.01</v>
      </c>
      <c r="AB306" s="18">
        <v>0</v>
      </c>
      <c r="AC306" s="17">
        <v>0.02</v>
      </c>
      <c r="AD306" s="19">
        <v>0.01</v>
      </c>
      <c r="AE306" s="17">
        <v>0.01</v>
      </c>
      <c r="AF306" s="17">
        <v>0.01</v>
      </c>
      <c r="AG306" s="17">
        <v>0.01</v>
      </c>
      <c r="AH306" s="19">
        <v>0.01</v>
      </c>
      <c r="AI306" s="17">
        <v>0.01</v>
      </c>
      <c r="AJ306" s="17">
        <v>0.01</v>
      </c>
      <c r="AK306" s="17">
        <v>0.01</v>
      </c>
      <c r="AL306" s="17">
        <v>0.01</v>
      </c>
      <c r="AM306" s="17">
        <v>0.01</v>
      </c>
      <c r="AN306" s="17">
        <v>0.01</v>
      </c>
      <c r="AO306" s="17">
        <v>0.01</v>
      </c>
      <c r="AP306" s="17">
        <v>0.01</v>
      </c>
      <c r="AQ306" s="17">
        <v>0.01</v>
      </c>
      <c r="AR306" s="17">
        <v>0.01</v>
      </c>
      <c r="AS306" s="17">
        <v>0.01</v>
      </c>
      <c r="AT306" s="17">
        <v>0.01</v>
      </c>
      <c r="AU306" s="17">
        <v>0.01</v>
      </c>
      <c r="AV306" s="17">
        <v>0.01</v>
      </c>
      <c r="AW306" s="17">
        <v>0.01</v>
      </c>
      <c r="AX306" s="17">
        <v>0.01</v>
      </c>
      <c r="AY306" s="17">
        <v>0.01</v>
      </c>
      <c r="AZ306" s="17">
        <v>0.01</v>
      </c>
      <c r="BA306" s="17">
        <v>0.01</v>
      </c>
      <c r="BB306" s="17">
        <v>0.01</v>
      </c>
      <c r="BC306" s="17">
        <v>0.01</v>
      </c>
      <c r="BD306" s="17">
        <v>0.01</v>
      </c>
      <c r="BE306" s="17">
        <v>0.01</v>
      </c>
      <c r="BF306" s="17">
        <v>0.01</v>
      </c>
      <c r="BG306" s="17">
        <v>0.01</v>
      </c>
    </row>
    <row r="307" spans="1:59" s="8" customFormat="1" ht="12" customHeight="1" x14ac:dyDescent="0.25">
      <c r="A307" s="13" t="s">
        <v>57</v>
      </c>
      <c r="B307" s="8" t="s">
        <v>69</v>
      </c>
      <c r="C307" s="11" t="s">
        <v>51</v>
      </c>
      <c r="D307" s="17">
        <v>0.04</v>
      </c>
      <c r="E307" s="17">
        <v>0.03</v>
      </c>
      <c r="F307" s="17">
        <v>0.03</v>
      </c>
      <c r="G307" s="17">
        <v>0.03</v>
      </c>
      <c r="H307" s="17">
        <v>0.05</v>
      </c>
      <c r="I307" s="17">
        <v>7.0000000000000007E-2</v>
      </c>
      <c r="J307" s="17">
        <v>0.02</v>
      </c>
      <c r="K307" s="17">
        <v>0</v>
      </c>
      <c r="L307" s="18">
        <v>0</v>
      </c>
      <c r="M307" s="17">
        <v>0.01</v>
      </c>
      <c r="N307" s="17">
        <v>0.01</v>
      </c>
      <c r="O307" s="17">
        <v>0.01</v>
      </c>
      <c r="P307" s="17">
        <v>0.01</v>
      </c>
      <c r="Q307" s="17">
        <v>0.01</v>
      </c>
      <c r="R307" s="17">
        <v>0.01</v>
      </c>
      <c r="S307" s="17">
        <v>0.01</v>
      </c>
      <c r="T307" s="17">
        <v>0.01</v>
      </c>
      <c r="U307" s="17">
        <v>0.01</v>
      </c>
      <c r="V307" s="17">
        <v>0.01</v>
      </c>
      <c r="W307" s="17">
        <v>0.01</v>
      </c>
      <c r="X307" s="17">
        <v>0.01</v>
      </c>
      <c r="Y307" s="17">
        <v>0.01</v>
      </c>
      <c r="Z307" s="18">
        <v>0.01</v>
      </c>
      <c r="AA307" s="18">
        <v>0.01</v>
      </c>
      <c r="AB307" s="18">
        <v>0.01</v>
      </c>
      <c r="AC307" s="17">
        <v>0.02</v>
      </c>
      <c r="AD307" s="19">
        <v>1.2E-2</v>
      </c>
      <c r="AE307" s="17">
        <v>1.24E-2</v>
      </c>
      <c r="AF307" s="17">
        <v>1.2879999999999999E-2</v>
      </c>
      <c r="AG307" s="17">
        <v>1.3455999999999999E-2</v>
      </c>
      <c r="AH307" s="19">
        <v>1.3455999999999999E-2</v>
      </c>
      <c r="AI307" s="17">
        <v>1.3455999999999999E-2</v>
      </c>
      <c r="AJ307" s="17">
        <v>1.3455999999999999E-2</v>
      </c>
      <c r="AK307" s="17">
        <v>1.3455999999999999E-2</v>
      </c>
      <c r="AL307" s="17">
        <v>1.3455999999999999E-2</v>
      </c>
      <c r="AM307" s="17">
        <v>1.3455999999999999E-2</v>
      </c>
      <c r="AN307" s="17">
        <v>1.3455999999999999E-2</v>
      </c>
      <c r="AO307" s="17">
        <v>1.3455999999999999E-2</v>
      </c>
      <c r="AP307" s="17">
        <v>1.3455999999999999E-2</v>
      </c>
      <c r="AQ307" s="17">
        <v>1.3455999999999999E-2</v>
      </c>
      <c r="AR307" s="17">
        <v>1.3455999999999999E-2</v>
      </c>
      <c r="AS307" s="17">
        <v>1.3455999999999999E-2</v>
      </c>
      <c r="AT307" s="17">
        <v>1.3455999999999999E-2</v>
      </c>
      <c r="AU307" s="17">
        <v>1.3455999999999999E-2</v>
      </c>
      <c r="AV307" s="17">
        <v>1.3455999999999999E-2</v>
      </c>
      <c r="AW307" s="17">
        <v>1.3455999999999999E-2</v>
      </c>
      <c r="AX307" s="17">
        <v>1.3455999999999999E-2</v>
      </c>
      <c r="AY307" s="17">
        <v>1.3455999999999999E-2</v>
      </c>
      <c r="AZ307" s="17">
        <v>1.3455999999999999E-2</v>
      </c>
      <c r="BA307" s="17">
        <v>1.3455999999999999E-2</v>
      </c>
      <c r="BB307" s="17">
        <v>1.3455999999999999E-2</v>
      </c>
      <c r="BC307" s="17">
        <v>1.3455999999999999E-2</v>
      </c>
      <c r="BD307" s="17">
        <v>1.3455999999999999E-2</v>
      </c>
      <c r="BE307" s="17">
        <v>1.3455999999999999E-2</v>
      </c>
      <c r="BF307" s="17">
        <v>1.3455999999999999E-2</v>
      </c>
      <c r="BG307" s="17">
        <v>1.3455999999999999E-2</v>
      </c>
    </row>
    <row r="308" spans="1:59" s="8" customFormat="1" ht="12" customHeight="1" x14ac:dyDescent="0.25">
      <c r="A308" s="13" t="s">
        <v>58</v>
      </c>
      <c r="B308" s="8" t="s">
        <v>69</v>
      </c>
      <c r="C308" s="11" t="s">
        <v>51</v>
      </c>
      <c r="D308" s="17">
        <v>0.05</v>
      </c>
      <c r="E308" s="17">
        <v>0.02</v>
      </c>
      <c r="F308" s="17">
        <v>0.02</v>
      </c>
      <c r="G308" s="17">
        <v>0.11</v>
      </c>
      <c r="H308" s="17">
        <v>0.06</v>
      </c>
      <c r="I308" s="17">
        <v>7.0000000000000007E-2</v>
      </c>
      <c r="J308" s="17">
        <v>0.14000000000000001</v>
      </c>
      <c r="K308" s="17">
        <v>0.21</v>
      </c>
      <c r="L308" s="18">
        <v>0.19</v>
      </c>
      <c r="M308" s="17">
        <v>0.27</v>
      </c>
      <c r="N308" s="17">
        <v>0.28999999999999998</v>
      </c>
      <c r="O308" s="17">
        <v>0.23</v>
      </c>
      <c r="P308" s="17">
        <v>0.28999999999999998</v>
      </c>
      <c r="Q308" s="17">
        <v>0.11</v>
      </c>
      <c r="R308" s="17">
        <v>0.03</v>
      </c>
      <c r="S308" s="17">
        <v>0.03</v>
      </c>
      <c r="T308" s="17">
        <v>0.03</v>
      </c>
      <c r="U308" s="17">
        <v>0.03</v>
      </c>
      <c r="V308" s="17">
        <v>0.03</v>
      </c>
      <c r="W308" s="17">
        <v>0.04</v>
      </c>
      <c r="X308" s="17">
        <v>0.05</v>
      </c>
      <c r="Y308" s="17">
        <v>0.09</v>
      </c>
      <c r="Z308" s="18">
        <v>0.12</v>
      </c>
      <c r="AA308" s="18">
        <v>0.06</v>
      </c>
      <c r="AB308" s="18">
        <v>0.06</v>
      </c>
      <c r="AC308" s="17">
        <v>0.03</v>
      </c>
      <c r="AD308" s="19">
        <v>7.1999999999999995E-2</v>
      </c>
      <c r="AE308" s="17">
        <v>6.8400000000000002E-2</v>
      </c>
      <c r="AF308" s="17">
        <v>5.808E-2</v>
      </c>
      <c r="AG308" s="17">
        <v>5.7696000000000004E-2</v>
      </c>
      <c r="AH308" s="19">
        <v>5.7696000000000004E-2</v>
      </c>
      <c r="AI308" s="17">
        <v>5.7696000000000004E-2</v>
      </c>
      <c r="AJ308" s="17">
        <v>5.7696000000000004E-2</v>
      </c>
      <c r="AK308" s="17">
        <v>5.7696000000000004E-2</v>
      </c>
      <c r="AL308" s="17">
        <v>5.7696000000000004E-2</v>
      </c>
      <c r="AM308" s="17">
        <v>5.7696000000000004E-2</v>
      </c>
      <c r="AN308" s="17">
        <v>5.7696000000000004E-2</v>
      </c>
      <c r="AO308" s="17">
        <v>5.7696000000000004E-2</v>
      </c>
      <c r="AP308" s="17">
        <v>5.7696000000000004E-2</v>
      </c>
      <c r="AQ308" s="17">
        <v>5.7696000000000004E-2</v>
      </c>
      <c r="AR308" s="17">
        <v>5.7696000000000004E-2</v>
      </c>
      <c r="AS308" s="17">
        <v>5.7696000000000004E-2</v>
      </c>
      <c r="AT308" s="17">
        <v>5.7696000000000004E-2</v>
      </c>
      <c r="AU308" s="17">
        <v>5.7696000000000004E-2</v>
      </c>
      <c r="AV308" s="17">
        <v>5.7696000000000004E-2</v>
      </c>
      <c r="AW308" s="17">
        <v>5.7696000000000004E-2</v>
      </c>
      <c r="AX308" s="17">
        <v>5.7696000000000004E-2</v>
      </c>
      <c r="AY308" s="17">
        <v>5.7696000000000004E-2</v>
      </c>
      <c r="AZ308" s="17">
        <v>5.7696000000000004E-2</v>
      </c>
      <c r="BA308" s="17">
        <v>5.7696000000000004E-2</v>
      </c>
      <c r="BB308" s="17">
        <v>5.7696000000000004E-2</v>
      </c>
      <c r="BC308" s="17">
        <v>5.7696000000000004E-2</v>
      </c>
      <c r="BD308" s="17">
        <v>5.7696000000000004E-2</v>
      </c>
      <c r="BE308" s="17">
        <v>5.7696000000000004E-2</v>
      </c>
      <c r="BF308" s="17">
        <v>5.7696000000000004E-2</v>
      </c>
      <c r="BG308" s="17">
        <v>5.7696000000000004E-2</v>
      </c>
    </row>
    <row r="309" spans="1:59" s="8" customFormat="1" ht="12" customHeight="1" x14ac:dyDescent="0.25">
      <c r="A309" s="13" t="s">
        <v>59</v>
      </c>
      <c r="B309" s="8" t="s">
        <v>69</v>
      </c>
      <c r="C309" s="11" t="s">
        <v>51</v>
      </c>
      <c r="D309" s="17">
        <v>0.5</v>
      </c>
      <c r="E309" s="17">
        <v>0.44</v>
      </c>
      <c r="F309" s="17">
        <v>0.32</v>
      </c>
      <c r="G309" s="17">
        <v>0.24</v>
      </c>
      <c r="H309" s="17">
        <v>7.0000000000000007E-2</v>
      </c>
      <c r="I309" s="17">
        <v>7.0000000000000007E-2</v>
      </c>
      <c r="J309" s="17">
        <v>0.06</v>
      </c>
      <c r="K309" s="17">
        <v>0.06</v>
      </c>
      <c r="L309" s="18">
        <v>0.06</v>
      </c>
      <c r="M309" s="17">
        <v>7.0000000000000007E-2</v>
      </c>
      <c r="N309" s="17">
        <v>0.05</v>
      </c>
      <c r="O309" s="17">
        <v>0.03</v>
      </c>
      <c r="P309" s="17">
        <v>0.02</v>
      </c>
      <c r="Q309" s="17">
        <v>0.02</v>
      </c>
      <c r="R309" s="17">
        <v>0.04</v>
      </c>
      <c r="S309" s="17">
        <v>0.06</v>
      </c>
      <c r="T309" s="17">
        <v>7.0000000000000007E-2</v>
      </c>
      <c r="U309" s="17">
        <v>0.08</v>
      </c>
      <c r="V309" s="17">
        <v>0.1</v>
      </c>
      <c r="W309" s="17">
        <v>0.11</v>
      </c>
      <c r="X309" s="17">
        <v>0.11</v>
      </c>
      <c r="Y309" s="17">
        <v>0.15</v>
      </c>
      <c r="Z309" s="18">
        <v>0.15</v>
      </c>
      <c r="AA309" s="18">
        <v>0.13</v>
      </c>
      <c r="AB309" s="18">
        <v>0.22</v>
      </c>
      <c r="AC309" s="17">
        <v>0.19</v>
      </c>
      <c r="AD309" s="19">
        <v>0.16800000000000001</v>
      </c>
      <c r="AE309" s="17">
        <v>0.1716</v>
      </c>
      <c r="AF309" s="17">
        <v>0.17592000000000002</v>
      </c>
      <c r="AG309" s="17">
        <v>0.18510400000000002</v>
      </c>
      <c r="AH309" s="19">
        <v>0.18510400000000002</v>
      </c>
      <c r="AI309" s="17">
        <v>0.18510400000000002</v>
      </c>
      <c r="AJ309" s="17">
        <v>0.18510400000000002</v>
      </c>
      <c r="AK309" s="17">
        <v>0.18510400000000002</v>
      </c>
      <c r="AL309" s="17">
        <v>0.18510400000000002</v>
      </c>
      <c r="AM309" s="17">
        <v>0.18510400000000002</v>
      </c>
      <c r="AN309" s="17">
        <v>0.18510400000000002</v>
      </c>
      <c r="AO309" s="17">
        <v>0.18510400000000002</v>
      </c>
      <c r="AP309" s="17">
        <v>0.18510400000000002</v>
      </c>
      <c r="AQ309" s="17">
        <v>0.18510400000000002</v>
      </c>
      <c r="AR309" s="17">
        <v>0.18510400000000002</v>
      </c>
      <c r="AS309" s="17">
        <v>0.18510400000000002</v>
      </c>
      <c r="AT309" s="17">
        <v>0.18510400000000002</v>
      </c>
      <c r="AU309" s="17">
        <v>0.18510400000000002</v>
      </c>
      <c r="AV309" s="17">
        <v>0.18510400000000002</v>
      </c>
      <c r="AW309" s="17">
        <v>0.18510400000000002</v>
      </c>
      <c r="AX309" s="17">
        <v>0.18510400000000002</v>
      </c>
      <c r="AY309" s="17">
        <v>0.18510400000000002</v>
      </c>
      <c r="AZ309" s="17">
        <v>0.18510400000000002</v>
      </c>
      <c r="BA309" s="17">
        <v>0.18510400000000002</v>
      </c>
      <c r="BB309" s="17">
        <v>0.18510400000000002</v>
      </c>
      <c r="BC309" s="17">
        <v>0.18510400000000002</v>
      </c>
      <c r="BD309" s="17">
        <v>0.18510400000000002</v>
      </c>
      <c r="BE309" s="17">
        <v>0.18510400000000002</v>
      </c>
      <c r="BF309" s="17">
        <v>0.18510400000000002</v>
      </c>
      <c r="BG309" s="17">
        <v>0.18510400000000002</v>
      </c>
    </row>
    <row r="310" spans="1:59" s="8" customFormat="1" ht="12" customHeight="1" x14ac:dyDescent="0.25">
      <c r="A310" s="13" t="s">
        <v>60</v>
      </c>
      <c r="B310" s="8" t="s">
        <v>69</v>
      </c>
      <c r="C310" s="11" t="s">
        <v>51</v>
      </c>
      <c r="D310" s="17">
        <v>0.05</v>
      </c>
      <c r="E310" s="17">
        <v>0.06</v>
      </c>
      <c r="F310" s="17">
        <v>7.0000000000000007E-2</v>
      </c>
      <c r="G310" s="17">
        <v>7.0000000000000007E-2</v>
      </c>
      <c r="H310" s="17">
        <v>0.02</v>
      </c>
      <c r="I310" s="17">
        <v>0.05</v>
      </c>
      <c r="J310" s="17">
        <v>0.03</v>
      </c>
      <c r="K310" s="17">
        <v>0.03</v>
      </c>
      <c r="L310" s="18">
        <v>0.02</v>
      </c>
      <c r="M310" s="17">
        <v>0.03</v>
      </c>
      <c r="N310" s="17">
        <v>0.01</v>
      </c>
      <c r="O310" s="17">
        <v>0.02</v>
      </c>
      <c r="P310" s="17">
        <v>0.02</v>
      </c>
      <c r="Q310" s="17">
        <v>0.02</v>
      </c>
      <c r="R310" s="17">
        <v>0.02</v>
      </c>
      <c r="S310" s="17">
        <v>0.02</v>
      </c>
      <c r="T310" s="17">
        <v>0.01</v>
      </c>
      <c r="U310" s="17">
        <v>0.01</v>
      </c>
      <c r="V310" s="17">
        <v>0.01</v>
      </c>
      <c r="W310" s="17">
        <v>0.01</v>
      </c>
      <c r="X310" s="17">
        <v>0.01</v>
      </c>
      <c r="Y310" s="17">
        <v>0.01</v>
      </c>
      <c r="Z310" s="18">
        <v>0.01</v>
      </c>
      <c r="AA310" s="18">
        <v>0.01</v>
      </c>
      <c r="AB310" s="18">
        <v>0.02</v>
      </c>
      <c r="AC310" s="17">
        <v>0.02</v>
      </c>
      <c r="AD310" s="19">
        <v>1.4000000000000002E-2</v>
      </c>
      <c r="AE310" s="17">
        <v>1.4799999999999999E-2</v>
      </c>
      <c r="AF310" s="17">
        <v>1.576E-2</v>
      </c>
      <c r="AG310" s="17">
        <v>1.6912E-2</v>
      </c>
      <c r="AH310" s="19">
        <v>1.6912E-2</v>
      </c>
      <c r="AI310" s="17">
        <v>1.6912E-2</v>
      </c>
      <c r="AJ310" s="17">
        <v>1.6912E-2</v>
      </c>
      <c r="AK310" s="17">
        <v>1.6912E-2</v>
      </c>
      <c r="AL310" s="17">
        <v>1.6912E-2</v>
      </c>
      <c r="AM310" s="17">
        <v>1.6912E-2</v>
      </c>
      <c r="AN310" s="17">
        <v>1.6912E-2</v>
      </c>
      <c r="AO310" s="17">
        <v>1.6912E-2</v>
      </c>
      <c r="AP310" s="17">
        <v>1.6912E-2</v>
      </c>
      <c r="AQ310" s="17">
        <v>1.6912E-2</v>
      </c>
      <c r="AR310" s="17">
        <v>1.6912E-2</v>
      </c>
      <c r="AS310" s="17">
        <v>1.6912E-2</v>
      </c>
      <c r="AT310" s="17">
        <v>1.6912E-2</v>
      </c>
      <c r="AU310" s="17">
        <v>1.6912E-2</v>
      </c>
      <c r="AV310" s="17">
        <v>1.6912E-2</v>
      </c>
      <c r="AW310" s="17">
        <v>1.6912E-2</v>
      </c>
      <c r="AX310" s="17">
        <v>1.6912E-2</v>
      </c>
      <c r="AY310" s="17">
        <v>1.6912E-2</v>
      </c>
      <c r="AZ310" s="17">
        <v>1.6912E-2</v>
      </c>
      <c r="BA310" s="17">
        <v>1.6912E-2</v>
      </c>
      <c r="BB310" s="17">
        <v>1.6912E-2</v>
      </c>
      <c r="BC310" s="17">
        <v>1.6912E-2</v>
      </c>
      <c r="BD310" s="17">
        <v>1.6912E-2</v>
      </c>
      <c r="BE310" s="17">
        <v>1.6912E-2</v>
      </c>
      <c r="BF310" s="17">
        <v>1.6912E-2</v>
      </c>
      <c r="BG310" s="17">
        <v>1.6912E-2</v>
      </c>
    </row>
    <row r="311" spans="1:59" s="8" customFormat="1" ht="12" customHeight="1" x14ac:dyDescent="0.25">
      <c r="A311" s="13" t="s">
        <v>61</v>
      </c>
      <c r="B311" s="8" t="s">
        <v>69</v>
      </c>
      <c r="C311" s="11" t="s">
        <v>51</v>
      </c>
      <c r="D311" s="17">
        <v>7.0000000000000007E-2</v>
      </c>
      <c r="E311" s="17">
        <v>0.03</v>
      </c>
      <c r="F311" s="17">
        <v>0.08</v>
      </c>
      <c r="G311" s="17">
        <v>0.06</v>
      </c>
      <c r="H311" s="17">
        <v>0.01</v>
      </c>
      <c r="I311" s="17">
        <v>0.03</v>
      </c>
      <c r="J311" s="17">
        <v>0.01</v>
      </c>
      <c r="K311" s="17">
        <v>0.02</v>
      </c>
      <c r="L311" s="18">
        <v>0.02</v>
      </c>
      <c r="M311" s="17">
        <v>0.01</v>
      </c>
      <c r="N311" s="17">
        <v>0.01</v>
      </c>
      <c r="O311" s="17">
        <v>0.01</v>
      </c>
      <c r="P311" s="17">
        <v>0</v>
      </c>
      <c r="Q311" s="17">
        <v>0.02</v>
      </c>
      <c r="R311" s="17">
        <v>0.04</v>
      </c>
      <c r="S311" s="17">
        <v>0.04</v>
      </c>
      <c r="T311" s="17">
        <v>0.04</v>
      </c>
      <c r="U311" s="17">
        <v>0.05</v>
      </c>
      <c r="V311" s="17">
        <v>7.0000000000000007E-2</v>
      </c>
      <c r="W311" s="17">
        <v>7.0000000000000007E-2</v>
      </c>
      <c r="X311" s="17">
        <v>0.1</v>
      </c>
      <c r="Y311" s="17">
        <v>0.09</v>
      </c>
      <c r="Z311" s="18">
        <v>0.1</v>
      </c>
      <c r="AA311" s="18">
        <v>0.09</v>
      </c>
      <c r="AB311" s="18">
        <v>0.11</v>
      </c>
      <c r="AC311" s="17">
        <v>0.06</v>
      </c>
      <c r="AD311" s="19">
        <v>0.09</v>
      </c>
      <c r="AE311" s="17">
        <v>0.09</v>
      </c>
      <c r="AF311" s="17">
        <v>8.7999999999999995E-2</v>
      </c>
      <c r="AG311" s="17">
        <v>8.7599999999999983E-2</v>
      </c>
      <c r="AH311" s="19">
        <v>8.7599999999999983E-2</v>
      </c>
      <c r="AI311" s="17">
        <v>8.7599999999999983E-2</v>
      </c>
      <c r="AJ311" s="17">
        <v>8.7599999999999983E-2</v>
      </c>
      <c r="AK311" s="17">
        <v>8.7599999999999983E-2</v>
      </c>
      <c r="AL311" s="17">
        <v>8.7599999999999983E-2</v>
      </c>
      <c r="AM311" s="17">
        <v>8.7599999999999983E-2</v>
      </c>
      <c r="AN311" s="17">
        <v>8.7599999999999983E-2</v>
      </c>
      <c r="AO311" s="17">
        <v>8.7599999999999983E-2</v>
      </c>
      <c r="AP311" s="17">
        <v>8.7599999999999983E-2</v>
      </c>
      <c r="AQ311" s="17">
        <v>8.7599999999999983E-2</v>
      </c>
      <c r="AR311" s="17">
        <v>8.7599999999999983E-2</v>
      </c>
      <c r="AS311" s="17">
        <v>8.7599999999999983E-2</v>
      </c>
      <c r="AT311" s="17">
        <v>8.7599999999999983E-2</v>
      </c>
      <c r="AU311" s="17">
        <v>8.7599999999999983E-2</v>
      </c>
      <c r="AV311" s="17">
        <v>8.7599999999999983E-2</v>
      </c>
      <c r="AW311" s="17">
        <v>8.7599999999999983E-2</v>
      </c>
      <c r="AX311" s="17">
        <v>8.7599999999999983E-2</v>
      </c>
      <c r="AY311" s="17">
        <v>8.7599999999999983E-2</v>
      </c>
      <c r="AZ311" s="17">
        <v>8.7599999999999983E-2</v>
      </c>
      <c r="BA311" s="17">
        <v>8.7599999999999983E-2</v>
      </c>
      <c r="BB311" s="17">
        <v>8.7599999999999983E-2</v>
      </c>
      <c r="BC311" s="17">
        <v>8.7599999999999983E-2</v>
      </c>
      <c r="BD311" s="17">
        <v>8.7599999999999983E-2</v>
      </c>
      <c r="BE311" s="17">
        <v>8.7599999999999983E-2</v>
      </c>
      <c r="BF311" s="17">
        <v>8.7599999999999983E-2</v>
      </c>
      <c r="BG311" s="17">
        <v>8.7599999999999983E-2</v>
      </c>
    </row>
    <row r="312" spans="1:59" s="8" customFormat="1" ht="12" customHeight="1" x14ac:dyDescent="0.25">
      <c r="A312" s="13" t="s">
        <v>62</v>
      </c>
      <c r="B312" s="8" t="s">
        <v>69</v>
      </c>
      <c r="C312" s="11" t="s">
        <v>51</v>
      </c>
      <c r="D312" s="17">
        <v>0.01</v>
      </c>
      <c r="E312" s="17">
        <v>0.02</v>
      </c>
      <c r="F312" s="17">
        <v>0.05</v>
      </c>
      <c r="G312" s="17">
        <v>0.05</v>
      </c>
      <c r="H312" s="17">
        <v>0.03</v>
      </c>
      <c r="I312" s="17">
        <v>0.04</v>
      </c>
      <c r="J312" s="17">
        <v>0.01</v>
      </c>
      <c r="K312" s="17">
        <v>0</v>
      </c>
      <c r="L312" s="18">
        <v>0.01</v>
      </c>
      <c r="M312" s="17">
        <v>0.01</v>
      </c>
      <c r="N312" s="17">
        <v>0.01</v>
      </c>
      <c r="O312" s="17">
        <v>0.01</v>
      </c>
      <c r="P312" s="17">
        <v>0.01</v>
      </c>
      <c r="Q312" s="17">
        <v>0.01</v>
      </c>
      <c r="R312" s="17">
        <v>0.01</v>
      </c>
      <c r="S312" s="17">
        <v>0.01</v>
      </c>
      <c r="T312" s="17">
        <v>0.01</v>
      </c>
      <c r="U312" s="17">
        <v>0.01</v>
      </c>
      <c r="V312" s="17">
        <v>0.01</v>
      </c>
      <c r="W312" s="17">
        <v>0.01</v>
      </c>
      <c r="X312" s="17">
        <v>0.01</v>
      </c>
      <c r="Y312" s="17">
        <v>0.01</v>
      </c>
      <c r="Z312" s="18">
        <v>0.01</v>
      </c>
      <c r="AA312" s="18">
        <v>0.01</v>
      </c>
      <c r="AB312" s="18">
        <v>0.01</v>
      </c>
      <c r="AC312" s="17">
        <v>0.01</v>
      </c>
      <c r="AD312" s="19">
        <v>0.01</v>
      </c>
      <c r="AE312" s="17">
        <v>0.01</v>
      </c>
      <c r="AF312" s="17">
        <v>0.01</v>
      </c>
      <c r="AG312" s="17">
        <v>0.01</v>
      </c>
      <c r="AH312" s="19">
        <v>0.01</v>
      </c>
      <c r="AI312" s="17">
        <v>0.01</v>
      </c>
      <c r="AJ312" s="17">
        <v>0.01</v>
      </c>
      <c r="AK312" s="17">
        <v>0.01</v>
      </c>
      <c r="AL312" s="17">
        <v>0.01</v>
      </c>
      <c r="AM312" s="17">
        <v>0.01</v>
      </c>
      <c r="AN312" s="17">
        <v>0.01</v>
      </c>
      <c r="AO312" s="17">
        <v>0.01</v>
      </c>
      <c r="AP312" s="17">
        <v>0.01</v>
      </c>
      <c r="AQ312" s="17">
        <v>0.01</v>
      </c>
      <c r="AR312" s="17">
        <v>0.01</v>
      </c>
      <c r="AS312" s="17">
        <v>0.01</v>
      </c>
      <c r="AT312" s="17">
        <v>0.01</v>
      </c>
      <c r="AU312" s="17">
        <v>0.01</v>
      </c>
      <c r="AV312" s="17">
        <v>0.01</v>
      </c>
      <c r="AW312" s="17">
        <v>0.01</v>
      </c>
      <c r="AX312" s="17">
        <v>0.01</v>
      </c>
      <c r="AY312" s="17">
        <v>0.01</v>
      </c>
      <c r="AZ312" s="17">
        <v>0.01</v>
      </c>
      <c r="BA312" s="17">
        <v>0.01</v>
      </c>
      <c r="BB312" s="17">
        <v>0.01</v>
      </c>
      <c r="BC312" s="17">
        <v>0.01</v>
      </c>
      <c r="BD312" s="17">
        <v>0.01</v>
      </c>
      <c r="BE312" s="17">
        <v>0.01</v>
      </c>
      <c r="BF312" s="17">
        <v>0.01</v>
      </c>
      <c r="BG312" s="17">
        <v>0.01</v>
      </c>
    </row>
    <row r="313" spans="1:59" s="8" customFormat="1" ht="12" customHeight="1" x14ac:dyDescent="0.25">
      <c r="A313" s="13" t="s">
        <v>63</v>
      </c>
      <c r="B313" s="8" t="s">
        <v>69</v>
      </c>
      <c r="C313" s="11" t="s">
        <v>51</v>
      </c>
      <c r="D313" s="17">
        <v>0.06</v>
      </c>
      <c r="E313" s="17">
        <v>0.02</v>
      </c>
      <c r="F313" s="17">
        <v>0.02</v>
      </c>
      <c r="G313" s="17">
        <v>0.03</v>
      </c>
      <c r="H313" s="17">
        <v>0.01</v>
      </c>
      <c r="I313" s="17">
        <v>0.01</v>
      </c>
      <c r="J313" s="17">
        <v>0.01</v>
      </c>
      <c r="K313" s="17">
        <v>0.01</v>
      </c>
      <c r="L313" s="18">
        <v>0.01</v>
      </c>
      <c r="M313" s="17">
        <v>0.01</v>
      </c>
      <c r="N313" s="17">
        <v>0.01</v>
      </c>
      <c r="O313" s="17">
        <v>0</v>
      </c>
      <c r="P313" s="17">
        <v>0</v>
      </c>
      <c r="Q313" s="17">
        <v>0.01</v>
      </c>
      <c r="R313" s="17">
        <v>0.02</v>
      </c>
      <c r="S313" s="17">
        <v>0.03</v>
      </c>
      <c r="T313" s="17">
        <v>0.04</v>
      </c>
      <c r="U313" s="17">
        <v>0.04</v>
      </c>
      <c r="V313" s="17">
        <v>0.04</v>
      </c>
      <c r="W313" s="17">
        <v>0.04</v>
      </c>
      <c r="X313" s="17">
        <v>0.04</v>
      </c>
      <c r="Y313" s="17">
        <v>0.05</v>
      </c>
      <c r="Z313" s="18">
        <v>0.05</v>
      </c>
      <c r="AA313" s="18">
        <v>0.05</v>
      </c>
      <c r="AB313" s="18">
        <v>0.03</v>
      </c>
      <c r="AC313" s="17">
        <v>0.01</v>
      </c>
      <c r="AD313" s="19">
        <v>3.8000000000000006E-2</v>
      </c>
      <c r="AE313" s="17">
        <v>3.5600000000000007E-2</v>
      </c>
      <c r="AF313" s="17">
        <v>3.2720000000000006E-2</v>
      </c>
      <c r="AG313" s="17">
        <v>2.9264000000000005E-2</v>
      </c>
      <c r="AH313" s="19">
        <v>2.9264000000000005E-2</v>
      </c>
      <c r="AI313" s="17">
        <v>2.9264000000000005E-2</v>
      </c>
      <c r="AJ313" s="17">
        <v>2.9264000000000005E-2</v>
      </c>
      <c r="AK313" s="17">
        <v>2.9264000000000005E-2</v>
      </c>
      <c r="AL313" s="17">
        <v>2.9264000000000005E-2</v>
      </c>
      <c r="AM313" s="17">
        <v>2.9264000000000005E-2</v>
      </c>
      <c r="AN313" s="17">
        <v>2.9264000000000005E-2</v>
      </c>
      <c r="AO313" s="17">
        <v>2.9264000000000005E-2</v>
      </c>
      <c r="AP313" s="17">
        <v>2.9264000000000005E-2</v>
      </c>
      <c r="AQ313" s="17">
        <v>2.9264000000000005E-2</v>
      </c>
      <c r="AR313" s="17">
        <v>2.9264000000000005E-2</v>
      </c>
      <c r="AS313" s="17">
        <v>2.9264000000000005E-2</v>
      </c>
      <c r="AT313" s="17">
        <v>2.9264000000000005E-2</v>
      </c>
      <c r="AU313" s="17">
        <v>2.9264000000000005E-2</v>
      </c>
      <c r="AV313" s="17">
        <v>2.9264000000000005E-2</v>
      </c>
      <c r="AW313" s="17">
        <v>2.9264000000000005E-2</v>
      </c>
      <c r="AX313" s="17">
        <v>2.9264000000000005E-2</v>
      </c>
      <c r="AY313" s="17">
        <v>2.9264000000000005E-2</v>
      </c>
      <c r="AZ313" s="17">
        <v>2.9264000000000005E-2</v>
      </c>
      <c r="BA313" s="17">
        <v>2.9264000000000005E-2</v>
      </c>
      <c r="BB313" s="17">
        <v>2.9264000000000005E-2</v>
      </c>
      <c r="BC313" s="17">
        <v>2.9264000000000005E-2</v>
      </c>
      <c r="BD313" s="17">
        <v>2.9264000000000005E-2</v>
      </c>
      <c r="BE313" s="17">
        <v>2.9264000000000005E-2</v>
      </c>
      <c r="BF313" s="17">
        <v>2.9264000000000005E-2</v>
      </c>
      <c r="BG313" s="17">
        <v>2.9264000000000005E-2</v>
      </c>
    </row>
    <row r="314" spans="1:59" s="8" customFormat="1" ht="12" customHeight="1" x14ac:dyDescent="0.25">
      <c r="A314" s="13" t="s">
        <v>64</v>
      </c>
      <c r="B314" s="8" t="s">
        <v>69</v>
      </c>
      <c r="C314" s="11" t="s">
        <v>51</v>
      </c>
      <c r="D314" s="17">
        <v>7.0000000000000007E-2</v>
      </c>
      <c r="E314" s="17">
        <v>0.05</v>
      </c>
      <c r="F314" s="17">
        <v>0.12</v>
      </c>
      <c r="G314" s="17">
        <v>0.2</v>
      </c>
      <c r="H314" s="17">
        <v>0.04</v>
      </c>
      <c r="I314" s="17">
        <v>0.03</v>
      </c>
      <c r="J314" s="17">
        <v>0.01</v>
      </c>
      <c r="K314" s="17">
        <v>0.01</v>
      </c>
      <c r="L314" s="18">
        <v>0.01</v>
      </c>
      <c r="M314" s="17">
        <v>0.01</v>
      </c>
      <c r="N314" s="17">
        <v>0.01</v>
      </c>
      <c r="O314" s="17">
        <v>0.01</v>
      </c>
      <c r="P314" s="17">
        <v>0.01</v>
      </c>
      <c r="Q314" s="17">
        <v>0</v>
      </c>
      <c r="R314" s="17">
        <v>0.02</v>
      </c>
      <c r="S314" s="17">
        <v>0.02</v>
      </c>
      <c r="T314" s="17">
        <v>0.02</v>
      </c>
      <c r="U314" s="17">
        <v>0.02</v>
      </c>
      <c r="V314" s="17">
        <v>0.02</v>
      </c>
      <c r="W314" s="17">
        <v>0.02</v>
      </c>
      <c r="X314" s="17">
        <v>0.02</v>
      </c>
      <c r="Y314" s="17">
        <v>0.02</v>
      </c>
      <c r="Z314" s="18">
        <v>0.02</v>
      </c>
      <c r="AA314" s="18">
        <v>0.02</v>
      </c>
      <c r="AB314" s="18">
        <v>0.02</v>
      </c>
      <c r="AC314" s="17">
        <v>0.01</v>
      </c>
      <c r="AD314" s="19">
        <v>1.7999999999999999E-2</v>
      </c>
      <c r="AE314" s="17">
        <v>1.7599999999999998E-2</v>
      </c>
      <c r="AF314" s="17">
        <v>1.7120000000000003E-2</v>
      </c>
      <c r="AG314" s="17">
        <v>1.6543999999999996E-2</v>
      </c>
      <c r="AH314" s="19">
        <v>1.6543999999999996E-2</v>
      </c>
      <c r="AI314" s="17">
        <v>1.6543999999999996E-2</v>
      </c>
      <c r="AJ314" s="17">
        <v>1.6543999999999996E-2</v>
      </c>
      <c r="AK314" s="17">
        <v>1.6543999999999996E-2</v>
      </c>
      <c r="AL314" s="17">
        <v>1.6543999999999996E-2</v>
      </c>
      <c r="AM314" s="17">
        <v>1.6543999999999996E-2</v>
      </c>
      <c r="AN314" s="17">
        <v>1.6543999999999996E-2</v>
      </c>
      <c r="AO314" s="17">
        <v>1.6543999999999996E-2</v>
      </c>
      <c r="AP314" s="17">
        <v>1.6543999999999996E-2</v>
      </c>
      <c r="AQ314" s="17">
        <v>1.6543999999999996E-2</v>
      </c>
      <c r="AR314" s="17">
        <v>1.6543999999999996E-2</v>
      </c>
      <c r="AS314" s="17">
        <v>1.6543999999999996E-2</v>
      </c>
      <c r="AT314" s="17">
        <v>1.6543999999999996E-2</v>
      </c>
      <c r="AU314" s="17">
        <v>1.6543999999999996E-2</v>
      </c>
      <c r="AV314" s="17">
        <v>1.6543999999999996E-2</v>
      </c>
      <c r="AW314" s="17">
        <v>1.6543999999999996E-2</v>
      </c>
      <c r="AX314" s="17">
        <v>1.6543999999999996E-2</v>
      </c>
      <c r="AY314" s="17">
        <v>1.6543999999999996E-2</v>
      </c>
      <c r="AZ314" s="17">
        <v>1.6543999999999996E-2</v>
      </c>
      <c r="BA314" s="17">
        <v>1.6543999999999996E-2</v>
      </c>
      <c r="BB314" s="17">
        <v>1.6543999999999996E-2</v>
      </c>
      <c r="BC314" s="17">
        <v>1.6543999999999996E-2</v>
      </c>
      <c r="BD314" s="17">
        <v>1.6543999999999996E-2</v>
      </c>
      <c r="BE314" s="17">
        <v>1.6543999999999996E-2</v>
      </c>
      <c r="BF314" s="17">
        <v>1.6543999999999996E-2</v>
      </c>
      <c r="BG314" s="17">
        <v>1.6543999999999996E-2</v>
      </c>
    </row>
    <row r="315" spans="1:59" s="8" customFormat="1" ht="12" customHeight="1" x14ac:dyDescent="0.25">
      <c r="A315" s="13" t="s">
        <v>65</v>
      </c>
      <c r="B315" s="8" t="s">
        <v>69</v>
      </c>
      <c r="C315" s="11" t="s">
        <v>51</v>
      </c>
      <c r="D315" s="17">
        <v>0.03</v>
      </c>
      <c r="E315" s="17">
        <v>0.03</v>
      </c>
      <c r="F315" s="17">
        <v>0.06</v>
      </c>
      <c r="G315" s="17">
        <v>0.05</v>
      </c>
      <c r="H315" s="17">
        <v>0.04</v>
      </c>
      <c r="I315" s="17">
        <v>0.04</v>
      </c>
      <c r="J315" s="17">
        <v>0.03</v>
      </c>
      <c r="K315" s="17">
        <v>0.01</v>
      </c>
      <c r="L315" s="18">
        <v>0.02</v>
      </c>
      <c r="M315" s="17">
        <v>0.02</v>
      </c>
      <c r="N315" s="17">
        <v>0.02</v>
      </c>
      <c r="O315" s="17">
        <v>0.02</v>
      </c>
      <c r="P315" s="17">
        <v>0.02</v>
      </c>
      <c r="Q315" s="17">
        <v>0.01</v>
      </c>
      <c r="R315" s="17">
        <v>0.01</v>
      </c>
      <c r="S315" s="17">
        <v>0.01</v>
      </c>
      <c r="T315" s="17">
        <v>0.01</v>
      </c>
      <c r="U315" s="17">
        <v>0.01</v>
      </c>
      <c r="V315" s="17">
        <v>0.01</v>
      </c>
      <c r="W315" s="17">
        <v>0.01</v>
      </c>
      <c r="X315" s="17">
        <v>0.01</v>
      </c>
      <c r="Y315" s="17">
        <v>0.01</v>
      </c>
      <c r="Z315" s="18">
        <v>0</v>
      </c>
      <c r="AA315" s="18">
        <v>0.01</v>
      </c>
      <c r="AB315" s="18">
        <v>0</v>
      </c>
      <c r="AC315" s="17">
        <v>0.02</v>
      </c>
      <c r="AD315" s="19">
        <v>8.0000000000000002E-3</v>
      </c>
      <c r="AE315" s="17">
        <v>7.6E-3</v>
      </c>
      <c r="AF315" s="17">
        <v>9.1199999999999996E-3</v>
      </c>
      <c r="AG315" s="17">
        <v>8.9439999999999988E-3</v>
      </c>
      <c r="AH315" s="19">
        <v>8.9439999999999988E-3</v>
      </c>
      <c r="AI315" s="17">
        <v>8.9439999999999988E-3</v>
      </c>
      <c r="AJ315" s="17">
        <v>8.9439999999999988E-3</v>
      </c>
      <c r="AK315" s="17">
        <v>8.9439999999999988E-3</v>
      </c>
      <c r="AL315" s="17">
        <v>8.9439999999999988E-3</v>
      </c>
      <c r="AM315" s="17">
        <v>8.9439999999999988E-3</v>
      </c>
      <c r="AN315" s="17">
        <v>8.9439999999999988E-3</v>
      </c>
      <c r="AO315" s="17">
        <v>8.9439999999999988E-3</v>
      </c>
      <c r="AP315" s="17">
        <v>8.9439999999999988E-3</v>
      </c>
      <c r="AQ315" s="17">
        <v>8.9439999999999988E-3</v>
      </c>
      <c r="AR315" s="17">
        <v>8.9439999999999988E-3</v>
      </c>
      <c r="AS315" s="17">
        <v>8.9439999999999988E-3</v>
      </c>
      <c r="AT315" s="17">
        <v>8.9439999999999988E-3</v>
      </c>
      <c r="AU315" s="17">
        <v>8.9439999999999988E-3</v>
      </c>
      <c r="AV315" s="17">
        <v>8.9439999999999988E-3</v>
      </c>
      <c r="AW315" s="17">
        <v>8.9439999999999988E-3</v>
      </c>
      <c r="AX315" s="17">
        <v>8.9439999999999988E-3</v>
      </c>
      <c r="AY315" s="17">
        <v>8.9439999999999988E-3</v>
      </c>
      <c r="AZ315" s="17">
        <v>8.9439999999999988E-3</v>
      </c>
      <c r="BA315" s="17">
        <v>8.9439999999999988E-3</v>
      </c>
      <c r="BB315" s="17">
        <v>8.9439999999999988E-3</v>
      </c>
      <c r="BC315" s="17">
        <v>8.9439999999999988E-3</v>
      </c>
      <c r="BD315" s="17">
        <v>8.9439999999999988E-3</v>
      </c>
      <c r="BE315" s="17">
        <v>8.9439999999999988E-3</v>
      </c>
      <c r="BF315" s="17">
        <v>8.9439999999999988E-3</v>
      </c>
      <c r="BG315" s="17">
        <v>8.9439999999999988E-3</v>
      </c>
    </row>
    <row r="316" spans="1:59" s="8" customFormat="1" ht="12" customHeight="1" x14ac:dyDescent="0.25">
      <c r="A316" s="13" t="s">
        <v>66</v>
      </c>
      <c r="B316" s="8" t="s">
        <v>69</v>
      </c>
      <c r="C316" s="11" t="s">
        <v>51</v>
      </c>
      <c r="D316" s="17">
        <v>0.1</v>
      </c>
      <c r="E316" s="17">
        <v>0.17</v>
      </c>
      <c r="F316" s="17">
        <v>0.22</v>
      </c>
      <c r="G316" s="17">
        <v>0.26</v>
      </c>
      <c r="H316" s="17">
        <v>0.23</v>
      </c>
      <c r="I316" s="17">
        <v>0.28000000000000003</v>
      </c>
      <c r="J316" s="17">
        <v>0.23</v>
      </c>
      <c r="K316" s="17">
        <v>0.25</v>
      </c>
      <c r="L316" s="18">
        <v>0.15</v>
      </c>
      <c r="M316" s="17">
        <v>0.1</v>
      </c>
      <c r="N316" s="17">
        <v>0.11</v>
      </c>
      <c r="O316" s="17">
        <v>0.1</v>
      </c>
      <c r="P316" s="17">
        <v>0.12</v>
      </c>
      <c r="Q316" s="17">
        <v>0.1</v>
      </c>
      <c r="R316" s="17">
        <v>0.1</v>
      </c>
      <c r="S316" s="17">
        <v>0.11</v>
      </c>
      <c r="T316" s="17">
        <v>0.09</v>
      </c>
      <c r="U316" s="17">
        <v>7.0000000000000007E-2</v>
      </c>
      <c r="V316" s="17">
        <v>7.0000000000000007E-2</v>
      </c>
      <c r="W316" s="17">
        <v>0.08</v>
      </c>
      <c r="X316" s="17">
        <v>0.08</v>
      </c>
      <c r="Y316" s="17">
        <v>0.05</v>
      </c>
      <c r="Z316" s="18">
        <v>0.06</v>
      </c>
      <c r="AA316" s="18">
        <v>0.06</v>
      </c>
      <c r="AB316" s="18">
        <v>0.06</v>
      </c>
      <c r="AC316" s="17">
        <v>7.0000000000000007E-2</v>
      </c>
      <c r="AD316" s="19">
        <v>0.06</v>
      </c>
      <c r="AE316" s="17">
        <v>6.2E-2</v>
      </c>
      <c r="AF316" s="17">
        <v>6.2399999999999997E-2</v>
      </c>
      <c r="AG316" s="17">
        <v>6.2880000000000005E-2</v>
      </c>
      <c r="AH316" s="19">
        <v>6.2880000000000005E-2</v>
      </c>
      <c r="AI316" s="17">
        <v>6.2880000000000005E-2</v>
      </c>
      <c r="AJ316" s="17">
        <v>6.2880000000000005E-2</v>
      </c>
      <c r="AK316" s="17">
        <v>6.2880000000000005E-2</v>
      </c>
      <c r="AL316" s="17">
        <v>6.2880000000000005E-2</v>
      </c>
      <c r="AM316" s="17">
        <v>6.2880000000000005E-2</v>
      </c>
      <c r="AN316" s="17">
        <v>6.2880000000000005E-2</v>
      </c>
      <c r="AO316" s="17">
        <v>6.2880000000000005E-2</v>
      </c>
      <c r="AP316" s="17">
        <v>6.2880000000000005E-2</v>
      </c>
      <c r="AQ316" s="17">
        <v>6.2880000000000005E-2</v>
      </c>
      <c r="AR316" s="17">
        <v>6.2880000000000005E-2</v>
      </c>
      <c r="AS316" s="17">
        <v>6.2880000000000005E-2</v>
      </c>
      <c r="AT316" s="17">
        <v>6.2880000000000005E-2</v>
      </c>
      <c r="AU316" s="17">
        <v>6.2880000000000005E-2</v>
      </c>
      <c r="AV316" s="17">
        <v>6.2880000000000005E-2</v>
      </c>
      <c r="AW316" s="17">
        <v>6.2880000000000005E-2</v>
      </c>
      <c r="AX316" s="17">
        <v>6.2880000000000005E-2</v>
      </c>
      <c r="AY316" s="17">
        <v>6.2880000000000005E-2</v>
      </c>
      <c r="AZ316" s="17">
        <v>6.2880000000000005E-2</v>
      </c>
      <c r="BA316" s="17">
        <v>6.2880000000000005E-2</v>
      </c>
      <c r="BB316" s="17">
        <v>6.2880000000000005E-2</v>
      </c>
      <c r="BC316" s="17">
        <v>6.2880000000000005E-2</v>
      </c>
      <c r="BD316" s="17">
        <v>6.2880000000000005E-2</v>
      </c>
      <c r="BE316" s="17">
        <v>6.2880000000000005E-2</v>
      </c>
      <c r="BF316" s="17">
        <v>6.2880000000000005E-2</v>
      </c>
      <c r="BG316" s="17">
        <v>6.2880000000000005E-2</v>
      </c>
    </row>
    <row r="317" spans="1:59" s="8" customFormat="1" ht="12" customHeight="1" x14ac:dyDescent="0.25">
      <c r="A317" s="13" t="s">
        <v>49</v>
      </c>
      <c r="B317" s="8" t="s">
        <v>69</v>
      </c>
      <c r="C317" s="11" t="s">
        <v>67</v>
      </c>
      <c r="D317" s="17">
        <v>0.750184459606275</v>
      </c>
      <c r="E317" s="17">
        <v>0.75392917312777274</v>
      </c>
      <c r="F317" s="17">
        <v>0.78874711053182389</v>
      </c>
      <c r="G317" s="17">
        <v>0.84869022891197654</v>
      </c>
      <c r="H317" s="17">
        <v>0.87892297334790315</v>
      </c>
      <c r="I317" s="17">
        <v>0.89645751756635628</v>
      </c>
      <c r="J317" s="17">
        <v>0.91332821067778869</v>
      </c>
      <c r="K317" s="17">
        <v>0.92999525320025</v>
      </c>
      <c r="L317" s="18">
        <v>0.95249528196734878</v>
      </c>
      <c r="M317" s="17">
        <v>0.95690039936631888</v>
      </c>
      <c r="N317" s="17">
        <v>0.96250568919336199</v>
      </c>
      <c r="O317" s="17">
        <v>0.96445553473365131</v>
      </c>
      <c r="P317" s="17">
        <v>0.97049659168737712</v>
      </c>
      <c r="Q317" s="17">
        <v>0.97219584126824343</v>
      </c>
      <c r="R317" s="17">
        <v>0.96799534564092982</v>
      </c>
      <c r="S317" s="17">
        <v>0.97364475391695504</v>
      </c>
      <c r="T317" s="17">
        <v>0.97906761441128609</v>
      </c>
      <c r="U317" s="17">
        <v>0.98163834861766142</v>
      </c>
      <c r="V317" s="17">
        <v>0.98332544305762504</v>
      </c>
      <c r="W317" s="17">
        <v>0.98327108768591653</v>
      </c>
      <c r="X317" s="17">
        <v>0.98326069623124646</v>
      </c>
      <c r="Y317" s="17">
        <v>0.98180984741508037</v>
      </c>
      <c r="Z317" s="18">
        <v>0.982883750899748</v>
      </c>
      <c r="AA317" s="18">
        <v>0.98365137680609716</v>
      </c>
      <c r="AB317" s="18">
        <v>0.98379154746456243</v>
      </c>
      <c r="AC317" s="17">
        <v>0.98741877003782341</v>
      </c>
      <c r="AD317" s="19">
        <v>0.98391105852466221</v>
      </c>
      <c r="AE317" s="17">
        <v>0.9843313007465786</v>
      </c>
      <c r="AF317" s="17">
        <v>0.98462081071594487</v>
      </c>
      <c r="AG317" s="17">
        <v>0.98481469749791428</v>
      </c>
      <c r="AH317" s="19">
        <v>0.98481469749791428</v>
      </c>
      <c r="AI317" s="17">
        <v>0.98481469749791428</v>
      </c>
      <c r="AJ317" s="17">
        <v>0.98481469749791428</v>
      </c>
      <c r="AK317" s="17">
        <v>0.98481469749791428</v>
      </c>
      <c r="AL317" s="17">
        <v>0.98481469749791428</v>
      </c>
      <c r="AM317" s="17">
        <v>0.98481469749791428</v>
      </c>
      <c r="AN317" s="17">
        <v>0.98481469749791428</v>
      </c>
      <c r="AO317" s="17">
        <v>0.98481469749791428</v>
      </c>
      <c r="AP317" s="17">
        <v>0.98481469749791428</v>
      </c>
      <c r="AQ317" s="17">
        <v>0.98481469749791428</v>
      </c>
      <c r="AR317" s="17">
        <v>0.98481469749791428</v>
      </c>
      <c r="AS317" s="17">
        <v>0.98481469749791428</v>
      </c>
      <c r="AT317" s="17">
        <v>0.98481469749791428</v>
      </c>
      <c r="AU317" s="17">
        <v>0.98481469749791428</v>
      </c>
      <c r="AV317" s="17">
        <v>0.98481469749791428</v>
      </c>
      <c r="AW317" s="17">
        <v>0.98481469749791428</v>
      </c>
      <c r="AX317" s="17">
        <v>0.98481469749791428</v>
      </c>
      <c r="AY317" s="17">
        <v>0.98481469749791428</v>
      </c>
      <c r="AZ317" s="17">
        <v>0.98481469749791428</v>
      </c>
      <c r="BA317" s="17">
        <v>0.98481469749791428</v>
      </c>
      <c r="BB317" s="17">
        <v>0.98481469749791428</v>
      </c>
      <c r="BC317" s="17">
        <v>0.98481469749791428</v>
      </c>
      <c r="BD317" s="17">
        <v>0.98481469749791428</v>
      </c>
      <c r="BE317" s="17">
        <v>0.98481469749791428</v>
      </c>
      <c r="BF317" s="17">
        <v>0.98481469749791428</v>
      </c>
      <c r="BG317" s="17">
        <v>0.98481469749791428</v>
      </c>
    </row>
    <row r="318" spans="1:59" s="8" customFormat="1" ht="12" customHeight="1" x14ac:dyDescent="0.25">
      <c r="A318" s="13" t="s">
        <v>52</v>
      </c>
      <c r="B318" s="8" t="s">
        <v>69</v>
      </c>
      <c r="C318" s="11" t="s">
        <v>67</v>
      </c>
      <c r="D318" s="17">
        <v>0.97</v>
      </c>
      <c r="E318" s="17">
        <v>0.98</v>
      </c>
      <c r="F318" s="17">
        <v>0.98</v>
      </c>
      <c r="G318" s="17">
        <v>0.98</v>
      </c>
      <c r="H318" s="17">
        <v>0.97</v>
      </c>
      <c r="I318" s="17">
        <v>0.96</v>
      </c>
      <c r="J318" s="17">
        <v>0.95</v>
      </c>
      <c r="K318" s="17">
        <v>0.91</v>
      </c>
      <c r="L318" s="18">
        <v>0.95</v>
      </c>
      <c r="M318" s="17">
        <v>0.95</v>
      </c>
      <c r="N318" s="17">
        <v>0.95</v>
      </c>
      <c r="O318" s="17">
        <v>0.96</v>
      </c>
      <c r="P318" s="17">
        <v>0.97</v>
      </c>
      <c r="Q318" s="17">
        <v>0.96</v>
      </c>
      <c r="R318" s="17">
        <v>0.98</v>
      </c>
      <c r="S318" s="17">
        <v>0.97</v>
      </c>
      <c r="T318" s="17">
        <v>0.99</v>
      </c>
      <c r="U318" s="17">
        <v>0.98</v>
      </c>
      <c r="V318" s="17">
        <v>0.99</v>
      </c>
      <c r="W318" s="17">
        <v>0.99</v>
      </c>
      <c r="X318" s="17">
        <v>0.99</v>
      </c>
      <c r="Y318" s="17">
        <v>0.99</v>
      </c>
      <c r="Z318" s="18">
        <v>1</v>
      </c>
      <c r="AA318" s="18">
        <v>0.99</v>
      </c>
      <c r="AB318" s="18">
        <v>0.98</v>
      </c>
      <c r="AC318" s="17">
        <v>0.97</v>
      </c>
      <c r="AD318" s="19">
        <v>0.98599999999999999</v>
      </c>
      <c r="AE318" s="17">
        <v>0.98519999999999985</v>
      </c>
      <c r="AF318" s="17">
        <v>0.98224</v>
      </c>
      <c r="AG318" s="17">
        <v>0.980688</v>
      </c>
      <c r="AH318" s="19">
        <v>0.980688</v>
      </c>
      <c r="AI318" s="17">
        <v>0.980688</v>
      </c>
      <c r="AJ318" s="17">
        <v>0.980688</v>
      </c>
      <c r="AK318" s="17">
        <v>0.980688</v>
      </c>
      <c r="AL318" s="17">
        <v>0.980688</v>
      </c>
      <c r="AM318" s="17">
        <v>0.980688</v>
      </c>
      <c r="AN318" s="17">
        <v>0.980688</v>
      </c>
      <c r="AO318" s="17">
        <v>0.980688</v>
      </c>
      <c r="AP318" s="17">
        <v>0.980688</v>
      </c>
      <c r="AQ318" s="17">
        <v>0.980688</v>
      </c>
      <c r="AR318" s="17">
        <v>0.980688</v>
      </c>
      <c r="AS318" s="17">
        <v>0.980688</v>
      </c>
      <c r="AT318" s="17">
        <v>0.980688</v>
      </c>
      <c r="AU318" s="17">
        <v>0.980688</v>
      </c>
      <c r="AV318" s="17">
        <v>0.980688</v>
      </c>
      <c r="AW318" s="17">
        <v>0.980688</v>
      </c>
      <c r="AX318" s="17">
        <v>0.980688</v>
      </c>
      <c r="AY318" s="17">
        <v>0.980688</v>
      </c>
      <c r="AZ318" s="17">
        <v>0.980688</v>
      </c>
      <c r="BA318" s="17">
        <v>0.980688</v>
      </c>
      <c r="BB318" s="17">
        <v>0.980688</v>
      </c>
      <c r="BC318" s="17">
        <v>0.980688</v>
      </c>
      <c r="BD318" s="17">
        <v>0.980688</v>
      </c>
      <c r="BE318" s="17">
        <v>0.980688</v>
      </c>
      <c r="BF318" s="17">
        <v>0.980688</v>
      </c>
      <c r="BG318" s="17">
        <v>0.980688</v>
      </c>
    </row>
    <row r="319" spans="1:59" s="8" customFormat="1" ht="12" customHeight="1" x14ac:dyDescent="0.25">
      <c r="A319" s="13" t="s">
        <v>53</v>
      </c>
      <c r="B319" s="8" t="s">
        <v>69</v>
      </c>
      <c r="C319" s="11" t="s">
        <v>67</v>
      </c>
      <c r="D319" s="17">
        <v>0.69</v>
      </c>
      <c r="E319" s="17">
        <v>0.55000000000000004</v>
      </c>
      <c r="F319" s="17">
        <v>0.53</v>
      </c>
      <c r="G319" s="17">
        <v>0.56999999999999995</v>
      </c>
      <c r="H319" s="17">
        <v>0.61</v>
      </c>
      <c r="I319" s="17">
        <v>0.64</v>
      </c>
      <c r="J319" s="17">
        <v>0.72</v>
      </c>
      <c r="K319" s="17">
        <v>0.75</v>
      </c>
      <c r="L319" s="18">
        <v>0.73</v>
      </c>
      <c r="M319" s="17">
        <v>0.81</v>
      </c>
      <c r="N319" s="17">
        <v>0.82</v>
      </c>
      <c r="O319" s="17">
        <v>0.85</v>
      </c>
      <c r="P319" s="17">
        <v>0.82</v>
      </c>
      <c r="Q319" s="17">
        <v>0.84</v>
      </c>
      <c r="R319" s="17">
        <v>0.85</v>
      </c>
      <c r="S319" s="17">
        <v>0.91</v>
      </c>
      <c r="T319" s="17">
        <v>0.91</v>
      </c>
      <c r="U319" s="17">
        <v>0.94</v>
      </c>
      <c r="V319" s="17">
        <v>0.94</v>
      </c>
      <c r="W319" s="17">
        <v>0.95</v>
      </c>
      <c r="X319" s="17">
        <v>0.94</v>
      </c>
      <c r="Y319" s="17">
        <v>0.96</v>
      </c>
      <c r="Z319" s="18">
        <v>0.96</v>
      </c>
      <c r="AA319" s="18">
        <v>0.95</v>
      </c>
      <c r="AB319" s="18">
        <v>0.95</v>
      </c>
      <c r="AC319" s="17">
        <v>0.95</v>
      </c>
      <c r="AD319" s="19">
        <v>0.95400000000000007</v>
      </c>
      <c r="AE319" s="17">
        <v>0.95279999999999987</v>
      </c>
      <c r="AF319" s="17">
        <v>0.95135999999999998</v>
      </c>
      <c r="AG319" s="17">
        <v>0.95163200000000003</v>
      </c>
      <c r="AH319" s="19">
        <v>0.95163200000000003</v>
      </c>
      <c r="AI319" s="17">
        <v>0.95163200000000003</v>
      </c>
      <c r="AJ319" s="17">
        <v>0.95163200000000003</v>
      </c>
      <c r="AK319" s="17">
        <v>0.95163200000000003</v>
      </c>
      <c r="AL319" s="17">
        <v>0.95163200000000003</v>
      </c>
      <c r="AM319" s="17">
        <v>0.95163200000000003</v>
      </c>
      <c r="AN319" s="17">
        <v>0.95163200000000003</v>
      </c>
      <c r="AO319" s="17">
        <v>0.95163200000000003</v>
      </c>
      <c r="AP319" s="17">
        <v>0.95163200000000003</v>
      </c>
      <c r="AQ319" s="17">
        <v>0.95163200000000003</v>
      </c>
      <c r="AR319" s="17">
        <v>0.95163200000000003</v>
      </c>
      <c r="AS319" s="17">
        <v>0.95163200000000003</v>
      </c>
      <c r="AT319" s="17">
        <v>0.95163200000000003</v>
      </c>
      <c r="AU319" s="17">
        <v>0.95163200000000003</v>
      </c>
      <c r="AV319" s="17">
        <v>0.95163200000000003</v>
      </c>
      <c r="AW319" s="17">
        <v>0.95163200000000003</v>
      </c>
      <c r="AX319" s="17">
        <v>0.95163200000000003</v>
      </c>
      <c r="AY319" s="17">
        <v>0.95163200000000003</v>
      </c>
      <c r="AZ319" s="17">
        <v>0.95163200000000003</v>
      </c>
      <c r="BA319" s="17">
        <v>0.95163200000000003</v>
      </c>
      <c r="BB319" s="17">
        <v>0.95163200000000003</v>
      </c>
      <c r="BC319" s="17">
        <v>0.95163200000000003</v>
      </c>
      <c r="BD319" s="17">
        <v>0.95163200000000003</v>
      </c>
      <c r="BE319" s="17">
        <v>0.95163200000000003</v>
      </c>
      <c r="BF319" s="17">
        <v>0.95163200000000003</v>
      </c>
      <c r="BG319" s="17">
        <v>0.95163200000000003</v>
      </c>
    </row>
    <row r="320" spans="1:59" s="8" customFormat="1" ht="12" customHeight="1" x14ac:dyDescent="0.25">
      <c r="A320" s="13" t="s">
        <v>54</v>
      </c>
      <c r="B320" s="8" t="s">
        <v>69</v>
      </c>
      <c r="C320" s="11" t="s">
        <v>67</v>
      </c>
      <c r="D320" s="17">
        <v>0.97</v>
      </c>
      <c r="E320" s="17">
        <v>0.96</v>
      </c>
      <c r="F320" s="17">
        <v>0.93</v>
      </c>
      <c r="G320" s="17">
        <v>0.91</v>
      </c>
      <c r="H320" s="17">
        <v>0.97</v>
      </c>
      <c r="I320" s="17">
        <v>0.97</v>
      </c>
      <c r="J320" s="17">
        <v>0.99</v>
      </c>
      <c r="K320" s="17">
        <v>0.99</v>
      </c>
      <c r="L320" s="18">
        <v>0.99</v>
      </c>
      <c r="M320" s="17">
        <v>0.99</v>
      </c>
      <c r="N320" s="17">
        <v>0.99</v>
      </c>
      <c r="O320" s="17">
        <v>0.99</v>
      </c>
      <c r="P320" s="17">
        <v>0.99</v>
      </c>
      <c r="Q320" s="17">
        <v>1</v>
      </c>
      <c r="R320" s="17">
        <v>1</v>
      </c>
      <c r="S320" s="17">
        <v>0.99</v>
      </c>
      <c r="T320" s="17">
        <v>0.99</v>
      </c>
      <c r="U320" s="17">
        <v>0.99</v>
      </c>
      <c r="V320" s="17">
        <v>0.99</v>
      </c>
      <c r="W320" s="17">
        <v>0.99</v>
      </c>
      <c r="X320" s="17">
        <v>0.99</v>
      </c>
      <c r="Y320" s="17">
        <v>0.99</v>
      </c>
      <c r="Z320" s="18">
        <v>0.99</v>
      </c>
      <c r="AA320" s="18">
        <v>0.99</v>
      </c>
      <c r="AB320" s="18">
        <v>1</v>
      </c>
      <c r="AC320" s="17">
        <v>0.99</v>
      </c>
      <c r="AD320" s="19">
        <v>0.99199999999999999</v>
      </c>
      <c r="AE320" s="17">
        <v>0.99239999999999995</v>
      </c>
      <c r="AF320" s="17">
        <v>0.99287999999999987</v>
      </c>
      <c r="AG320" s="17">
        <v>0.99345599999999989</v>
      </c>
      <c r="AH320" s="19">
        <v>0.99345599999999989</v>
      </c>
      <c r="AI320" s="17">
        <v>0.99345599999999989</v>
      </c>
      <c r="AJ320" s="17">
        <v>0.99345599999999989</v>
      </c>
      <c r="AK320" s="17">
        <v>0.99345599999999989</v>
      </c>
      <c r="AL320" s="17">
        <v>0.99345599999999989</v>
      </c>
      <c r="AM320" s="17">
        <v>0.99345599999999989</v>
      </c>
      <c r="AN320" s="17">
        <v>0.99345599999999989</v>
      </c>
      <c r="AO320" s="17">
        <v>0.99345599999999989</v>
      </c>
      <c r="AP320" s="17">
        <v>0.99345599999999989</v>
      </c>
      <c r="AQ320" s="17">
        <v>0.99345599999999989</v>
      </c>
      <c r="AR320" s="17">
        <v>0.99345599999999989</v>
      </c>
      <c r="AS320" s="17">
        <v>0.99345599999999989</v>
      </c>
      <c r="AT320" s="17">
        <v>0.99345599999999989</v>
      </c>
      <c r="AU320" s="17">
        <v>0.99345599999999989</v>
      </c>
      <c r="AV320" s="17">
        <v>0.99345599999999989</v>
      </c>
      <c r="AW320" s="17">
        <v>0.99345599999999989</v>
      </c>
      <c r="AX320" s="17">
        <v>0.99345599999999989</v>
      </c>
      <c r="AY320" s="17">
        <v>0.99345599999999989</v>
      </c>
      <c r="AZ320" s="17">
        <v>0.99345599999999989</v>
      </c>
      <c r="BA320" s="17">
        <v>0.99345599999999989</v>
      </c>
      <c r="BB320" s="17">
        <v>0.99345599999999989</v>
      </c>
      <c r="BC320" s="17">
        <v>0.99345599999999989</v>
      </c>
      <c r="BD320" s="17">
        <v>0.99345599999999989</v>
      </c>
      <c r="BE320" s="17">
        <v>0.99345599999999989</v>
      </c>
      <c r="BF320" s="17">
        <v>0.99345599999999989</v>
      </c>
      <c r="BG320" s="17">
        <v>0.99345599999999989</v>
      </c>
    </row>
    <row r="321" spans="1:59" s="8" customFormat="1" ht="12" customHeight="1" x14ac:dyDescent="0.25">
      <c r="A321" s="13" t="s">
        <v>55</v>
      </c>
      <c r="B321" s="8" t="s">
        <v>69</v>
      </c>
      <c r="C321" s="11" t="s">
        <v>67</v>
      </c>
      <c r="D321" s="17">
        <v>0.99</v>
      </c>
      <c r="E321" s="17">
        <v>0.99</v>
      </c>
      <c r="F321" s="17">
        <v>0.98</v>
      </c>
      <c r="G321" s="17">
        <v>0.98</v>
      </c>
      <c r="H321" s="17">
        <v>0.98</v>
      </c>
      <c r="I321" s="17">
        <v>0.97</v>
      </c>
      <c r="J321" s="17">
        <v>1</v>
      </c>
      <c r="K321" s="17">
        <v>1</v>
      </c>
      <c r="L321" s="18">
        <v>1</v>
      </c>
      <c r="M321" s="17">
        <v>1</v>
      </c>
      <c r="N321" s="17">
        <v>1</v>
      </c>
      <c r="O321" s="17">
        <v>1</v>
      </c>
      <c r="P321" s="17">
        <v>0.99</v>
      </c>
      <c r="Q321" s="17">
        <v>0.99</v>
      </c>
      <c r="R321" s="17">
        <v>0.99</v>
      </c>
      <c r="S321" s="17">
        <v>0.99</v>
      </c>
      <c r="T321" s="17">
        <v>0.99</v>
      </c>
      <c r="U321" s="17">
        <v>1</v>
      </c>
      <c r="V321" s="17">
        <v>1</v>
      </c>
      <c r="W321" s="17">
        <v>1</v>
      </c>
      <c r="X321" s="17">
        <v>1</v>
      </c>
      <c r="Y321" s="17">
        <v>1</v>
      </c>
      <c r="Z321" s="18">
        <v>1</v>
      </c>
      <c r="AA321" s="18">
        <v>1</v>
      </c>
      <c r="AB321" s="18">
        <v>1</v>
      </c>
      <c r="AC321" s="17">
        <v>0.98</v>
      </c>
      <c r="AD321" s="19">
        <v>0.99600000000000011</v>
      </c>
      <c r="AE321" s="17">
        <v>0.99519999999999997</v>
      </c>
      <c r="AF321" s="17">
        <v>0.9942399999999999</v>
      </c>
      <c r="AG321" s="17">
        <v>0.99308799999999997</v>
      </c>
      <c r="AH321" s="19">
        <v>0.99308799999999997</v>
      </c>
      <c r="AI321" s="17">
        <v>0.99308799999999997</v>
      </c>
      <c r="AJ321" s="17">
        <v>0.99308799999999997</v>
      </c>
      <c r="AK321" s="17">
        <v>0.99308799999999997</v>
      </c>
      <c r="AL321" s="17">
        <v>0.99308799999999997</v>
      </c>
      <c r="AM321" s="17">
        <v>0.99308799999999997</v>
      </c>
      <c r="AN321" s="17">
        <v>0.99308799999999997</v>
      </c>
      <c r="AO321" s="17">
        <v>0.99308799999999997</v>
      </c>
      <c r="AP321" s="17">
        <v>0.99308799999999997</v>
      </c>
      <c r="AQ321" s="17">
        <v>0.99308799999999997</v>
      </c>
      <c r="AR321" s="17">
        <v>0.99308799999999997</v>
      </c>
      <c r="AS321" s="17">
        <v>0.99308799999999997</v>
      </c>
      <c r="AT321" s="17">
        <v>0.99308799999999997</v>
      </c>
      <c r="AU321" s="17">
        <v>0.99308799999999997</v>
      </c>
      <c r="AV321" s="17">
        <v>0.99308799999999997</v>
      </c>
      <c r="AW321" s="17">
        <v>0.99308799999999997</v>
      </c>
      <c r="AX321" s="17">
        <v>0.99308799999999997</v>
      </c>
      <c r="AY321" s="17">
        <v>0.99308799999999997</v>
      </c>
      <c r="AZ321" s="17">
        <v>0.99308799999999997</v>
      </c>
      <c r="BA321" s="17">
        <v>0.99308799999999997</v>
      </c>
      <c r="BB321" s="17">
        <v>0.99308799999999997</v>
      </c>
      <c r="BC321" s="17">
        <v>0.99308799999999997</v>
      </c>
      <c r="BD321" s="17">
        <v>0.99308799999999997</v>
      </c>
      <c r="BE321" s="17">
        <v>0.99308799999999997</v>
      </c>
      <c r="BF321" s="17">
        <v>0.99308799999999997</v>
      </c>
      <c r="BG321" s="17">
        <v>0.99308799999999997</v>
      </c>
    </row>
    <row r="322" spans="1:59" s="8" customFormat="1" ht="12" customHeight="1" x14ac:dyDescent="0.25">
      <c r="A322" s="13" t="s">
        <v>56</v>
      </c>
      <c r="B322" s="8" t="s">
        <v>69</v>
      </c>
      <c r="C322" s="11" t="s">
        <v>67</v>
      </c>
      <c r="D322" s="17">
        <v>1</v>
      </c>
      <c r="E322" s="17">
        <v>0.97</v>
      </c>
      <c r="F322" s="17">
        <v>0.93</v>
      </c>
      <c r="G322" s="17">
        <v>0.91</v>
      </c>
      <c r="H322" s="17">
        <v>0.97</v>
      </c>
      <c r="I322" s="17">
        <v>0.9</v>
      </c>
      <c r="J322" s="17">
        <v>0.97</v>
      </c>
      <c r="K322" s="17">
        <v>1</v>
      </c>
      <c r="L322" s="18">
        <v>1</v>
      </c>
      <c r="M322" s="17">
        <v>1</v>
      </c>
      <c r="N322" s="17">
        <v>1</v>
      </c>
      <c r="O322" s="17">
        <v>1</v>
      </c>
      <c r="P322" s="17">
        <v>1</v>
      </c>
      <c r="Q322" s="17">
        <v>1</v>
      </c>
      <c r="R322" s="17">
        <v>1</v>
      </c>
      <c r="S322" s="17">
        <v>1</v>
      </c>
      <c r="T322" s="17">
        <v>1</v>
      </c>
      <c r="U322" s="17">
        <v>1</v>
      </c>
      <c r="V322" s="17">
        <v>1</v>
      </c>
      <c r="W322" s="17">
        <v>1</v>
      </c>
      <c r="X322" s="17">
        <v>0.99</v>
      </c>
      <c r="Y322" s="17">
        <v>0.99</v>
      </c>
      <c r="Z322" s="18">
        <v>0.99</v>
      </c>
      <c r="AA322" s="18">
        <v>0.99</v>
      </c>
      <c r="AB322" s="18">
        <v>1</v>
      </c>
      <c r="AC322" s="17">
        <v>0.98</v>
      </c>
      <c r="AD322" s="19">
        <v>0.98999999999999988</v>
      </c>
      <c r="AE322" s="17">
        <v>0.99</v>
      </c>
      <c r="AF322" s="17">
        <v>0.98999999999999988</v>
      </c>
      <c r="AG322" s="17">
        <v>0.99</v>
      </c>
      <c r="AH322" s="19">
        <v>0.99</v>
      </c>
      <c r="AI322" s="17">
        <v>0.99</v>
      </c>
      <c r="AJ322" s="17">
        <v>0.99</v>
      </c>
      <c r="AK322" s="17">
        <v>0.99</v>
      </c>
      <c r="AL322" s="17">
        <v>0.99</v>
      </c>
      <c r="AM322" s="17">
        <v>0.99</v>
      </c>
      <c r="AN322" s="17">
        <v>0.99</v>
      </c>
      <c r="AO322" s="17">
        <v>0.99</v>
      </c>
      <c r="AP322" s="17">
        <v>0.99</v>
      </c>
      <c r="AQ322" s="17">
        <v>0.99</v>
      </c>
      <c r="AR322" s="17">
        <v>0.99</v>
      </c>
      <c r="AS322" s="17">
        <v>0.99</v>
      </c>
      <c r="AT322" s="17">
        <v>0.99</v>
      </c>
      <c r="AU322" s="17">
        <v>0.99</v>
      </c>
      <c r="AV322" s="17">
        <v>0.99</v>
      </c>
      <c r="AW322" s="17">
        <v>0.99</v>
      </c>
      <c r="AX322" s="17">
        <v>0.99</v>
      </c>
      <c r="AY322" s="17">
        <v>0.99</v>
      </c>
      <c r="AZ322" s="17">
        <v>0.99</v>
      </c>
      <c r="BA322" s="17">
        <v>0.99</v>
      </c>
      <c r="BB322" s="17">
        <v>0.99</v>
      </c>
      <c r="BC322" s="17">
        <v>0.99</v>
      </c>
      <c r="BD322" s="17">
        <v>0.99</v>
      </c>
      <c r="BE322" s="17">
        <v>0.99</v>
      </c>
      <c r="BF322" s="17">
        <v>0.99</v>
      </c>
      <c r="BG322" s="17">
        <v>0.99</v>
      </c>
    </row>
    <row r="323" spans="1:59" s="8" customFormat="1" ht="12" customHeight="1" x14ac:dyDescent="0.25">
      <c r="A323" s="13" t="s">
        <v>57</v>
      </c>
      <c r="B323" s="8" t="s">
        <v>69</v>
      </c>
      <c r="C323" s="11" t="s">
        <v>67</v>
      </c>
      <c r="D323" s="17">
        <v>0.95</v>
      </c>
      <c r="E323" s="17">
        <v>0.97</v>
      </c>
      <c r="F323" s="17">
        <v>0.97</v>
      </c>
      <c r="G323" s="17">
        <v>0.97</v>
      </c>
      <c r="H323" s="17">
        <v>0.95</v>
      </c>
      <c r="I323" s="17">
        <v>0.91</v>
      </c>
      <c r="J323" s="17">
        <v>0.98</v>
      </c>
      <c r="K323" s="17">
        <v>1</v>
      </c>
      <c r="L323" s="18">
        <v>1</v>
      </c>
      <c r="M323" s="17">
        <v>0.99</v>
      </c>
      <c r="N323" s="17">
        <v>0.99</v>
      </c>
      <c r="O323" s="17">
        <v>0.99</v>
      </c>
      <c r="P323" s="17">
        <v>0.99</v>
      </c>
      <c r="Q323" s="17">
        <v>0.99</v>
      </c>
      <c r="R323" s="17">
        <v>0.99</v>
      </c>
      <c r="S323" s="17">
        <v>0.99</v>
      </c>
      <c r="T323" s="17">
        <v>0.99</v>
      </c>
      <c r="U323" s="17">
        <v>0.99</v>
      </c>
      <c r="V323" s="17">
        <v>0.99</v>
      </c>
      <c r="W323" s="17">
        <v>0.99</v>
      </c>
      <c r="X323" s="17">
        <v>0.99</v>
      </c>
      <c r="Y323" s="17">
        <v>0.99</v>
      </c>
      <c r="Z323" s="18">
        <v>0.99</v>
      </c>
      <c r="AA323" s="18">
        <v>0.99</v>
      </c>
      <c r="AB323" s="18">
        <v>0.99</v>
      </c>
      <c r="AC323" s="17">
        <v>0.98</v>
      </c>
      <c r="AD323" s="19">
        <v>0.98799999999999988</v>
      </c>
      <c r="AE323" s="17">
        <v>0.98759999999999992</v>
      </c>
      <c r="AF323" s="17">
        <v>0.98712</v>
      </c>
      <c r="AG323" s="17">
        <v>0.98654399999999998</v>
      </c>
      <c r="AH323" s="19">
        <v>0.98654399999999998</v>
      </c>
      <c r="AI323" s="17">
        <v>0.98654399999999998</v>
      </c>
      <c r="AJ323" s="17">
        <v>0.98654399999999998</v>
      </c>
      <c r="AK323" s="17">
        <v>0.98654399999999998</v>
      </c>
      <c r="AL323" s="17">
        <v>0.98654399999999998</v>
      </c>
      <c r="AM323" s="17">
        <v>0.98654399999999998</v>
      </c>
      <c r="AN323" s="17">
        <v>0.98654399999999998</v>
      </c>
      <c r="AO323" s="17">
        <v>0.98654399999999998</v>
      </c>
      <c r="AP323" s="17">
        <v>0.98654399999999998</v>
      </c>
      <c r="AQ323" s="17">
        <v>0.98654399999999998</v>
      </c>
      <c r="AR323" s="17">
        <v>0.98654399999999998</v>
      </c>
      <c r="AS323" s="17">
        <v>0.98654399999999998</v>
      </c>
      <c r="AT323" s="17">
        <v>0.98654399999999998</v>
      </c>
      <c r="AU323" s="17">
        <v>0.98654399999999998</v>
      </c>
      <c r="AV323" s="17">
        <v>0.98654399999999998</v>
      </c>
      <c r="AW323" s="17">
        <v>0.98654399999999998</v>
      </c>
      <c r="AX323" s="17">
        <v>0.98654399999999998</v>
      </c>
      <c r="AY323" s="17">
        <v>0.98654399999999998</v>
      </c>
      <c r="AZ323" s="17">
        <v>0.98654399999999998</v>
      </c>
      <c r="BA323" s="17">
        <v>0.98654399999999998</v>
      </c>
      <c r="BB323" s="17">
        <v>0.98654399999999998</v>
      </c>
      <c r="BC323" s="17">
        <v>0.98654399999999998</v>
      </c>
      <c r="BD323" s="17">
        <v>0.98654399999999998</v>
      </c>
      <c r="BE323" s="17">
        <v>0.98654399999999998</v>
      </c>
      <c r="BF323" s="17">
        <v>0.98654399999999998</v>
      </c>
      <c r="BG323" s="17">
        <v>0.98654399999999998</v>
      </c>
    </row>
    <row r="324" spans="1:59" s="8" customFormat="1" ht="12" customHeight="1" x14ac:dyDescent="0.25">
      <c r="A324" s="13" t="s">
        <v>58</v>
      </c>
      <c r="B324" s="8" t="s">
        <v>69</v>
      </c>
      <c r="C324" s="11" t="s">
        <v>67</v>
      </c>
      <c r="D324" s="17">
        <v>0.95</v>
      </c>
      <c r="E324" s="17">
        <v>0.98</v>
      </c>
      <c r="F324" s="17">
        <v>0.98</v>
      </c>
      <c r="G324" s="17">
        <v>0.89</v>
      </c>
      <c r="H324" s="17">
        <v>0.94</v>
      </c>
      <c r="I324" s="17">
        <v>0.93</v>
      </c>
      <c r="J324" s="17">
        <v>0.86</v>
      </c>
      <c r="K324" s="17">
        <v>0.79</v>
      </c>
      <c r="L324" s="18">
        <v>0.81</v>
      </c>
      <c r="M324" s="17">
        <v>0.73</v>
      </c>
      <c r="N324" s="17">
        <v>0.7</v>
      </c>
      <c r="O324" s="17">
        <v>0.77</v>
      </c>
      <c r="P324" s="17">
        <v>0.7</v>
      </c>
      <c r="Q324" s="17">
        <v>0.89</v>
      </c>
      <c r="R324" s="17">
        <v>0.97</v>
      </c>
      <c r="S324" s="17">
        <v>0.97</v>
      </c>
      <c r="T324" s="17">
        <v>0.97</v>
      </c>
      <c r="U324" s="17">
        <v>0.97</v>
      </c>
      <c r="V324" s="17">
        <v>0.97</v>
      </c>
      <c r="W324" s="17">
        <v>0.96</v>
      </c>
      <c r="X324" s="17">
        <v>0.95</v>
      </c>
      <c r="Y324" s="17">
        <v>0.91</v>
      </c>
      <c r="Z324" s="18">
        <v>0.87</v>
      </c>
      <c r="AA324" s="18">
        <v>0.94</v>
      </c>
      <c r="AB324" s="18">
        <v>0.93</v>
      </c>
      <c r="AC324" s="17">
        <v>0.97</v>
      </c>
      <c r="AD324" s="19">
        <v>0.92400000000000004</v>
      </c>
      <c r="AE324" s="17">
        <v>0.92680000000000007</v>
      </c>
      <c r="AF324" s="17">
        <v>0.93815999999999988</v>
      </c>
      <c r="AG324" s="17">
        <v>0.93779199999999996</v>
      </c>
      <c r="AH324" s="19">
        <v>0.93779199999999996</v>
      </c>
      <c r="AI324" s="17">
        <v>0.93779199999999996</v>
      </c>
      <c r="AJ324" s="17">
        <v>0.93779199999999996</v>
      </c>
      <c r="AK324" s="17">
        <v>0.93779199999999996</v>
      </c>
      <c r="AL324" s="17">
        <v>0.93779199999999996</v>
      </c>
      <c r="AM324" s="17">
        <v>0.93779199999999996</v>
      </c>
      <c r="AN324" s="17">
        <v>0.93779199999999996</v>
      </c>
      <c r="AO324" s="17">
        <v>0.93779199999999996</v>
      </c>
      <c r="AP324" s="17">
        <v>0.93779199999999996</v>
      </c>
      <c r="AQ324" s="17">
        <v>0.93779199999999996</v>
      </c>
      <c r="AR324" s="17">
        <v>0.93779199999999996</v>
      </c>
      <c r="AS324" s="17">
        <v>0.93779199999999996</v>
      </c>
      <c r="AT324" s="17">
        <v>0.93779199999999996</v>
      </c>
      <c r="AU324" s="17">
        <v>0.93779199999999996</v>
      </c>
      <c r="AV324" s="17">
        <v>0.93779199999999996</v>
      </c>
      <c r="AW324" s="17">
        <v>0.93779199999999996</v>
      </c>
      <c r="AX324" s="17">
        <v>0.93779199999999996</v>
      </c>
      <c r="AY324" s="17">
        <v>0.93779199999999996</v>
      </c>
      <c r="AZ324" s="17">
        <v>0.93779199999999996</v>
      </c>
      <c r="BA324" s="17">
        <v>0.93779199999999996</v>
      </c>
      <c r="BB324" s="17">
        <v>0.93779199999999996</v>
      </c>
      <c r="BC324" s="17">
        <v>0.93779199999999996</v>
      </c>
      <c r="BD324" s="17">
        <v>0.93779199999999996</v>
      </c>
      <c r="BE324" s="17">
        <v>0.93779199999999996</v>
      </c>
      <c r="BF324" s="17">
        <v>0.93779199999999996</v>
      </c>
      <c r="BG324" s="17">
        <v>0.93779199999999996</v>
      </c>
    </row>
    <row r="325" spans="1:59" s="8" customFormat="1" ht="12" customHeight="1" x14ac:dyDescent="0.25">
      <c r="A325" s="13" t="s">
        <v>59</v>
      </c>
      <c r="B325" s="8" t="s">
        <v>69</v>
      </c>
      <c r="C325" s="11" t="s">
        <v>67</v>
      </c>
      <c r="D325" s="17">
        <v>0.48</v>
      </c>
      <c r="E325" s="17">
        <v>0.4</v>
      </c>
      <c r="F325" s="17">
        <v>0.67</v>
      </c>
      <c r="G325" s="17">
        <v>0.72</v>
      </c>
      <c r="H325" s="17">
        <v>0.93</v>
      </c>
      <c r="I325" s="17">
        <v>0.82</v>
      </c>
      <c r="J325" s="17">
        <v>0.94</v>
      </c>
      <c r="K325" s="17">
        <v>0.94</v>
      </c>
      <c r="L325" s="18">
        <v>0.93</v>
      </c>
      <c r="M325" s="17">
        <v>0.93</v>
      </c>
      <c r="N325" s="17">
        <v>0.94</v>
      </c>
      <c r="O325" s="17">
        <v>0.96</v>
      </c>
      <c r="P325" s="17">
        <v>0.98</v>
      </c>
      <c r="Q325" s="17">
        <v>0.97</v>
      </c>
      <c r="R325" s="17">
        <v>0.96</v>
      </c>
      <c r="S325" s="17">
        <v>0.93</v>
      </c>
      <c r="T325" s="17">
        <v>0.92</v>
      </c>
      <c r="U325" s="17">
        <v>0.91</v>
      </c>
      <c r="V325" s="17">
        <v>0.89</v>
      </c>
      <c r="W325" s="17">
        <v>0.88</v>
      </c>
      <c r="X325" s="17">
        <v>0.89</v>
      </c>
      <c r="Y325" s="17">
        <v>0.84</v>
      </c>
      <c r="Z325" s="18">
        <v>0.83</v>
      </c>
      <c r="AA325" s="18">
        <v>0.85</v>
      </c>
      <c r="AB325" s="18">
        <v>0.75</v>
      </c>
      <c r="AC325" s="17">
        <v>0.79</v>
      </c>
      <c r="AD325" s="19">
        <v>0.81200000000000006</v>
      </c>
      <c r="AE325" s="17">
        <v>0.80640000000000001</v>
      </c>
      <c r="AF325" s="17">
        <v>0.80167999999999995</v>
      </c>
      <c r="AG325" s="17">
        <v>0.79201600000000005</v>
      </c>
      <c r="AH325" s="19">
        <v>0.79201600000000005</v>
      </c>
      <c r="AI325" s="17">
        <v>0.79201600000000005</v>
      </c>
      <c r="AJ325" s="17">
        <v>0.79201600000000005</v>
      </c>
      <c r="AK325" s="17">
        <v>0.79201600000000005</v>
      </c>
      <c r="AL325" s="17">
        <v>0.79201600000000005</v>
      </c>
      <c r="AM325" s="17">
        <v>0.79201600000000005</v>
      </c>
      <c r="AN325" s="17">
        <v>0.79201600000000005</v>
      </c>
      <c r="AO325" s="17">
        <v>0.79201600000000005</v>
      </c>
      <c r="AP325" s="17">
        <v>0.79201600000000005</v>
      </c>
      <c r="AQ325" s="17">
        <v>0.79201600000000005</v>
      </c>
      <c r="AR325" s="17">
        <v>0.79201600000000005</v>
      </c>
      <c r="AS325" s="17">
        <v>0.79201600000000005</v>
      </c>
      <c r="AT325" s="17">
        <v>0.79201600000000005</v>
      </c>
      <c r="AU325" s="17">
        <v>0.79201600000000005</v>
      </c>
      <c r="AV325" s="17">
        <v>0.79201600000000005</v>
      </c>
      <c r="AW325" s="17">
        <v>0.79201600000000005</v>
      </c>
      <c r="AX325" s="17">
        <v>0.79201600000000005</v>
      </c>
      <c r="AY325" s="17">
        <v>0.79201600000000005</v>
      </c>
      <c r="AZ325" s="17">
        <v>0.79201600000000005</v>
      </c>
      <c r="BA325" s="17">
        <v>0.79201600000000005</v>
      </c>
      <c r="BB325" s="17">
        <v>0.79201600000000005</v>
      </c>
      <c r="BC325" s="17">
        <v>0.79201600000000005</v>
      </c>
      <c r="BD325" s="17">
        <v>0.79201600000000005</v>
      </c>
      <c r="BE325" s="17">
        <v>0.79201600000000005</v>
      </c>
      <c r="BF325" s="17">
        <v>0.79201600000000005</v>
      </c>
      <c r="BG325" s="17">
        <v>0.79201600000000005</v>
      </c>
    </row>
    <row r="326" spans="1:59" s="8" customFormat="1" ht="12" customHeight="1" x14ac:dyDescent="0.25">
      <c r="A326" s="13" t="s">
        <v>60</v>
      </c>
      <c r="B326" s="8" t="s">
        <v>69</v>
      </c>
      <c r="C326" s="11" t="s">
        <v>67</v>
      </c>
      <c r="D326" s="17">
        <v>0.95</v>
      </c>
      <c r="E326" s="17">
        <v>0.94</v>
      </c>
      <c r="F326" s="17">
        <v>0.93</v>
      </c>
      <c r="G326" s="17">
        <v>0.93</v>
      </c>
      <c r="H326" s="17">
        <v>0.9</v>
      </c>
      <c r="I326" s="17">
        <v>0.9</v>
      </c>
      <c r="J326" s="17">
        <v>0.96</v>
      </c>
      <c r="K326" s="17">
        <v>0.97</v>
      </c>
      <c r="L326" s="18">
        <v>0.98</v>
      </c>
      <c r="M326" s="17">
        <v>0.97</v>
      </c>
      <c r="N326" s="17">
        <v>0.99</v>
      </c>
      <c r="O326" s="17">
        <v>0.98</v>
      </c>
      <c r="P326" s="17">
        <v>0.98</v>
      </c>
      <c r="Q326" s="17">
        <v>0.98</v>
      </c>
      <c r="R326" s="17">
        <v>0.98</v>
      </c>
      <c r="S326" s="17">
        <v>0.98</v>
      </c>
      <c r="T326" s="17">
        <v>0.99</v>
      </c>
      <c r="U326" s="17">
        <v>0.99</v>
      </c>
      <c r="V326" s="17">
        <v>0.99</v>
      </c>
      <c r="W326" s="17">
        <v>0.99</v>
      </c>
      <c r="X326" s="17">
        <v>0.99</v>
      </c>
      <c r="Y326" s="17">
        <v>0.99</v>
      </c>
      <c r="Z326" s="18">
        <v>0.99</v>
      </c>
      <c r="AA326" s="18">
        <v>0.99</v>
      </c>
      <c r="AB326" s="18">
        <v>0.98</v>
      </c>
      <c r="AC326" s="17">
        <v>0.98</v>
      </c>
      <c r="AD326" s="19">
        <v>0.98599999999999999</v>
      </c>
      <c r="AE326" s="17">
        <v>0.98520000000000008</v>
      </c>
      <c r="AF326" s="17">
        <v>0.98424</v>
      </c>
      <c r="AG326" s="17">
        <v>0.98308799999999985</v>
      </c>
      <c r="AH326" s="19">
        <v>0.98308799999999985</v>
      </c>
      <c r="AI326" s="17">
        <v>0.98308799999999985</v>
      </c>
      <c r="AJ326" s="17">
        <v>0.98308799999999985</v>
      </c>
      <c r="AK326" s="17">
        <v>0.98308799999999985</v>
      </c>
      <c r="AL326" s="17">
        <v>0.98308799999999985</v>
      </c>
      <c r="AM326" s="17">
        <v>0.98308799999999985</v>
      </c>
      <c r="AN326" s="17">
        <v>0.98308799999999985</v>
      </c>
      <c r="AO326" s="17">
        <v>0.98308799999999985</v>
      </c>
      <c r="AP326" s="17">
        <v>0.98308799999999985</v>
      </c>
      <c r="AQ326" s="17">
        <v>0.98308799999999985</v>
      </c>
      <c r="AR326" s="17">
        <v>0.98308799999999985</v>
      </c>
      <c r="AS326" s="17">
        <v>0.98308799999999985</v>
      </c>
      <c r="AT326" s="17">
        <v>0.98308799999999985</v>
      </c>
      <c r="AU326" s="17">
        <v>0.98308799999999985</v>
      </c>
      <c r="AV326" s="17">
        <v>0.98308799999999985</v>
      </c>
      <c r="AW326" s="17">
        <v>0.98308799999999985</v>
      </c>
      <c r="AX326" s="17">
        <v>0.98308799999999985</v>
      </c>
      <c r="AY326" s="17">
        <v>0.98308799999999985</v>
      </c>
      <c r="AZ326" s="17">
        <v>0.98308799999999985</v>
      </c>
      <c r="BA326" s="17">
        <v>0.98308799999999985</v>
      </c>
      <c r="BB326" s="17">
        <v>0.98308799999999985</v>
      </c>
      <c r="BC326" s="17">
        <v>0.98308799999999985</v>
      </c>
      <c r="BD326" s="17">
        <v>0.98308799999999985</v>
      </c>
      <c r="BE326" s="17">
        <v>0.98308799999999985</v>
      </c>
      <c r="BF326" s="17">
        <v>0.98308799999999985</v>
      </c>
      <c r="BG326" s="17">
        <v>0.98308799999999985</v>
      </c>
    </row>
    <row r="327" spans="1:59" s="8" customFormat="1" ht="12" customHeight="1" x14ac:dyDescent="0.25">
      <c r="A327" s="13" t="s">
        <v>61</v>
      </c>
      <c r="B327" s="8" t="s">
        <v>69</v>
      </c>
      <c r="C327" s="11" t="s">
        <v>67</v>
      </c>
      <c r="D327" s="17">
        <v>0.92</v>
      </c>
      <c r="E327" s="17">
        <v>0.85</v>
      </c>
      <c r="F327" s="17">
        <v>0.9</v>
      </c>
      <c r="G327" s="17">
        <v>0.94</v>
      </c>
      <c r="H327" s="17">
        <v>0.96</v>
      </c>
      <c r="I327" s="17">
        <v>0.96</v>
      </c>
      <c r="J327" s="17">
        <v>0.99</v>
      </c>
      <c r="K327" s="17">
        <v>0.98</v>
      </c>
      <c r="L327" s="18">
        <v>0.98</v>
      </c>
      <c r="M327" s="17">
        <v>0.99</v>
      </c>
      <c r="N327" s="17">
        <v>0.99</v>
      </c>
      <c r="O327" s="17">
        <v>0.99</v>
      </c>
      <c r="P327" s="17">
        <v>1</v>
      </c>
      <c r="Q327" s="17">
        <v>0.98</v>
      </c>
      <c r="R327" s="17">
        <v>0.96</v>
      </c>
      <c r="S327" s="17">
        <v>0.96</v>
      </c>
      <c r="T327" s="17">
        <v>0.96</v>
      </c>
      <c r="U327" s="17">
        <v>0.95</v>
      </c>
      <c r="V327" s="17">
        <v>0.93</v>
      </c>
      <c r="W327" s="17">
        <v>0.93</v>
      </c>
      <c r="X327" s="17">
        <v>0.9</v>
      </c>
      <c r="Y327" s="17">
        <v>0.91</v>
      </c>
      <c r="Z327" s="18">
        <v>0.9</v>
      </c>
      <c r="AA327" s="18">
        <v>0.91</v>
      </c>
      <c r="AB327" s="18">
        <v>0.89</v>
      </c>
      <c r="AC327" s="17">
        <v>0.94</v>
      </c>
      <c r="AD327" s="19">
        <v>0.91000000000000014</v>
      </c>
      <c r="AE327" s="17">
        <v>0.91000000000000014</v>
      </c>
      <c r="AF327" s="17">
        <v>0.91200000000000014</v>
      </c>
      <c r="AG327" s="17">
        <v>0.9124000000000001</v>
      </c>
      <c r="AH327" s="19">
        <v>0.9124000000000001</v>
      </c>
      <c r="AI327" s="17">
        <v>0.9124000000000001</v>
      </c>
      <c r="AJ327" s="17">
        <v>0.9124000000000001</v>
      </c>
      <c r="AK327" s="17">
        <v>0.9124000000000001</v>
      </c>
      <c r="AL327" s="17">
        <v>0.9124000000000001</v>
      </c>
      <c r="AM327" s="17">
        <v>0.9124000000000001</v>
      </c>
      <c r="AN327" s="17">
        <v>0.9124000000000001</v>
      </c>
      <c r="AO327" s="17">
        <v>0.9124000000000001</v>
      </c>
      <c r="AP327" s="17">
        <v>0.9124000000000001</v>
      </c>
      <c r="AQ327" s="17">
        <v>0.9124000000000001</v>
      </c>
      <c r="AR327" s="17">
        <v>0.9124000000000001</v>
      </c>
      <c r="AS327" s="17">
        <v>0.9124000000000001</v>
      </c>
      <c r="AT327" s="17">
        <v>0.9124000000000001</v>
      </c>
      <c r="AU327" s="17">
        <v>0.9124000000000001</v>
      </c>
      <c r="AV327" s="17">
        <v>0.9124000000000001</v>
      </c>
      <c r="AW327" s="17">
        <v>0.9124000000000001</v>
      </c>
      <c r="AX327" s="17">
        <v>0.9124000000000001</v>
      </c>
      <c r="AY327" s="17">
        <v>0.9124000000000001</v>
      </c>
      <c r="AZ327" s="17">
        <v>0.9124000000000001</v>
      </c>
      <c r="BA327" s="17">
        <v>0.9124000000000001</v>
      </c>
      <c r="BB327" s="17">
        <v>0.9124000000000001</v>
      </c>
      <c r="BC327" s="17">
        <v>0.9124000000000001</v>
      </c>
      <c r="BD327" s="17">
        <v>0.9124000000000001</v>
      </c>
      <c r="BE327" s="17">
        <v>0.9124000000000001</v>
      </c>
      <c r="BF327" s="17">
        <v>0.9124000000000001</v>
      </c>
      <c r="BG327" s="17">
        <v>0.9124000000000001</v>
      </c>
    </row>
    <row r="328" spans="1:59" s="8" customFormat="1" ht="12" customHeight="1" x14ac:dyDescent="0.25">
      <c r="A328" s="13" t="s">
        <v>62</v>
      </c>
      <c r="B328" s="8" t="s">
        <v>69</v>
      </c>
      <c r="C328" s="11" t="s">
        <v>67</v>
      </c>
      <c r="D328" s="17">
        <v>0.98</v>
      </c>
      <c r="E328" s="17">
        <v>0.96</v>
      </c>
      <c r="F328" s="17">
        <v>0.94</v>
      </c>
      <c r="G328" s="17">
        <v>0.94</v>
      </c>
      <c r="H328" s="17">
        <v>0.96</v>
      </c>
      <c r="I328" s="17">
        <v>0.95</v>
      </c>
      <c r="J328" s="17">
        <v>0.98</v>
      </c>
      <c r="K328" s="17">
        <v>1</v>
      </c>
      <c r="L328" s="18">
        <v>0.99</v>
      </c>
      <c r="M328" s="17">
        <v>0.99</v>
      </c>
      <c r="N328" s="17">
        <v>0.99</v>
      </c>
      <c r="O328" s="17">
        <v>0.98</v>
      </c>
      <c r="P328" s="17">
        <v>0.98</v>
      </c>
      <c r="Q328" s="17">
        <v>0.99</v>
      </c>
      <c r="R328" s="17">
        <v>0.99</v>
      </c>
      <c r="S328" s="17">
        <v>0.99</v>
      </c>
      <c r="T328" s="17">
        <v>0.99</v>
      </c>
      <c r="U328" s="17">
        <v>0.99</v>
      </c>
      <c r="V328" s="17">
        <v>0.99</v>
      </c>
      <c r="W328" s="17">
        <v>0.99</v>
      </c>
      <c r="X328" s="17">
        <v>0.99</v>
      </c>
      <c r="Y328" s="17">
        <v>0.99</v>
      </c>
      <c r="Z328" s="18">
        <v>0.99</v>
      </c>
      <c r="AA328" s="18">
        <v>0.99</v>
      </c>
      <c r="AB328" s="18">
        <v>0.99</v>
      </c>
      <c r="AC328" s="17">
        <v>0.99</v>
      </c>
      <c r="AD328" s="19">
        <v>0.99</v>
      </c>
      <c r="AE328" s="17">
        <v>0.99</v>
      </c>
      <c r="AF328" s="17">
        <v>0.99</v>
      </c>
      <c r="AG328" s="17">
        <v>0.99</v>
      </c>
      <c r="AH328" s="19">
        <v>0.99</v>
      </c>
      <c r="AI328" s="17">
        <v>0.99</v>
      </c>
      <c r="AJ328" s="17">
        <v>0.99</v>
      </c>
      <c r="AK328" s="17">
        <v>0.99</v>
      </c>
      <c r="AL328" s="17">
        <v>0.99</v>
      </c>
      <c r="AM328" s="17">
        <v>0.99</v>
      </c>
      <c r="AN328" s="17">
        <v>0.99</v>
      </c>
      <c r="AO328" s="17">
        <v>0.99</v>
      </c>
      <c r="AP328" s="17">
        <v>0.99</v>
      </c>
      <c r="AQ328" s="17">
        <v>0.99</v>
      </c>
      <c r="AR328" s="17">
        <v>0.99</v>
      </c>
      <c r="AS328" s="17">
        <v>0.99</v>
      </c>
      <c r="AT328" s="17">
        <v>0.99</v>
      </c>
      <c r="AU328" s="17">
        <v>0.99</v>
      </c>
      <c r="AV328" s="17">
        <v>0.99</v>
      </c>
      <c r="AW328" s="17">
        <v>0.99</v>
      </c>
      <c r="AX328" s="17">
        <v>0.99</v>
      </c>
      <c r="AY328" s="17">
        <v>0.99</v>
      </c>
      <c r="AZ328" s="17">
        <v>0.99</v>
      </c>
      <c r="BA328" s="17">
        <v>0.99</v>
      </c>
      <c r="BB328" s="17">
        <v>0.99</v>
      </c>
      <c r="BC328" s="17">
        <v>0.99</v>
      </c>
      <c r="BD328" s="17">
        <v>0.99</v>
      </c>
      <c r="BE328" s="17">
        <v>0.99</v>
      </c>
      <c r="BF328" s="17">
        <v>0.99</v>
      </c>
      <c r="BG328" s="17">
        <v>0.99</v>
      </c>
    </row>
    <row r="329" spans="1:59" s="8" customFormat="1" ht="12" customHeight="1" x14ac:dyDescent="0.25">
      <c r="A329" s="13" t="s">
        <v>63</v>
      </c>
      <c r="B329" s="8" t="s">
        <v>69</v>
      </c>
      <c r="C329" s="11" t="s">
        <v>67</v>
      </c>
      <c r="D329" s="17">
        <v>0.94</v>
      </c>
      <c r="E329" s="17">
        <v>0.92</v>
      </c>
      <c r="F329" s="17">
        <v>0.96</v>
      </c>
      <c r="G329" s="17">
        <v>0.96</v>
      </c>
      <c r="H329" s="17">
        <v>0.95</v>
      </c>
      <c r="I329" s="17">
        <v>0.93</v>
      </c>
      <c r="J329" s="17">
        <v>0.99</v>
      </c>
      <c r="K329" s="17">
        <v>0.99</v>
      </c>
      <c r="L329" s="18">
        <v>0.99</v>
      </c>
      <c r="M329" s="17">
        <v>0.99</v>
      </c>
      <c r="N329" s="17">
        <v>0.98</v>
      </c>
      <c r="O329" s="17">
        <v>0.98</v>
      </c>
      <c r="P329" s="17">
        <v>0.98</v>
      </c>
      <c r="Q329" s="17">
        <v>0.99</v>
      </c>
      <c r="R329" s="17">
        <v>0.98</v>
      </c>
      <c r="S329" s="17">
        <v>0.97</v>
      </c>
      <c r="T329" s="17">
        <v>0.96</v>
      </c>
      <c r="U329" s="17">
        <v>0.96</v>
      </c>
      <c r="V329" s="17">
        <v>0.96</v>
      </c>
      <c r="W329" s="17">
        <v>0.95</v>
      </c>
      <c r="X329" s="17">
        <v>0.96</v>
      </c>
      <c r="Y329" s="17">
        <v>0.95</v>
      </c>
      <c r="Z329" s="18">
        <v>0.95</v>
      </c>
      <c r="AA329" s="18">
        <v>0.95</v>
      </c>
      <c r="AB329" s="18">
        <v>0.97</v>
      </c>
      <c r="AC329" s="17">
        <v>0.99</v>
      </c>
      <c r="AD329" s="19">
        <v>0.96199999999999997</v>
      </c>
      <c r="AE329" s="17">
        <v>0.96440000000000003</v>
      </c>
      <c r="AF329" s="17">
        <v>0.96728000000000003</v>
      </c>
      <c r="AG329" s="17">
        <v>0.97073599999999993</v>
      </c>
      <c r="AH329" s="19">
        <v>0.97073599999999993</v>
      </c>
      <c r="AI329" s="17">
        <v>0.97073599999999993</v>
      </c>
      <c r="AJ329" s="17">
        <v>0.97073599999999993</v>
      </c>
      <c r="AK329" s="17">
        <v>0.97073599999999993</v>
      </c>
      <c r="AL329" s="17">
        <v>0.97073599999999993</v>
      </c>
      <c r="AM329" s="17">
        <v>0.97073599999999993</v>
      </c>
      <c r="AN329" s="17">
        <v>0.97073599999999993</v>
      </c>
      <c r="AO329" s="17">
        <v>0.97073599999999993</v>
      </c>
      <c r="AP329" s="17">
        <v>0.97073599999999993</v>
      </c>
      <c r="AQ329" s="17">
        <v>0.97073599999999993</v>
      </c>
      <c r="AR329" s="17">
        <v>0.97073599999999993</v>
      </c>
      <c r="AS329" s="17">
        <v>0.97073599999999993</v>
      </c>
      <c r="AT329" s="17">
        <v>0.97073599999999993</v>
      </c>
      <c r="AU329" s="17">
        <v>0.97073599999999993</v>
      </c>
      <c r="AV329" s="17">
        <v>0.97073599999999993</v>
      </c>
      <c r="AW329" s="17">
        <v>0.97073599999999993</v>
      </c>
      <c r="AX329" s="17">
        <v>0.97073599999999993</v>
      </c>
      <c r="AY329" s="17">
        <v>0.97073599999999993</v>
      </c>
      <c r="AZ329" s="17">
        <v>0.97073599999999993</v>
      </c>
      <c r="BA329" s="17">
        <v>0.97073599999999993</v>
      </c>
      <c r="BB329" s="17">
        <v>0.97073599999999993</v>
      </c>
      <c r="BC329" s="17">
        <v>0.97073599999999993</v>
      </c>
      <c r="BD329" s="17">
        <v>0.97073599999999993</v>
      </c>
      <c r="BE329" s="17">
        <v>0.97073599999999993</v>
      </c>
      <c r="BF329" s="17">
        <v>0.97073599999999993</v>
      </c>
      <c r="BG329" s="17">
        <v>0.97073599999999993</v>
      </c>
    </row>
    <row r="330" spans="1:59" s="8" customFormat="1" ht="12" customHeight="1" x14ac:dyDescent="0.25">
      <c r="A330" s="13" t="s">
        <v>64</v>
      </c>
      <c r="B330" s="8" t="s">
        <v>69</v>
      </c>
      <c r="C330" s="11" t="s">
        <v>67</v>
      </c>
      <c r="D330" s="17">
        <v>0.93</v>
      </c>
      <c r="E330" s="17">
        <v>0.94</v>
      </c>
      <c r="F330" s="17">
        <v>0.88</v>
      </c>
      <c r="G330" s="17">
        <v>0.8</v>
      </c>
      <c r="H330" s="17">
        <v>0.96</v>
      </c>
      <c r="I330" s="17">
        <v>0.97</v>
      </c>
      <c r="J330" s="17">
        <v>0.99</v>
      </c>
      <c r="K330" s="17">
        <v>0.99</v>
      </c>
      <c r="L330" s="18">
        <v>0.98</v>
      </c>
      <c r="M330" s="17">
        <v>0.99</v>
      </c>
      <c r="N330" s="17">
        <v>0.99</v>
      </c>
      <c r="O330" s="17">
        <v>0.99</v>
      </c>
      <c r="P330" s="17">
        <v>0.99</v>
      </c>
      <c r="Q330" s="17">
        <v>1</v>
      </c>
      <c r="R330" s="17">
        <v>0.98</v>
      </c>
      <c r="S330" s="17">
        <v>0.98</v>
      </c>
      <c r="T330" s="17">
        <v>0.98</v>
      </c>
      <c r="U330" s="17">
        <v>0.98</v>
      </c>
      <c r="V330" s="17">
        <v>0.98</v>
      </c>
      <c r="W330" s="17">
        <v>0.98</v>
      </c>
      <c r="X330" s="17">
        <v>0.98</v>
      </c>
      <c r="Y330" s="17">
        <v>0.98</v>
      </c>
      <c r="Z330" s="18">
        <v>0.98</v>
      </c>
      <c r="AA330" s="18">
        <v>0.98</v>
      </c>
      <c r="AB330" s="18">
        <v>0.98</v>
      </c>
      <c r="AC330" s="17">
        <v>0.99</v>
      </c>
      <c r="AD330" s="19">
        <v>0.98199999999999998</v>
      </c>
      <c r="AE330" s="17">
        <v>0.98239999999999994</v>
      </c>
      <c r="AF330" s="17">
        <v>0.98288000000000009</v>
      </c>
      <c r="AG330" s="17">
        <v>0.983456</v>
      </c>
      <c r="AH330" s="19">
        <v>0.983456</v>
      </c>
      <c r="AI330" s="17">
        <v>0.983456</v>
      </c>
      <c r="AJ330" s="17">
        <v>0.983456</v>
      </c>
      <c r="AK330" s="17">
        <v>0.983456</v>
      </c>
      <c r="AL330" s="17">
        <v>0.983456</v>
      </c>
      <c r="AM330" s="17">
        <v>0.983456</v>
      </c>
      <c r="AN330" s="17">
        <v>0.983456</v>
      </c>
      <c r="AO330" s="17">
        <v>0.983456</v>
      </c>
      <c r="AP330" s="17">
        <v>0.983456</v>
      </c>
      <c r="AQ330" s="17">
        <v>0.983456</v>
      </c>
      <c r="AR330" s="17">
        <v>0.983456</v>
      </c>
      <c r="AS330" s="17">
        <v>0.983456</v>
      </c>
      <c r="AT330" s="17">
        <v>0.983456</v>
      </c>
      <c r="AU330" s="17">
        <v>0.983456</v>
      </c>
      <c r="AV330" s="17">
        <v>0.983456</v>
      </c>
      <c r="AW330" s="17">
        <v>0.983456</v>
      </c>
      <c r="AX330" s="17">
        <v>0.983456</v>
      </c>
      <c r="AY330" s="17">
        <v>0.983456</v>
      </c>
      <c r="AZ330" s="17">
        <v>0.983456</v>
      </c>
      <c r="BA330" s="17">
        <v>0.983456</v>
      </c>
      <c r="BB330" s="17">
        <v>0.983456</v>
      </c>
      <c r="BC330" s="17">
        <v>0.983456</v>
      </c>
      <c r="BD330" s="17">
        <v>0.983456</v>
      </c>
      <c r="BE330" s="17">
        <v>0.983456</v>
      </c>
      <c r="BF330" s="17">
        <v>0.983456</v>
      </c>
      <c r="BG330" s="17">
        <v>0.983456</v>
      </c>
    </row>
    <row r="331" spans="1:59" s="8" customFormat="1" ht="12" customHeight="1" x14ac:dyDescent="0.25">
      <c r="A331" s="13" t="s">
        <v>65</v>
      </c>
      <c r="B331" s="8" t="s">
        <v>69</v>
      </c>
      <c r="C331" s="11" t="s">
        <v>67</v>
      </c>
      <c r="D331" s="17">
        <v>0.97</v>
      </c>
      <c r="E331" s="17">
        <v>0.96</v>
      </c>
      <c r="F331" s="17">
        <v>0.93</v>
      </c>
      <c r="G331" s="17">
        <v>0.95</v>
      </c>
      <c r="H331" s="17">
        <v>0.96</v>
      </c>
      <c r="I331" s="17">
        <v>0.96</v>
      </c>
      <c r="J331" s="17">
        <v>0.97</v>
      </c>
      <c r="K331" s="17">
        <v>0.99</v>
      </c>
      <c r="L331" s="18">
        <v>0.91</v>
      </c>
      <c r="M331" s="17">
        <v>0.98</v>
      </c>
      <c r="N331" s="17">
        <v>0.98</v>
      </c>
      <c r="O331" s="17">
        <v>0.98</v>
      </c>
      <c r="P331" s="17">
        <v>0.98</v>
      </c>
      <c r="Q331" s="17">
        <v>0.99</v>
      </c>
      <c r="R331" s="17">
        <v>0.99</v>
      </c>
      <c r="S331" s="17">
        <v>0.99</v>
      </c>
      <c r="T331" s="17">
        <v>0.99</v>
      </c>
      <c r="U331" s="17">
        <v>0.99</v>
      </c>
      <c r="V331" s="17">
        <v>0.99</v>
      </c>
      <c r="W331" s="17">
        <v>0.99</v>
      </c>
      <c r="X331" s="17">
        <v>0.99</v>
      </c>
      <c r="Y331" s="17">
        <v>0.99</v>
      </c>
      <c r="Z331" s="18">
        <v>1</v>
      </c>
      <c r="AA331" s="18">
        <v>0.99</v>
      </c>
      <c r="AB331" s="18">
        <v>1</v>
      </c>
      <c r="AC331" s="17">
        <v>0.98</v>
      </c>
      <c r="AD331" s="19">
        <v>0.99199999999999999</v>
      </c>
      <c r="AE331" s="17">
        <v>0.99239999999999995</v>
      </c>
      <c r="AF331" s="17">
        <v>0.99087999999999998</v>
      </c>
      <c r="AG331" s="17">
        <v>0.99105600000000005</v>
      </c>
      <c r="AH331" s="19">
        <v>0.99105600000000005</v>
      </c>
      <c r="AI331" s="17">
        <v>0.99105600000000005</v>
      </c>
      <c r="AJ331" s="17">
        <v>0.99105600000000005</v>
      </c>
      <c r="AK331" s="17">
        <v>0.99105600000000005</v>
      </c>
      <c r="AL331" s="17">
        <v>0.99105600000000005</v>
      </c>
      <c r="AM331" s="17">
        <v>0.99105600000000005</v>
      </c>
      <c r="AN331" s="17">
        <v>0.99105600000000005</v>
      </c>
      <c r="AO331" s="17">
        <v>0.99105600000000005</v>
      </c>
      <c r="AP331" s="17">
        <v>0.99105600000000005</v>
      </c>
      <c r="AQ331" s="17">
        <v>0.99105600000000005</v>
      </c>
      <c r="AR331" s="17">
        <v>0.99105600000000005</v>
      </c>
      <c r="AS331" s="17">
        <v>0.99105600000000005</v>
      </c>
      <c r="AT331" s="17">
        <v>0.99105600000000005</v>
      </c>
      <c r="AU331" s="17">
        <v>0.99105600000000005</v>
      </c>
      <c r="AV331" s="17">
        <v>0.99105600000000005</v>
      </c>
      <c r="AW331" s="17">
        <v>0.99105600000000005</v>
      </c>
      <c r="AX331" s="17">
        <v>0.99105600000000005</v>
      </c>
      <c r="AY331" s="17">
        <v>0.99105600000000005</v>
      </c>
      <c r="AZ331" s="17">
        <v>0.99105600000000005</v>
      </c>
      <c r="BA331" s="17">
        <v>0.99105600000000005</v>
      </c>
      <c r="BB331" s="17">
        <v>0.99105600000000005</v>
      </c>
      <c r="BC331" s="17">
        <v>0.99105600000000005</v>
      </c>
      <c r="BD331" s="17">
        <v>0.99105600000000005</v>
      </c>
      <c r="BE331" s="17">
        <v>0.99105600000000005</v>
      </c>
      <c r="BF331" s="17">
        <v>0.99105600000000005</v>
      </c>
      <c r="BG331" s="17">
        <v>0.99105600000000005</v>
      </c>
    </row>
    <row r="332" spans="1:59" s="8" customFormat="1" ht="12" customHeight="1" x14ac:dyDescent="0.25">
      <c r="A332" s="13" t="s">
        <v>66</v>
      </c>
      <c r="B332" s="8" t="s">
        <v>69</v>
      </c>
      <c r="C332" s="11" t="s">
        <v>67</v>
      </c>
      <c r="D332" s="17">
        <v>0.9</v>
      </c>
      <c r="E332" s="17">
        <v>0.82</v>
      </c>
      <c r="F332" s="17">
        <v>0.76</v>
      </c>
      <c r="G332" s="17">
        <v>0.74</v>
      </c>
      <c r="H332" s="17">
        <v>0.77</v>
      </c>
      <c r="I332" s="17">
        <v>0.72</v>
      </c>
      <c r="J332" s="17">
        <v>0.76</v>
      </c>
      <c r="K332" s="17">
        <v>0.74</v>
      </c>
      <c r="L332" s="18">
        <v>0.83</v>
      </c>
      <c r="M332" s="17">
        <v>0.89</v>
      </c>
      <c r="N332" s="17">
        <v>0.88</v>
      </c>
      <c r="O332" s="17">
        <v>0.9</v>
      </c>
      <c r="P332" s="17">
        <v>0.88</v>
      </c>
      <c r="Q332" s="17">
        <v>0.9</v>
      </c>
      <c r="R332" s="17">
        <v>0.9</v>
      </c>
      <c r="S332" s="17">
        <v>0.89</v>
      </c>
      <c r="T332" s="17">
        <v>0.91</v>
      </c>
      <c r="U332" s="17">
        <v>0.93</v>
      </c>
      <c r="V332" s="17">
        <v>0.93</v>
      </c>
      <c r="W332" s="17">
        <v>0.92</v>
      </c>
      <c r="X332" s="17">
        <v>0.91</v>
      </c>
      <c r="Y332" s="17">
        <v>0.95</v>
      </c>
      <c r="Z332" s="18">
        <v>0.94</v>
      </c>
      <c r="AA332" s="18">
        <v>0.94</v>
      </c>
      <c r="AB332" s="18">
        <v>0.94</v>
      </c>
      <c r="AC332" s="17">
        <v>0.92</v>
      </c>
      <c r="AD332" s="19">
        <v>0.93800000000000006</v>
      </c>
      <c r="AE332" s="17">
        <v>0.93559999999999999</v>
      </c>
      <c r="AF332" s="17">
        <v>0.93472000000000011</v>
      </c>
      <c r="AG332" s="17">
        <v>0.93366400000000005</v>
      </c>
      <c r="AH332" s="19">
        <v>0.93366400000000005</v>
      </c>
      <c r="AI332" s="17">
        <v>0.93366400000000005</v>
      </c>
      <c r="AJ332" s="17">
        <v>0.93366400000000005</v>
      </c>
      <c r="AK332" s="17">
        <v>0.93366400000000005</v>
      </c>
      <c r="AL332" s="17">
        <v>0.93366400000000005</v>
      </c>
      <c r="AM332" s="17">
        <v>0.93366400000000005</v>
      </c>
      <c r="AN332" s="17">
        <v>0.93366400000000005</v>
      </c>
      <c r="AO332" s="17">
        <v>0.93366400000000005</v>
      </c>
      <c r="AP332" s="17">
        <v>0.93366400000000005</v>
      </c>
      <c r="AQ332" s="17">
        <v>0.93366400000000005</v>
      </c>
      <c r="AR332" s="17">
        <v>0.93366400000000005</v>
      </c>
      <c r="AS332" s="17">
        <v>0.93366400000000005</v>
      </c>
      <c r="AT332" s="17">
        <v>0.93366400000000005</v>
      </c>
      <c r="AU332" s="17">
        <v>0.93366400000000005</v>
      </c>
      <c r="AV332" s="17">
        <v>0.93366400000000005</v>
      </c>
      <c r="AW332" s="17">
        <v>0.93366400000000005</v>
      </c>
      <c r="AX332" s="17">
        <v>0.93366400000000005</v>
      </c>
      <c r="AY332" s="17">
        <v>0.93366400000000005</v>
      </c>
      <c r="AZ332" s="17">
        <v>0.93366400000000005</v>
      </c>
      <c r="BA332" s="17">
        <v>0.93366400000000005</v>
      </c>
      <c r="BB332" s="17">
        <v>0.93366400000000005</v>
      </c>
      <c r="BC332" s="17">
        <v>0.93366400000000005</v>
      </c>
      <c r="BD332" s="17">
        <v>0.93366400000000005</v>
      </c>
      <c r="BE332" s="17">
        <v>0.93366400000000005</v>
      </c>
      <c r="BF332" s="17">
        <v>0.93366400000000005</v>
      </c>
      <c r="BG332" s="17">
        <v>0.93366400000000005</v>
      </c>
    </row>
    <row r="333" spans="1:59" s="8" customFormat="1" ht="12" customHeight="1" x14ac:dyDescent="0.25">
      <c r="A333" s="13" t="s">
        <v>49</v>
      </c>
      <c r="B333" s="8" t="s">
        <v>69</v>
      </c>
      <c r="C333" s="11" t="s">
        <v>68</v>
      </c>
      <c r="D333" s="17">
        <v>9.048457170480115E-4</v>
      </c>
      <c r="E333" s="17">
        <v>1.6545506403545691E-3</v>
      </c>
      <c r="F333" s="17">
        <v>1.1257451042183378E-3</v>
      </c>
      <c r="G333" s="17">
        <v>6.7975150471963775E-4</v>
      </c>
      <c r="H333" s="17">
        <v>1.1097215305491885E-3</v>
      </c>
      <c r="I333" s="17">
        <v>6.410343942867459E-4</v>
      </c>
      <c r="J333" s="17">
        <v>1.5323037394922995E-4</v>
      </c>
      <c r="K333" s="17">
        <v>2.4548802947021433E-4</v>
      </c>
      <c r="L333" s="18">
        <v>8.2781700691239967E-5</v>
      </c>
      <c r="M333" s="17">
        <v>1.2159127969051492E-4</v>
      </c>
      <c r="N333" s="17">
        <v>1.1272761394473024E-4</v>
      </c>
      <c r="O333" s="17">
        <v>9.0631855867563012E-5</v>
      </c>
      <c r="P333" s="17">
        <v>8.1635586304095999E-5</v>
      </c>
      <c r="Q333" s="17">
        <v>4.5033333654916714E-4</v>
      </c>
      <c r="R333" s="17">
        <v>1.0464369792443807E-4</v>
      </c>
      <c r="S333" s="17">
        <v>1.2376254238191566E-4</v>
      </c>
      <c r="T333" s="17">
        <v>8.5808183936958142E-5</v>
      </c>
      <c r="U333" s="17">
        <v>1.0957527581224778E-4</v>
      </c>
      <c r="V333" s="17">
        <v>1.0943091087763231E-4</v>
      </c>
      <c r="W333" s="17">
        <v>7.727091156099281E-5</v>
      </c>
      <c r="X333" s="17">
        <v>7.9035611400537272E-5</v>
      </c>
      <c r="Y333" s="17">
        <v>7.8283667464876239E-5</v>
      </c>
      <c r="Z333" s="18">
        <v>9.2653130074866983E-5</v>
      </c>
      <c r="AA333" s="18">
        <v>8.107407895926487E-5</v>
      </c>
      <c r="AB333" s="18">
        <v>6.576884835559256E-5</v>
      </c>
      <c r="AC333" s="17">
        <v>6.0592266408810409E-5</v>
      </c>
      <c r="AD333" s="19">
        <v>7.5674398252734143E-5</v>
      </c>
      <c r="AE333" s="17">
        <v>7.5152544410261868E-5</v>
      </c>
      <c r="AF333" s="17">
        <v>7.1652427277246744E-5</v>
      </c>
      <c r="AG333" s="17">
        <v>6.9768096940925339E-5</v>
      </c>
      <c r="AH333" s="19">
        <v>6.9768096940925339E-5</v>
      </c>
      <c r="AI333" s="17">
        <v>6.9768096940925339E-5</v>
      </c>
      <c r="AJ333" s="17">
        <v>6.9768096940925339E-5</v>
      </c>
      <c r="AK333" s="17">
        <v>6.9768096940925339E-5</v>
      </c>
      <c r="AL333" s="17">
        <v>6.9768096940925339E-5</v>
      </c>
      <c r="AM333" s="17">
        <v>6.9768096940925339E-5</v>
      </c>
      <c r="AN333" s="17">
        <v>6.9768096940925339E-5</v>
      </c>
      <c r="AO333" s="17">
        <v>6.9768096940925339E-5</v>
      </c>
      <c r="AP333" s="17">
        <v>6.9768096940925339E-5</v>
      </c>
      <c r="AQ333" s="17">
        <v>6.9768096940925339E-5</v>
      </c>
      <c r="AR333" s="17">
        <v>6.9768096940925339E-5</v>
      </c>
      <c r="AS333" s="17">
        <v>6.9768096940925339E-5</v>
      </c>
      <c r="AT333" s="17">
        <v>6.9768096940925339E-5</v>
      </c>
      <c r="AU333" s="17">
        <v>6.9768096940925339E-5</v>
      </c>
      <c r="AV333" s="17">
        <v>6.9768096940925339E-5</v>
      </c>
      <c r="AW333" s="17">
        <v>6.9768096940925339E-5</v>
      </c>
      <c r="AX333" s="17">
        <v>6.9768096940925339E-5</v>
      </c>
      <c r="AY333" s="17">
        <v>6.9768096940925339E-5</v>
      </c>
      <c r="AZ333" s="17">
        <v>6.9768096940925339E-5</v>
      </c>
      <c r="BA333" s="17">
        <v>6.9768096940925339E-5</v>
      </c>
      <c r="BB333" s="17">
        <v>6.9768096940925339E-5</v>
      </c>
      <c r="BC333" s="17">
        <v>6.9768096940925339E-5</v>
      </c>
      <c r="BD333" s="17">
        <v>6.9768096940925339E-5</v>
      </c>
      <c r="BE333" s="17">
        <v>6.9768096940925339E-5</v>
      </c>
      <c r="BF333" s="17">
        <v>6.9768096940925339E-5</v>
      </c>
      <c r="BG333" s="17">
        <v>6.9768096940925339E-5</v>
      </c>
    </row>
    <row r="334" spans="1:59" s="8" customFormat="1" ht="12" customHeight="1" x14ac:dyDescent="0.25">
      <c r="A334" s="13" t="s">
        <v>52</v>
      </c>
      <c r="B334" s="8" t="s">
        <v>69</v>
      </c>
      <c r="C334" s="11" t="s">
        <v>68</v>
      </c>
      <c r="D334" s="17">
        <v>1.0000000000000009E-2</v>
      </c>
      <c r="E334" s="17">
        <v>0</v>
      </c>
      <c r="F334" s="17">
        <v>0</v>
      </c>
      <c r="G334" s="17">
        <v>0</v>
      </c>
      <c r="H334" s="17">
        <v>1.0000000000000009E-2</v>
      </c>
      <c r="I334" s="17">
        <v>1.0000000000000009E-2</v>
      </c>
      <c r="J334" s="17">
        <v>0</v>
      </c>
      <c r="K334" s="17">
        <v>3.9999999999999925E-2</v>
      </c>
      <c r="L334" s="18">
        <v>0</v>
      </c>
      <c r="M334" s="17">
        <v>1.0000000000000009E-2</v>
      </c>
      <c r="N334" s="17">
        <v>0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8">
        <v>0</v>
      </c>
      <c r="AA334" s="18">
        <v>0</v>
      </c>
      <c r="AB334" s="18">
        <v>0</v>
      </c>
      <c r="AC334" s="17">
        <v>0</v>
      </c>
      <c r="AD334" s="19">
        <v>0</v>
      </c>
      <c r="AE334" s="17">
        <v>0</v>
      </c>
      <c r="AF334" s="17">
        <v>0</v>
      </c>
      <c r="AG334" s="17">
        <v>0</v>
      </c>
      <c r="AH334" s="19">
        <v>0</v>
      </c>
      <c r="AI334" s="17">
        <v>0</v>
      </c>
      <c r="AJ334" s="17">
        <v>0</v>
      </c>
      <c r="AK334" s="17">
        <v>0</v>
      </c>
      <c r="AL334" s="17">
        <v>0</v>
      </c>
      <c r="AM334" s="17">
        <v>0</v>
      </c>
      <c r="AN334" s="17">
        <v>0</v>
      </c>
      <c r="AO334" s="17">
        <v>0</v>
      </c>
      <c r="AP334" s="17">
        <v>0</v>
      </c>
      <c r="AQ334" s="17">
        <v>0</v>
      </c>
      <c r="AR334" s="17">
        <v>0</v>
      </c>
      <c r="AS334" s="17">
        <v>0</v>
      </c>
      <c r="AT334" s="17">
        <v>0</v>
      </c>
      <c r="AU334" s="17">
        <v>0</v>
      </c>
      <c r="AV334" s="17">
        <v>0</v>
      </c>
      <c r="AW334" s="17">
        <v>0</v>
      </c>
      <c r="AX334" s="17">
        <v>0</v>
      </c>
      <c r="AY334" s="17">
        <v>0</v>
      </c>
      <c r="AZ334" s="17">
        <v>0</v>
      </c>
      <c r="BA334" s="17">
        <v>0</v>
      </c>
      <c r="BB334" s="17">
        <v>0</v>
      </c>
      <c r="BC334" s="17">
        <v>0</v>
      </c>
      <c r="BD334" s="17">
        <v>0</v>
      </c>
      <c r="BE334" s="17">
        <v>0</v>
      </c>
      <c r="BF334" s="17">
        <v>0</v>
      </c>
      <c r="BG334" s="17">
        <v>0</v>
      </c>
    </row>
    <row r="335" spans="1:59" s="8" customFormat="1" ht="12" customHeight="1" x14ac:dyDescent="0.25">
      <c r="A335" s="13" t="s">
        <v>53</v>
      </c>
      <c r="B335" s="8" t="s">
        <v>69</v>
      </c>
      <c r="C335" s="11" t="s">
        <v>68</v>
      </c>
      <c r="D335" s="17">
        <v>1.0000000000000009E-2</v>
      </c>
      <c r="E335" s="17">
        <v>0</v>
      </c>
      <c r="F335" s="17">
        <v>1.0000000000000009E-2</v>
      </c>
      <c r="G335" s="17">
        <v>0</v>
      </c>
      <c r="H335" s="17">
        <v>1.0000000000000009E-2</v>
      </c>
      <c r="I335" s="17">
        <v>0</v>
      </c>
      <c r="J335" s="17">
        <v>1.0000000000000009E-2</v>
      </c>
      <c r="K335" s="17">
        <v>1.0000000000000009E-2</v>
      </c>
      <c r="L335" s="18">
        <v>0</v>
      </c>
      <c r="M335" s="17">
        <v>0</v>
      </c>
      <c r="N335" s="17">
        <v>0</v>
      </c>
      <c r="O335" s="17">
        <v>0</v>
      </c>
      <c r="P335" s="17">
        <v>1.0000000000000009E-2</v>
      </c>
      <c r="Q335" s="17">
        <v>1.0000000000000009E-2</v>
      </c>
      <c r="R335" s="17">
        <v>0</v>
      </c>
      <c r="S335" s="17">
        <v>1.0000000000000009E-2</v>
      </c>
      <c r="T335" s="17">
        <v>1.0000000000000009E-2</v>
      </c>
      <c r="U335" s="17">
        <v>1.0000000000000009E-2</v>
      </c>
      <c r="V335" s="17">
        <v>1.0000000000000009E-2</v>
      </c>
      <c r="W335" s="17">
        <v>0</v>
      </c>
      <c r="X335" s="17">
        <v>0</v>
      </c>
      <c r="Y335" s="17">
        <v>0</v>
      </c>
      <c r="Z335" s="18">
        <v>1.0000000000000009E-2</v>
      </c>
      <c r="AA335" s="18">
        <v>0</v>
      </c>
      <c r="AB335" s="18">
        <v>1.0000000000000009E-2</v>
      </c>
      <c r="AC335" s="17">
        <v>0</v>
      </c>
      <c r="AD335" s="19">
        <v>3.9999999999998925E-3</v>
      </c>
      <c r="AE335" s="17">
        <v>4.8000000000001375E-3</v>
      </c>
      <c r="AF335" s="17">
        <v>3.7599999999999856E-3</v>
      </c>
      <c r="AG335" s="17">
        <v>4.5119999999999605E-3</v>
      </c>
      <c r="AH335" s="19">
        <v>4.5119999999999605E-3</v>
      </c>
      <c r="AI335" s="17">
        <v>4.5119999999999605E-3</v>
      </c>
      <c r="AJ335" s="17">
        <v>4.5119999999999605E-3</v>
      </c>
      <c r="AK335" s="17">
        <v>4.5119999999999605E-3</v>
      </c>
      <c r="AL335" s="17">
        <v>4.5119999999999605E-3</v>
      </c>
      <c r="AM335" s="17">
        <v>4.5119999999999605E-3</v>
      </c>
      <c r="AN335" s="17">
        <v>4.5119999999999605E-3</v>
      </c>
      <c r="AO335" s="17">
        <v>4.5119999999999605E-3</v>
      </c>
      <c r="AP335" s="17">
        <v>4.5119999999999605E-3</v>
      </c>
      <c r="AQ335" s="17">
        <v>4.5119999999999605E-3</v>
      </c>
      <c r="AR335" s="17">
        <v>4.5119999999999605E-3</v>
      </c>
      <c r="AS335" s="17">
        <v>4.5119999999999605E-3</v>
      </c>
      <c r="AT335" s="17">
        <v>4.5119999999999605E-3</v>
      </c>
      <c r="AU335" s="17">
        <v>4.5119999999999605E-3</v>
      </c>
      <c r="AV335" s="17">
        <v>4.5119999999999605E-3</v>
      </c>
      <c r="AW335" s="17">
        <v>4.5119999999999605E-3</v>
      </c>
      <c r="AX335" s="17">
        <v>4.5119999999999605E-3</v>
      </c>
      <c r="AY335" s="17">
        <v>4.5119999999999605E-3</v>
      </c>
      <c r="AZ335" s="17">
        <v>4.5119999999999605E-3</v>
      </c>
      <c r="BA335" s="17">
        <v>4.5119999999999605E-3</v>
      </c>
      <c r="BB335" s="17">
        <v>4.5119999999999605E-3</v>
      </c>
      <c r="BC335" s="17">
        <v>4.5119999999999605E-3</v>
      </c>
      <c r="BD335" s="17">
        <v>4.5119999999999605E-3</v>
      </c>
      <c r="BE335" s="17">
        <v>4.5119999999999605E-3</v>
      </c>
      <c r="BF335" s="17">
        <v>4.5119999999999605E-3</v>
      </c>
      <c r="BG335" s="17">
        <v>4.5119999999999605E-3</v>
      </c>
    </row>
    <row r="336" spans="1:59" s="8" customFormat="1" ht="12" customHeight="1" x14ac:dyDescent="0.25">
      <c r="A336" s="13" t="s">
        <v>54</v>
      </c>
      <c r="B336" s="8" t="s">
        <v>69</v>
      </c>
      <c r="C336" s="11" t="s">
        <v>68</v>
      </c>
      <c r="D336" s="17">
        <v>0</v>
      </c>
      <c r="E336" s="17">
        <v>1.0000000000000009E-2</v>
      </c>
      <c r="F336" s="17">
        <v>0</v>
      </c>
      <c r="G336" s="17">
        <v>1.0000000000000009E-2</v>
      </c>
      <c r="H336" s="17">
        <v>2.0000000000000018E-2</v>
      </c>
      <c r="I336" s="17">
        <v>2.0000000000000018E-2</v>
      </c>
      <c r="J336" s="17">
        <v>0</v>
      </c>
      <c r="K336" s="17">
        <v>0</v>
      </c>
      <c r="L336" s="18">
        <v>0</v>
      </c>
      <c r="M336" s="17">
        <v>0</v>
      </c>
      <c r="N336" s="17">
        <v>0</v>
      </c>
      <c r="O336" s="17">
        <v>1.0000000000000009E-2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7">
        <v>0</v>
      </c>
      <c r="V336" s="17">
        <v>0</v>
      </c>
      <c r="W336" s="17">
        <v>0</v>
      </c>
      <c r="X336" s="17">
        <v>0</v>
      </c>
      <c r="Y336" s="17">
        <v>0</v>
      </c>
      <c r="Z336" s="18">
        <v>0</v>
      </c>
      <c r="AA336" s="18">
        <v>0</v>
      </c>
      <c r="AB336" s="18">
        <v>0</v>
      </c>
      <c r="AC336" s="17">
        <v>0</v>
      </c>
      <c r="AD336" s="19">
        <v>0</v>
      </c>
      <c r="AE336" s="17">
        <v>0</v>
      </c>
      <c r="AF336" s="17">
        <v>0</v>
      </c>
      <c r="AG336" s="17">
        <v>0</v>
      </c>
      <c r="AH336" s="19">
        <v>0</v>
      </c>
      <c r="AI336" s="17">
        <v>0</v>
      </c>
      <c r="AJ336" s="17">
        <v>0</v>
      </c>
      <c r="AK336" s="17">
        <v>0</v>
      </c>
      <c r="AL336" s="17">
        <v>0</v>
      </c>
      <c r="AM336" s="17">
        <v>0</v>
      </c>
      <c r="AN336" s="17">
        <v>0</v>
      </c>
      <c r="AO336" s="17">
        <v>0</v>
      </c>
      <c r="AP336" s="17">
        <v>0</v>
      </c>
      <c r="AQ336" s="17">
        <v>0</v>
      </c>
      <c r="AR336" s="17">
        <v>0</v>
      </c>
      <c r="AS336" s="17">
        <v>0</v>
      </c>
      <c r="AT336" s="17">
        <v>0</v>
      </c>
      <c r="AU336" s="17">
        <v>0</v>
      </c>
      <c r="AV336" s="17">
        <v>0</v>
      </c>
      <c r="AW336" s="17">
        <v>0</v>
      </c>
      <c r="AX336" s="17">
        <v>0</v>
      </c>
      <c r="AY336" s="17">
        <v>0</v>
      </c>
      <c r="AZ336" s="17">
        <v>0</v>
      </c>
      <c r="BA336" s="17">
        <v>0</v>
      </c>
      <c r="BB336" s="17">
        <v>0</v>
      </c>
      <c r="BC336" s="17">
        <v>0</v>
      </c>
      <c r="BD336" s="17">
        <v>0</v>
      </c>
      <c r="BE336" s="17">
        <v>0</v>
      </c>
      <c r="BF336" s="17">
        <v>0</v>
      </c>
      <c r="BG336" s="17">
        <v>0</v>
      </c>
    </row>
    <row r="337" spans="1:59" s="8" customFormat="1" ht="12" customHeight="1" x14ac:dyDescent="0.25">
      <c r="A337" s="13" t="s">
        <v>55</v>
      </c>
      <c r="B337" s="8" t="s">
        <v>69</v>
      </c>
      <c r="C337" s="11" t="s">
        <v>68</v>
      </c>
      <c r="D337" s="17">
        <v>1.0000000000000009E-2</v>
      </c>
      <c r="E337" s="17">
        <v>1.0000000000000009E-2</v>
      </c>
      <c r="F337" s="17">
        <v>0</v>
      </c>
      <c r="G337" s="17">
        <v>0</v>
      </c>
      <c r="H337" s="17">
        <v>2.0000000000000018E-2</v>
      </c>
      <c r="I337" s="17">
        <v>2.0000000000000018E-2</v>
      </c>
      <c r="J337" s="17">
        <v>0</v>
      </c>
      <c r="K337" s="17">
        <v>0</v>
      </c>
      <c r="L337" s="18">
        <v>0</v>
      </c>
      <c r="M337" s="17">
        <v>0</v>
      </c>
      <c r="N337" s="17">
        <v>0</v>
      </c>
      <c r="O337" s="17">
        <v>0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7">
        <v>0</v>
      </c>
      <c r="V337" s="17">
        <v>0</v>
      </c>
      <c r="W337" s="17">
        <v>0</v>
      </c>
      <c r="X337" s="17">
        <v>0</v>
      </c>
      <c r="Y337" s="17">
        <v>0</v>
      </c>
      <c r="Z337" s="18">
        <v>0</v>
      </c>
      <c r="AA337" s="18">
        <v>0</v>
      </c>
      <c r="AB337" s="18">
        <v>0</v>
      </c>
      <c r="AC337" s="17">
        <v>0</v>
      </c>
      <c r="AD337" s="19">
        <v>0</v>
      </c>
      <c r="AE337" s="17">
        <v>0</v>
      </c>
      <c r="AF337" s="17">
        <v>0</v>
      </c>
      <c r="AG337" s="17">
        <v>0</v>
      </c>
      <c r="AH337" s="19">
        <v>0</v>
      </c>
      <c r="AI337" s="17">
        <v>0</v>
      </c>
      <c r="AJ337" s="17">
        <v>0</v>
      </c>
      <c r="AK337" s="17">
        <v>0</v>
      </c>
      <c r="AL337" s="17">
        <v>0</v>
      </c>
      <c r="AM337" s="17">
        <v>0</v>
      </c>
      <c r="AN337" s="17">
        <v>0</v>
      </c>
      <c r="AO337" s="17">
        <v>0</v>
      </c>
      <c r="AP337" s="17">
        <v>0</v>
      </c>
      <c r="AQ337" s="17">
        <v>0</v>
      </c>
      <c r="AR337" s="17">
        <v>0</v>
      </c>
      <c r="AS337" s="17">
        <v>0</v>
      </c>
      <c r="AT337" s="17">
        <v>0</v>
      </c>
      <c r="AU337" s="17">
        <v>0</v>
      </c>
      <c r="AV337" s="17">
        <v>0</v>
      </c>
      <c r="AW337" s="17">
        <v>0</v>
      </c>
      <c r="AX337" s="17">
        <v>0</v>
      </c>
      <c r="AY337" s="17">
        <v>0</v>
      </c>
      <c r="AZ337" s="17">
        <v>0</v>
      </c>
      <c r="BA337" s="17">
        <v>0</v>
      </c>
      <c r="BB337" s="17">
        <v>0</v>
      </c>
      <c r="BC337" s="17">
        <v>0</v>
      </c>
      <c r="BD337" s="17">
        <v>0</v>
      </c>
      <c r="BE337" s="17">
        <v>0</v>
      </c>
      <c r="BF337" s="17">
        <v>0</v>
      </c>
      <c r="BG337" s="17">
        <v>0</v>
      </c>
    </row>
    <row r="338" spans="1:59" s="8" customFormat="1" ht="12" customHeight="1" x14ac:dyDescent="0.25">
      <c r="A338" s="13" t="s">
        <v>56</v>
      </c>
      <c r="B338" s="8" t="s">
        <v>69</v>
      </c>
      <c r="C338" s="11" t="s">
        <v>68</v>
      </c>
      <c r="D338" s="17">
        <v>0</v>
      </c>
      <c r="E338" s="17">
        <v>0</v>
      </c>
      <c r="F338" s="17">
        <v>0</v>
      </c>
      <c r="G338" s="17">
        <v>0</v>
      </c>
      <c r="H338" s="17">
        <v>1.0000000000000009E-2</v>
      </c>
      <c r="I338" s="17">
        <v>1.0000000000000009E-2</v>
      </c>
      <c r="J338" s="17">
        <v>0</v>
      </c>
      <c r="K338" s="17">
        <v>0</v>
      </c>
      <c r="L338" s="18">
        <v>0</v>
      </c>
      <c r="M338" s="17">
        <v>0</v>
      </c>
      <c r="N338" s="17">
        <v>0</v>
      </c>
      <c r="O338" s="17">
        <v>0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7">
        <v>0</v>
      </c>
      <c r="V338" s="17">
        <v>0</v>
      </c>
      <c r="W338" s="17">
        <v>0</v>
      </c>
      <c r="X338" s="17">
        <v>0</v>
      </c>
      <c r="Y338" s="17">
        <v>0</v>
      </c>
      <c r="Z338" s="18">
        <v>0</v>
      </c>
      <c r="AA338" s="18">
        <v>0</v>
      </c>
      <c r="AB338" s="18">
        <v>0</v>
      </c>
      <c r="AC338" s="17">
        <v>0</v>
      </c>
      <c r="AD338" s="19">
        <v>0</v>
      </c>
      <c r="AE338" s="17">
        <v>0</v>
      </c>
      <c r="AF338" s="17">
        <v>0</v>
      </c>
      <c r="AG338" s="17">
        <v>0</v>
      </c>
      <c r="AH338" s="19">
        <v>0</v>
      </c>
      <c r="AI338" s="17">
        <v>0</v>
      </c>
      <c r="AJ338" s="17">
        <v>0</v>
      </c>
      <c r="AK338" s="17">
        <v>0</v>
      </c>
      <c r="AL338" s="17">
        <v>0</v>
      </c>
      <c r="AM338" s="17">
        <v>0</v>
      </c>
      <c r="AN338" s="17">
        <v>0</v>
      </c>
      <c r="AO338" s="17">
        <v>0</v>
      </c>
      <c r="AP338" s="17">
        <v>0</v>
      </c>
      <c r="AQ338" s="17">
        <v>0</v>
      </c>
      <c r="AR338" s="17">
        <v>0</v>
      </c>
      <c r="AS338" s="17">
        <v>0</v>
      </c>
      <c r="AT338" s="17">
        <v>0</v>
      </c>
      <c r="AU338" s="17">
        <v>0</v>
      </c>
      <c r="AV338" s="17">
        <v>0</v>
      </c>
      <c r="AW338" s="17">
        <v>0</v>
      </c>
      <c r="AX338" s="17">
        <v>0</v>
      </c>
      <c r="AY338" s="17">
        <v>0</v>
      </c>
      <c r="AZ338" s="17">
        <v>0</v>
      </c>
      <c r="BA338" s="17">
        <v>0</v>
      </c>
      <c r="BB338" s="17">
        <v>0</v>
      </c>
      <c r="BC338" s="17">
        <v>0</v>
      </c>
      <c r="BD338" s="17">
        <v>0</v>
      </c>
      <c r="BE338" s="17">
        <v>0</v>
      </c>
      <c r="BF338" s="17">
        <v>0</v>
      </c>
      <c r="BG338" s="17">
        <v>0</v>
      </c>
    </row>
    <row r="339" spans="1:59" s="8" customFormat="1" ht="12" customHeight="1" x14ac:dyDescent="0.25">
      <c r="A339" s="13" t="s">
        <v>57</v>
      </c>
      <c r="B339" s="8" t="s">
        <v>69</v>
      </c>
      <c r="C339" s="11" t="s">
        <v>68</v>
      </c>
      <c r="D339" s="17">
        <v>1.0000000000000009E-2</v>
      </c>
      <c r="E339" s="17">
        <v>0</v>
      </c>
      <c r="F339" s="17">
        <v>0</v>
      </c>
      <c r="G339" s="17">
        <v>0</v>
      </c>
      <c r="H339" s="17">
        <v>0</v>
      </c>
      <c r="I339" s="17">
        <v>2.0000000000000018E-2</v>
      </c>
      <c r="J339" s="17">
        <v>0</v>
      </c>
      <c r="K339" s="17">
        <v>0</v>
      </c>
      <c r="L339" s="18">
        <v>0</v>
      </c>
      <c r="M339" s="17">
        <v>0</v>
      </c>
      <c r="N339" s="17">
        <v>0</v>
      </c>
      <c r="O339" s="17">
        <v>0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7">
        <v>0</v>
      </c>
      <c r="V339" s="17">
        <v>0</v>
      </c>
      <c r="W339" s="17">
        <v>0</v>
      </c>
      <c r="X339" s="17">
        <v>0</v>
      </c>
      <c r="Y339" s="17">
        <v>0</v>
      </c>
      <c r="Z339" s="18">
        <v>0</v>
      </c>
      <c r="AA339" s="18">
        <v>0</v>
      </c>
      <c r="AB339" s="18">
        <v>0</v>
      </c>
      <c r="AC339" s="17">
        <v>0</v>
      </c>
      <c r="AD339" s="19">
        <v>0</v>
      </c>
      <c r="AE339" s="17">
        <v>0</v>
      </c>
      <c r="AF339" s="17">
        <v>0</v>
      </c>
      <c r="AG339" s="17">
        <v>0</v>
      </c>
      <c r="AH339" s="19">
        <v>0</v>
      </c>
      <c r="AI339" s="17">
        <v>0</v>
      </c>
      <c r="AJ339" s="17">
        <v>0</v>
      </c>
      <c r="AK339" s="17">
        <v>0</v>
      </c>
      <c r="AL339" s="17">
        <v>0</v>
      </c>
      <c r="AM339" s="17">
        <v>0</v>
      </c>
      <c r="AN339" s="17">
        <v>0</v>
      </c>
      <c r="AO339" s="17">
        <v>0</v>
      </c>
      <c r="AP339" s="17">
        <v>0</v>
      </c>
      <c r="AQ339" s="17">
        <v>0</v>
      </c>
      <c r="AR339" s="17">
        <v>0</v>
      </c>
      <c r="AS339" s="17">
        <v>0</v>
      </c>
      <c r="AT339" s="17">
        <v>0</v>
      </c>
      <c r="AU339" s="17">
        <v>0</v>
      </c>
      <c r="AV339" s="17">
        <v>0</v>
      </c>
      <c r="AW339" s="17">
        <v>0</v>
      </c>
      <c r="AX339" s="17">
        <v>0</v>
      </c>
      <c r="AY339" s="17">
        <v>0</v>
      </c>
      <c r="AZ339" s="17">
        <v>0</v>
      </c>
      <c r="BA339" s="17">
        <v>0</v>
      </c>
      <c r="BB339" s="17">
        <v>0</v>
      </c>
      <c r="BC339" s="17">
        <v>0</v>
      </c>
      <c r="BD339" s="17">
        <v>0</v>
      </c>
      <c r="BE339" s="17">
        <v>0</v>
      </c>
      <c r="BF339" s="17">
        <v>0</v>
      </c>
      <c r="BG339" s="17">
        <v>0</v>
      </c>
    </row>
    <row r="340" spans="1:59" s="8" customFormat="1" ht="12" customHeight="1" x14ac:dyDescent="0.25">
      <c r="A340" s="13" t="s">
        <v>58</v>
      </c>
      <c r="B340" s="8" t="s">
        <v>69</v>
      </c>
      <c r="C340" s="11" t="s">
        <v>68</v>
      </c>
      <c r="D340" s="17">
        <v>0</v>
      </c>
      <c r="E340" s="17">
        <v>0</v>
      </c>
      <c r="F340" s="17">
        <v>0</v>
      </c>
      <c r="G340" s="17">
        <v>0</v>
      </c>
      <c r="H340" s="17">
        <v>0</v>
      </c>
      <c r="I340" s="17">
        <v>0</v>
      </c>
      <c r="J340" s="17">
        <v>0</v>
      </c>
      <c r="K340" s="17">
        <v>0</v>
      </c>
      <c r="L340" s="18">
        <v>0</v>
      </c>
      <c r="M340" s="17">
        <v>0</v>
      </c>
      <c r="N340" s="17">
        <v>1.0000000000000009E-2</v>
      </c>
      <c r="O340" s="17">
        <v>0</v>
      </c>
      <c r="P340" s="17">
        <v>1.0000000000000009E-2</v>
      </c>
      <c r="Q340" s="17">
        <v>0</v>
      </c>
      <c r="R340" s="17">
        <v>0</v>
      </c>
      <c r="S340" s="17">
        <v>0</v>
      </c>
      <c r="T340" s="17">
        <v>0</v>
      </c>
      <c r="U340" s="17">
        <v>0</v>
      </c>
      <c r="V340" s="17">
        <v>0</v>
      </c>
      <c r="W340" s="17">
        <v>0</v>
      </c>
      <c r="X340" s="17">
        <v>0</v>
      </c>
      <c r="Y340" s="17">
        <v>0</v>
      </c>
      <c r="Z340" s="18">
        <v>1.0000000000000009E-2</v>
      </c>
      <c r="AA340" s="18">
        <v>0</v>
      </c>
      <c r="AB340" s="18">
        <v>1.0000000000000009E-2</v>
      </c>
      <c r="AC340" s="17">
        <v>0</v>
      </c>
      <c r="AD340" s="19">
        <v>4.0000000000000036E-3</v>
      </c>
      <c r="AE340" s="17">
        <v>4.7999999999999154E-3</v>
      </c>
      <c r="AF340" s="17">
        <v>3.7600000000000966E-3</v>
      </c>
      <c r="AG340" s="17">
        <v>4.5120000000000715E-3</v>
      </c>
      <c r="AH340" s="19">
        <v>4.5120000000000715E-3</v>
      </c>
      <c r="AI340" s="17">
        <v>4.5120000000000715E-3</v>
      </c>
      <c r="AJ340" s="17">
        <v>4.5120000000000715E-3</v>
      </c>
      <c r="AK340" s="17">
        <v>4.5120000000000715E-3</v>
      </c>
      <c r="AL340" s="17">
        <v>4.5120000000000715E-3</v>
      </c>
      <c r="AM340" s="17">
        <v>4.5120000000000715E-3</v>
      </c>
      <c r="AN340" s="17">
        <v>4.5120000000000715E-3</v>
      </c>
      <c r="AO340" s="17">
        <v>4.5120000000000715E-3</v>
      </c>
      <c r="AP340" s="17">
        <v>4.5120000000000715E-3</v>
      </c>
      <c r="AQ340" s="17">
        <v>4.5120000000000715E-3</v>
      </c>
      <c r="AR340" s="17">
        <v>4.5120000000000715E-3</v>
      </c>
      <c r="AS340" s="17">
        <v>4.5120000000000715E-3</v>
      </c>
      <c r="AT340" s="17">
        <v>4.5120000000000715E-3</v>
      </c>
      <c r="AU340" s="17">
        <v>4.5120000000000715E-3</v>
      </c>
      <c r="AV340" s="17">
        <v>4.5120000000000715E-3</v>
      </c>
      <c r="AW340" s="17">
        <v>4.5120000000000715E-3</v>
      </c>
      <c r="AX340" s="17">
        <v>4.5120000000000715E-3</v>
      </c>
      <c r="AY340" s="17">
        <v>4.5120000000000715E-3</v>
      </c>
      <c r="AZ340" s="17">
        <v>4.5120000000000715E-3</v>
      </c>
      <c r="BA340" s="17">
        <v>4.5120000000000715E-3</v>
      </c>
      <c r="BB340" s="17">
        <v>4.5120000000000715E-3</v>
      </c>
      <c r="BC340" s="17">
        <v>4.5120000000000715E-3</v>
      </c>
      <c r="BD340" s="17">
        <v>4.5120000000000715E-3</v>
      </c>
      <c r="BE340" s="17">
        <v>4.5120000000000715E-3</v>
      </c>
      <c r="BF340" s="17">
        <v>4.5120000000000715E-3</v>
      </c>
      <c r="BG340" s="17">
        <v>4.5120000000000715E-3</v>
      </c>
    </row>
    <row r="341" spans="1:59" s="8" customFormat="1" ht="12" customHeight="1" x14ac:dyDescent="0.25">
      <c r="A341" s="13" t="s">
        <v>59</v>
      </c>
      <c r="B341" s="8" t="s">
        <v>69</v>
      </c>
      <c r="C341" s="11" t="s">
        <v>68</v>
      </c>
      <c r="D341" s="17">
        <v>2.0000000000000018E-2</v>
      </c>
      <c r="E341" s="17">
        <v>0.15999999999999992</v>
      </c>
      <c r="F341" s="17">
        <v>1.0000000000000009E-2</v>
      </c>
      <c r="G341" s="17">
        <v>4.0000000000000036E-2</v>
      </c>
      <c r="H341" s="17">
        <v>0</v>
      </c>
      <c r="I341" s="17">
        <v>0.1100000000000001</v>
      </c>
      <c r="J341" s="17">
        <v>0</v>
      </c>
      <c r="K341" s="17">
        <v>0</v>
      </c>
      <c r="L341" s="18">
        <v>1.0000000000000009E-2</v>
      </c>
      <c r="M341" s="17">
        <v>0</v>
      </c>
      <c r="N341" s="17">
        <v>1.0000000000000009E-2</v>
      </c>
      <c r="O341" s="17">
        <v>1.0000000000000009E-2</v>
      </c>
      <c r="P341" s="17">
        <v>0</v>
      </c>
      <c r="Q341" s="17">
        <v>1.0000000000000009E-2</v>
      </c>
      <c r="R341" s="17">
        <v>0</v>
      </c>
      <c r="S341" s="17">
        <v>1.0000000000000009E-2</v>
      </c>
      <c r="T341" s="17">
        <v>1.0000000000000009E-2</v>
      </c>
      <c r="U341" s="17">
        <v>1.0000000000000009E-2</v>
      </c>
      <c r="V341" s="17">
        <v>1.0000000000000009E-2</v>
      </c>
      <c r="W341" s="17">
        <v>1.0000000000000009E-2</v>
      </c>
      <c r="X341" s="17">
        <v>0</v>
      </c>
      <c r="Y341" s="17">
        <v>1.0000000000000009E-2</v>
      </c>
      <c r="Z341" s="18">
        <v>2.0000000000000018E-2</v>
      </c>
      <c r="AA341" s="18">
        <v>2.0000000000000018E-2</v>
      </c>
      <c r="AB341" s="18">
        <v>3.0000000000000027E-2</v>
      </c>
      <c r="AC341" s="17">
        <v>2.0000000000000018E-2</v>
      </c>
      <c r="AD341" s="19">
        <v>1.9999999999999907E-2</v>
      </c>
      <c r="AE341" s="17">
        <v>2.200000000000002E-2</v>
      </c>
      <c r="AF341" s="17">
        <v>2.2399999999999975E-2</v>
      </c>
      <c r="AG341" s="17">
        <v>2.28799999999999E-2</v>
      </c>
      <c r="AH341" s="19">
        <v>2.28799999999999E-2</v>
      </c>
      <c r="AI341" s="17">
        <v>2.28799999999999E-2</v>
      </c>
      <c r="AJ341" s="17">
        <v>2.28799999999999E-2</v>
      </c>
      <c r="AK341" s="17">
        <v>2.28799999999999E-2</v>
      </c>
      <c r="AL341" s="17">
        <v>2.28799999999999E-2</v>
      </c>
      <c r="AM341" s="17">
        <v>2.28799999999999E-2</v>
      </c>
      <c r="AN341" s="17">
        <v>2.28799999999999E-2</v>
      </c>
      <c r="AO341" s="17">
        <v>2.28799999999999E-2</v>
      </c>
      <c r="AP341" s="17">
        <v>2.28799999999999E-2</v>
      </c>
      <c r="AQ341" s="17">
        <v>2.28799999999999E-2</v>
      </c>
      <c r="AR341" s="17">
        <v>2.28799999999999E-2</v>
      </c>
      <c r="AS341" s="17">
        <v>2.28799999999999E-2</v>
      </c>
      <c r="AT341" s="17">
        <v>2.28799999999999E-2</v>
      </c>
      <c r="AU341" s="17">
        <v>2.28799999999999E-2</v>
      </c>
      <c r="AV341" s="17">
        <v>2.28799999999999E-2</v>
      </c>
      <c r="AW341" s="17">
        <v>2.28799999999999E-2</v>
      </c>
      <c r="AX341" s="17">
        <v>2.28799999999999E-2</v>
      </c>
      <c r="AY341" s="17">
        <v>2.28799999999999E-2</v>
      </c>
      <c r="AZ341" s="17">
        <v>2.28799999999999E-2</v>
      </c>
      <c r="BA341" s="17">
        <v>2.28799999999999E-2</v>
      </c>
      <c r="BB341" s="17">
        <v>2.28799999999999E-2</v>
      </c>
      <c r="BC341" s="17">
        <v>2.28799999999999E-2</v>
      </c>
      <c r="BD341" s="17">
        <v>2.28799999999999E-2</v>
      </c>
      <c r="BE341" s="17">
        <v>2.28799999999999E-2</v>
      </c>
      <c r="BF341" s="17">
        <v>2.28799999999999E-2</v>
      </c>
      <c r="BG341" s="17">
        <v>2.28799999999999E-2</v>
      </c>
    </row>
    <row r="342" spans="1:59" s="8" customFormat="1" ht="12" customHeight="1" x14ac:dyDescent="0.25">
      <c r="A342" s="13" t="s">
        <v>60</v>
      </c>
      <c r="B342" s="8" t="s">
        <v>69</v>
      </c>
      <c r="C342" s="11" t="s">
        <v>68</v>
      </c>
      <c r="D342" s="17">
        <v>0</v>
      </c>
      <c r="E342" s="17">
        <v>0</v>
      </c>
      <c r="F342" s="17">
        <v>0</v>
      </c>
      <c r="G342" s="17">
        <v>0</v>
      </c>
      <c r="H342" s="17">
        <v>7.999999999999996E-2</v>
      </c>
      <c r="I342" s="17">
        <v>4.9999999999999933E-2</v>
      </c>
      <c r="J342" s="17">
        <v>1.0000000000000009E-2</v>
      </c>
      <c r="K342" s="17">
        <v>0</v>
      </c>
      <c r="L342" s="18">
        <v>0</v>
      </c>
      <c r="M342" s="17">
        <v>0</v>
      </c>
      <c r="N342" s="17">
        <v>0</v>
      </c>
      <c r="O342" s="17">
        <v>0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7">
        <v>0</v>
      </c>
      <c r="V342" s="17">
        <v>0</v>
      </c>
      <c r="W342" s="17">
        <v>0</v>
      </c>
      <c r="X342" s="17">
        <v>0</v>
      </c>
      <c r="Y342" s="17">
        <v>0</v>
      </c>
      <c r="Z342" s="18">
        <v>0</v>
      </c>
      <c r="AA342" s="18">
        <v>0</v>
      </c>
      <c r="AB342" s="18">
        <v>0</v>
      </c>
      <c r="AC342" s="17">
        <v>0</v>
      </c>
      <c r="AD342" s="19">
        <v>0</v>
      </c>
      <c r="AE342" s="17">
        <v>0</v>
      </c>
      <c r="AF342" s="17">
        <v>0</v>
      </c>
      <c r="AG342" s="17">
        <v>0</v>
      </c>
      <c r="AH342" s="19">
        <v>0</v>
      </c>
      <c r="AI342" s="17">
        <v>0</v>
      </c>
      <c r="AJ342" s="17">
        <v>0</v>
      </c>
      <c r="AK342" s="17">
        <v>0</v>
      </c>
      <c r="AL342" s="17">
        <v>0</v>
      </c>
      <c r="AM342" s="17">
        <v>0</v>
      </c>
      <c r="AN342" s="17">
        <v>0</v>
      </c>
      <c r="AO342" s="17">
        <v>0</v>
      </c>
      <c r="AP342" s="17">
        <v>0</v>
      </c>
      <c r="AQ342" s="17">
        <v>0</v>
      </c>
      <c r="AR342" s="17">
        <v>0</v>
      </c>
      <c r="AS342" s="17">
        <v>0</v>
      </c>
      <c r="AT342" s="17">
        <v>0</v>
      </c>
      <c r="AU342" s="17">
        <v>0</v>
      </c>
      <c r="AV342" s="17">
        <v>0</v>
      </c>
      <c r="AW342" s="17">
        <v>0</v>
      </c>
      <c r="AX342" s="17">
        <v>0</v>
      </c>
      <c r="AY342" s="17">
        <v>0</v>
      </c>
      <c r="AZ342" s="17">
        <v>0</v>
      </c>
      <c r="BA342" s="17">
        <v>0</v>
      </c>
      <c r="BB342" s="17">
        <v>0</v>
      </c>
      <c r="BC342" s="17">
        <v>0</v>
      </c>
      <c r="BD342" s="17">
        <v>0</v>
      </c>
      <c r="BE342" s="17">
        <v>0</v>
      </c>
      <c r="BF342" s="17">
        <v>0</v>
      </c>
      <c r="BG342" s="17">
        <v>0</v>
      </c>
    </row>
    <row r="343" spans="1:59" s="8" customFormat="1" ht="12" customHeight="1" x14ac:dyDescent="0.25">
      <c r="A343" s="13" t="s">
        <v>61</v>
      </c>
      <c r="B343" s="8" t="s">
        <v>69</v>
      </c>
      <c r="C343" s="11" t="s">
        <v>68</v>
      </c>
      <c r="D343" s="17">
        <v>1.0000000000000009E-2</v>
      </c>
      <c r="E343" s="17">
        <v>0.12</v>
      </c>
      <c r="F343" s="17">
        <v>2.0000000000000018E-2</v>
      </c>
      <c r="G343" s="17">
        <v>0</v>
      </c>
      <c r="H343" s="17">
        <v>3.0000000000000027E-2</v>
      </c>
      <c r="I343" s="17">
        <v>1.0000000000000009E-2</v>
      </c>
      <c r="J343" s="17">
        <v>0</v>
      </c>
      <c r="K343" s="17">
        <v>0</v>
      </c>
      <c r="L343" s="18">
        <v>0</v>
      </c>
      <c r="M343" s="17">
        <v>0</v>
      </c>
      <c r="N343" s="17">
        <v>0</v>
      </c>
      <c r="O343" s="17">
        <v>0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7">
        <v>0</v>
      </c>
      <c r="V343" s="17">
        <v>0</v>
      </c>
      <c r="W343" s="17">
        <v>0</v>
      </c>
      <c r="X343" s="17">
        <v>0</v>
      </c>
      <c r="Y343" s="17">
        <v>0</v>
      </c>
      <c r="Z343" s="18">
        <v>0</v>
      </c>
      <c r="AA343" s="18">
        <v>0</v>
      </c>
      <c r="AB343" s="18">
        <v>0</v>
      </c>
      <c r="AC343" s="17">
        <v>0</v>
      </c>
      <c r="AD343" s="19">
        <v>0</v>
      </c>
      <c r="AE343" s="17">
        <v>0</v>
      </c>
      <c r="AF343" s="17">
        <v>0</v>
      </c>
      <c r="AG343" s="17">
        <v>0</v>
      </c>
      <c r="AH343" s="19">
        <v>0</v>
      </c>
      <c r="AI343" s="17">
        <v>0</v>
      </c>
      <c r="AJ343" s="17">
        <v>0</v>
      </c>
      <c r="AK343" s="17">
        <v>0</v>
      </c>
      <c r="AL343" s="17">
        <v>0</v>
      </c>
      <c r="AM343" s="17">
        <v>0</v>
      </c>
      <c r="AN343" s="17">
        <v>0</v>
      </c>
      <c r="AO343" s="17">
        <v>0</v>
      </c>
      <c r="AP343" s="17">
        <v>0</v>
      </c>
      <c r="AQ343" s="17">
        <v>0</v>
      </c>
      <c r="AR343" s="17">
        <v>0</v>
      </c>
      <c r="AS343" s="17">
        <v>0</v>
      </c>
      <c r="AT343" s="17">
        <v>0</v>
      </c>
      <c r="AU343" s="17">
        <v>0</v>
      </c>
      <c r="AV343" s="17">
        <v>0</v>
      </c>
      <c r="AW343" s="17">
        <v>0</v>
      </c>
      <c r="AX343" s="17">
        <v>0</v>
      </c>
      <c r="AY343" s="17">
        <v>0</v>
      </c>
      <c r="AZ343" s="17">
        <v>0</v>
      </c>
      <c r="BA343" s="17">
        <v>0</v>
      </c>
      <c r="BB343" s="17">
        <v>0</v>
      </c>
      <c r="BC343" s="17">
        <v>0</v>
      </c>
      <c r="BD343" s="17">
        <v>0</v>
      </c>
      <c r="BE343" s="17">
        <v>0</v>
      </c>
      <c r="BF343" s="17">
        <v>0</v>
      </c>
      <c r="BG343" s="17">
        <v>0</v>
      </c>
    </row>
    <row r="344" spans="1:59" s="8" customFormat="1" ht="12" customHeight="1" x14ac:dyDescent="0.25">
      <c r="A344" s="13" t="s">
        <v>62</v>
      </c>
      <c r="B344" s="8" t="s">
        <v>69</v>
      </c>
      <c r="C344" s="11" t="s">
        <v>68</v>
      </c>
      <c r="D344" s="17">
        <v>1.0000000000000009E-2</v>
      </c>
      <c r="E344" s="17">
        <v>2.0000000000000018E-2</v>
      </c>
      <c r="F344" s="17">
        <v>1.0000000000000009E-2</v>
      </c>
      <c r="G344" s="17">
        <v>1.0000000000000009E-2</v>
      </c>
      <c r="H344" s="17">
        <v>1.0000000000000009E-2</v>
      </c>
      <c r="I344" s="17">
        <v>1.0000000000000009E-2</v>
      </c>
      <c r="J344" s="17">
        <v>1.0000000000000009E-2</v>
      </c>
      <c r="K344" s="17">
        <v>0</v>
      </c>
      <c r="L344" s="18">
        <v>0</v>
      </c>
      <c r="M344" s="17">
        <v>0</v>
      </c>
      <c r="N344" s="17">
        <v>0</v>
      </c>
      <c r="O344" s="17">
        <v>1.0000000000000009E-2</v>
      </c>
      <c r="P344" s="17">
        <v>1.0000000000000009E-2</v>
      </c>
      <c r="Q344" s="17">
        <v>0</v>
      </c>
      <c r="R344" s="17">
        <v>0</v>
      </c>
      <c r="S344" s="17">
        <v>0</v>
      </c>
      <c r="T344" s="17">
        <v>0</v>
      </c>
      <c r="U344" s="17">
        <v>0</v>
      </c>
      <c r="V344" s="17">
        <v>0</v>
      </c>
      <c r="W344" s="17">
        <v>0</v>
      </c>
      <c r="X344" s="17">
        <v>0</v>
      </c>
      <c r="Y344" s="17">
        <v>0</v>
      </c>
      <c r="Z344" s="18">
        <v>0</v>
      </c>
      <c r="AA344" s="18">
        <v>0</v>
      </c>
      <c r="AB344" s="18">
        <v>0</v>
      </c>
      <c r="AC344" s="17">
        <v>0</v>
      </c>
      <c r="AD344" s="19">
        <v>0</v>
      </c>
      <c r="AE344" s="17">
        <v>0</v>
      </c>
      <c r="AF344" s="17">
        <v>0</v>
      </c>
      <c r="AG344" s="17">
        <v>0</v>
      </c>
      <c r="AH344" s="19">
        <v>0</v>
      </c>
      <c r="AI344" s="17">
        <v>0</v>
      </c>
      <c r="AJ344" s="17">
        <v>0</v>
      </c>
      <c r="AK344" s="17">
        <v>0</v>
      </c>
      <c r="AL344" s="17">
        <v>0</v>
      </c>
      <c r="AM344" s="17">
        <v>0</v>
      </c>
      <c r="AN344" s="17">
        <v>0</v>
      </c>
      <c r="AO344" s="17">
        <v>0</v>
      </c>
      <c r="AP344" s="17">
        <v>0</v>
      </c>
      <c r="AQ344" s="17">
        <v>0</v>
      </c>
      <c r="AR344" s="17">
        <v>0</v>
      </c>
      <c r="AS344" s="17">
        <v>0</v>
      </c>
      <c r="AT344" s="17">
        <v>0</v>
      </c>
      <c r="AU344" s="17">
        <v>0</v>
      </c>
      <c r="AV344" s="17">
        <v>0</v>
      </c>
      <c r="AW344" s="17">
        <v>0</v>
      </c>
      <c r="AX344" s="17">
        <v>0</v>
      </c>
      <c r="AY344" s="17">
        <v>0</v>
      </c>
      <c r="AZ344" s="17">
        <v>0</v>
      </c>
      <c r="BA344" s="17">
        <v>0</v>
      </c>
      <c r="BB344" s="17">
        <v>0</v>
      </c>
      <c r="BC344" s="17">
        <v>0</v>
      </c>
      <c r="BD344" s="17">
        <v>0</v>
      </c>
      <c r="BE344" s="17">
        <v>0</v>
      </c>
      <c r="BF344" s="17">
        <v>0</v>
      </c>
      <c r="BG344" s="17">
        <v>0</v>
      </c>
    </row>
    <row r="345" spans="1:59" s="8" customFormat="1" ht="12" customHeight="1" x14ac:dyDescent="0.25">
      <c r="A345" s="13" t="s">
        <v>63</v>
      </c>
      <c r="B345" s="8" t="s">
        <v>69</v>
      </c>
      <c r="C345" s="11" t="s">
        <v>68</v>
      </c>
      <c r="D345" s="17">
        <v>0</v>
      </c>
      <c r="E345" s="17">
        <v>5.9999999999999942E-2</v>
      </c>
      <c r="F345" s="17">
        <v>2.0000000000000018E-2</v>
      </c>
      <c r="G345" s="17">
        <v>1.0000000000000009E-2</v>
      </c>
      <c r="H345" s="17">
        <v>4.0000000000000036E-2</v>
      </c>
      <c r="I345" s="17">
        <v>5.9999999999999942E-2</v>
      </c>
      <c r="J345" s="17">
        <v>0</v>
      </c>
      <c r="K345" s="17">
        <v>0</v>
      </c>
      <c r="L345" s="18">
        <v>0</v>
      </c>
      <c r="M345" s="17">
        <v>0</v>
      </c>
      <c r="N345" s="17">
        <v>1.0000000000000009E-2</v>
      </c>
      <c r="O345" s="17">
        <v>2.0000000000000018E-2</v>
      </c>
      <c r="P345" s="17">
        <v>2.0000000000000018E-2</v>
      </c>
      <c r="Q345" s="17">
        <v>0</v>
      </c>
      <c r="R345" s="17">
        <v>0</v>
      </c>
      <c r="S345" s="17">
        <v>0</v>
      </c>
      <c r="T345" s="17">
        <v>0</v>
      </c>
      <c r="U345" s="17">
        <v>0</v>
      </c>
      <c r="V345" s="17">
        <v>0</v>
      </c>
      <c r="W345" s="17">
        <v>1.0000000000000009E-2</v>
      </c>
      <c r="X345" s="17">
        <v>0</v>
      </c>
      <c r="Y345" s="17">
        <v>0</v>
      </c>
      <c r="Z345" s="18">
        <v>0</v>
      </c>
      <c r="AA345" s="18">
        <v>0</v>
      </c>
      <c r="AB345" s="18">
        <v>0</v>
      </c>
      <c r="AC345" s="17">
        <v>0</v>
      </c>
      <c r="AD345" s="19">
        <v>0</v>
      </c>
      <c r="AE345" s="17">
        <v>0</v>
      </c>
      <c r="AF345" s="17">
        <v>0</v>
      </c>
      <c r="AG345" s="17">
        <v>0</v>
      </c>
      <c r="AH345" s="19">
        <v>0</v>
      </c>
      <c r="AI345" s="17">
        <v>0</v>
      </c>
      <c r="AJ345" s="17">
        <v>0</v>
      </c>
      <c r="AK345" s="17">
        <v>0</v>
      </c>
      <c r="AL345" s="17">
        <v>0</v>
      </c>
      <c r="AM345" s="17">
        <v>0</v>
      </c>
      <c r="AN345" s="17">
        <v>0</v>
      </c>
      <c r="AO345" s="17">
        <v>0</v>
      </c>
      <c r="AP345" s="17">
        <v>0</v>
      </c>
      <c r="AQ345" s="17">
        <v>0</v>
      </c>
      <c r="AR345" s="17">
        <v>0</v>
      </c>
      <c r="AS345" s="17">
        <v>0</v>
      </c>
      <c r="AT345" s="17">
        <v>0</v>
      </c>
      <c r="AU345" s="17">
        <v>0</v>
      </c>
      <c r="AV345" s="17">
        <v>0</v>
      </c>
      <c r="AW345" s="17">
        <v>0</v>
      </c>
      <c r="AX345" s="17">
        <v>0</v>
      </c>
      <c r="AY345" s="17">
        <v>0</v>
      </c>
      <c r="AZ345" s="17">
        <v>0</v>
      </c>
      <c r="BA345" s="17">
        <v>0</v>
      </c>
      <c r="BB345" s="17">
        <v>0</v>
      </c>
      <c r="BC345" s="17">
        <v>0</v>
      </c>
      <c r="BD345" s="17">
        <v>0</v>
      </c>
      <c r="BE345" s="17">
        <v>0</v>
      </c>
      <c r="BF345" s="17">
        <v>0</v>
      </c>
      <c r="BG345" s="17">
        <v>0</v>
      </c>
    </row>
    <row r="346" spans="1:59" s="8" customFormat="1" ht="12" customHeight="1" x14ac:dyDescent="0.25">
      <c r="A346" s="13" t="s">
        <v>64</v>
      </c>
      <c r="B346" s="8" t="s">
        <v>69</v>
      </c>
      <c r="C346" s="11" t="s">
        <v>68</v>
      </c>
      <c r="D346" s="17">
        <v>0</v>
      </c>
      <c r="E346" s="17">
        <v>1.0000000000000009E-2</v>
      </c>
      <c r="F346" s="17">
        <v>0</v>
      </c>
      <c r="G346" s="17">
        <v>0</v>
      </c>
      <c r="H346" s="17">
        <v>0</v>
      </c>
      <c r="I346" s="17">
        <v>0</v>
      </c>
      <c r="J346" s="17">
        <v>0</v>
      </c>
      <c r="K346" s="17">
        <v>0</v>
      </c>
      <c r="L346" s="18">
        <v>1.0000000000000009E-2</v>
      </c>
      <c r="M346" s="17">
        <v>0</v>
      </c>
      <c r="N346" s="17">
        <v>0</v>
      </c>
      <c r="O346" s="17">
        <v>0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7">
        <v>0</v>
      </c>
      <c r="V346" s="17">
        <v>0</v>
      </c>
      <c r="W346" s="17">
        <v>0</v>
      </c>
      <c r="X346" s="17">
        <v>0</v>
      </c>
      <c r="Y346" s="17">
        <v>0</v>
      </c>
      <c r="Z346" s="18">
        <v>0</v>
      </c>
      <c r="AA346" s="18">
        <v>0</v>
      </c>
      <c r="AB346" s="18">
        <v>0</v>
      </c>
      <c r="AC346" s="17">
        <v>0</v>
      </c>
      <c r="AD346" s="19">
        <v>0</v>
      </c>
      <c r="AE346" s="17">
        <v>0</v>
      </c>
      <c r="AF346" s="17">
        <v>0</v>
      </c>
      <c r="AG346" s="17">
        <v>0</v>
      </c>
      <c r="AH346" s="19">
        <v>0</v>
      </c>
      <c r="AI346" s="17">
        <v>0</v>
      </c>
      <c r="AJ346" s="17">
        <v>0</v>
      </c>
      <c r="AK346" s="17">
        <v>0</v>
      </c>
      <c r="AL346" s="17">
        <v>0</v>
      </c>
      <c r="AM346" s="17">
        <v>0</v>
      </c>
      <c r="AN346" s="17">
        <v>0</v>
      </c>
      <c r="AO346" s="17">
        <v>0</v>
      </c>
      <c r="AP346" s="17">
        <v>0</v>
      </c>
      <c r="AQ346" s="17">
        <v>0</v>
      </c>
      <c r="AR346" s="17">
        <v>0</v>
      </c>
      <c r="AS346" s="17">
        <v>0</v>
      </c>
      <c r="AT346" s="17">
        <v>0</v>
      </c>
      <c r="AU346" s="17">
        <v>0</v>
      </c>
      <c r="AV346" s="17">
        <v>0</v>
      </c>
      <c r="AW346" s="17">
        <v>0</v>
      </c>
      <c r="AX346" s="17">
        <v>0</v>
      </c>
      <c r="AY346" s="17">
        <v>0</v>
      </c>
      <c r="AZ346" s="17">
        <v>0</v>
      </c>
      <c r="BA346" s="17">
        <v>0</v>
      </c>
      <c r="BB346" s="17">
        <v>0</v>
      </c>
      <c r="BC346" s="17">
        <v>0</v>
      </c>
      <c r="BD346" s="17">
        <v>0</v>
      </c>
      <c r="BE346" s="17">
        <v>0</v>
      </c>
      <c r="BF346" s="17">
        <v>0</v>
      </c>
      <c r="BG346" s="17">
        <v>0</v>
      </c>
    </row>
    <row r="347" spans="1:59" s="8" customFormat="1" ht="12" customHeight="1" x14ac:dyDescent="0.25">
      <c r="A347" s="13" t="s">
        <v>65</v>
      </c>
      <c r="B347" s="8" t="s">
        <v>69</v>
      </c>
      <c r="C347" s="11" t="s">
        <v>68</v>
      </c>
      <c r="D347" s="17">
        <v>0</v>
      </c>
      <c r="E347" s="17">
        <v>1.0000000000000009E-2</v>
      </c>
      <c r="F347" s="17">
        <v>1.0000000000000009E-2</v>
      </c>
      <c r="G347" s="17">
        <v>0</v>
      </c>
      <c r="H347" s="17">
        <v>0</v>
      </c>
      <c r="I347" s="17">
        <v>0</v>
      </c>
      <c r="J347" s="17">
        <v>0</v>
      </c>
      <c r="K347" s="17">
        <v>0</v>
      </c>
      <c r="L347" s="18">
        <v>6.9999999999999951E-2</v>
      </c>
      <c r="M347" s="17">
        <v>0</v>
      </c>
      <c r="N347" s="17">
        <v>0</v>
      </c>
      <c r="O347" s="17">
        <v>0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7">
        <v>0</v>
      </c>
      <c r="V347" s="17">
        <v>0</v>
      </c>
      <c r="W347" s="17">
        <v>0</v>
      </c>
      <c r="X347" s="17">
        <v>0</v>
      </c>
      <c r="Y347" s="17">
        <v>0</v>
      </c>
      <c r="Z347" s="18">
        <v>0</v>
      </c>
      <c r="AA347" s="18">
        <v>0</v>
      </c>
      <c r="AB347" s="18">
        <v>0</v>
      </c>
      <c r="AC347" s="17">
        <v>0</v>
      </c>
      <c r="AD347" s="19">
        <v>0</v>
      </c>
      <c r="AE347" s="17">
        <v>0</v>
      </c>
      <c r="AF347" s="17">
        <v>0</v>
      </c>
      <c r="AG347" s="17">
        <v>0</v>
      </c>
      <c r="AH347" s="19">
        <v>0</v>
      </c>
      <c r="AI347" s="17">
        <v>0</v>
      </c>
      <c r="AJ347" s="17">
        <v>0</v>
      </c>
      <c r="AK347" s="17">
        <v>0</v>
      </c>
      <c r="AL347" s="17">
        <v>0</v>
      </c>
      <c r="AM347" s="17">
        <v>0</v>
      </c>
      <c r="AN347" s="17">
        <v>0</v>
      </c>
      <c r="AO347" s="17">
        <v>0</v>
      </c>
      <c r="AP347" s="17">
        <v>0</v>
      </c>
      <c r="AQ347" s="17">
        <v>0</v>
      </c>
      <c r="AR347" s="17">
        <v>0</v>
      </c>
      <c r="AS347" s="17">
        <v>0</v>
      </c>
      <c r="AT347" s="17">
        <v>0</v>
      </c>
      <c r="AU347" s="17">
        <v>0</v>
      </c>
      <c r="AV347" s="17">
        <v>0</v>
      </c>
      <c r="AW347" s="17">
        <v>0</v>
      </c>
      <c r="AX347" s="17">
        <v>0</v>
      </c>
      <c r="AY347" s="17">
        <v>0</v>
      </c>
      <c r="AZ347" s="17">
        <v>0</v>
      </c>
      <c r="BA347" s="17">
        <v>0</v>
      </c>
      <c r="BB347" s="17">
        <v>0</v>
      </c>
      <c r="BC347" s="17">
        <v>0</v>
      </c>
      <c r="BD347" s="17">
        <v>0</v>
      </c>
      <c r="BE347" s="17">
        <v>0</v>
      </c>
      <c r="BF347" s="17">
        <v>0</v>
      </c>
      <c r="BG347" s="17">
        <v>0</v>
      </c>
    </row>
    <row r="348" spans="1:59" s="8" customFormat="1" ht="12" customHeight="1" x14ac:dyDescent="0.25">
      <c r="A348" s="13" t="s">
        <v>66</v>
      </c>
      <c r="B348" s="8" t="s">
        <v>69</v>
      </c>
      <c r="C348" s="11" t="s">
        <v>68</v>
      </c>
      <c r="D348" s="17">
        <v>0</v>
      </c>
      <c r="E348" s="17">
        <v>1.0000000000000009E-2</v>
      </c>
      <c r="F348" s="17">
        <v>2.0000000000000018E-2</v>
      </c>
      <c r="G348" s="17">
        <v>0</v>
      </c>
      <c r="H348" s="17">
        <v>0</v>
      </c>
      <c r="I348" s="17">
        <v>0</v>
      </c>
      <c r="J348" s="17">
        <v>1.0000000000000009E-2</v>
      </c>
      <c r="K348" s="17">
        <v>1.0000000000000009E-2</v>
      </c>
      <c r="L348" s="18">
        <v>2.0000000000000018E-2</v>
      </c>
      <c r="M348" s="17">
        <v>1.0000000000000009E-2</v>
      </c>
      <c r="N348" s="17">
        <v>1.0000000000000009E-2</v>
      </c>
      <c r="O348" s="17">
        <v>0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7">
        <v>0</v>
      </c>
      <c r="V348" s="17">
        <v>0</v>
      </c>
      <c r="W348" s="17">
        <v>0</v>
      </c>
      <c r="X348" s="17">
        <v>1.0000000000000009E-2</v>
      </c>
      <c r="Y348" s="17">
        <v>0</v>
      </c>
      <c r="Z348" s="18">
        <v>0</v>
      </c>
      <c r="AA348" s="18">
        <v>0</v>
      </c>
      <c r="AB348" s="18">
        <v>0</v>
      </c>
      <c r="AC348" s="17">
        <v>1.0000000000000009E-2</v>
      </c>
      <c r="AD348" s="19">
        <v>2.0000000000000018E-3</v>
      </c>
      <c r="AE348" s="17">
        <v>2.3999999999999577E-3</v>
      </c>
      <c r="AF348" s="17">
        <v>2.8799999999998827E-3</v>
      </c>
      <c r="AG348" s="17">
        <v>3.4559999999999036E-3</v>
      </c>
      <c r="AH348" s="19">
        <v>3.4559999999999036E-3</v>
      </c>
      <c r="AI348" s="17">
        <v>3.4559999999999036E-3</v>
      </c>
      <c r="AJ348" s="17">
        <v>3.4559999999999036E-3</v>
      </c>
      <c r="AK348" s="17">
        <v>3.4559999999999036E-3</v>
      </c>
      <c r="AL348" s="17">
        <v>3.4559999999999036E-3</v>
      </c>
      <c r="AM348" s="17">
        <v>3.4559999999999036E-3</v>
      </c>
      <c r="AN348" s="17">
        <v>3.4559999999999036E-3</v>
      </c>
      <c r="AO348" s="17">
        <v>3.4559999999999036E-3</v>
      </c>
      <c r="AP348" s="17">
        <v>3.4559999999999036E-3</v>
      </c>
      <c r="AQ348" s="17">
        <v>3.4559999999999036E-3</v>
      </c>
      <c r="AR348" s="17">
        <v>3.4559999999999036E-3</v>
      </c>
      <c r="AS348" s="17">
        <v>3.4559999999999036E-3</v>
      </c>
      <c r="AT348" s="17">
        <v>3.4559999999999036E-3</v>
      </c>
      <c r="AU348" s="17">
        <v>3.4559999999999036E-3</v>
      </c>
      <c r="AV348" s="17">
        <v>3.4559999999999036E-3</v>
      </c>
      <c r="AW348" s="17">
        <v>3.4559999999999036E-3</v>
      </c>
      <c r="AX348" s="17">
        <v>3.4559999999999036E-3</v>
      </c>
      <c r="AY348" s="17">
        <v>3.4559999999999036E-3</v>
      </c>
      <c r="AZ348" s="17">
        <v>3.4559999999999036E-3</v>
      </c>
      <c r="BA348" s="17">
        <v>3.4559999999999036E-3</v>
      </c>
      <c r="BB348" s="17">
        <v>3.4559999999999036E-3</v>
      </c>
      <c r="BC348" s="17">
        <v>3.4559999999999036E-3</v>
      </c>
      <c r="BD348" s="17">
        <v>3.4559999999999036E-3</v>
      </c>
      <c r="BE348" s="17">
        <v>3.4559999999999036E-3</v>
      </c>
      <c r="BF348" s="17">
        <v>3.4559999999999036E-3</v>
      </c>
      <c r="BG348" s="17">
        <v>3.4559999999999036E-3</v>
      </c>
    </row>
    <row r="349" spans="1:59" s="8" customFormat="1" ht="12" customHeight="1" x14ac:dyDescent="0.25">
      <c r="A349" s="8" t="s">
        <v>94</v>
      </c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  <c r="AA349" s="12"/>
      <c r="AB349" s="12"/>
      <c r="AC349" s="11"/>
      <c r="AD349" s="14"/>
      <c r="AE349" s="11"/>
      <c r="AF349" s="11"/>
      <c r="AG349" s="11"/>
      <c r="AH349" s="14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</row>
    <row r="350" spans="1:59" s="8" customFormat="1" ht="12" customHeight="1" x14ac:dyDescent="0.25"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8"/>
      <c r="Z350" s="18"/>
      <c r="AA350" s="2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</row>
    <row r="351" spans="1:59" s="8" customFormat="1" ht="12" customHeight="1" x14ac:dyDescent="0.25"/>
    <row r="352" spans="1:59" s="8" customFormat="1" ht="12" customHeight="1" x14ac:dyDescent="0.25">
      <c r="A352" s="20" t="s">
        <v>95</v>
      </c>
      <c r="B352" s="8" t="s">
        <v>96</v>
      </c>
    </row>
    <row r="353" spans="1:5" s="8" customFormat="1" ht="12" customHeight="1" x14ac:dyDescent="0.25">
      <c r="B353" s="8" t="s">
        <v>97</v>
      </c>
      <c r="D353" s="8" t="s">
        <v>98</v>
      </c>
    </row>
    <row r="354" spans="1:5" s="8" customFormat="1" ht="12" customHeight="1" x14ac:dyDescent="0.25">
      <c r="B354" s="8" t="s">
        <v>50</v>
      </c>
      <c r="C354" s="8" t="s">
        <v>69</v>
      </c>
      <c r="D354" s="8" t="s">
        <v>50</v>
      </c>
      <c r="E354" s="8" t="s">
        <v>69</v>
      </c>
    </row>
    <row r="355" spans="1:5" s="8" customFormat="1" ht="12" customHeight="1" x14ac:dyDescent="0.25">
      <c r="A355" s="38" t="s">
        <v>49</v>
      </c>
      <c r="B355" s="8">
        <v>1.5999311868209247</v>
      </c>
      <c r="C355" s="8">
        <v>-2.9206574224644299</v>
      </c>
      <c r="D355" s="8">
        <v>0.83109237724967799</v>
      </c>
      <c r="E355" s="8">
        <v>1.3174194905325671</v>
      </c>
    </row>
    <row r="356" spans="1:5" s="8" customFormat="1" ht="12" customHeight="1" x14ac:dyDescent="0.25">
      <c r="A356" s="38" t="s">
        <v>52</v>
      </c>
      <c r="B356" s="8">
        <v>6.0780621871903353</v>
      </c>
      <c r="C356" s="8">
        <v>5.5220247656832306</v>
      </c>
      <c r="D356" s="8">
        <v>-3.3482906316804908E-2</v>
      </c>
      <c r="E356" s="8">
        <v>0.17067971464340873</v>
      </c>
    </row>
    <row r="357" spans="1:5" s="8" customFormat="1" ht="12" customHeight="1" x14ac:dyDescent="0.25">
      <c r="A357" s="38" t="s">
        <v>53</v>
      </c>
      <c r="B357" s="8">
        <v>-18.556504729227427</v>
      </c>
      <c r="C357" s="8">
        <v>-14.351390600768765</v>
      </c>
      <c r="D357" s="8">
        <v>2.9971707621842114</v>
      </c>
      <c r="E357" s="8">
        <v>2.6416765482313154</v>
      </c>
    </row>
    <row r="358" spans="1:5" s="8" customFormat="1" ht="12" customHeight="1" x14ac:dyDescent="0.25">
      <c r="A358" s="38" t="s">
        <v>54</v>
      </c>
      <c r="B358" s="8">
        <v>-10.085672720344798</v>
      </c>
      <c r="C358" s="8">
        <v>-9.4030333202824785</v>
      </c>
      <c r="D358" s="8">
        <v>1.7152417627872241</v>
      </c>
      <c r="E358" s="8">
        <v>1.9260876071928816</v>
      </c>
    </row>
    <row r="359" spans="1:5" s="8" customFormat="1" ht="12" customHeight="1" x14ac:dyDescent="0.25">
      <c r="A359" s="38" t="s">
        <v>55</v>
      </c>
      <c r="B359" s="8">
        <v>20.552763610536907</v>
      </c>
      <c r="C359" s="8">
        <v>1.8429172639338667</v>
      </c>
      <c r="D359" s="8">
        <v>-1.6345027331138</v>
      </c>
      <c r="E359" s="8">
        <v>0.76828850936255144</v>
      </c>
    </row>
    <row r="360" spans="1:5" s="8" customFormat="1" ht="12" customHeight="1" x14ac:dyDescent="0.25">
      <c r="A360" s="38" t="s">
        <v>56</v>
      </c>
      <c r="B360" s="8">
        <v>9.0617960421457848</v>
      </c>
      <c r="C360" s="8">
        <v>2.5457823957780548</v>
      </c>
      <c r="D360" s="8">
        <v>-0.54142305674521141</v>
      </c>
      <c r="E360" s="8">
        <v>0.65702768784253329</v>
      </c>
    </row>
    <row r="361" spans="1:5" s="8" customFormat="1" ht="12" customHeight="1" x14ac:dyDescent="0.25">
      <c r="A361" s="38" t="s">
        <v>57</v>
      </c>
      <c r="B361" s="8">
        <v>-14.189092023906825</v>
      </c>
      <c r="C361" s="8">
        <v>-0.84397389065559203</v>
      </c>
      <c r="D361" s="8">
        <v>2.4015312651166374</v>
      </c>
      <c r="E361" s="8">
        <v>1.2152007420144504</v>
      </c>
    </row>
    <row r="362" spans="1:5" s="8" customFormat="1" ht="12" customHeight="1" x14ac:dyDescent="0.25">
      <c r="A362" s="38" t="s">
        <v>58</v>
      </c>
      <c r="B362" s="8">
        <v>-0.21385719746475118</v>
      </c>
      <c r="C362" s="8">
        <v>-10.122922851440624</v>
      </c>
      <c r="D362" s="8">
        <v>0.77303880837038574</v>
      </c>
      <c r="E362" s="8">
        <v>1.8941711740891733</v>
      </c>
    </row>
    <row r="363" spans="1:5" s="8" customFormat="1" ht="12" customHeight="1" x14ac:dyDescent="0.25">
      <c r="A363" s="38" t="s">
        <v>59</v>
      </c>
      <c r="B363" s="8">
        <v>7.5533226144123198</v>
      </c>
      <c r="C363" s="8">
        <v>-0.7996210128720076</v>
      </c>
      <c r="D363" s="8">
        <v>-0.60299481935434007</v>
      </c>
      <c r="E363" s="8">
        <v>0.68381230333649867</v>
      </c>
    </row>
    <row r="364" spans="1:5" s="8" customFormat="1" ht="12" customHeight="1" x14ac:dyDescent="0.25">
      <c r="A364" s="38" t="s">
        <v>60</v>
      </c>
      <c r="B364" s="8">
        <v>1.896085777134175</v>
      </c>
      <c r="C364" s="8">
        <v>1.4795182118728816</v>
      </c>
      <c r="D364" s="8">
        <v>0.66114646904789176</v>
      </c>
      <c r="E364" s="8">
        <v>0.77382745627942606</v>
      </c>
    </row>
    <row r="365" spans="1:5" s="8" customFormat="1" ht="12" customHeight="1" x14ac:dyDescent="0.25">
      <c r="A365" s="38" t="s">
        <v>61</v>
      </c>
      <c r="B365" s="8">
        <v>-1.6038501971773016</v>
      </c>
      <c r="C365" s="8">
        <v>2.3453737513790713</v>
      </c>
      <c r="D365" s="8">
        <v>0.86281384199936517</v>
      </c>
      <c r="E365" s="8">
        <v>0.56931878773911881</v>
      </c>
    </row>
    <row r="366" spans="1:5" s="8" customFormat="1" ht="12" customHeight="1" x14ac:dyDescent="0.25">
      <c r="A366" s="38" t="s">
        <v>62</v>
      </c>
      <c r="B366" s="8">
        <v>6.8394675590694787</v>
      </c>
      <c r="C366" s="8">
        <v>8.0934718231698337</v>
      </c>
      <c r="D366" s="8">
        <v>9.8434286395928036E-2</v>
      </c>
      <c r="E366" s="8">
        <v>0.13071646070986639</v>
      </c>
    </row>
    <row r="367" spans="1:5" s="8" customFormat="1" ht="12" customHeight="1" x14ac:dyDescent="0.25">
      <c r="A367" s="38" t="s">
        <v>63</v>
      </c>
      <c r="B367" s="8">
        <v>9.3956919705927273</v>
      </c>
      <c r="C367" s="8">
        <v>16.028206564260238</v>
      </c>
      <c r="D367" s="8">
        <v>-0.56711567413561592</v>
      </c>
      <c r="E367" s="8">
        <v>-1.0806918004234989</v>
      </c>
    </row>
    <row r="368" spans="1:5" s="8" customFormat="1" ht="12" customHeight="1" x14ac:dyDescent="0.25">
      <c r="A368" s="38" t="s">
        <v>64</v>
      </c>
      <c r="B368" s="8">
        <v>-5.3196842707829237</v>
      </c>
      <c r="C368" s="8">
        <v>-0.34157801198567839</v>
      </c>
      <c r="D368" s="8">
        <v>1.3010768758089264</v>
      </c>
      <c r="E368" s="8">
        <v>0.90533634710093935</v>
      </c>
    </row>
    <row r="369" spans="1:57" s="8" customFormat="1" ht="12" customHeight="1" x14ac:dyDescent="0.25">
      <c r="A369" s="38" t="s">
        <v>65</v>
      </c>
      <c r="B369" s="8">
        <v>-0.62718238600617315</v>
      </c>
      <c r="C369" s="8">
        <v>-0.59686419947304348</v>
      </c>
      <c r="D369" s="8">
        <v>0.80907860359004924</v>
      </c>
      <c r="E369" s="8">
        <v>0.94377111428225047</v>
      </c>
    </row>
    <row r="370" spans="1:57" s="8" customFormat="1" ht="12" customHeight="1" x14ac:dyDescent="0.25">
      <c r="A370" s="38" t="s">
        <v>66</v>
      </c>
      <c r="B370" s="8">
        <v>-1.6104915110259794</v>
      </c>
      <c r="C370" s="8">
        <v>-5.7368935792381599</v>
      </c>
      <c r="D370" s="8">
        <v>0.77867264831416605</v>
      </c>
      <c r="E370" s="8">
        <v>1.6419684580179648</v>
      </c>
    </row>
    <row r="371" spans="1:57" s="8" customFormat="1" ht="12" customHeight="1" x14ac:dyDescent="0.25"/>
    <row r="372" spans="1:57" s="29" customFormat="1" ht="12" customHeight="1" thickBot="1" x14ac:dyDescent="0.3">
      <c r="A372" s="29" t="s">
        <v>99</v>
      </c>
    </row>
    <row r="373" spans="1:57" s="8" customFormat="1" ht="12" customHeight="1" thickTop="1" x14ac:dyDescent="0.25">
      <c r="A373" s="8" t="s">
        <v>100</v>
      </c>
      <c r="K373" s="25"/>
      <c r="AB373" s="8" t="s">
        <v>101</v>
      </c>
    </row>
    <row r="374" spans="1:57" s="8" customFormat="1" ht="12" customHeight="1" x14ac:dyDescent="0.25">
      <c r="A374" s="20" t="s">
        <v>102</v>
      </c>
      <c r="J374" s="39"/>
      <c r="K374" s="39"/>
      <c r="AD374" s="8">
        <v>1</v>
      </c>
      <c r="AE374" s="21">
        <f t="shared" ref="AE374:BE374" si="4">AD374*0.9</f>
        <v>0.9</v>
      </c>
      <c r="AF374" s="21">
        <f t="shared" si="4"/>
        <v>0.81</v>
      </c>
      <c r="AG374" s="21">
        <f t="shared" si="4"/>
        <v>0.72900000000000009</v>
      </c>
      <c r="AH374" s="21">
        <f t="shared" si="4"/>
        <v>0.65610000000000013</v>
      </c>
      <c r="AI374" s="21">
        <f t="shared" si="4"/>
        <v>0.59049000000000018</v>
      </c>
      <c r="AJ374" s="21">
        <f t="shared" si="4"/>
        <v>0.53144100000000016</v>
      </c>
      <c r="AK374" s="21">
        <f t="shared" si="4"/>
        <v>0.47829690000000014</v>
      </c>
      <c r="AL374" s="21">
        <f t="shared" si="4"/>
        <v>0.43046721000000016</v>
      </c>
      <c r="AM374" s="21">
        <f t="shared" si="4"/>
        <v>0.38742048900000015</v>
      </c>
      <c r="AN374" s="21">
        <f t="shared" si="4"/>
        <v>0.34867844010000015</v>
      </c>
      <c r="AO374" s="21">
        <f t="shared" si="4"/>
        <v>0.31381059609000017</v>
      </c>
      <c r="AP374" s="21">
        <f t="shared" si="4"/>
        <v>0.28242953648100017</v>
      </c>
      <c r="AQ374" s="21">
        <f t="shared" si="4"/>
        <v>0.25418658283290013</v>
      </c>
      <c r="AR374" s="21">
        <f t="shared" si="4"/>
        <v>0.22876792454961012</v>
      </c>
      <c r="AS374" s="21">
        <f t="shared" si="4"/>
        <v>0.2058911320946491</v>
      </c>
      <c r="AT374" s="21">
        <f t="shared" si="4"/>
        <v>0.18530201888518419</v>
      </c>
      <c r="AU374" s="21">
        <f t="shared" si="4"/>
        <v>0.16677181699666577</v>
      </c>
      <c r="AV374" s="21">
        <f t="shared" si="4"/>
        <v>0.15009463529699921</v>
      </c>
      <c r="AW374" s="21">
        <f t="shared" si="4"/>
        <v>0.13508517176729928</v>
      </c>
      <c r="AX374" s="21">
        <f t="shared" si="4"/>
        <v>0.12157665459056936</v>
      </c>
      <c r="AY374" s="21">
        <f t="shared" si="4"/>
        <v>0.10941898913151243</v>
      </c>
      <c r="AZ374" s="21">
        <f t="shared" si="4"/>
        <v>9.8477090218361193E-2</v>
      </c>
      <c r="BA374" s="21">
        <f t="shared" si="4"/>
        <v>8.8629381196525081E-2</v>
      </c>
      <c r="BB374" s="21">
        <f t="shared" si="4"/>
        <v>7.976644307687257E-2</v>
      </c>
      <c r="BC374" s="21">
        <f t="shared" si="4"/>
        <v>7.1789798769185315E-2</v>
      </c>
      <c r="BD374" s="21">
        <f t="shared" si="4"/>
        <v>6.4610818892266789E-2</v>
      </c>
      <c r="BE374" s="21">
        <f t="shared" si="4"/>
        <v>5.814973700304011E-2</v>
      </c>
    </row>
    <row r="375" spans="1:57" s="8" customFormat="1" ht="12" customHeight="1" x14ac:dyDescent="0.25">
      <c r="B375" s="8">
        <v>1995</v>
      </c>
      <c r="C375" s="8">
        <v>1996</v>
      </c>
      <c r="D375" s="8">
        <v>1997</v>
      </c>
      <c r="E375" s="8">
        <v>1998</v>
      </c>
      <c r="F375" s="8">
        <v>1999</v>
      </c>
      <c r="G375" s="8">
        <v>2000</v>
      </c>
      <c r="H375" s="8">
        <v>2001</v>
      </c>
      <c r="I375" s="8">
        <v>2002</v>
      </c>
      <c r="J375" s="39">
        <v>2003</v>
      </c>
      <c r="K375" s="39">
        <v>2004</v>
      </c>
      <c r="L375" s="8">
        <v>2005</v>
      </c>
      <c r="M375" s="8">
        <v>2006</v>
      </c>
      <c r="N375" s="8">
        <v>2007</v>
      </c>
      <c r="O375" s="8">
        <v>2008</v>
      </c>
      <c r="P375" s="8">
        <v>2009</v>
      </c>
      <c r="Q375" s="8">
        <v>2010</v>
      </c>
      <c r="R375" s="8">
        <v>2011</v>
      </c>
      <c r="S375" s="8">
        <v>2012</v>
      </c>
      <c r="T375" s="8">
        <v>2013</v>
      </c>
      <c r="U375" s="8">
        <v>2014</v>
      </c>
      <c r="V375" s="8">
        <v>2015</v>
      </c>
      <c r="W375" s="8">
        <v>2016</v>
      </c>
      <c r="X375" s="8">
        <v>2017</v>
      </c>
      <c r="Y375" s="8">
        <v>2018</v>
      </c>
      <c r="Z375" s="39">
        <v>2019</v>
      </c>
      <c r="AA375" s="40">
        <v>2020</v>
      </c>
      <c r="AB375" s="8">
        <v>2021</v>
      </c>
      <c r="AC375" s="8">
        <v>2022</v>
      </c>
      <c r="AD375" s="8">
        <v>2023</v>
      </c>
      <c r="AE375" s="8">
        <v>2024</v>
      </c>
      <c r="AF375" s="8">
        <v>2025</v>
      </c>
      <c r="AG375" s="8">
        <v>2026</v>
      </c>
      <c r="AH375" s="8">
        <v>2027</v>
      </c>
      <c r="AI375" s="8">
        <v>2028</v>
      </c>
      <c r="AJ375" s="8">
        <v>2029</v>
      </c>
      <c r="AK375" s="8">
        <v>2030</v>
      </c>
      <c r="AL375" s="8">
        <v>2031</v>
      </c>
      <c r="AM375" s="8">
        <v>2032</v>
      </c>
      <c r="AN375" s="8">
        <v>2033</v>
      </c>
      <c r="AO375" s="8">
        <v>2034</v>
      </c>
      <c r="AP375" s="8">
        <v>2035</v>
      </c>
      <c r="AQ375" s="8">
        <v>2036</v>
      </c>
      <c r="AR375" s="8">
        <v>2037</v>
      </c>
      <c r="AS375" s="8">
        <v>2038</v>
      </c>
      <c r="AT375" s="8">
        <v>2039</v>
      </c>
      <c r="AU375" s="8">
        <v>2040</v>
      </c>
      <c r="AV375" s="8">
        <v>2041</v>
      </c>
      <c r="AW375" s="8">
        <v>2042</v>
      </c>
      <c r="AX375" s="8">
        <v>2043</v>
      </c>
      <c r="AY375" s="8">
        <v>2044</v>
      </c>
      <c r="AZ375" s="8">
        <v>2045</v>
      </c>
      <c r="BA375" s="8">
        <v>2046</v>
      </c>
      <c r="BB375" s="8">
        <v>2047</v>
      </c>
      <c r="BC375" s="8">
        <v>2048</v>
      </c>
      <c r="BD375" s="8">
        <v>2049</v>
      </c>
      <c r="BE375" s="8">
        <v>2050</v>
      </c>
    </row>
    <row r="376" spans="1:57" s="8" customFormat="1" ht="12" customHeight="1" x14ac:dyDescent="0.25">
      <c r="A376" s="41" t="s">
        <v>103</v>
      </c>
      <c r="B376" s="42">
        <v>154891682.1667974</v>
      </c>
      <c r="C376" s="42">
        <v>155160413.76858345</v>
      </c>
      <c r="D376" s="42">
        <v>161594630.96084803</v>
      </c>
      <c r="E376" s="42">
        <v>158841677.74182108</v>
      </c>
      <c r="F376" s="42">
        <v>159834729.9829312</v>
      </c>
      <c r="G376" s="42">
        <v>159936367.04280612</v>
      </c>
      <c r="H376" s="42">
        <v>167594294.27332419</v>
      </c>
      <c r="I376" s="42">
        <v>162181149.63260156</v>
      </c>
      <c r="J376" s="43">
        <v>158033774.38107803</v>
      </c>
      <c r="K376" s="43">
        <v>171284785.7748318</v>
      </c>
      <c r="L376" s="42">
        <v>181891825.3452436</v>
      </c>
      <c r="M376" s="42">
        <v>178916961.26282719</v>
      </c>
      <c r="N376" s="42">
        <v>179546420.50484341</v>
      </c>
      <c r="O376" s="42">
        <v>183642589.75235051</v>
      </c>
      <c r="P376" s="42">
        <v>177358205.06292951</v>
      </c>
      <c r="Q376" s="42">
        <v>177374999.60385942</v>
      </c>
      <c r="R376" s="42">
        <v>188883189.30860767</v>
      </c>
      <c r="S376" s="42">
        <v>189043928.45132521</v>
      </c>
      <c r="T376" s="42">
        <v>191455147.86799127</v>
      </c>
      <c r="U376" s="42">
        <v>198122542.4321889</v>
      </c>
      <c r="V376" s="42">
        <v>202561069.16581813</v>
      </c>
      <c r="W376" s="42">
        <v>203065661.7757529</v>
      </c>
      <c r="X376" s="42">
        <v>206197547.08819655</v>
      </c>
      <c r="Y376" s="42">
        <v>207718161.07381862</v>
      </c>
      <c r="Z376" s="43">
        <v>213208354.97215807</v>
      </c>
      <c r="AA376" s="44">
        <v>155268274.91471612</v>
      </c>
      <c r="AB376" s="42">
        <f>AVERAGE($Y376:AA376)</f>
        <v>192064930.32023096</v>
      </c>
      <c r="AC376" s="42">
        <f>AVERAGE($X376:Z376)</f>
        <v>209041354.37805775</v>
      </c>
      <c r="AD376" s="42">
        <f t="shared" ref="AD376:BE376" si="5">AC376*(1+0.01*AD$374)</f>
        <v>211131767.92183831</v>
      </c>
      <c r="AE376" s="42">
        <f t="shared" si="5"/>
        <v>213031953.83313483</v>
      </c>
      <c r="AF376" s="42">
        <f t="shared" si="5"/>
        <v>214757512.65918323</v>
      </c>
      <c r="AG376" s="42">
        <f t="shared" si="5"/>
        <v>216323094.92646867</v>
      </c>
      <c r="AH376" s="42">
        <f t="shared" si="5"/>
        <v>217742390.75228125</v>
      </c>
      <c r="AI376" s="42">
        <f t="shared" si="5"/>
        <v>219028137.79543439</v>
      </c>
      <c r="AJ376" s="42">
        <f t="shared" si="5"/>
        <v>220192143.12121582</v>
      </c>
      <c r="AK376" s="42">
        <f t="shared" si="5"/>
        <v>221245315.31580818</v>
      </c>
      <c r="AL376" s="42">
        <f t="shared" si="5"/>
        <v>222197703.85190383</v>
      </c>
      <c r="AM376" s="42">
        <f t="shared" si="5"/>
        <v>223058543.28271365</v>
      </c>
      <c r="AN376" s="42">
        <f t="shared" si="5"/>
        <v>223836300.3319416</v>
      </c>
      <c r="AO376" s="42">
        <f t="shared" si="5"/>
        <v>224538722.36027905</v>
      </c>
      <c r="AP376" s="42">
        <f t="shared" si="5"/>
        <v>225172886.03306156</v>
      </c>
      <c r="AQ376" s="42">
        <f t="shared" si="5"/>
        <v>225745245.29753521</v>
      </c>
      <c r="AR376" s="42">
        <f t="shared" si="5"/>
        <v>226261678.0099718</v>
      </c>
      <c r="AS376" s="42">
        <f t="shared" si="5"/>
        <v>226727530.74032289</v>
      </c>
      <c r="AT376" s="42">
        <f t="shared" si="5"/>
        <v>227147661.43215322</v>
      </c>
      <c r="AU376" s="42">
        <f t="shared" si="5"/>
        <v>227526479.71438906</v>
      </c>
      <c r="AV376" s="42">
        <f t="shared" si="5"/>
        <v>227867984.75432047</v>
      </c>
      <c r="AW376" s="42">
        <f t="shared" si="5"/>
        <v>228175800.61292854</v>
      </c>
      <c r="AX376" s="42">
        <f t="shared" si="5"/>
        <v>228453209.11789897</v>
      </c>
      <c r="AY376" s="42">
        <f t="shared" si="5"/>
        <v>228703180.30995426</v>
      </c>
      <c r="AZ376" s="42">
        <f t="shared" si="5"/>
        <v>228928400.54716033</v>
      </c>
      <c r="BA376" s="42">
        <f t="shared" si="5"/>
        <v>229131298.37194836</v>
      </c>
      <c r="BB376" s="42">
        <f t="shared" si="5"/>
        <v>229314068.25863552</v>
      </c>
      <c r="BC376" s="42">
        <f t="shared" si="5"/>
        <v>229478692.36678782</v>
      </c>
      <c r="BD376" s="42">
        <f t="shared" si="5"/>
        <v>229626960.42910928</v>
      </c>
      <c r="BE376" s="42">
        <f t="shared" si="5"/>
        <v>229760487.90268689</v>
      </c>
    </row>
    <row r="377" spans="1:57" s="8" customFormat="1" ht="12" customHeight="1" x14ac:dyDescent="0.25">
      <c r="A377" s="8" t="s">
        <v>104</v>
      </c>
      <c r="B377" s="9">
        <v>124479739.77465324</v>
      </c>
      <c r="C377" s="9">
        <v>128194479.33388275</v>
      </c>
      <c r="D377" s="9">
        <v>121761781.31088649</v>
      </c>
      <c r="E377" s="9">
        <v>127767233.02050568</v>
      </c>
      <c r="F377" s="9">
        <v>124766205.25921944</v>
      </c>
      <c r="G377" s="9">
        <v>126236533.52006643</v>
      </c>
      <c r="H377" s="9">
        <v>156514661.88808313</v>
      </c>
      <c r="I377" s="9">
        <v>113746142.88457972</v>
      </c>
      <c r="J377" s="15">
        <v>135146965.39681083</v>
      </c>
      <c r="K377" s="15">
        <v>152413131.50172943</v>
      </c>
      <c r="L377" s="9">
        <v>167797061.66458631</v>
      </c>
      <c r="M377" s="9">
        <v>172936693.50275058</v>
      </c>
      <c r="N377" s="9">
        <v>189722709.0375469</v>
      </c>
      <c r="O377" s="9">
        <v>186941141.78656679</v>
      </c>
      <c r="P377" s="9">
        <v>160831233.90256748</v>
      </c>
      <c r="Q377" s="9">
        <v>143628830.35830721</v>
      </c>
      <c r="R377" s="9">
        <v>164273925.39372644</v>
      </c>
      <c r="S377" s="9">
        <v>158305074.25110623</v>
      </c>
      <c r="T377" s="9">
        <v>155792417.75616762</v>
      </c>
      <c r="U377" s="9">
        <v>148991737.56576428</v>
      </c>
      <c r="V377" s="9">
        <v>176836567.78650331</v>
      </c>
      <c r="W377" s="9">
        <v>187326821.65227407</v>
      </c>
      <c r="X377" s="9">
        <v>186783114.13604078</v>
      </c>
      <c r="Y377" s="9">
        <v>183286963.86032635</v>
      </c>
      <c r="Z377" s="15">
        <v>179389721.76760152</v>
      </c>
      <c r="AA377" s="45">
        <v>143257309.5688796</v>
      </c>
      <c r="AB377" s="9">
        <f>AVERAGE($Y377:AA377)</f>
        <v>168644665.06560251</v>
      </c>
      <c r="AC377" s="9">
        <f>AVERAGE($X377:Z377)</f>
        <v>183153266.58798954</v>
      </c>
      <c r="AD377" s="9">
        <f t="shared" ref="AD377:BE377" si="6">AC377*(1+0.01*AD$374)</f>
        <v>184984799.25386944</v>
      </c>
      <c r="AE377" s="9">
        <f t="shared" si="6"/>
        <v>186649662.44715425</v>
      </c>
      <c r="AF377" s="9">
        <f t="shared" si="6"/>
        <v>188161524.71297622</v>
      </c>
      <c r="AG377" s="9">
        <f t="shared" si="6"/>
        <v>189533222.22813383</v>
      </c>
      <c r="AH377" s="9">
        <f t="shared" si="6"/>
        <v>190776749.69917262</v>
      </c>
      <c r="AI377" s="9">
        <f t="shared" si="6"/>
        <v>191903267.32847127</v>
      </c>
      <c r="AJ377" s="9">
        <f t="shared" si="6"/>
        <v>192923119.97139436</v>
      </c>
      <c r="AK377" s="9">
        <f t="shared" si="6"/>
        <v>193845865.27360085</v>
      </c>
      <c r="AL377" s="9">
        <f t="shared" si="6"/>
        <v>194680308.16154447</v>
      </c>
      <c r="AM377" s="9">
        <f t="shared" si="6"/>
        <v>195434539.56341064</v>
      </c>
      <c r="AN377" s="9">
        <f t="shared" si="6"/>
        <v>196115977.66737697</v>
      </c>
      <c r="AO377" s="9">
        <f t="shared" si="6"/>
        <v>196731410.38592267</v>
      </c>
      <c r="AP377" s="9">
        <f t="shared" si="6"/>
        <v>197287037.9963882</v>
      </c>
      <c r="AQ377" s="9">
        <f t="shared" si="6"/>
        <v>197788515.17664346</v>
      </c>
      <c r="AR377" s="9">
        <f t="shared" si="6"/>
        <v>198240991.85781053</v>
      </c>
      <c r="AS377" s="9">
        <f t="shared" si="6"/>
        <v>198649152.48022225</v>
      </c>
      <c r="AT377" s="9">
        <f t="shared" si="6"/>
        <v>199017253.37026641</v>
      </c>
      <c r="AU377" s="9">
        <f t="shared" si="6"/>
        <v>199349158.05984887</v>
      </c>
      <c r="AV377" s="9">
        <f t="shared" si="6"/>
        <v>199648370.45160645</v>
      </c>
      <c r="AW377" s="9">
        <f t="shared" si="6"/>
        <v>199918065.79576162</v>
      </c>
      <c r="AX377" s="9">
        <f t="shared" si="6"/>
        <v>200161119.49207824</v>
      </c>
      <c r="AY377" s="9">
        <f t="shared" si="6"/>
        <v>200380133.76566079</v>
      </c>
      <c r="AZ377" s="9">
        <f t="shared" si="6"/>
        <v>200577462.29076886</v>
      </c>
      <c r="BA377" s="9">
        <f t="shared" si="6"/>
        <v>200755232.85441685</v>
      </c>
      <c r="BB377" s="9">
        <f t="shared" si="6"/>
        <v>200915368.16295552</v>
      </c>
      <c r="BC377" s="9">
        <f t="shared" si="6"/>
        <v>201059604.90145609</v>
      </c>
      <c r="BD377" s="9">
        <f t="shared" si="6"/>
        <v>201189511.15864447</v>
      </c>
      <c r="BE377" s="9">
        <f t="shared" si="6"/>
        <v>201306502.33026093</v>
      </c>
    </row>
    <row r="378" spans="1:57" s="8" customFormat="1" ht="12" customHeight="1" x14ac:dyDescent="0.25">
      <c r="A378" s="8" t="s">
        <v>105</v>
      </c>
      <c r="B378" s="9">
        <v>126288143.04843807</v>
      </c>
      <c r="C378" s="9">
        <v>122004602.46566257</v>
      </c>
      <c r="D378" s="9">
        <v>150646705.47876781</v>
      </c>
      <c r="E378" s="9">
        <v>152984351.89898559</v>
      </c>
      <c r="F378" s="9">
        <v>148809341.26115319</v>
      </c>
      <c r="G378" s="9">
        <v>140113398.26221335</v>
      </c>
      <c r="H378" s="9">
        <v>147034900.91442665</v>
      </c>
      <c r="I378" s="9">
        <v>138505838.16551989</v>
      </c>
      <c r="J378" s="15">
        <v>135834215.95739827</v>
      </c>
      <c r="K378" s="15">
        <v>140238786.28078607</v>
      </c>
      <c r="L378" s="9">
        <v>156225066.18247801</v>
      </c>
      <c r="M378" s="9">
        <v>155619330.09658286</v>
      </c>
      <c r="N378" s="9">
        <v>155429776.60503495</v>
      </c>
      <c r="O378" s="9">
        <v>185517154.14678434</v>
      </c>
      <c r="P378" s="9">
        <v>193838111.87741247</v>
      </c>
      <c r="Q378" s="9">
        <v>220797472.71714774</v>
      </c>
      <c r="R378" s="9">
        <v>225038225.52786762</v>
      </c>
      <c r="S378" s="9">
        <v>210035710.10662287</v>
      </c>
      <c r="T378" s="9">
        <v>219045020.70644042</v>
      </c>
      <c r="U378" s="9">
        <v>216778345.70504889</v>
      </c>
      <c r="V378" s="9">
        <v>208444193.75612092</v>
      </c>
      <c r="W378" s="9">
        <v>216785617.65672171</v>
      </c>
      <c r="X378" s="9">
        <v>226082813.16188204</v>
      </c>
      <c r="Y378" s="9">
        <v>223753196.02471825</v>
      </c>
      <c r="Z378" s="15">
        <v>243504241.22338167</v>
      </c>
      <c r="AA378" s="45">
        <v>171648687.54899698</v>
      </c>
      <c r="AB378" s="9">
        <f>AVERAGE($Y378:AA378)</f>
        <v>212968708.265699</v>
      </c>
      <c r="AC378" s="9">
        <f>AVERAGE($X378:Z378)</f>
        <v>231113416.80332732</v>
      </c>
      <c r="AD378" s="9">
        <f t="shared" ref="AD378:BE378" si="7">AC378*(1+0.01*AD$374)</f>
        <v>233424550.97136059</v>
      </c>
      <c r="AE378" s="9">
        <f t="shared" si="7"/>
        <v>235525371.93010283</v>
      </c>
      <c r="AF378" s="9">
        <f t="shared" si="7"/>
        <v>237433127.44273666</v>
      </c>
      <c r="AG378" s="9">
        <f t="shared" si="7"/>
        <v>239164014.94179422</v>
      </c>
      <c r="AH378" s="9">
        <f t="shared" si="7"/>
        <v>240733170.04382733</v>
      </c>
      <c r="AI378" s="9">
        <f t="shared" si="7"/>
        <v>242154675.33961913</v>
      </c>
      <c r="AJ378" s="9">
        <f t="shared" si="7"/>
        <v>243441584.56779075</v>
      </c>
      <c r="AK378" s="9">
        <f t="shared" si="7"/>
        <v>244605958.12008938</v>
      </c>
      <c r="AL378" s="9">
        <f t="shared" si="7"/>
        <v>245658906.5635027</v>
      </c>
      <c r="AM378" s="9">
        <f t="shared" si="7"/>
        <v>246610639.50058308</v>
      </c>
      <c r="AN378" s="9">
        <f t="shared" si="7"/>
        <v>247470517.63151437</v>
      </c>
      <c r="AO378" s="9">
        <f t="shared" si="7"/>
        <v>248247106.3380408</v>
      </c>
      <c r="AP378" s="9">
        <f t="shared" si="7"/>
        <v>248948229.48979884</v>
      </c>
      <c r="AQ378" s="9">
        <f t="shared" si="7"/>
        <v>249581022.48736197</v>
      </c>
      <c r="AR378" s="9">
        <f t="shared" si="7"/>
        <v>250151983.81257597</v>
      </c>
      <c r="AS378" s="9">
        <f t="shared" si="7"/>
        <v>250667024.56400493</v>
      </c>
      <c r="AT378" s="9">
        <f t="shared" si="7"/>
        <v>251131515.62120143</v>
      </c>
      <c r="AU378" s="9">
        <f t="shared" si="7"/>
        <v>251550332.21285418</v>
      </c>
      <c r="AV378" s="9">
        <f t="shared" si="7"/>
        <v>251927895.76657745</v>
      </c>
      <c r="AW378" s="9">
        <f t="shared" si="7"/>
        <v>252268212.99730349</v>
      </c>
      <c r="AX378" s="9">
        <f t="shared" si="7"/>
        <v>252574912.251261</v>
      </c>
      <c r="AY378" s="9">
        <f t="shared" si="7"/>
        <v>252851277.1670461</v>
      </c>
      <c r="AZ378" s="9">
        <f t="shared" si="7"/>
        <v>253100277.74738014</v>
      </c>
      <c r="BA378" s="9">
        <f t="shared" si="7"/>
        <v>253324598.95735431</v>
      </c>
      <c r="BB378" s="9">
        <f t="shared" si="7"/>
        <v>253526666.97938135</v>
      </c>
      <c r="BC378" s="9">
        <f t="shared" si="7"/>
        <v>253708673.26343206</v>
      </c>
      <c r="BD378" s="9">
        <f t="shared" si="7"/>
        <v>253872596.51482826</v>
      </c>
      <c r="BE378" s="9">
        <f t="shared" si="7"/>
        <v>254020222.76202443</v>
      </c>
    </row>
    <row r="379" spans="1:57" s="8" customFormat="1" ht="12" customHeight="1" x14ac:dyDescent="0.25">
      <c r="A379" s="8" t="s">
        <v>106</v>
      </c>
      <c r="B379" s="9">
        <v>103605240.88375822</v>
      </c>
      <c r="C379" s="9">
        <v>99781271.744339868</v>
      </c>
      <c r="D379" s="9">
        <v>116843132.25643866</v>
      </c>
      <c r="E379" s="9">
        <v>119781385.69867983</v>
      </c>
      <c r="F379" s="9">
        <v>106697534.8387994</v>
      </c>
      <c r="G379" s="9">
        <v>119253887.90150686</v>
      </c>
      <c r="H379" s="9">
        <v>132299504.79547244</v>
      </c>
      <c r="I379" s="9">
        <v>119463456.03491311</v>
      </c>
      <c r="J379" s="15">
        <v>121368741.25502914</v>
      </c>
      <c r="K379" s="15">
        <v>133482366.00249769</v>
      </c>
      <c r="L379" s="9">
        <v>141699913.29328096</v>
      </c>
      <c r="M379" s="9">
        <v>142210738.80702814</v>
      </c>
      <c r="N379" s="9">
        <v>152193477.63558778</v>
      </c>
      <c r="O379" s="9">
        <v>167489950.86944449</v>
      </c>
      <c r="P379" s="9">
        <v>150816020.50812745</v>
      </c>
      <c r="Q379" s="9">
        <v>164092810.93216148</v>
      </c>
      <c r="R379" s="9">
        <v>168047245.23803672</v>
      </c>
      <c r="S379" s="9">
        <v>176283620.65453583</v>
      </c>
      <c r="T379" s="9">
        <v>192680568.97960922</v>
      </c>
      <c r="U379" s="9">
        <v>197529328.31608617</v>
      </c>
      <c r="V379" s="9">
        <v>194297388.61674052</v>
      </c>
      <c r="W379" s="9">
        <v>202827169.35461393</v>
      </c>
      <c r="X379" s="9">
        <v>210049166.60830769</v>
      </c>
      <c r="Y379" s="9">
        <v>209791501.01489297</v>
      </c>
      <c r="Z379" s="15">
        <v>214878805.25962558</v>
      </c>
      <c r="AA379" s="45">
        <v>106714841.28108117</v>
      </c>
      <c r="AB379" s="9">
        <f>AVERAGE($Y379:AA379)</f>
        <v>177128382.51853323</v>
      </c>
      <c r="AC379" s="9">
        <f>AVERAGE($X379:Z379)</f>
        <v>211573157.62760875</v>
      </c>
      <c r="AD379" s="9">
        <f t="shared" ref="AD379:BE379" si="8">AC379*(1+0.01*AD$374)</f>
        <v>213688889.20388484</v>
      </c>
      <c r="AE379" s="9">
        <f t="shared" si="8"/>
        <v>215612089.20671979</v>
      </c>
      <c r="AF379" s="9">
        <f t="shared" si="8"/>
        <v>217358547.12929422</v>
      </c>
      <c r="AG379" s="9">
        <f t="shared" si="8"/>
        <v>218943090.93786678</v>
      </c>
      <c r="AH379" s="9">
        <f t="shared" si="8"/>
        <v>220379576.55751014</v>
      </c>
      <c r="AI379" s="9">
        <f t="shared" si="8"/>
        <v>221680895.91912457</v>
      </c>
      <c r="AJ379" s="9">
        <f t="shared" si="8"/>
        <v>222858999.08920613</v>
      </c>
      <c r="AK379" s="9">
        <f t="shared" si="8"/>
        <v>223924926.77322084</v>
      </c>
      <c r="AL379" s="9">
        <f t="shared" si="8"/>
        <v>224888850.15799606</v>
      </c>
      <c r="AM379" s="9">
        <f t="shared" si="8"/>
        <v>225760115.64098465</v>
      </c>
      <c r="AN379" s="9">
        <f t="shared" si="8"/>
        <v>226547292.49056959</v>
      </c>
      <c r="AO379" s="9">
        <f t="shared" si="8"/>
        <v>227258221.89955997</v>
      </c>
      <c r="AP379" s="9">
        <f t="shared" si="8"/>
        <v>227900066.24228588</v>
      </c>
      <c r="AQ379" s="9">
        <f t="shared" si="8"/>
        <v>228479357.63294104</v>
      </c>
      <c r="AR379" s="9">
        <f t="shared" si="8"/>
        <v>229002045.11742216</v>
      </c>
      <c r="AS379" s="9">
        <f t="shared" si="8"/>
        <v>229473540.02063435</v>
      </c>
      <c r="AT379" s="9">
        <f t="shared" si="8"/>
        <v>229898759.12309989</v>
      </c>
      <c r="AU379" s="9">
        <f t="shared" si="8"/>
        <v>230282165.46094227</v>
      </c>
      <c r="AV379" s="9">
        <f t="shared" si="8"/>
        <v>230627806.63734493</v>
      </c>
      <c r="AW379" s="9">
        <f t="shared" si="8"/>
        <v>230939350.60608414</v>
      </c>
      <c r="AX379" s="9">
        <f t="shared" si="8"/>
        <v>231220118.94268417</v>
      </c>
      <c r="AY379" s="9">
        <f t="shared" si="8"/>
        <v>231473117.65949991</v>
      </c>
      <c r="AZ379" s="9">
        <f t="shared" si="8"/>
        <v>231701065.65040869</v>
      </c>
      <c r="BA379" s="9">
        <f t="shared" si="8"/>
        <v>231906420.87112036</v>
      </c>
      <c r="BB379" s="9">
        <f t="shared" si="8"/>
        <v>232091404.37431616</v>
      </c>
      <c r="BC379" s="9">
        <f t="shared" si="8"/>
        <v>232258022.32647705</v>
      </c>
      <c r="BD379" s="9">
        <f t="shared" si="8"/>
        <v>232408086.13664517</v>
      </c>
      <c r="BE379" s="9">
        <f t="shared" si="8"/>
        <v>232543230.82750744</v>
      </c>
    </row>
    <row r="380" spans="1:57" s="8" customFormat="1" ht="12" customHeight="1" x14ac:dyDescent="0.25">
      <c r="A380" s="8" t="s">
        <v>107</v>
      </c>
      <c r="B380" s="9">
        <v>536271078.92294133</v>
      </c>
      <c r="C380" s="9">
        <v>546145712.93552411</v>
      </c>
      <c r="D380" s="9">
        <v>582681356.423491</v>
      </c>
      <c r="E380" s="9">
        <v>593106244.91810429</v>
      </c>
      <c r="F380" s="9">
        <v>542632240.37758529</v>
      </c>
      <c r="G380" s="9">
        <v>533912423.62496525</v>
      </c>
      <c r="H380" s="9">
        <v>521798252.40028042</v>
      </c>
      <c r="I380" s="9">
        <v>521604457.23923302</v>
      </c>
      <c r="J380" s="15">
        <v>495347039.25116247</v>
      </c>
      <c r="K380" s="15">
        <v>494709375.65588027</v>
      </c>
      <c r="L380" s="9">
        <v>483821777.81589597</v>
      </c>
      <c r="M380" s="9">
        <v>452118377.54482597</v>
      </c>
      <c r="N380" s="9">
        <v>417480275.96745485</v>
      </c>
      <c r="O380" s="9">
        <v>390101627.71826404</v>
      </c>
      <c r="P380" s="9">
        <v>363369343.50053734</v>
      </c>
      <c r="Q380" s="9">
        <v>328660274.9274739</v>
      </c>
      <c r="R380" s="9">
        <v>315649276.46661538</v>
      </c>
      <c r="S380" s="9">
        <v>324539961.55313975</v>
      </c>
      <c r="T380" s="9">
        <v>327396017.39836526</v>
      </c>
      <c r="U380" s="9">
        <v>324671356.66159701</v>
      </c>
      <c r="V380" s="9">
        <v>327613680.21813244</v>
      </c>
      <c r="W380" s="9">
        <v>323828876.02486676</v>
      </c>
      <c r="X380" s="9">
        <v>319709757.00997961</v>
      </c>
      <c r="Y380" s="9">
        <v>301163484.11349994</v>
      </c>
      <c r="Z380" s="15">
        <v>339061084.81399691</v>
      </c>
      <c r="AA380" s="45">
        <v>194162145.83800286</v>
      </c>
      <c r="AB380" s="9">
        <f>AVERAGE($Y380:AA380)</f>
        <v>278128904.92183328</v>
      </c>
      <c r="AC380" s="9">
        <f>AVERAGE($X380:Z380)</f>
        <v>319978108.64582551</v>
      </c>
      <c r="AD380" s="9">
        <f t="shared" ref="AD380:BE380" si="9">AC380*(1+0.01*AD$374)</f>
        <v>323177889.73228377</v>
      </c>
      <c r="AE380" s="9">
        <f t="shared" si="9"/>
        <v>326086490.7398743</v>
      </c>
      <c r="AF380" s="9">
        <f t="shared" si="9"/>
        <v>328727791.31486726</v>
      </c>
      <c r="AG380" s="9">
        <f t="shared" si="9"/>
        <v>331124216.91355264</v>
      </c>
      <c r="AH380" s="9">
        <f t="shared" si="9"/>
        <v>333296722.90072244</v>
      </c>
      <c r="AI380" s="9">
        <f t="shared" si="9"/>
        <v>335264806.7197789</v>
      </c>
      <c r="AJ380" s="9">
        <f t="shared" si="9"/>
        <v>337046541.36125857</v>
      </c>
      <c r="AK380" s="9">
        <f t="shared" si="9"/>
        <v>338658624.52014673</v>
      </c>
      <c r="AL380" s="9">
        <f t="shared" si="9"/>
        <v>340116438.85254294</v>
      </c>
      <c r="AM380" s="9">
        <f t="shared" si="9"/>
        <v>341434119.62311482</v>
      </c>
      <c r="AN380" s="9">
        <f t="shared" si="9"/>
        <v>342624626.78538591</v>
      </c>
      <c r="AO380" s="9">
        <f t="shared" si="9"/>
        <v>343699819.16905224</v>
      </c>
      <c r="AP380" s="9">
        <f t="shared" si="9"/>
        <v>344670528.97521746</v>
      </c>
      <c r="AQ380" s="9">
        <f t="shared" si="9"/>
        <v>345546635.21485162</v>
      </c>
      <c r="AR380" s="9">
        <f t="shared" si="9"/>
        <v>346337135.08058363</v>
      </c>
      <c r="AS380" s="9">
        <f t="shared" si="9"/>
        <v>347050212.52886528</v>
      </c>
      <c r="AT380" s="9">
        <f t="shared" si="9"/>
        <v>347693303.57922655</v>
      </c>
      <c r="AU380" s="9">
        <f t="shared" si="9"/>
        <v>348273158.01918137</v>
      </c>
      <c r="AV380" s="9">
        <f t="shared" si="9"/>
        <v>348795897.34554762</v>
      </c>
      <c r="AW380" s="9">
        <f t="shared" si="9"/>
        <v>349267068.88259417</v>
      </c>
      <c r="AX380" s="9">
        <f t="shared" si="9"/>
        <v>349691696.10052812</v>
      </c>
      <c r="AY380" s="9">
        <f t="shared" si="9"/>
        <v>350074325.21947813</v>
      </c>
      <c r="AZ380" s="9">
        <f t="shared" si="9"/>
        <v>350419068.2285558</v>
      </c>
      <c r="BA380" s="9">
        <f t="shared" si="9"/>
        <v>350729642.48032135</v>
      </c>
      <c r="BB380" s="9">
        <f t="shared" si="9"/>
        <v>351009407.04094416</v>
      </c>
      <c r="BC380" s="9">
        <f t="shared" si="9"/>
        <v>351261395.98791975</v>
      </c>
      <c r="BD380" s="9">
        <f t="shared" si="9"/>
        <v>351488348.85231996</v>
      </c>
      <c r="BE380" s="9">
        <f t="shared" si="9"/>
        <v>351692738.40277392</v>
      </c>
    </row>
    <row r="381" spans="1:57" s="8" customFormat="1" ht="12" customHeight="1" x14ac:dyDescent="0.25">
      <c r="A381" s="8" t="s">
        <v>108</v>
      </c>
      <c r="B381" s="9">
        <v>215675710.83079493</v>
      </c>
      <c r="C381" s="9">
        <v>221882759.73280618</v>
      </c>
      <c r="D381" s="9">
        <v>253002144.04525784</v>
      </c>
      <c r="E381" s="9">
        <v>255431807.86796033</v>
      </c>
      <c r="F381" s="9">
        <v>215596739.26056513</v>
      </c>
      <c r="G381" s="9">
        <v>216552795.12445754</v>
      </c>
      <c r="H381" s="9">
        <v>256823587.41355699</v>
      </c>
      <c r="I381" s="9">
        <v>208101020.40864035</v>
      </c>
      <c r="J381" s="15">
        <v>231299682.73981515</v>
      </c>
      <c r="K381" s="15">
        <v>202274760.56758574</v>
      </c>
      <c r="L381" s="9">
        <v>190795797.16172206</v>
      </c>
      <c r="M381" s="9">
        <v>218391114.08290246</v>
      </c>
      <c r="N381" s="9">
        <v>193210009.23935255</v>
      </c>
      <c r="O381" s="9">
        <v>192344139.66302383</v>
      </c>
      <c r="P381" s="9">
        <v>202501882.73387989</v>
      </c>
      <c r="Q381" s="9">
        <v>206532218.99764714</v>
      </c>
      <c r="R381" s="9">
        <v>159303854.60205689</v>
      </c>
      <c r="S381" s="9">
        <v>193843483.94094008</v>
      </c>
      <c r="T381" s="9">
        <v>196250836.03191388</v>
      </c>
      <c r="U381" s="9">
        <v>198195153.7507599</v>
      </c>
      <c r="V381" s="9">
        <v>225553845.17288026</v>
      </c>
      <c r="W381" s="9">
        <v>229620966.52969399</v>
      </c>
      <c r="X381" s="9">
        <v>233699712.43303871</v>
      </c>
      <c r="Y381" s="9">
        <v>224242187.09882</v>
      </c>
      <c r="Z381" s="15">
        <v>186282600.85452539</v>
      </c>
      <c r="AA381" s="45">
        <v>110856644.27280271</v>
      </c>
      <c r="AB381" s="9">
        <f>AVERAGE($Y381:AA381)</f>
        <v>173793810.74204937</v>
      </c>
      <c r="AC381" s="9">
        <f>AVERAGE($X381:Z381)</f>
        <v>214741500.12879467</v>
      </c>
      <c r="AD381" s="9">
        <f t="shared" ref="AD381:BE381" si="10">AC381*(1+0.01*AD$374)</f>
        <v>216888915.13008261</v>
      </c>
      <c r="AE381" s="9">
        <f t="shared" si="10"/>
        <v>218840915.36625332</v>
      </c>
      <c r="AF381" s="9">
        <f t="shared" si="10"/>
        <v>220613526.78071997</v>
      </c>
      <c r="AG381" s="9">
        <f t="shared" si="10"/>
        <v>222221799.39095142</v>
      </c>
      <c r="AH381" s="9">
        <f t="shared" si="10"/>
        <v>223679796.61675546</v>
      </c>
      <c r="AI381" s="9">
        <f t="shared" si="10"/>
        <v>225000603.44779775</v>
      </c>
      <c r="AJ381" s="9">
        <f t="shared" si="10"/>
        <v>226196348.90476677</v>
      </c>
      <c r="AK381" s="9">
        <f t="shared" si="10"/>
        <v>227278239.02949148</v>
      </c>
      <c r="AL381" s="9">
        <f t="shared" si="10"/>
        <v>228256597.32397887</v>
      </c>
      <c r="AM381" s="9">
        <f t="shared" si="10"/>
        <v>229140910.14950618</v>
      </c>
      <c r="AN381" s="9">
        <f t="shared" si="10"/>
        <v>229939875.10064644</v>
      </c>
      <c r="AO381" s="9">
        <f t="shared" si="10"/>
        <v>230661450.79334837</v>
      </c>
      <c r="AP381" s="9">
        <f t="shared" si="10"/>
        <v>231312906.85966441</v>
      </c>
      <c r="AQ381" s="9">
        <f t="shared" si="10"/>
        <v>231900873.23326242</v>
      </c>
      <c r="AR381" s="9">
        <f t="shared" si="10"/>
        <v>232431388.04797056</v>
      </c>
      <c r="AS381" s="9">
        <f t="shared" si="10"/>
        <v>232909943.66416585</v>
      </c>
      <c r="AT381" s="9">
        <f t="shared" si="10"/>
        <v>233341530.4919599</v>
      </c>
      <c r="AU381" s="9">
        <f t="shared" si="10"/>
        <v>233730678.40216917</v>
      </c>
      <c r="AV381" s="9">
        <f t="shared" si="10"/>
        <v>234081495.61149412</v>
      </c>
      <c r="AW381" s="9">
        <f t="shared" si="10"/>
        <v>234397705.00191638</v>
      </c>
      <c r="AX381" s="9">
        <f t="shared" si="10"/>
        <v>234682677.89009476</v>
      </c>
      <c r="AY381" s="9">
        <f t="shared" si="10"/>
        <v>234939465.30390885</v>
      </c>
      <c r="AZ381" s="9">
        <f t="shared" si="10"/>
        <v>235170826.85311469</v>
      </c>
      <c r="BA381" s="9">
        <f t="shared" si="10"/>
        <v>235379257.30170932</v>
      </c>
      <c r="BB381" s="9">
        <f t="shared" si="10"/>
        <v>235567010.96299967</v>
      </c>
      <c r="BC381" s="9">
        <f t="shared" si="10"/>
        <v>235736124.04613659</v>
      </c>
      <c r="BD381" s="9">
        <f t="shared" si="10"/>
        <v>235888435.08630767</v>
      </c>
      <c r="BE381" s="9">
        <f t="shared" si="10"/>
        <v>236025603.59093097</v>
      </c>
    </row>
    <row r="382" spans="1:57" s="8" customFormat="1" ht="12" customHeight="1" x14ac:dyDescent="0.25">
      <c r="A382" s="8" t="s">
        <v>109</v>
      </c>
      <c r="B382" s="9">
        <v>187012276.78596359</v>
      </c>
      <c r="C382" s="9">
        <v>181802200.38587028</v>
      </c>
      <c r="D382" s="9">
        <v>214864498.01676568</v>
      </c>
      <c r="E382" s="9">
        <v>197735805.16207716</v>
      </c>
      <c r="F382" s="9">
        <v>213896771.20081192</v>
      </c>
      <c r="G382" s="9">
        <v>239367414.8319951</v>
      </c>
      <c r="H382" s="9">
        <v>189402181.55140838</v>
      </c>
      <c r="I382" s="9">
        <v>166740794.75727567</v>
      </c>
      <c r="J382" s="15">
        <v>159101868.67932367</v>
      </c>
      <c r="K382" s="15">
        <v>146661506.32072747</v>
      </c>
      <c r="L382" s="9">
        <v>159122573.84629697</v>
      </c>
      <c r="M382" s="9">
        <v>161840445.9696067</v>
      </c>
      <c r="N382" s="9">
        <v>181747390.05710712</v>
      </c>
      <c r="O382" s="9">
        <v>176000332.87931785</v>
      </c>
      <c r="P382" s="9">
        <v>141862540.15851426</v>
      </c>
      <c r="Q382" s="9">
        <v>129313584.71508451</v>
      </c>
      <c r="R382" s="9">
        <v>118523014.53367737</v>
      </c>
      <c r="S382" s="9">
        <v>121707524.02627788</v>
      </c>
      <c r="T382" s="9">
        <v>122915690.97983232</v>
      </c>
      <c r="U382" s="9">
        <v>134049355.08483817</v>
      </c>
      <c r="V382" s="9">
        <v>108586518.80904298</v>
      </c>
      <c r="W382" s="9">
        <v>169950010.29791036</v>
      </c>
      <c r="X382" s="9">
        <v>168075387.65518627</v>
      </c>
      <c r="Y382" s="9">
        <v>173755427.54098931</v>
      </c>
      <c r="Z382" s="15">
        <v>194060342.83964404</v>
      </c>
      <c r="AA382" s="45">
        <v>94412453.931489021</v>
      </c>
      <c r="AB382" s="9">
        <f>AVERAGE($Y382:AA382)</f>
        <v>154076074.77070746</v>
      </c>
      <c r="AC382" s="9">
        <f>AVERAGE($X382:Z382)</f>
        <v>178630386.01193988</v>
      </c>
      <c r="AD382" s="9">
        <f t="shared" ref="AD382:BE382" si="11">AC382*(1+0.01*AD$374)</f>
        <v>180416689.87205929</v>
      </c>
      <c r="AE382" s="9">
        <f t="shared" si="11"/>
        <v>182040440.08090779</v>
      </c>
      <c r="AF382" s="9">
        <f t="shared" si="11"/>
        <v>183514967.64556316</v>
      </c>
      <c r="AG382" s="9">
        <f t="shared" si="11"/>
        <v>184852791.75969931</v>
      </c>
      <c r="AH382" s="9">
        <f t="shared" si="11"/>
        <v>186065610.9264347</v>
      </c>
      <c r="AI382" s="9">
        <f t="shared" si="11"/>
        <v>187164309.7523942</v>
      </c>
      <c r="AJ382" s="9">
        <f t="shared" si="11"/>
        <v>188158977.63178542</v>
      </c>
      <c r="AK382" s="9">
        <f t="shared" si="11"/>
        <v>189058936.18886995</v>
      </c>
      <c r="AL382" s="9">
        <f t="shared" si="11"/>
        <v>189872772.91673785</v>
      </c>
      <c r="AM382" s="9">
        <f t="shared" si="11"/>
        <v>190608378.94204974</v>
      </c>
      <c r="AN382" s="9">
        <f t="shared" si="11"/>
        <v>191272989.2644448</v>
      </c>
      <c r="AO382" s="9">
        <f t="shared" si="11"/>
        <v>191873224.17221469</v>
      </c>
      <c r="AP382" s="9">
        <f t="shared" si="11"/>
        <v>192415130.82987544</v>
      </c>
      <c r="AQ382" s="9">
        <f t="shared" si="11"/>
        <v>192904224.27578533</v>
      </c>
      <c r="AR382" s="9">
        <f t="shared" si="11"/>
        <v>193345527.26602954</v>
      </c>
      <c r="AS382" s="9">
        <f t="shared" si="11"/>
        <v>193743608.56097195</v>
      </c>
      <c r="AT382" s="9">
        <f t="shared" si="11"/>
        <v>194102619.37909642</v>
      </c>
      <c r="AU382" s="9">
        <f t="shared" si="11"/>
        <v>194426327.84427306</v>
      </c>
      <c r="AV382" s="9">
        <f t="shared" si="11"/>
        <v>194718151.33197227</v>
      </c>
      <c r="AW382" s="9">
        <f t="shared" si="11"/>
        <v>194981186.6811612</v>
      </c>
      <c r="AX382" s="9">
        <f t="shared" si="11"/>
        <v>195218238.28500912</v>
      </c>
      <c r="AY382" s="9">
        <f t="shared" si="11"/>
        <v>195431844.10794091</v>
      </c>
      <c r="AZ382" s="9">
        <f t="shared" si="11"/>
        <v>195624299.70137846</v>
      </c>
      <c r="BA382" s="9">
        <f t="shared" si="11"/>
        <v>195797680.30767381</v>
      </c>
      <c r="BB382" s="9">
        <f t="shared" si="11"/>
        <v>195953861.15288228</v>
      </c>
      <c r="BC382" s="9">
        <f t="shared" si="11"/>
        <v>196094536.03548437</v>
      </c>
      <c r="BD382" s="9">
        <f t="shared" si="11"/>
        <v>196221234.32101989</v>
      </c>
      <c r="BE382" s="9">
        <f t="shared" si="11"/>
        <v>196335336.45272169</v>
      </c>
    </row>
    <row r="383" spans="1:57" s="8" customFormat="1" ht="12" customHeight="1" x14ac:dyDescent="0.25">
      <c r="A383" s="8" t="s">
        <v>110</v>
      </c>
      <c r="B383" s="9">
        <v>65218973.640542991</v>
      </c>
      <c r="C383" s="9">
        <v>54756631.532920465</v>
      </c>
      <c r="D383" s="9">
        <v>48896086.989817753</v>
      </c>
      <c r="E383" s="9">
        <v>34780618.244485825</v>
      </c>
      <c r="F383" s="9">
        <v>29538913.329368461</v>
      </c>
      <c r="G383" s="9">
        <v>27469252.190237593</v>
      </c>
      <c r="H383" s="9">
        <v>31624238.818551648</v>
      </c>
      <c r="I383" s="9">
        <v>32582772.752601679</v>
      </c>
      <c r="J383" s="15">
        <v>32814716.633325767</v>
      </c>
      <c r="K383" s="15">
        <v>35347735.823530287</v>
      </c>
      <c r="L383" s="9">
        <v>37427201.629720323</v>
      </c>
      <c r="M383" s="9">
        <v>38570473.631189317</v>
      </c>
      <c r="N383" s="9">
        <v>48453881.225759685</v>
      </c>
      <c r="O383" s="9">
        <v>63832512.653513364</v>
      </c>
      <c r="P383" s="9">
        <v>65093736.216062933</v>
      </c>
      <c r="Q383" s="9">
        <v>72741024.124333411</v>
      </c>
      <c r="R383" s="9">
        <v>100534049.95735556</v>
      </c>
      <c r="S383" s="9">
        <v>101087031.61859705</v>
      </c>
      <c r="T383" s="9">
        <v>130743806.72198349</v>
      </c>
      <c r="U383" s="9">
        <v>141017686.42370081</v>
      </c>
      <c r="V383" s="9">
        <v>186789155.96226466</v>
      </c>
      <c r="W383" s="9">
        <v>187474066.9908205</v>
      </c>
      <c r="X383" s="9">
        <v>188981570.76095718</v>
      </c>
      <c r="Y383" s="9">
        <v>182275753.03809199</v>
      </c>
      <c r="Z383" s="15">
        <v>198426526.97789088</v>
      </c>
      <c r="AA383" s="45">
        <v>181046613.60755357</v>
      </c>
      <c r="AB383" s="9">
        <f>AVERAGE($Y383:AA383)</f>
        <v>187249631.20784548</v>
      </c>
      <c r="AC383" s="9">
        <f>AVERAGE($X383:Z383)</f>
        <v>189894616.92564666</v>
      </c>
      <c r="AD383" s="9">
        <f t="shared" ref="AD383:BE383" si="12">AC383*(1+0.01*AD$374)</f>
        <v>191793563.09490314</v>
      </c>
      <c r="AE383" s="9">
        <f t="shared" si="12"/>
        <v>193519705.16275725</v>
      </c>
      <c r="AF383" s="9">
        <f t="shared" si="12"/>
        <v>195087214.77457559</v>
      </c>
      <c r="AG383" s="9">
        <f t="shared" si="12"/>
        <v>196509400.57028225</v>
      </c>
      <c r="AH383" s="9">
        <f t="shared" si="12"/>
        <v>197798698.74742389</v>
      </c>
      <c r="AI383" s="9">
        <f t="shared" si="12"/>
        <v>198966680.28365755</v>
      </c>
      <c r="AJ383" s="9">
        <f t="shared" si="12"/>
        <v>200024070.79902381</v>
      </c>
      <c r="AK383" s="9">
        <f t="shared" si="12"/>
        <v>200980779.72890937</v>
      </c>
      <c r="AL383" s="9">
        <f t="shared" si="12"/>
        <v>201845936.08404464</v>
      </c>
      <c r="AM383" s="9">
        <f t="shared" si="12"/>
        <v>202627928.59664807</v>
      </c>
      <c r="AN383" s="9">
        <f t="shared" si="12"/>
        <v>203334448.49728581</v>
      </c>
      <c r="AO383" s="9">
        <f t="shared" si="12"/>
        <v>203972533.54217145</v>
      </c>
      <c r="AP383" s="9">
        <f t="shared" si="12"/>
        <v>204548612.22320318</v>
      </c>
      <c r="AQ383" s="9">
        <f t="shared" si="12"/>
        <v>205068547.35084546</v>
      </c>
      <c r="AR383" s="9">
        <f t="shared" si="12"/>
        <v>205537678.41052401</v>
      </c>
      <c r="AS383" s="9">
        <f t="shared" si="12"/>
        <v>205960862.26348451</v>
      </c>
      <c r="AT383" s="9">
        <f t="shared" si="12"/>
        <v>206342511.89937207</v>
      </c>
      <c r="AU383" s="9">
        <f t="shared" si="12"/>
        <v>206686633.05570322</v>
      </c>
      <c r="AV383" s="9">
        <f t="shared" si="12"/>
        <v>206996858.60379583</v>
      </c>
      <c r="AW383" s="9">
        <f t="shared" si="12"/>
        <v>207276480.66579369</v>
      </c>
      <c r="AX383" s="9">
        <f t="shared" si="12"/>
        <v>207528480.47674021</v>
      </c>
      <c r="AY383" s="9">
        <f t="shared" si="12"/>
        <v>207755556.04223782</v>
      </c>
      <c r="AZ383" s="9">
        <f t="shared" si="12"/>
        <v>207960147.66859517</v>
      </c>
      <c r="BA383" s="9">
        <f t="shared" si="12"/>
        <v>208144461.4606092</v>
      </c>
      <c r="BB383" s="9">
        <f t="shared" si="12"/>
        <v>208310490.89397785</v>
      </c>
      <c r="BC383" s="9">
        <f t="shared" si="12"/>
        <v>208460036.57620573</v>
      </c>
      <c r="BD383" s="9">
        <f t="shared" si="12"/>
        <v>208594724.31290072</v>
      </c>
      <c r="BE383" s="9">
        <f t="shared" si="12"/>
        <v>208716021.59649089</v>
      </c>
    </row>
    <row r="384" spans="1:57" s="8" customFormat="1" ht="12" customHeight="1" x14ac:dyDescent="0.25">
      <c r="A384" s="8" t="s">
        <v>111</v>
      </c>
      <c r="B384" s="9">
        <v>21449333.352753181</v>
      </c>
      <c r="C384" s="9">
        <v>23526825.296263196</v>
      </c>
      <c r="D384" s="9">
        <v>19672278.691297885</v>
      </c>
      <c r="E384" s="9">
        <v>43076457.678254277</v>
      </c>
      <c r="F384" s="9">
        <v>30847917.137017008</v>
      </c>
      <c r="G384" s="9">
        <v>24875333.709881511</v>
      </c>
      <c r="H384" s="9">
        <v>35043119.506499283</v>
      </c>
      <c r="I384" s="9">
        <v>37940233.179514833</v>
      </c>
      <c r="J384" s="15">
        <v>39137284.344677091</v>
      </c>
      <c r="K384" s="15">
        <v>40316659.731724359</v>
      </c>
      <c r="L384" s="9">
        <v>50407152.056694202</v>
      </c>
      <c r="M384" s="9">
        <v>40961388.659150742</v>
      </c>
      <c r="N384" s="9">
        <v>46108487.089014113</v>
      </c>
      <c r="O384" s="9">
        <v>65316207.082281433</v>
      </c>
      <c r="P384" s="9">
        <v>68707780.864103794</v>
      </c>
      <c r="Q384" s="9">
        <v>101959613.60608992</v>
      </c>
      <c r="R384" s="9">
        <v>117846387.26880248</v>
      </c>
      <c r="S384" s="9">
        <v>119180791.29280065</v>
      </c>
      <c r="T384" s="9">
        <v>151992030.93698364</v>
      </c>
      <c r="U384" s="9">
        <v>145782996.19146439</v>
      </c>
      <c r="V384" s="9">
        <v>175565674.50433695</v>
      </c>
      <c r="W384" s="9">
        <v>189377178.45591602</v>
      </c>
      <c r="X384" s="9">
        <v>202917694.06993696</v>
      </c>
      <c r="Y384" s="9">
        <v>234655735.85767725</v>
      </c>
      <c r="Z384" s="15">
        <v>219016210.81507385</v>
      </c>
      <c r="AA384" s="45">
        <v>82148439.351370603</v>
      </c>
      <c r="AB384" s="9">
        <f>AVERAGE($Y384:AA384)</f>
        <v>178606795.34137389</v>
      </c>
      <c r="AC384" s="9">
        <f>AVERAGE($X384:Z384)</f>
        <v>218863213.58089602</v>
      </c>
      <c r="AD384" s="9">
        <f t="shared" ref="AD384:BE384" si="13">AC384*(1+0.01*AD$374)</f>
        <v>221051845.71670499</v>
      </c>
      <c r="AE384" s="9">
        <f t="shared" si="13"/>
        <v>223041312.32815531</v>
      </c>
      <c r="AF384" s="9">
        <f t="shared" si="13"/>
        <v>224847946.95801336</v>
      </c>
      <c r="AG384" s="9">
        <f t="shared" si="13"/>
        <v>226487088.49133727</v>
      </c>
      <c r="AH384" s="9">
        <f t="shared" si="13"/>
        <v>227973070.27892894</v>
      </c>
      <c r="AI384" s="9">
        <f t="shared" si="13"/>
        <v>229319228.46161899</v>
      </c>
      <c r="AJ384" s="9">
        <f t="shared" si="13"/>
        <v>230537924.8625477</v>
      </c>
      <c r="AK384" s="9">
        <f t="shared" si="13"/>
        <v>231640580.61048961</v>
      </c>
      <c r="AL384" s="9">
        <f t="shared" si="13"/>
        <v>232637717.35507137</v>
      </c>
      <c r="AM384" s="9">
        <f t="shared" si="13"/>
        <v>233539003.53724682</v>
      </c>
      <c r="AN384" s="9">
        <f t="shared" si="13"/>
        <v>234353303.6918056</v>
      </c>
      <c r="AO384" s="9">
        <f t="shared" si="13"/>
        <v>235088729.19107744</v>
      </c>
      <c r="AP384" s="9">
        <f t="shared" si="13"/>
        <v>235752689.19925091</v>
      </c>
      <c r="AQ384" s="9">
        <f t="shared" si="13"/>
        <v>236351940.90386313</v>
      </c>
      <c r="AR384" s="9">
        <f t="shared" si="13"/>
        <v>236892638.33370161</v>
      </c>
      <c r="AS384" s="9">
        <f t="shared" si="13"/>
        <v>237380379.26861578</v>
      </c>
      <c r="AT384" s="9">
        <f t="shared" si="13"/>
        <v>237820249.90383783</v>
      </c>
      <c r="AU384" s="9">
        <f t="shared" si="13"/>
        <v>238216867.05578849</v>
      </c>
      <c r="AV384" s="9">
        <f t="shared" si="13"/>
        <v>238574417.79361182</v>
      </c>
      <c r="AW384" s="9">
        <f t="shared" si="13"/>
        <v>238896696.45568117</v>
      </c>
      <c r="AX384" s="9">
        <f t="shared" si="13"/>
        <v>239187139.06715935</v>
      </c>
      <c r="AY384" s="9">
        <f t="shared" si="13"/>
        <v>239448855.21685919</v>
      </c>
      <c r="AZ384" s="9">
        <f t="shared" si="13"/>
        <v>239684657.4820379</v>
      </c>
      <c r="BA384" s="9">
        <f t="shared" si="13"/>
        <v>239897088.51078722</v>
      </c>
      <c r="BB384" s="9">
        <f t="shared" si="13"/>
        <v>240088445.88533726</v>
      </c>
      <c r="BC384" s="9">
        <f t="shared" si="13"/>
        <v>240260804.89750642</v>
      </c>
      <c r="BD384" s="9">
        <f t="shared" si="13"/>
        <v>240416039.37102783</v>
      </c>
      <c r="BE384" s="9">
        <f t="shared" si="13"/>
        <v>240555840.66563523</v>
      </c>
    </row>
    <row r="385" spans="1:57" s="8" customFormat="1" ht="12" customHeight="1" x14ac:dyDescent="0.25">
      <c r="A385" s="8" t="s">
        <v>112</v>
      </c>
      <c r="B385" s="9">
        <v>98616915.99150221</v>
      </c>
      <c r="C385" s="9">
        <v>110340367.65594335</v>
      </c>
      <c r="D385" s="9">
        <v>128331987.50923754</v>
      </c>
      <c r="E385" s="9">
        <v>140064595.53383973</v>
      </c>
      <c r="F385" s="9">
        <v>140609591.44529852</v>
      </c>
      <c r="G385" s="9">
        <v>149751752.69375417</v>
      </c>
      <c r="H385" s="9">
        <v>168984531.93005851</v>
      </c>
      <c r="I385" s="9">
        <v>175706788.39433342</v>
      </c>
      <c r="J385" s="15">
        <v>154646958.27454621</v>
      </c>
      <c r="K385" s="15">
        <v>177088761.40634429</v>
      </c>
      <c r="L385" s="9">
        <v>163221317.00519222</v>
      </c>
      <c r="M385" s="9">
        <v>160516523.70154771</v>
      </c>
      <c r="N385" s="9">
        <v>157031654.57905704</v>
      </c>
      <c r="O385" s="9">
        <v>155913332.97279713</v>
      </c>
      <c r="P385" s="9">
        <v>161948589.84842217</v>
      </c>
      <c r="Q385" s="9">
        <v>161638512.68880019</v>
      </c>
      <c r="R385" s="9">
        <v>164448772.03237846</v>
      </c>
      <c r="S385" s="9">
        <v>170296084.42378977</v>
      </c>
      <c r="T385" s="9">
        <v>169075219.10870034</v>
      </c>
      <c r="U385" s="9">
        <v>169172956.90821522</v>
      </c>
      <c r="V385" s="9">
        <v>166933586.17223236</v>
      </c>
      <c r="W385" s="9">
        <v>168321987.25244096</v>
      </c>
      <c r="X385" s="9">
        <v>173074459.8086406</v>
      </c>
      <c r="Y385" s="9">
        <v>180779592.50763914</v>
      </c>
      <c r="Z385" s="15">
        <v>188913144.44784874</v>
      </c>
      <c r="AA385" s="45">
        <v>142958446.78436562</v>
      </c>
      <c r="AB385" s="9">
        <f>AVERAGE($Y385:AA385)</f>
        <v>170883727.91328451</v>
      </c>
      <c r="AC385" s="9">
        <f>AVERAGE($X385:Z385)</f>
        <v>180922398.92137614</v>
      </c>
      <c r="AD385" s="9">
        <f t="shared" ref="AD385:BE385" si="14">AC385*(1+0.01*AD$374)</f>
        <v>182731622.9105899</v>
      </c>
      <c r="AE385" s="9">
        <f t="shared" si="14"/>
        <v>184376207.5167852</v>
      </c>
      <c r="AF385" s="9">
        <f t="shared" si="14"/>
        <v>185869654.79767117</v>
      </c>
      <c r="AG385" s="9">
        <f t="shared" si="14"/>
        <v>187224644.58114618</v>
      </c>
      <c r="AH385" s="9">
        <f t="shared" si="14"/>
        <v>188453025.47424307</v>
      </c>
      <c r="AI385" s="9">
        <f t="shared" si="14"/>
        <v>189565821.74436593</v>
      </c>
      <c r="AJ385" s="9">
        <f t="shared" si="14"/>
        <v>190573252.2431024</v>
      </c>
      <c r="AK385" s="9">
        <f t="shared" si="14"/>
        <v>191484758.20081034</v>
      </c>
      <c r="AL385" s="9">
        <f t="shared" si="14"/>
        <v>192309037.2970126</v>
      </c>
      <c r="AM385" s="9">
        <f t="shared" si="14"/>
        <v>193054081.90969989</v>
      </c>
      <c r="AN385" s="9">
        <f t="shared" si="14"/>
        <v>193727219.871052</v>
      </c>
      <c r="AO385" s="9">
        <f t="shared" si="14"/>
        <v>194335156.41451791</v>
      </c>
      <c r="AP385" s="9">
        <f t="shared" si="14"/>
        <v>194884016.29599908</v>
      </c>
      <c r="AQ385" s="9">
        <f t="shared" si="14"/>
        <v>195379385.31750938</v>
      </c>
      <c r="AR385" s="9">
        <f t="shared" si="14"/>
        <v>195826350.682298</v>
      </c>
      <c r="AS385" s="9">
        <f t="shared" si="14"/>
        <v>196229539.77265745</v>
      </c>
      <c r="AT385" s="9">
        <f t="shared" si="14"/>
        <v>196593157.07150528</v>
      </c>
      <c r="AU385" s="9">
        <f t="shared" si="14"/>
        <v>196921019.05164453</v>
      </c>
      <c r="AV385" s="9">
        <f t="shared" si="14"/>
        <v>197216586.93701324</v>
      </c>
      <c r="AW385" s="9">
        <f t="shared" si="14"/>
        <v>197482997.30223072</v>
      </c>
      <c r="AX385" s="9">
        <f t="shared" si="14"/>
        <v>197723090.52373594</v>
      </c>
      <c r="AY385" s="9">
        <f t="shared" si="14"/>
        <v>197939437.13066658</v>
      </c>
      <c r="AZ385" s="9">
        <f t="shared" si="14"/>
        <v>198134362.12874743</v>
      </c>
      <c r="BA385" s="9">
        <f t="shared" si="14"/>
        <v>198309967.38783979</v>
      </c>
      <c r="BB385" s="9">
        <f t="shared" si="14"/>
        <v>198468152.19509199</v>
      </c>
      <c r="BC385" s="9">
        <f t="shared" si="14"/>
        <v>198610632.08217376</v>
      </c>
      <c r="BD385" s="9">
        <f t="shared" si="14"/>
        <v>198738956.03796917</v>
      </c>
      <c r="BE385" s="9">
        <f t="shared" si="14"/>
        <v>198854522.21822783</v>
      </c>
    </row>
    <row r="386" spans="1:57" s="8" customFormat="1" ht="12" customHeight="1" x14ac:dyDescent="0.25">
      <c r="A386" s="8" t="s">
        <v>113</v>
      </c>
      <c r="B386" s="9">
        <v>105896506.61380473</v>
      </c>
      <c r="C386" s="9">
        <v>124425638.34669511</v>
      </c>
      <c r="D386" s="9">
        <v>171071669.65572488</v>
      </c>
      <c r="E386" s="9">
        <v>147841593.06260628</v>
      </c>
      <c r="F386" s="9">
        <v>161672551.38324532</v>
      </c>
      <c r="G386" s="9">
        <v>154390098.52413553</v>
      </c>
      <c r="H386" s="9">
        <v>132890708.34111716</v>
      </c>
      <c r="I386" s="9">
        <v>131518119.91123776</v>
      </c>
      <c r="J386" s="15">
        <v>132998367.42182711</v>
      </c>
      <c r="K386" s="15">
        <v>129825547.52496326</v>
      </c>
      <c r="L386" s="9">
        <v>124585242.72560132</v>
      </c>
      <c r="M386" s="9">
        <v>119050712.07196434</v>
      </c>
      <c r="N386" s="9">
        <v>108682701.76519424</v>
      </c>
      <c r="O386" s="9">
        <v>143557494.45220706</v>
      </c>
      <c r="P386" s="9">
        <v>142881169.25511363</v>
      </c>
      <c r="Q386" s="9">
        <v>151211112.18347919</v>
      </c>
      <c r="R386" s="9">
        <v>153175938.74128982</v>
      </c>
      <c r="S386" s="9">
        <v>171203488.01324713</v>
      </c>
      <c r="T386" s="9">
        <v>177190425.148974</v>
      </c>
      <c r="U386" s="9">
        <v>185101553.57998282</v>
      </c>
      <c r="V386" s="9">
        <v>217350086.44292274</v>
      </c>
      <c r="W386" s="9">
        <v>220592687.31101078</v>
      </c>
      <c r="X386" s="9">
        <v>211649295.16168764</v>
      </c>
      <c r="Y386" s="9">
        <v>207860309.53359777</v>
      </c>
      <c r="Z386" s="15">
        <v>197764037.13829705</v>
      </c>
      <c r="AA386" s="45">
        <v>109988889.93092969</v>
      </c>
      <c r="AB386" s="9">
        <f>AVERAGE($Y386:AA386)</f>
        <v>171871078.86760816</v>
      </c>
      <c r="AC386" s="9">
        <f>AVERAGE($X386:Z386)</f>
        <v>205757880.61119416</v>
      </c>
      <c r="AD386" s="9">
        <f t="shared" ref="AD386:BE386" si="15">AC386*(1+0.01*AD$374)</f>
        <v>207815459.4173061</v>
      </c>
      <c r="AE386" s="9">
        <f t="shared" si="15"/>
        <v>209685798.55206183</v>
      </c>
      <c r="AF386" s="9">
        <f t="shared" si="15"/>
        <v>211384253.52033353</v>
      </c>
      <c r="AG386" s="9">
        <f t="shared" si="15"/>
        <v>212925244.72849676</v>
      </c>
      <c r="AH386" s="9">
        <f t="shared" si="15"/>
        <v>214322247.25916043</v>
      </c>
      <c r="AI386" s="9">
        <f t="shared" si="15"/>
        <v>215587798.69700104</v>
      </c>
      <c r="AJ386" s="9">
        <f t="shared" si="15"/>
        <v>216733520.65027437</v>
      </c>
      <c r="AK386" s="9">
        <f t="shared" si="15"/>
        <v>217770150.36080551</v>
      </c>
      <c r="AL386" s="9">
        <f t="shared" si="15"/>
        <v>218707579.45127648</v>
      </c>
      <c r="AM386" s="9">
        <f t="shared" si="15"/>
        <v>219554897.42506668</v>
      </c>
      <c r="AN386" s="9">
        <f t="shared" si="15"/>
        <v>220320438.01657155</v>
      </c>
      <c r="AO386" s="9">
        <f t="shared" si="15"/>
        <v>221011826.89641944</v>
      </c>
      <c r="AP386" s="9">
        <f t="shared" si="15"/>
        <v>221636029.57469121</v>
      </c>
      <c r="AQ386" s="9">
        <f t="shared" si="15"/>
        <v>222199398.62459362</v>
      </c>
      <c r="AR386" s="9">
        <f t="shared" si="15"/>
        <v>222707719.57718879</v>
      </c>
      <c r="AS386" s="9">
        <f t="shared" si="15"/>
        <v>223166255.02228847</v>
      </c>
      <c r="AT386" s="9">
        <f t="shared" si="15"/>
        <v>223579786.59831521</v>
      </c>
      <c r="AU386" s="9">
        <f t="shared" si="15"/>
        <v>223952654.6708625</v>
      </c>
      <c r="AV386" s="9">
        <f t="shared" si="15"/>
        <v>224288795.59112868</v>
      </c>
      <c r="AW386" s="9">
        <f t="shared" si="15"/>
        <v>224591776.49590775</v>
      </c>
      <c r="AX386" s="9">
        <f t="shared" si="15"/>
        <v>224864827.66425699</v>
      </c>
      <c r="AY386" s="9">
        <f t="shared" si="15"/>
        <v>225110872.48559952</v>
      </c>
      <c r="AZ386" s="9">
        <f t="shared" si="15"/>
        <v>225332555.12258849</v>
      </c>
      <c r="BA386" s="9">
        <f t="shared" si="15"/>
        <v>225532265.97182792</v>
      </c>
      <c r="BB386" s="9">
        <f t="shared" si="15"/>
        <v>225712165.03838435</v>
      </c>
      <c r="BC386" s="9">
        <f t="shared" si="15"/>
        <v>225874203.34746298</v>
      </c>
      <c r="BD386" s="9">
        <f t="shared" si="15"/>
        <v>226020142.51991215</v>
      </c>
      <c r="BE386" s="9">
        <f t="shared" si="15"/>
        <v>226151572.63836139</v>
      </c>
    </row>
    <row r="387" spans="1:57" s="8" customFormat="1" ht="12" customHeight="1" x14ac:dyDescent="0.25">
      <c r="A387" s="8" t="s">
        <v>114</v>
      </c>
      <c r="B387" s="9">
        <v>124714878.76341322</v>
      </c>
      <c r="C387" s="9">
        <v>140779539.86128727</v>
      </c>
      <c r="D387" s="9">
        <v>206902810.79056051</v>
      </c>
      <c r="E387" s="9">
        <v>201429399.60087886</v>
      </c>
      <c r="F387" s="9">
        <v>145553094.68089423</v>
      </c>
      <c r="G387" s="9">
        <v>177989687.22030094</v>
      </c>
      <c r="H387" s="9">
        <v>134916611.00504002</v>
      </c>
      <c r="I387" s="9">
        <v>108359766.63397287</v>
      </c>
      <c r="J387" s="15">
        <v>98261859.724880114</v>
      </c>
      <c r="K387" s="15">
        <v>114990931.79753236</v>
      </c>
      <c r="L387" s="9">
        <v>103267322.92990959</v>
      </c>
      <c r="M387" s="9">
        <v>110445062.41956829</v>
      </c>
      <c r="N387" s="9">
        <v>115890365.96547911</v>
      </c>
      <c r="O387" s="9">
        <v>122643989.50128844</v>
      </c>
      <c r="P387" s="9">
        <v>128112745.72148097</v>
      </c>
      <c r="Q387" s="9">
        <v>145524960.48680395</v>
      </c>
      <c r="R387" s="9">
        <v>167314787.84561238</v>
      </c>
      <c r="S387" s="9">
        <v>148442389.09934095</v>
      </c>
      <c r="T387" s="9">
        <v>127934875.02227166</v>
      </c>
      <c r="U387" s="9">
        <v>133181829.47534646</v>
      </c>
      <c r="V387" s="9">
        <v>171133339.64250997</v>
      </c>
      <c r="W387" s="9">
        <v>190896710.71820319</v>
      </c>
      <c r="X387" s="9">
        <v>203531037.29360077</v>
      </c>
      <c r="Y387" s="9">
        <v>226816999.3389343</v>
      </c>
      <c r="Z387" s="15">
        <v>224267906.2650415</v>
      </c>
      <c r="AA387" s="45">
        <v>169369230.55462405</v>
      </c>
      <c r="AB387" s="9">
        <f>AVERAGE($Y387:AA387)</f>
        <v>206818045.38619995</v>
      </c>
      <c r="AC387" s="9">
        <f>AVERAGE($X387:Z387)</f>
        <v>218205314.29919219</v>
      </c>
      <c r="AD387" s="9">
        <f t="shared" ref="AD387:BE387" si="16">AC387*(1+0.01*AD$374)</f>
        <v>220387367.44218412</v>
      </c>
      <c r="AE387" s="9">
        <f t="shared" si="16"/>
        <v>222370853.74916375</v>
      </c>
      <c r="AF387" s="9">
        <f t="shared" si="16"/>
        <v>224172057.66453198</v>
      </c>
      <c r="AG387" s="9">
        <f t="shared" si="16"/>
        <v>225806271.96490642</v>
      </c>
      <c r="AH387" s="9">
        <f t="shared" si="16"/>
        <v>227287786.91526818</v>
      </c>
      <c r="AI387" s="9">
        <f t="shared" si="16"/>
        <v>228629898.56822416</v>
      </c>
      <c r="AJ387" s="9">
        <f t="shared" si="16"/>
        <v>229844931.58747411</v>
      </c>
      <c r="AK387" s="9">
        <f t="shared" si="16"/>
        <v>230944272.77006415</v>
      </c>
      <c r="AL387" s="9">
        <f t="shared" si="16"/>
        <v>231938412.13771221</v>
      </c>
      <c r="AM387" s="9">
        <f t="shared" si="16"/>
        <v>232836989.06819499</v>
      </c>
      <c r="AN387" s="9">
        <f t="shared" si="16"/>
        <v>233648841.44965377</v>
      </c>
      <c r="AO387" s="9">
        <f t="shared" si="16"/>
        <v>234382056.27176428</v>
      </c>
      <c r="AP387" s="9">
        <f t="shared" si="16"/>
        <v>235044020.42688727</v>
      </c>
      <c r="AQ387" s="9">
        <f t="shared" si="16"/>
        <v>235641470.79056343</v>
      </c>
      <c r="AR387" s="9">
        <f t="shared" si="16"/>
        <v>236180542.89266917</v>
      </c>
      <c r="AS387" s="9">
        <f t="shared" si="16"/>
        <v>236666817.6862182</v>
      </c>
      <c r="AT387" s="9">
        <f t="shared" si="16"/>
        <v>237105366.07742208</v>
      </c>
      <c r="AU387" s="9">
        <f t="shared" si="16"/>
        <v>237500791.00462601</v>
      </c>
      <c r="AV387" s="9">
        <f t="shared" si="16"/>
        <v>237857266.95071191</v>
      </c>
      <c r="AW387" s="9">
        <f t="shared" si="16"/>
        <v>238178576.8483333</v>
      </c>
      <c r="AX387" s="9">
        <f t="shared" si="16"/>
        <v>238468146.39401692</v>
      </c>
      <c r="AY387" s="9">
        <f t="shared" si="16"/>
        <v>238729075.82920188</v>
      </c>
      <c r="AZ387" s="9">
        <f t="shared" si="16"/>
        <v>238964169.27658364</v>
      </c>
      <c r="BA387" s="9">
        <f t="shared" si="16"/>
        <v>239175961.74109486</v>
      </c>
      <c r="BB387" s="9">
        <f t="shared" si="16"/>
        <v>239366743.89847064</v>
      </c>
      <c r="BC387" s="9">
        <f t="shared" si="16"/>
        <v>239538584.80223569</v>
      </c>
      <c r="BD387" s="9">
        <f t="shared" si="16"/>
        <v>239693352.64343935</v>
      </c>
      <c r="BE387" s="9">
        <f t="shared" si="16"/>
        <v>239832733.6976153</v>
      </c>
    </row>
    <row r="388" spans="1:57" s="8" customFormat="1" ht="12" customHeight="1" x14ac:dyDescent="0.25">
      <c r="A388" s="8" t="s">
        <v>115</v>
      </c>
      <c r="B388" s="9">
        <v>53118474.038835034</v>
      </c>
      <c r="C388" s="9">
        <v>68668996.302067444</v>
      </c>
      <c r="D388" s="9">
        <v>69063258.627556846</v>
      </c>
      <c r="E388" s="9">
        <v>75635626.422300339</v>
      </c>
      <c r="F388" s="9">
        <v>65475253.256425574</v>
      </c>
      <c r="G388" s="9">
        <v>65412979.532481626</v>
      </c>
      <c r="H388" s="9">
        <v>63323356.976548396</v>
      </c>
      <c r="I388" s="9">
        <v>76774172.027742416</v>
      </c>
      <c r="J388" s="15">
        <v>78346888.433160439</v>
      </c>
      <c r="K388" s="15">
        <v>73347607.74233526</v>
      </c>
      <c r="L388" s="9">
        <v>68113235.560528532</v>
      </c>
      <c r="M388" s="9">
        <v>55204921.022958927</v>
      </c>
      <c r="N388" s="9">
        <v>57779873.718672253</v>
      </c>
      <c r="O388" s="9">
        <v>53255357.741009958</v>
      </c>
      <c r="P388" s="9">
        <v>61835353.870902196</v>
      </c>
      <c r="Q388" s="9">
        <v>76369347.23934637</v>
      </c>
      <c r="R388" s="9">
        <v>70388632.307063565</v>
      </c>
      <c r="S388" s="9">
        <v>81351169.761369899</v>
      </c>
      <c r="T388" s="9">
        <v>95963856.040792748</v>
      </c>
      <c r="U388" s="9">
        <v>90244050.589079097</v>
      </c>
      <c r="V388" s="9">
        <v>152595443.64234677</v>
      </c>
      <c r="W388" s="9">
        <v>165212248.24760249</v>
      </c>
      <c r="X388" s="9">
        <v>172443544.40169737</v>
      </c>
      <c r="Y388" s="9">
        <v>178261398.98599681</v>
      </c>
      <c r="Z388" s="15">
        <v>190074577.4129343</v>
      </c>
      <c r="AA388" s="45">
        <v>139082937.77580798</v>
      </c>
      <c r="AB388" s="9">
        <f>AVERAGE($Y388:AA388)</f>
        <v>169139638.05824637</v>
      </c>
      <c r="AC388" s="9">
        <f>AVERAGE($X388:Z388)</f>
        <v>180259840.26687613</v>
      </c>
      <c r="AD388" s="9">
        <f t="shared" ref="AD388:BE388" si="17">AC388*(1+0.01*AD$374)</f>
        <v>182062438.66954491</v>
      </c>
      <c r="AE388" s="9">
        <f t="shared" si="17"/>
        <v>183701000.61757079</v>
      </c>
      <c r="AF388" s="9">
        <f t="shared" si="17"/>
        <v>185188978.7225731</v>
      </c>
      <c r="AG388" s="9">
        <f t="shared" si="17"/>
        <v>186539006.37746066</v>
      </c>
      <c r="AH388" s="9">
        <f t="shared" si="17"/>
        <v>187762888.79830319</v>
      </c>
      <c r="AI388" s="9">
        <f t="shared" si="17"/>
        <v>188871609.88036829</v>
      </c>
      <c r="AJ388" s="9">
        <f t="shared" si="17"/>
        <v>189875351.05263263</v>
      </c>
      <c r="AK388" s="9">
        <f t="shared" si="17"/>
        <v>190783518.9705815</v>
      </c>
      <c r="AL388" s="9">
        <f t="shared" si="17"/>
        <v>191604779.46183398</v>
      </c>
      <c r="AM388" s="9">
        <f t="shared" si="17"/>
        <v>192347095.6353724</v>
      </c>
      <c r="AN388" s="9">
        <f t="shared" si="17"/>
        <v>193017768.48801148</v>
      </c>
      <c r="AO388" s="9">
        <f t="shared" si="17"/>
        <v>193623478.69786331</v>
      </c>
      <c r="AP388" s="9">
        <f t="shared" si="17"/>
        <v>194170328.59126809</v>
      </c>
      <c r="AQ388" s="9">
        <f t="shared" si="17"/>
        <v>194663883.51438963</v>
      </c>
      <c r="AR388" s="9">
        <f t="shared" si="17"/>
        <v>195109212.04055315</v>
      </c>
      <c r="AS388" s="9">
        <f t="shared" si="17"/>
        <v>195510924.60604441</v>
      </c>
      <c r="AT388" s="9">
        <f t="shared" si="17"/>
        <v>195873210.29648051</v>
      </c>
      <c r="AU388" s="9">
        <f t="shared" si="17"/>
        <v>196199871.60830164</v>
      </c>
      <c r="AV388" s="9">
        <f t="shared" si="17"/>
        <v>196494357.0900453</v>
      </c>
      <c r="AW388" s="9">
        <f t="shared" si="17"/>
        <v>196759791.82983345</v>
      </c>
      <c r="AX388" s="9">
        <f t="shared" si="17"/>
        <v>196999005.8023195</v>
      </c>
      <c r="AY388" s="9">
        <f t="shared" si="17"/>
        <v>197214560.1230675</v>
      </c>
      <c r="AZ388" s="9">
        <f t="shared" si="17"/>
        <v>197408771.28336361</v>
      </c>
      <c r="BA388" s="9">
        <f t="shared" si="17"/>
        <v>197583733.4557797</v>
      </c>
      <c r="BB388" s="9">
        <f t="shared" si="17"/>
        <v>197741338.97205588</v>
      </c>
      <c r="BC388" s="9">
        <f t="shared" si="17"/>
        <v>197883297.0813874</v>
      </c>
      <c r="BD388" s="9">
        <f t="shared" si="17"/>
        <v>198011151.1000827</v>
      </c>
      <c r="BE388" s="9">
        <f t="shared" si="17"/>
        <v>198126294.06368411</v>
      </c>
    </row>
    <row r="389" spans="1:57" s="8" customFormat="1" ht="12" customHeight="1" x14ac:dyDescent="0.25">
      <c r="A389" s="8" t="s">
        <v>116</v>
      </c>
      <c r="B389" s="9">
        <v>37733814.094007403</v>
      </c>
      <c r="C389" s="9">
        <v>37457214.854092993</v>
      </c>
      <c r="D389" s="9">
        <v>54073699.308642372</v>
      </c>
      <c r="E389" s="9">
        <v>54359157.721538126</v>
      </c>
      <c r="F389" s="9">
        <v>34687241.544531479</v>
      </c>
      <c r="G389" s="9">
        <v>40006141.109466597</v>
      </c>
      <c r="H389" s="9">
        <v>37195015.41581358</v>
      </c>
      <c r="I389" s="9">
        <v>31944256.33354795</v>
      </c>
      <c r="J389" s="15">
        <v>31351704.759719364</v>
      </c>
      <c r="K389" s="15">
        <v>38636878.933207139</v>
      </c>
      <c r="L389" s="9">
        <v>40894962.291590683</v>
      </c>
      <c r="M389" s="9">
        <v>40630904.599880032</v>
      </c>
      <c r="N389" s="9">
        <v>51167380.515160926</v>
      </c>
      <c r="O389" s="9">
        <v>46235110.409617446</v>
      </c>
      <c r="P389" s="9">
        <v>61037661.145978011</v>
      </c>
      <c r="Q389" s="9">
        <v>77557687.163426906</v>
      </c>
      <c r="R389" s="9">
        <v>85345849.34033978</v>
      </c>
      <c r="S389" s="9">
        <v>108959600.59906819</v>
      </c>
      <c r="T389" s="9">
        <v>123697822.41712743</v>
      </c>
      <c r="U389" s="9">
        <v>111617291.55019809</v>
      </c>
      <c r="V389" s="9">
        <v>116316337.33165714</v>
      </c>
      <c r="W389" s="9">
        <v>125801230.82521513</v>
      </c>
      <c r="X389" s="9">
        <v>133946998.91031566</v>
      </c>
      <c r="Y389" s="9">
        <v>138148784.82973626</v>
      </c>
      <c r="Z389" s="15">
        <v>173442886.47430789</v>
      </c>
      <c r="AA389" s="45">
        <v>110931450.05219226</v>
      </c>
      <c r="AB389" s="9">
        <f>AVERAGE($Y389:AA389)</f>
        <v>140841040.45207879</v>
      </c>
      <c r="AC389" s="9">
        <f>AVERAGE($X389:Z389)</f>
        <v>148512890.07145327</v>
      </c>
      <c r="AD389" s="9">
        <f t="shared" ref="AD389:BE389" si="18">AC389*(1+0.01*AD$374)</f>
        <v>149998018.97216782</v>
      </c>
      <c r="AE389" s="9">
        <f t="shared" si="18"/>
        <v>151348001.14291731</v>
      </c>
      <c r="AF389" s="9">
        <f t="shared" si="18"/>
        <v>152573919.95217493</v>
      </c>
      <c r="AG389" s="9">
        <f t="shared" si="18"/>
        <v>153686183.82862628</v>
      </c>
      <c r="AH389" s="9">
        <f t="shared" si="18"/>
        <v>154694518.88072589</v>
      </c>
      <c r="AI389" s="9">
        <f t="shared" si="18"/>
        <v>155607974.54526469</v>
      </c>
      <c r="AJ389" s="9">
        <f t="shared" si="18"/>
        <v>156434939.1212678</v>
      </c>
      <c r="AK389" s="9">
        <f t="shared" si="18"/>
        <v>157183162.58560172</v>
      </c>
      <c r="AL389" s="9">
        <f t="shared" si="18"/>
        <v>157859784.56017372</v>
      </c>
      <c r="AM389" s="9">
        <f t="shared" si="18"/>
        <v>158471365.70945108</v>
      </c>
      <c r="AN389" s="9">
        <f t="shared" si="18"/>
        <v>159023921.19541195</v>
      </c>
      <c r="AO389" s="9">
        <f t="shared" si="18"/>
        <v>159522955.11044094</v>
      </c>
      <c r="AP389" s="9">
        <f t="shared" si="18"/>
        <v>159973495.05314016</v>
      </c>
      <c r="AQ389" s="9">
        <f t="shared" si="18"/>
        <v>160380126.2136541</v>
      </c>
      <c r="AR389" s="9">
        <f t="shared" si="18"/>
        <v>160747024.4997831</v>
      </c>
      <c r="AS389" s="9">
        <f t="shared" si="18"/>
        <v>161077988.36833417</v>
      </c>
      <c r="AT389" s="9">
        <f t="shared" si="18"/>
        <v>161376469.13276035</v>
      </c>
      <c r="AU389" s="9">
        <f t="shared" si="18"/>
        <v>161645599.60253811</v>
      </c>
      <c r="AV389" s="9">
        <f t="shared" si="18"/>
        <v>161888220.97573519</v>
      </c>
      <c r="AW389" s="9">
        <f t="shared" si="18"/>
        <v>162106907.9571113</v>
      </c>
      <c r="AX389" s="9">
        <f t="shared" si="18"/>
        <v>162303992.11266574</v>
      </c>
      <c r="AY389" s="9">
        <f t="shared" si="18"/>
        <v>162481583.50015551</v>
      </c>
      <c r="AZ389" s="9">
        <f t="shared" si="18"/>
        <v>162641590.63572717</v>
      </c>
      <c r="BA389" s="9">
        <f t="shared" si="18"/>
        <v>162785738.87107578</v>
      </c>
      <c r="BB389" s="9">
        <f t="shared" si="18"/>
        <v>162915587.26480964</v>
      </c>
      <c r="BC389" s="9">
        <f t="shared" si="18"/>
        <v>163032544.03707069</v>
      </c>
      <c r="BD389" s="9">
        <f t="shared" si="18"/>
        <v>163137880.69883394</v>
      </c>
      <c r="BE389" s="9">
        <f t="shared" si="18"/>
        <v>163232744.94741264</v>
      </c>
    </row>
    <row r="390" spans="1:57" s="8" customFormat="1" ht="12" customHeight="1" x14ac:dyDescent="0.25">
      <c r="A390" s="8" t="s">
        <v>117</v>
      </c>
      <c r="B390" s="9">
        <v>123867391.37434494</v>
      </c>
      <c r="C390" s="9">
        <v>133754919.01740913</v>
      </c>
      <c r="D390" s="9">
        <v>147419529.30202693</v>
      </c>
      <c r="E390" s="9">
        <v>168908541.70773521</v>
      </c>
      <c r="F390" s="9">
        <v>163225766.80894285</v>
      </c>
      <c r="G390" s="9">
        <v>160504258.71811426</v>
      </c>
      <c r="H390" s="9">
        <v>162548148.9560298</v>
      </c>
      <c r="I390" s="9">
        <v>144754220.31312382</v>
      </c>
      <c r="J390" s="15">
        <v>135442324.88622251</v>
      </c>
      <c r="K390" s="15">
        <v>127844601.69004597</v>
      </c>
      <c r="L390" s="9">
        <v>131768426.4263583</v>
      </c>
      <c r="M390" s="9">
        <v>144975821.17296839</v>
      </c>
      <c r="N390" s="9">
        <v>149133933.36784747</v>
      </c>
      <c r="O390" s="9">
        <v>152558391.89416057</v>
      </c>
      <c r="P390" s="9">
        <v>165107880.56895125</v>
      </c>
      <c r="Q390" s="9">
        <v>199504743.30391619</v>
      </c>
      <c r="R390" s="9">
        <v>214518433.39491117</v>
      </c>
      <c r="S390" s="9">
        <v>228916808.43706387</v>
      </c>
      <c r="T390" s="9">
        <v>213824040.73321307</v>
      </c>
      <c r="U390" s="9">
        <v>218714737.318867</v>
      </c>
      <c r="V390" s="9">
        <v>204351879.52956903</v>
      </c>
      <c r="W390" s="9">
        <v>206638479.14604843</v>
      </c>
      <c r="X390" s="9">
        <v>215026105.93852255</v>
      </c>
      <c r="Y390" s="9">
        <v>232234803.86144212</v>
      </c>
      <c r="Z390" s="15">
        <v>209977240.51962316</v>
      </c>
      <c r="AA390" s="45">
        <v>132533331.87857285</v>
      </c>
      <c r="AB390" s="9">
        <f>AVERAGE($Y390:AA390)</f>
        <v>191581792.08654603</v>
      </c>
      <c r="AC390" s="9">
        <f>AVERAGE($X390:Z390)</f>
        <v>219079383.43986261</v>
      </c>
      <c r="AD390" s="9">
        <f t="shared" ref="AD390:BE390" si="19">AC390*(1+0.01*AD$374)</f>
        <v>221270177.27426124</v>
      </c>
      <c r="AE390" s="9">
        <f t="shared" si="19"/>
        <v>223261608.86972958</v>
      </c>
      <c r="AF390" s="9">
        <f t="shared" si="19"/>
        <v>225070027.90157437</v>
      </c>
      <c r="AG390" s="9">
        <f t="shared" si="19"/>
        <v>226710788.40497684</v>
      </c>
      <c r="AH390" s="9">
        <f t="shared" si="19"/>
        <v>228198237.8877019</v>
      </c>
      <c r="AI390" s="9">
        <f t="shared" si="19"/>
        <v>229545725.66260499</v>
      </c>
      <c r="AJ390" s="9">
        <f t="shared" si="19"/>
        <v>230765625.76252359</v>
      </c>
      <c r="AK390" s="9">
        <f t="shared" si="19"/>
        <v>231869370.59681135</v>
      </c>
      <c r="AL390" s="9">
        <f t="shared" si="19"/>
        <v>232867492.20726401</v>
      </c>
      <c r="AM390" s="9">
        <f t="shared" si="19"/>
        <v>233769668.58429542</v>
      </c>
      <c r="AN390" s="9">
        <f t="shared" si="19"/>
        <v>234584773.0181421</v>
      </c>
      <c r="AO390" s="9">
        <f t="shared" si="19"/>
        <v>235320924.89268669</v>
      </c>
      <c r="AP390" s="9">
        <f t="shared" si="19"/>
        <v>235985540.69010395</v>
      </c>
      <c r="AQ390" s="9">
        <f t="shared" si="19"/>
        <v>236585384.27196386</v>
      </c>
      <c r="AR390" s="9">
        <f t="shared" si="19"/>
        <v>237126615.74535054</v>
      </c>
      <c r="AS390" s="9">
        <f t="shared" si="19"/>
        <v>237614838.41900641</v>
      </c>
      <c r="AT390" s="9">
        <f t="shared" si="19"/>
        <v>238055143.5117676</v>
      </c>
      <c r="AU390" s="9">
        <f t="shared" si="19"/>
        <v>238452152.40005621</v>
      </c>
      <c r="AV390" s="9">
        <f t="shared" si="19"/>
        <v>238810056.28855893</v>
      </c>
      <c r="AW390" s="9">
        <f t="shared" si="19"/>
        <v>239132653.26329392</v>
      </c>
      <c r="AX390" s="9">
        <f t="shared" si="19"/>
        <v>239423382.74316508</v>
      </c>
      <c r="AY390" s="9">
        <f t="shared" si="19"/>
        <v>239685357.38830709</v>
      </c>
      <c r="AZ390" s="9">
        <f t="shared" si="19"/>
        <v>239921392.55394256</v>
      </c>
      <c r="BA390" s="9">
        <f t="shared" si="19"/>
        <v>240134033.39952117</v>
      </c>
      <c r="BB390" s="9">
        <f t="shared" si="19"/>
        <v>240325579.77658102</v>
      </c>
      <c r="BC390" s="9">
        <f t="shared" si="19"/>
        <v>240498109.02669349</v>
      </c>
      <c r="BD390" s="9">
        <f t="shared" si="19"/>
        <v>240653496.82435605</v>
      </c>
      <c r="BE390" s="9">
        <f t="shared" si="19"/>
        <v>240793436.19984803</v>
      </c>
    </row>
    <row r="391" spans="1:57" s="8" customFormat="1" ht="12" customHeight="1" x14ac:dyDescent="0.25">
      <c r="A391" s="8" t="s">
        <v>118</v>
      </c>
      <c r="B391" s="9">
        <v>83686124.849189222</v>
      </c>
      <c r="C391" s="9">
        <v>76374258.21401158</v>
      </c>
      <c r="D391" s="9">
        <v>100197375.90866566</v>
      </c>
      <c r="E391" s="9">
        <v>124984826.23409936</v>
      </c>
      <c r="F391" s="9">
        <v>101404459.31701511</v>
      </c>
      <c r="G391" s="9">
        <v>100260089.11920558</v>
      </c>
      <c r="H391" s="9">
        <v>102392284.83744237</v>
      </c>
      <c r="I391" s="9">
        <v>111035096.3512253</v>
      </c>
      <c r="J391" s="15">
        <v>87831385.593155071</v>
      </c>
      <c r="K391" s="15">
        <v>107768889.65276441</v>
      </c>
      <c r="L391" s="9">
        <v>104674409.98802219</v>
      </c>
      <c r="M391" s="9">
        <v>98214673.449368745</v>
      </c>
      <c r="N391" s="9">
        <v>121996817.35826753</v>
      </c>
      <c r="O391" s="9">
        <v>113414701.70323163</v>
      </c>
      <c r="P391" s="9">
        <v>108697854.7260617</v>
      </c>
      <c r="Q391" s="9">
        <v>133850339.74099503</v>
      </c>
      <c r="R391" s="9">
        <v>147611200.80313885</v>
      </c>
      <c r="S391" s="9">
        <v>163437945.5145959</v>
      </c>
      <c r="T391" s="9">
        <v>185569808.20906103</v>
      </c>
      <c r="U391" s="9">
        <v>219127299.6140559</v>
      </c>
      <c r="V391" s="9">
        <v>186931375.33582178</v>
      </c>
      <c r="W391" s="9">
        <v>191914244.9249585</v>
      </c>
      <c r="X391" s="9">
        <v>204160468.59205467</v>
      </c>
      <c r="Y391" s="9">
        <v>244876730.88980597</v>
      </c>
      <c r="Z391" s="15">
        <v>244076534.15781474</v>
      </c>
      <c r="AA391" s="45">
        <v>134570505.47806817</v>
      </c>
      <c r="AB391" s="9">
        <f>AVERAGE($Y391:AA391)</f>
        <v>207841256.8418963</v>
      </c>
      <c r="AC391" s="9">
        <f>AVERAGE($X391:Z391)</f>
        <v>231037911.21322513</v>
      </c>
      <c r="AD391" s="9">
        <f t="shared" ref="AD391:BE391" si="20">AC391*(1+0.01*AD$374)</f>
        <v>233348290.32535738</v>
      </c>
      <c r="AE391" s="9">
        <f t="shared" si="20"/>
        <v>235448424.93828556</v>
      </c>
      <c r="AF391" s="9">
        <f t="shared" si="20"/>
        <v>237355557.18028566</v>
      </c>
      <c r="AG391" s="9">
        <f t="shared" si="20"/>
        <v>239085879.19212994</v>
      </c>
      <c r="AH391" s="9">
        <f t="shared" si="20"/>
        <v>240654521.64550951</v>
      </c>
      <c r="AI391" s="9">
        <f t="shared" si="20"/>
        <v>242075562.53037408</v>
      </c>
      <c r="AJ391" s="9">
        <f t="shared" si="20"/>
        <v>243362051.32064113</v>
      </c>
      <c r="AK391" s="9">
        <f t="shared" si="20"/>
        <v>244526044.46788418</v>
      </c>
      <c r="AL391" s="9">
        <f t="shared" si="20"/>
        <v>245578648.90922844</v>
      </c>
      <c r="AM391" s="9">
        <f t="shared" si="20"/>
        <v>246530070.91171217</v>
      </c>
      <c r="AN391" s="9">
        <f t="shared" si="20"/>
        <v>247389668.11734456</v>
      </c>
      <c r="AO391" s="9">
        <f t="shared" si="20"/>
        <v>248166003.10952866</v>
      </c>
      <c r="AP391" s="9">
        <f t="shared" si="20"/>
        <v>248866897.20181435</v>
      </c>
      <c r="AQ391" s="9">
        <f t="shared" si="20"/>
        <v>249499483.4636139</v>
      </c>
      <c r="AR391" s="9">
        <f t="shared" si="20"/>
        <v>250070258.25369558</v>
      </c>
      <c r="AS391" s="9">
        <f t="shared" si="20"/>
        <v>250585130.73944616</v>
      </c>
      <c r="AT391" s="9">
        <f t="shared" si="20"/>
        <v>251049470.04573244</v>
      </c>
      <c r="AU391" s="9">
        <f t="shared" si="20"/>
        <v>251468149.80848822</v>
      </c>
      <c r="AV391" s="9">
        <f t="shared" si="20"/>
        <v>251845590.01083139</v>
      </c>
      <c r="AW391" s="9">
        <f t="shared" si="20"/>
        <v>252185796.0586859</v>
      </c>
      <c r="AX391" s="9">
        <f t="shared" si="20"/>
        <v>252492395.11288664</v>
      </c>
      <c r="AY391" s="9">
        <f t="shared" si="20"/>
        <v>252768669.73925307</v>
      </c>
      <c r="AZ391" s="9">
        <f t="shared" si="20"/>
        <v>253017588.97019592</v>
      </c>
      <c r="BA391" s="9">
        <f t="shared" si="20"/>
        <v>253241836.89361855</v>
      </c>
      <c r="BB391" s="9">
        <f t="shared" si="20"/>
        <v>253443838.89929116</v>
      </c>
      <c r="BC391" s="9">
        <f t="shared" si="20"/>
        <v>253625785.72122985</v>
      </c>
      <c r="BD391" s="9">
        <f t="shared" si="20"/>
        <v>253789655.41830626</v>
      </c>
      <c r="BE391" s="9">
        <f t="shared" si="20"/>
        <v>253937233.43547294</v>
      </c>
    </row>
    <row r="392" spans="1:57" s="8" customFormat="1" ht="12" customHeight="1" x14ac:dyDescent="0.25">
      <c r="A392" s="41" t="s">
        <v>119</v>
      </c>
      <c r="B392" s="42">
        <v>571698756.18320572</v>
      </c>
      <c r="C392" s="42">
        <v>554496963.30270863</v>
      </c>
      <c r="D392" s="42">
        <v>553565091.8573128</v>
      </c>
      <c r="E392" s="42">
        <v>546059503.93398333</v>
      </c>
      <c r="F392" s="42">
        <v>576791318.02444351</v>
      </c>
      <c r="G392" s="42">
        <v>594757655.79595172</v>
      </c>
      <c r="H392" s="42">
        <v>562276625.30868936</v>
      </c>
      <c r="I392" s="42">
        <v>541054887.66419232</v>
      </c>
      <c r="J392" s="43">
        <v>552706905.52190042</v>
      </c>
      <c r="K392" s="43">
        <v>585217552.21596944</v>
      </c>
      <c r="L392" s="42">
        <v>622027887.04784584</v>
      </c>
      <c r="M392" s="42">
        <v>611904203.95568311</v>
      </c>
      <c r="N392" s="42">
        <v>613302377.15898073</v>
      </c>
      <c r="O392" s="42">
        <v>646721503.9671098</v>
      </c>
      <c r="P392" s="42">
        <v>643489439.0106765</v>
      </c>
      <c r="Q392" s="42">
        <v>639651658.22249484</v>
      </c>
      <c r="R392" s="42">
        <v>664461213.53375626</v>
      </c>
      <c r="S392" s="42">
        <v>669920806.33424175</v>
      </c>
      <c r="T392" s="42">
        <v>693963888.0889616</v>
      </c>
      <c r="U392" s="42">
        <v>718736324.51251924</v>
      </c>
      <c r="V392" s="42">
        <v>696676919.78495097</v>
      </c>
      <c r="W392" s="42">
        <v>717226098.84767747</v>
      </c>
      <c r="X392" s="42">
        <v>761086812.39139652</v>
      </c>
      <c r="Y392" s="42">
        <v>802612415.30865586</v>
      </c>
      <c r="Z392" s="43">
        <v>754591781.94314241</v>
      </c>
      <c r="AA392" s="44">
        <v>320613968.69858563</v>
      </c>
      <c r="AB392" s="42">
        <f>AVERAGE($Y392:AA392)</f>
        <v>625939388.65012789</v>
      </c>
      <c r="AC392" s="42">
        <f>AVERAGE($X392:Z392)</f>
        <v>772763669.88106489</v>
      </c>
      <c r="AD392" s="42">
        <f t="shared" ref="AD392:BE392" si="21">AC392*(1+0.01*AD$374)</f>
        <v>780491306.57987559</v>
      </c>
      <c r="AE392" s="42">
        <f t="shared" si="21"/>
        <v>787515728.3390944</v>
      </c>
      <c r="AF392" s="42">
        <f t="shared" si="21"/>
        <v>793894605.73864102</v>
      </c>
      <c r="AG392" s="42">
        <f t="shared" si="21"/>
        <v>799682097.41447568</v>
      </c>
      <c r="AH392" s="42">
        <f t="shared" si="21"/>
        <v>804928811.65561211</v>
      </c>
      <c r="AI392" s="42">
        <f t="shared" si="21"/>
        <v>809681835.79555738</v>
      </c>
      <c r="AJ392" s="42">
        <f t="shared" si="21"/>
        <v>813984817.04052758</v>
      </c>
      <c r="AK392" s="42">
        <f t="shared" si="21"/>
        <v>817878081.18690312</v>
      </c>
      <c r="AL392" s="42">
        <f t="shared" si="21"/>
        <v>821398778.14418983</v>
      </c>
      <c r="AM392" s="42">
        <f t="shared" si="21"/>
        <v>824581045.30711603</v>
      </c>
      <c r="AN392" s="42">
        <f t="shared" si="21"/>
        <v>827456181.63325322</v>
      </c>
      <c r="AO392" s="42">
        <f t="shared" si="21"/>
        <v>830052826.80921996</v>
      </c>
      <c r="AP392" s="42">
        <f t="shared" si="21"/>
        <v>832397141.16052473</v>
      </c>
      <c r="AQ392" s="42">
        <f t="shared" si="21"/>
        <v>834512983.00923932</v>
      </c>
      <c r="AR392" s="42">
        <f t="shared" si="21"/>
        <v>836422081.04056656</v>
      </c>
      <c r="AS392" s="42">
        <f t="shared" si="21"/>
        <v>838144199.9323107</v>
      </c>
      <c r="AT392" s="42">
        <f t="shared" si="21"/>
        <v>839697298.05595434</v>
      </c>
      <c r="AU392" s="42">
        <f t="shared" si="21"/>
        <v>841097676.49719417</v>
      </c>
      <c r="AV392" s="42">
        <f t="shared" si="21"/>
        <v>842360118.98722422</v>
      </c>
      <c r="AW392" s="42">
        <f t="shared" si="21"/>
        <v>843498022.60085738</v>
      </c>
      <c r="AX392" s="42">
        <f t="shared" si="21"/>
        <v>844523519.27827299</v>
      </c>
      <c r="AY392" s="42">
        <f t="shared" si="21"/>
        <v>845447588.37604511</v>
      </c>
      <c r="AZ392" s="42">
        <f t="shared" si="21"/>
        <v>846280160.56039906</v>
      </c>
      <c r="BA392" s="42">
        <f t="shared" si="21"/>
        <v>847030213.42989266</v>
      </c>
      <c r="BB392" s="42">
        <f t="shared" si="21"/>
        <v>847705859.30293214</v>
      </c>
      <c r="BC392" s="42">
        <f t="shared" si="21"/>
        <v>848314425.63348031</v>
      </c>
      <c r="BD392" s="42">
        <f t="shared" si="21"/>
        <v>848862528.53066325</v>
      </c>
      <c r="BE392" s="42">
        <f t="shared" si="21"/>
        <v>849356139.85852122</v>
      </c>
    </row>
    <row r="393" spans="1:57" s="8" customFormat="1" ht="12" customHeight="1" x14ac:dyDescent="0.25">
      <c r="A393" s="8" t="s">
        <v>120</v>
      </c>
      <c r="B393" s="9">
        <v>364927748.87432551</v>
      </c>
      <c r="C393" s="9">
        <v>369756429.6294803</v>
      </c>
      <c r="D393" s="9">
        <v>272022502.16999507</v>
      </c>
      <c r="E393" s="9">
        <v>374391306.53650051</v>
      </c>
      <c r="F393" s="9">
        <v>387050945.05691278</v>
      </c>
      <c r="G393" s="9">
        <v>419618089.35597485</v>
      </c>
      <c r="H393" s="9">
        <v>439223354.15175182</v>
      </c>
      <c r="I393" s="9">
        <v>435472091.99069822</v>
      </c>
      <c r="J393" s="9">
        <v>453263731.55933917</v>
      </c>
      <c r="K393" s="9">
        <v>506272500.5189116</v>
      </c>
      <c r="L393" s="9">
        <v>504609912.83468503</v>
      </c>
      <c r="M393" s="9">
        <v>492030030.34211332</v>
      </c>
      <c r="N393" s="9">
        <v>503397833.40636146</v>
      </c>
      <c r="O393" s="9">
        <v>648689346.75615406</v>
      </c>
      <c r="P393" s="9">
        <v>618422777.23158228</v>
      </c>
      <c r="Q393" s="9">
        <v>312812438.17900538</v>
      </c>
      <c r="R393" s="9">
        <v>659202445.64114761</v>
      </c>
      <c r="S393" s="9">
        <v>611973534.67507136</v>
      </c>
      <c r="T393" s="9">
        <v>615073817.80794692</v>
      </c>
      <c r="U393" s="9">
        <v>597442090.09988928</v>
      </c>
      <c r="V393" s="9">
        <v>546747554.02467477</v>
      </c>
      <c r="W393" s="9">
        <v>562065421.97705829</v>
      </c>
      <c r="X393" s="9">
        <v>591433437.40525043</v>
      </c>
      <c r="Y393" s="9">
        <v>622262601.18482864</v>
      </c>
      <c r="Z393" s="9">
        <v>584131775.11085618</v>
      </c>
      <c r="AA393" s="9">
        <v>377932879.93620223</v>
      </c>
      <c r="AB393" s="9">
        <f>AVERAGE($Y393:AA393)</f>
        <v>528109085.41062903</v>
      </c>
      <c r="AC393" s="9">
        <f>AVERAGE($X393:Z393)</f>
        <v>599275937.90031183</v>
      </c>
      <c r="AD393" s="9">
        <f t="shared" ref="AD393:BE393" si="22">AC393*(1+0.01*AD$374)</f>
        <v>605268697.27931499</v>
      </c>
      <c r="AE393" s="9">
        <f t="shared" si="22"/>
        <v>610716115.55482876</v>
      </c>
      <c r="AF393" s="9">
        <f t="shared" si="22"/>
        <v>615662916.09082282</v>
      </c>
      <c r="AG393" s="9">
        <f t="shared" si="22"/>
        <v>620151098.74912488</v>
      </c>
      <c r="AH393" s="9">
        <f t="shared" si="22"/>
        <v>624219910.10801792</v>
      </c>
      <c r="AI393" s="9">
        <f t="shared" si="22"/>
        <v>627905866.25521469</v>
      </c>
      <c r="AJ393" s="9">
        <f t="shared" si="22"/>
        <v>631242815.46990001</v>
      </c>
      <c r="AK393" s="9">
        <f t="shared" si="22"/>
        <v>634262030.28776526</v>
      </c>
      <c r="AL393" s="9">
        <f t="shared" si="22"/>
        <v>636992320.35363436</v>
      </c>
      <c r="AM393" s="9">
        <f t="shared" si="22"/>
        <v>639460159.11604083</v>
      </c>
      <c r="AN393" s="9">
        <f t="shared" si="22"/>
        <v>641689818.82390761</v>
      </c>
      <c r="AO393" s="9">
        <f t="shared" si="22"/>
        <v>643703509.46940768</v>
      </c>
      <c r="AP393" s="9">
        <f t="shared" si="22"/>
        <v>645521518.30751407</v>
      </c>
      <c r="AQ393" s="9">
        <f t="shared" si="22"/>
        <v>647162347.39635098</v>
      </c>
      <c r="AR393" s="9">
        <f t="shared" si="22"/>
        <v>648642847.26695609</v>
      </c>
      <c r="AS393" s="9">
        <f t="shared" si="22"/>
        <v>649978345.36844504</v>
      </c>
      <c r="AT393" s="9">
        <f t="shared" si="22"/>
        <v>651182768.36472929</v>
      </c>
      <c r="AU393" s="9">
        <f t="shared" si="22"/>
        <v>652268757.69950032</v>
      </c>
      <c r="AV393" s="9">
        <f t="shared" si="22"/>
        <v>653247778.1125257</v>
      </c>
      <c r="AW393" s="9">
        <f t="shared" si="22"/>
        <v>654130218.99565506</v>
      </c>
      <c r="AX393" s="9">
        <f t="shared" si="22"/>
        <v>654925488.63257587</v>
      </c>
      <c r="AY393" s="9">
        <f t="shared" si="22"/>
        <v>655642101.48180223</v>
      </c>
      <c r="AZ393" s="9">
        <f t="shared" si="22"/>
        <v>656287758.74558794</v>
      </c>
      <c r="BA393" s="9">
        <f t="shared" si="22"/>
        <v>656869422.52503264</v>
      </c>
      <c r="BB393" s="9">
        <f t="shared" si="22"/>
        <v>657393383.89904046</v>
      </c>
      <c r="BC393" s="9">
        <f t="shared" si="22"/>
        <v>657865325.2864635</v>
      </c>
      <c r="BD393" s="9">
        <f t="shared" si="22"/>
        <v>658290377.46033931</v>
      </c>
      <c r="BE393" s="9">
        <f t="shared" si="22"/>
        <v>658673171.58354878</v>
      </c>
    </row>
    <row r="394" spans="1:57" s="8" customFormat="1" ht="12" customHeight="1" x14ac:dyDescent="0.25">
      <c r="A394" s="8" t="s">
        <v>121</v>
      </c>
      <c r="B394" s="9">
        <v>476561777.58170629</v>
      </c>
      <c r="C394" s="9">
        <v>491866210.79872578</v>
      </c>
      <c r="D394" s="9">
        <v>544506781.9163419</v>
      </c>
      <c r="E394" s="9">
        <v>622129333.66385901</v>
      </c>
      <c r="F394" s="9">
        <v>638858350.25830889</v>
      </c>
      <c r="G394" s="9">
        <v>601809372.59449935</v>
      </c>
      <c r="H394" s="9">
        <v>625506141.14630949</v>
      </c>
      <c r="I394" s="9">
        <v>690755995.78777885</v>
      </c>
      <c r="J394" s="9">
        <v>701786424.96861565</v>
      </c>
      <c r="K394" s="9">
        <v>537634237.75755835</v>
      </c>
      <c r="L394" s="9">
        <v>566226035.49883997</v>
      </c>
      <c r="M394" s="9">
        <v>589639192.73704302</v>
      </c>
      <c r="N394" s="9">
        <v>567286270.14142883</v>
      </c>
      <c r="O394" s="9">
        <v>435501526.88087416</v>
      </c>
      <c r="P394" s="9">
        <v>429977421.28216714</v>
      </c>
      <c r="Q394" s="9">
        <v>646475995.79870224</v>
      </c>
      <c r="R394" s="9">
        <v>656814273.40355432</v>
      </c>
      <c r="S394" s="9">
        <v>556341122.26369977</v>
      </c>
      <c r="T394" s="9">
        <v>574028989.0102911</v>
      </c>
      <c r="U394" s="9">
        <v>593962766.21221662</v>
      </c>
      <c r="V394" s="9">
        <v>506149110.73811477</v>
      </c>
      <c r="W394" s="9">
        <v>538503194.44469368</v>
      </c>
      <c r="X394" s="9">
        <v>590843446.86433089</v>
      </c>
      <c r="Y394" s="9">
        <v>617542878.96858013</v>
      </c>
      <c r="Z394" s="9">
        <v>632827837.66463387</v>
      </c>
      <c r="AA394" s="9">
        <v>313490473.07480663</v>
      </c>
      <c r="AB394" s="9">
        <f>AVERAGE($Y394:AA394)</f>
        <v>521287063.23600692</v>
      </c>
      <c r="AC394" s="9">
        <f>AVERAGE($X394:Z394)</f>
        <v>613738054.49918163</v>
      </c>
      <c r="AD394" s="9">
        <f t="shared" ref="AD394:BE394" si="23">AC394*(1+0.01*AD$374)</f>
        <v>619875435.04417348</v>
      </c>
      <c r="AE394" s="9">
        <f t="shared" si="23"/>
        <v>625454313.959571</v>
      </c>
      <c r="AF394" s="9">
        <f t="shared" si="23"/>
        <v>630520493.90264356</v>
      </c>
      <c r="AG394" s="9">
        <f t="shared" si="23"/>
        <v>635116988.30319381</v>
      </c>
      <c r="AH394" s="9">
        <f t="shared" si="23"/>
        <v>639283990.86345112</v>
      </c>
      <c r="AI394" s="9">
        <f t="shared" si="23"/>
        <v>643058898.90110075</v>
      </c>
      <c r="AJ394" s="9">
        <f t="shared" si="23"/>
        <v>646476377.5440098</v>
      </c>
      <c r="AK394" s="9">
        <f t="shared" si="23"/>
        <v>649568454.01703513</v>
      </c>
      <c r="AL394" s="9">
        <f t="shared" si="23"/>
        <v>652364633.21808231</v>
      </c>
      <c r="AM394" s="9">
        <f t="shared" si="23"/>
        <v>654892027.47015882</v>
      </c>
      <c r="AN394" s="9">
        <f t="shared" si="23"/>
        <v>657175494.77588105</v>
      </c>
      <c r="AO394" s="9">
        <f t="shared" si="23"/>
        <v>659237781.11339462</v>
      </c>
      <c r="AP394" s="9">
        <f t="shared" si="23"/>
        <v>661099663.32290089</v>
      </c>
      <c r="AQ394" s="9">
        <f t="shared" si="23"/>
        <v>662780089.96622109</v>
      </c>
      <c r="AR394" s="9">
        <f t="shared" si="23"/>
        <v>664296318.22236478</v>
      </c>
      <c r="AS394" s="9">
        <f t="shared" si="23"/>
        <v>665664045.43241596</v>
      </c>
      <c r="AT394" s="9">
        <f t="shared" si="23"/>
        <v>666897534.34759498</v>
      </c>
      <c r="AU394" s="9">
        <f t="shared" si="23"/>
        <v>668009731.48313248</v>
      </c>
      <c r="AV394" s="9">
        <f t="shared" si="23"/>
        <v>669012378.25335062</v>
      </c>
      <c r="AW394" s="9">
        <f t="shared" si="23"/>
        <v>669916114.77365863</v>
      </c>
      <c r="AX394" s="9">
        <f t="shared" si="23"/>
        <v>670730576.37456346</v>
      </c>
      <c r="AY394" s="9">
        <f t="shared" si="23"/>
        <v>671464482.99102843</v>
      </c>
      <c r="AZ394" s="9">
        <f t="shared" si="23"/>
        <v>672125721.67572773</v>
      </c>
      <c r="BA394" s="9">
        <f t="shared" si="23"/>
        <v>672721422.54371154</v>
      </c>
      <c r="BB394" s="9">
        <f t="shared" si="23"/>
        <v>673258028.49429083</v>
      </c>
      <c r="BC394" s="9">
        <f t="shared" si="23"/>
        <v>673741359.07814431</v>
      </c>
      <c r="BD394" s="9">
        <f t="shared" si="23"/>
        <v>674176668.88746059</v>
      </c>
      <c r="BE394" s="9">
        <f t="shared" si="23"/>
        <v>674568700.84735453</v>
      </c>
    </row>
    <row r="395" spans="1:57" s="8" customFormat="1" ht="12" customHeight="1" x14ac:dyDescent="0.25">
      <c r="A395" s="8" t="s">
        <v>122</v>
      </c>
      <c r="B395" s="9">
        <v>431787146.01893121</v>
      </c>
      <c r="C395" s="9">
        <v>425622041.73271096</v>
      </c>
      <c r="D395" s="9">
        <v>405723988.73195696</v>
      </c>
      <c r="E395" s="9">
        <v>416652282.60793459</v>
      </c>
      <c r="F395" s="9">
        <v>476374131.91710442</v>
      </c>
      <c r="G395" s="9">
        <v>510262410.54081845</v>
      </c>
      <c r="H395" s="9">
        <v>537934833.03059936</v>
      </c>
      <c r="I395" s="9">
        <v>493362771.46960872</v>
      </c>
      <c r="J395" s="9">
        <v>510477851.54969436</v>
      </c>
      <c r="K395" s="9">
        <v>546844449.72199082</v>
      </c>
      <c r="L395" s="9">
        <v>554415708.01052582</v>
      </c>
      <c r="M395" s="9">
        <v>570599118.42894292</v>
      </c>
      <c r="N395" s="9">
        <v>581738747.75512385</v>
      </c>
      <c r="O395" s="9">
        <v>608686755.12431645</v>
      </c>
      <c r="P395" s="9">
        <v>601008864.48775542</v>
      </c>
      <c r="Q395" s="9">
        <v>607624548.05395734</v>
      </c>
      <c r="R395" s="9">
        <v>657807819.95138061</v>
      </c>
      <c r="S395" s="9">
        <v>656101539.82481241</v>
      </c>
      <c r="T395" s="9">
        <v>680161091.61005712</v>
      </c>
      <c r="U395" s="9">
        <v>741926524.45573306</v>
      </c>
      <c r="V395" s="9">
        <v>619176110.43936419</v>
      </c>
      <c r="W395" s="9">
        <v>614259600.60126925</v>
      </c>
      <c r="X395" s="9">
        <v>639888576.52315009</v>
      </c>
      <c r="Y395" s="9">
        <v>676218596.8219173</v>
      </c>
      <c r="Z395" s="9">
        <v>629798808.20484805</v>
      </c>
      <c r="AA395" s="9">
        <v>315656215.24539268</v>
      </c>
      <c r="AB395" s="9">
        <f>AVERAGE($Y395:AA395)</f>
        <v>540557873.42405272</v>
      </c>
      <c r="AC395" s="9">
        <f>AVERAGE($X395:Z395)</f>
        <v>648635327.18330514</v>
      </c>
      <c r="AD395" s="9">
        <f t="shared" ref="AD395:BE395" si="24">AC395*(1+0.01*AD$374)</f>
        <v>655121680.45513821</v>
      </c>
      <c r="AE395" s="9">
        <f t="shared" si="24"/>
        <v>661017775.57923436</v>
      </c>
      <c r="AF395" s="9">
        <f t="shared" si="24"/>
        <v>666372019.56142616</v>
      </c>
      <c r="AG395" s="9">
        <f t="shared" si="24"/>
        <v>671229871.58402896</v>
      </c>
      <c r="AH395" s="9">
        <f t="shared" si="24"/>
        <v>675633810.77149177</v>
      </c>
      <c r="AI395" s="9">
        <f t="shared" si="24"/>
        <v>679623360.86071634</v>
      </c>
      <c r="AJ395" s="9">
        <f t="shared" si="24"/>
        <v>683235158.04590809</v>
      </c>
      <c r="AK395" s="9">
        <f t="shared" si="24"/>
        <v>686503050.62655187</v>
      </c>
      <c r="AL395" s="9">
        <f t="shared" si="24"/>
        <v>689458221.15514886</v>
      </c>
      <c r="AM395" s="9">
        <f t="shared" si="24"/>
        <v>692129323.56699884</v>
      </c>
      <c r="AN395" s="9">
        <f t="shared" si="24"/>
        <v>694542629.29588699</v>
      </c>
      <c r="AO395" s="9">
        <f t="shared" si="24"/>
        <v>696722177.66097951</v>
      </c>
      <c r="AP395" s="9">
        <f t="shared" si="24"/>
        <v>698689926.87790787</v>
      </c>
      <c r="AQ395" s="9">
        <f t="shared" si="24"/>
        <v>700465902.9276365</v>
      </c>
      <c r="AR395" s="9">
        <f t="shared" si="24"/>
        <v>702068344.23594165</v>
      </c>
      <c r="AS395" s="9">
        <f t="shared" si="24"/>
        <v>703513840.69796729</v>
      </c>
      <c r="AT395" s="9">
        <f t="shared" si="24"/>
        <v>704817466.04791725</v>
      </c>
      <c r="AU395" s="9">
        <f t="shared" si="24"/>
        <v>705992902.94255519</v>
      </c>
      <c r="AV395" s="9">
        <f t="shared" si="24"/>
        <v>707052560.4154495</v>
      </c>
      <c r="AW395" s="9">
        <f t="shared" si="24"/>
        <v>708007683.58117187</v>
      </c>
      <c r="AX395" s="9">
        <f t="shared" si="24"/>
        <v>708868455.63711393</v>
      </c>
      <c r="AY395" s="9">
        <f t="shared" si="24"/>
        <v>709644092.33554411</v>
      </c>
      <c r="AZ395" s="9">
        <f t="shared" si="24"/>
        <v>710342929.18858254</v>
      </c>
      <c r="BA395" s="9">
        <f t="shared" si="24"/>
        <v>710972501.73109555</v>
      </c>
      <c r="BB395" s="9">
        <f t="shared" si="24"/>
        <v>711539619.20698118</v>
      </c>
      <c r="BC395" s="9">
        <f t="shared" si="24"/>
        <v>712050432.06777287</v>
      </c>
      <c r="BD395" s="9">
        <f t="shared" si="24"/>
        <v>712510493.68285775</v>
      </c>
      <c r="BE395" s="9">
        <f t="shared" si="24"/>
        <v>712924816.66105342</v>
      </c>
    </row>
    <row r="396" spans="1:57" s="8" customFormat="1" ht="12" customHeight="1" x14ac:dyDescent="0.25">
      <c r="A396" s="8" t="s">
        <v>123</v>
      </c>
      <c r="B396" s="9">
        <v>466086619.95462716</v>
      </c>
      <c r="C396" s="9">
        <v>469361043.90812016</v>
      </c>
      <c r="D396" s="9">
        <v>485024393.03246105</v>
      </c>
      <c r="E396" s="9">
        <v>455814542.10682303</v>
      </c>
      <c r="F396" s="9">
        <v>432506922.19929981</v>
      </c>
      <c r="G396" s="9">
        <v>433660228.13402086</v>
      </c>
      <c r="H396" s="9">
        <v>440364262.59663194</v>
      </c>
      <c r="I396" s="9">
        <v>394115321.19588518</v>
      </c>
      <c r="J396" s="9">
        <v>392791683.0214439</v>
      </c>
      <c r="K396" s="9">
        <v>437799696.2667926</v>
      </c>
      <c r="L396" s="9">
        <v>452853399.77667844</v>
      </c>
      <c r="M396" s="9">
        <v>443972329.04685968</v>
      </c>
      <c r="N396" s="9">
        <v>433054457.19818413</v>
      </c>
      <c r="O396" s="9">
        <v>445787523.30016559</v>
      </c>
      <c r="P396" s="9">
        <v>422911723.85240626</v>
      </c>
      <c r="Q396" s="9">
        <v>413181027.95717371</v>
      </c>
      <c r="R396" s="9">
        <v>401288048.34106189</v>
      </c>
      <c r="S396" s="9">
        <v>405080294.52558655</v>
      </c>
      <c r="T396" s="9">
        <v>462462714.67624837</v>
      </c>
      <c r="U396" s="9">
        <v>473014054.67438942</v>
      </c>
      <c r="V396" s="9">
        <v>397182145.40109658</v>
      </c>
      <c r="W396" s="9">
        <v>381319137.11574966</v>
      </c>
      <c r="X396" s="9">
        <v>393368969.47055399</v>
      </c>
      <c r="Y396" s="9">
        <v>427752626.16466993</v>
      </c>
      <c r="Z396" s="9">
        <v>428268400.64032137</v>
      </c>
      <c r="AA396" s="9">
        <v>151240601.92598253</v>
      </c>
      <c r="AB396" s="9">
        <f>AVERAGE($Y396:AA396)</f>
        <v>335753876.24365789</v>
      </c>
      <c r="AC396" s="9">
        <f>AVERAGE($X396:Z396)</f>
        <v>416463332.09184837</v>
      </c>
      <c r="AD396" s="9">
        <f t="shared" ref="AD396:BE396" si="25">AC396*(1+0.01*AD$374)</f>
        <v>420627965.41276687</v>
      </c>
      <c r="AE396" s="9">
        <f t="shared" si="25"/>
        <v>424413617.10148174</v>
      </c>
      <c r="AF396" s="9">
        <f t="shared" si="25"/>
        <v>427851367.40000373</v>
      </c>
      <c r="AG396" s="9">
        <f t="shared" si="25"/>
        <v>430970403.86834979</v>
      </c>
      <c r="AH396" s="9">
        <f t="shared" si="25"/>
        <v>433798000.68813002</v>
      </c>
      <c r="AI396" s="9">
        <f t="shared" si="25"/>
        <v>436359534.50239336</v>
      </c>
      <c r="AJ396" s="9">
        <f t="shared" si="25"/>
        <v>438678527.97614825</v>
      </c>
      <c r="AK396" s="9">
        <f t="shared" si="25"/>
        <v>440776713.77642381</v>
      </c>
      <c r="AL396" s="9">
        <f t="shared" si="25"/>
        <v>442674112.99854684</v>
      </c>
      <c r="AM396" s="9">
        <f t="shared" si="25"/>
        <v>444389123.21180224</v>
      </c>
      <c r="AN396" s="9">
        <f t="shared" si="25"/>
        <v>445938612.27459121</v>
      </c>
      <c r="AO396" s="9">
        <f t="shared" si="25"/>
        <v>447338014.89196557</v>
      </c>
      <c r="AP396" s="9">
        <f t="shared" si="25"/>
        <v>448601429.5739283</v>
      </c>
      <c r="AQ396" s="9">
        <f t="shared" si="25"/>
        <v>449741714.21830177</v>
      </c>
      <c r="AR396" s="9">
        <f t="shared" si="25"/>
        <v>450770579.00375277</v>
      </c>
      <c r="AS396" s="9">
        <f t="shared" si="25"/>
        <v>451698675.65201324</v>
      </c>
      <c r="AT396" s="9">
        <f t="shared" si="25"/>
        <v>452535682.41727406</v>
      </c>
      <c r="AU396" s="9">
        <f t="shared" si="25"/>
        <v>453290384.3973996</v>
      </c>
      <c r="AV396" s="9">
        <f t="shared" si="25"/>
        <v>453970748.94669729</v>
      </c>
      <c r="AW396" s="9">
        <f t="shared" si="25"/>
        <v>454583996.11268526</v>
      </c>
      <c r="AX396" s="9">
        <f t="shared" si="25"/>
        <v>455136664.12746316</v>
      </c>
      <c r="AY396" s="9">
        <f t="shared" si="25"/>
        <v>455634670.06451827</v>
      </c>
      <c r="AZ396" s="9">
        <f t="shared" si="25"/>
        <v>456083365.82962382</v>
      </c>
      <c r="BA396" s="9">
        <f t="shared" si="25"/>
        <v>456487589.69449884</v>
      </c>
      <c r="BB396" s="9">
        <f t="shared" si="25"/>
        <v>456851713.60788554</v>
      </c>
      <c r="BC396" s="9">
        <f t="shared" si="25"/>
        <v>457179686.53375822</v>
      </c>
      <c r="BD396" s="9">
        <f t="shared" si="25"/>
        <v>457475074.07303679</v>
      </c>
      <c r="BE396" s="9">
        <f t="shared" si="25"/>
        <v>457741094.62546474</v>
      </c>
    </row>
    <row r="397" spans="1:57" s="8" customFormat="1" ht="12" customHeight="1" x14ac:dyDescent="0.25">
      <c r="A397" s="8" t="s">
        <v>124</v>
      </c>
      <c r="B397" s="9">
        <v>294663859.42148161</v>
      </c>
      <c r="C397" s="9">
        <v>490446051.22325605</v>
      </c>
      <c r="D397" s="9">
        <v>492273623.46680462</v>
      </c>
      <c r="E397" s="9">
        <v>459284815.98842192</v>
      </c>
      <c r="F397" s="9">
        <v>503214414.62547791</v>
      </c>
      <c r="G397" s="9">
        <v>318353839.88566428</v>
      </c>
      <c r="H397" s="9">
        <v>582339767.47828174</v>
      </c>
      <c r="I397" s="9">
        <v>622669836.94259942</v>
      </c>
      <c r="J397" s="9">
        <v>617174333.78497612</v>
      </c>
      <c r="K397" s="9">
        <v>681396091.55990589</v>
      </c>
      <c r="L397" s="9">
        <v>738237766.28837252</v>
      </c>
      <c r="M397" s="9">
        <v>693840039.86110485</v>
      </c>
      <c r="N397" s="9">
        <v>666394131.52979529</v>
      </c>
      <c r="O397" s="9">
        <v>665708747.45270038</v>
      </c>
      <c r="P397" s="9">
        <v>621212004.12289059</v>
      </c>
      <c r="Q397" s="9">
        <v>771650040.57375693</v>
      </c>
      <c r="R397" s="9">
        <v>594274489.50572693</v>
      </c>
      <c r="S397" s="9">
        <v>629665450.85348642</v>
      </c>
      <c r="T397" s="9">
        <v>583628480.95586193</v>
      </c>
      <c r="U397" s="9">
        <v>689166426.15768588</v>
      </c>
      <c r="V397" s="9">
        <v>944908589.15251124</v>
      </c>
      <c r="W397" s="9">
        <v>1034639326.1621667</v>
      </c>
      <c r="X397" s="9">
        <v>1110276632.3201635</v>
      </c>
      <c r="Y397" s="9">
        <v>1051734275.1901817</v>
      </c>
      <c r="Z397" s="9">
        <v>1091243605.6453993</v>
      </c>
      <c r="AA397" s="9">
        <v>1420349494.0091197</v>
      </c>
      <c r="AB397" s="9">
        <f>AVERAGE($Y397:AA397)</f>
        <v>1187775791.6149004</v>
      </c>
      <c r="AC397" s="9">
        <f>AVERAGE($X397:Z397)</f>
        <v>1084418171.0519149</v>
      </c>
      <c r="AD397" s="9">
        <f t="shared" ref="AD397:BE397" si="26">AC397*(1+0.01*AD$374)</f>
        <v>1095262352.762434</v>
      </c>
      <c r="AE397" s="9">
        <f t="shared" si="26"/>
        <v>1105119713.9372959</v>
      </c>
      <c r="AF397" s="9">
        <f t="shared" si="26"/>
        <v>1114071183.620188</v>
      </c>
      <c r="AG397" s="9">
        <f t="shared" si="26"/>
        <v>1122192762.5487792</v>
      </c>
      <c r="AH397" s="9">
        <f t="shared" si="26"/>
        <v>1129555469.2638619</v>
      </c>
      <c r="AI397" s="9">
        <f t="shared" si="26"/>
        <v>1136225381.3543181</v>
      </c>
      <c r="AJ397" s="9">
        <f t="shared" si="26"/>
        <v>1142263748.8832414</v>
      </c>
      <c r="AK397" s="9">
        <f t="shared" si="26"/>
        <v>1147727160.9839737</v>
      </c>
      <c r="AL397" s="9">
        <f t="shared" si="26"/>
        <v>1152667750.0722737</v>
      </c>
      <c r="AM397" s="9">
        <f t="shared" si="26"/>
        <v>1157133421.106149</v>
      </c>
      <c r="AN397" s="9">
        <f t="shared" si="26"/>
        <v>1161168095.8687377</v>
      </c>
      <c r="AO397" s="9">
        <f t="shared" si="26"/>
        <v>1164811964.3919902</v>
      </c>
      <c r="AP397" s="9">
        <f t="shared" si="26"/>
        <v>1168101737.4238977</v>
      </c>
      <c r="AQ397" s="9">
        <f t="shared" si="26"/>
        <v>1171070895.3142672</v>
      </c>
      <c r="AR397" s="9">
        <f t="shared" si="26"/>
        <v>1173749929.896482</v>
      </c>
      <c r="AS397" s="9">
        <f t="shared" si="26"/>
        <v>1176166576.9151061</v>
      </c>
      <c r="AT397" s="9">
        <f t="shared" si="26"/>
        <v>1178346037.3275824</v>
      </c>
      <c r="AU397" s="9">
        <f t="shared" si="26"/>
        <v>1180311186.4245417</v>
      </c>
      <c r="AV397" s="9">
        <f t="shared" si="26"/>
        <v>1182082770.1951754</v>
      </c>
      <c r="AW397" s="9">
        <f t="shared" si="26"/>
        <v>1183679588.7357252</v>
      </c>
      <c r="AX397" s="9">
        <f t="shared" si="26"/>
        <v>1185118666.7807813</v>
      </c>
      <c r="AY397" s="9">
        <f t="shared" si="26"/>
        <v>1186415411.6459816</v>
      </c>
      <c r="AZ397" s="9">
        <f t="shared" si="26"/>
        <v>1187583759.0212727</v>
      </c>
      <c r="BA397" s="9">
        <f t="shared" si="26"/>
        <v>1188636307.1580834</v>
      </c>
      <c r="BB397" s="9">
        <f t="shared" si="26"/>
        <v>1189584440.0614238</v>
      </c>
      <c r="BC397" s="9">
        <f t="shared" si="26"/>
        <v>1190438440.3371334</v>
      </c>
      <c r="BD397" s="9">
        <f t="shared" si="26"/>
        <v>1191207592.3618436</v>
      </c>
      <c r="BE397" s="9">
        <f t="shared" si="26"/>
        <v>1191900276.4439623</v>
      </c>
    </row>
    <row r="398" spans="1:57" s="8" customFormat="1" ht="12" customHeight="1" x14ac:dyDescent="0.25">
      <c r="A398" s="8" t="s">
        <v>125</v>
      </c>
      <c r="B398" s="9">
        <v>439856266.2320779</v>
      </c>
      <c r="C398" s="9">
        <v>470072408.32027054</v>
      </c>
      <c r="D398" s="9">
        <v>509491620.33137816</v>
      </c>
      <c r="E398" s="9">
        <v>349223845.82768458</v>
      </c>
      <c r="F398" s="9">
        <v>334260553.66729867</v>
      </c>
      <c r="G398" s="9">
        <v>413600699.89512521</v>
      </c>
      <c r="H398" s="9">
        <v>383206571.27539712</v>
      </c>
      <c r="I398" s="9">
        <v>403646363.17811704</v>
      </c>
      <c r="J398" s="9">
        <v>447793060.22678846</v>
      </c>
      <c r="K398" s="9">
        <v>488014685.03154403</v>
      </c>
      <c r="L398" s="9">
        <v>492398906.93333519</v>
      </c>
      <c r="M398" s="9">
        <v>523314200.37945056</v>
      </c>
      <c r="N398" s="9">
        <v>529700518.31576526</v>
      </c>
      <c r="O398" s="9">
        <v>560482318.6793716</v>
      </c>
      <c r="P398" s="9">
        <v>525584904.78091371</v>
      </c>
      <c r="Q398" s="9">
        <v>408128846.83873165</v>
      </c>
      <c r="R398" s="9">
        <v>420745570.62302238</v>
      </c>
      <c r="S398" s="9">
        <v>550563078.17646825</v>
      </c>
      <c r="T398" s="9">
        <v>575409821.99262309</v>
      </c>
      <c r="U398" s="9">
        <v>550408475.36751902</v>
      </c>
      <c r="V398" s="9">
        <v>428446177.76106924</v>
      </c>
      <c r="W398" s="9">
        <v>468193641.41605037</v>
      </c>
      <c r="X398" s="9">
        <v>472823343.34195513</v>
      </c>
      <c r="Y398" s="9">
        <v>480433394.79965663</v>
      </c>
      <c r="Z398" s="9">
        <v>467441785.28735036</v>
      </c>
      <c r="AA398" s="9">
        <v>226919342.57502589</v>
      </c>
      <c r="AB398" s="9">
        <f>AVERAGE($Y398:AA398)</f>
        <v>391598174.22067761</v>
      </c>
      <c r="AC398" s="9">
        <f>AVERAGE($X398:Z398)</f>
        <v>473566174.47632074</v>
      </c>
      <c r="AD398" s="9">
        <f t="shared" ref="AD398:BE398" si="27">AC398*(1+0.01*AD$374)</f>
        <v>478301836.22108394</v>
      </c>
      <c r="AE398" s="9">
        <f t="shared" si="27"/>
        <v>482606552.74707365</v>
      </c>
      <c r="AF398" s="9">
        <f t="shared" si="27"/>
        <v>486515665.82432497</v>
      </c>
      <c r="AG398" s="9">
        <f t="shared" si="27"/>
        <v>490062365.02818429</v>
      </c>
      <c r="AH398" s="9">
        <f t="shared" si="27"/>
        <v>493277664.20513421</v>
      </c>
      <c r="AI398" s="9">
        <f t="shared" si="27"/>
        <v>496190419.4844991</v>
      </c>
      <c r="AJ398" s="9">
        <f t="shared" si="27"/>
        <v>498827378.81171173</v>
      </c>
      <c r="AK398" s="9">
        <f t="shared" si="27"/>
        <v>501213254.70091945</v>
      </c>
      <c r="AL398" s="9">
        <f t="shared" si="27"/>
        <v>503370813.41458064</v>
      </c>
      <c r="AM398" s="9">
        <f t="shared" si="27"/>
        <v>505320975.08139467</v>
      </c>
      <c r="AN398" s="9">
        <f t="shared" si="27"/>
        <v>507082920.37480658</v>
      </c>
      <c r="AO398" s="9">
        <f t="shared" si="27"/>
        <v>508674200.30990529</v>
      </c>
      <c r="AP398" s="9">
        <f t="shared" si="27"/>
        <v>510110846.49603903</v>
      </c>
      <c r="AQ398" s="9">
        <f t="shared" si="27"/>
        <v>511407479.82540727</v>
      </c>
      <c r="AR398" s="9">
        <f t="shared" si="27"/>
        <v>512577416.10299528</v>
      </c>
      <c r="AS398" s="9">
        <f t="shared" si="27"/>
        <v>513632767.54787129</v>
      </c>
      <c r="AT398" s="9">
        <f t="shared" si="27"/>
        <v>514584539.43579334</v>
      </c>
      <c r="AU398" s="9">
        <f t="shared" si="27"/>
        <v>515442721.42219436</v>
      </c>
      <c r="AV398" s="9">
        <f t="shared" si="27"/>
        <v>516216373.29507798</v>
      </c>
      <c r="AW398" s="9">
        <f t="shared" si="27"/>
        <v>516913705.06963456</v>
      </c>
      <c r="AX398" s="9">
        <f t="shared" si="27"/>
        <v>517542151.45937836</v>
      </c>
      <c r="AY398" s="9">
        <f t="shared" si="27"/>
        <v>518108440.84983468</v>
      </c>
      <c r="AZ398" s="9">
        <f t="shared" si="27"/>
        <v>518618658.96655929</v>
      </c>
      <c r="BA398" s="9">
        <f t="shared" si="27"/>
        <v>519078307.47477102</v>
      </c>
      <c r="BB398" s="9">
        <f t="shared" si="27"/>
        <v>519492357.77742732</v>
      </c>
      <c r="BC398" s="9">
        <f t="shared" si="27"/>
        <v>519865300.29569703</v>
      </c>
      <c r="BD398" s="9">
        <f t="shared" si="27"/>
        <v>520201189.52335483</v>
      </c>
      <c r="BE398" s="9">
        <f t="shared" si="27"/>
        <v>520503685.14694935</v>
      </c>
    </row>
    <row r="399" spans="1:57" s="8" customFormat="1" ht="12" customHeight="1" x14ac:dyDescent="0.25">
      <c r="A399" s="8" t="s">
        <v>126</v>
      </c>
      <c r="B399" s="9">
        <v>149309295.81344852</v>
      </c>
      <c r="C399" s="9">
        <v>121316197.27829215</v>
      </c>
      <c r="D399" s="9">
        <v>105786487.78987265</v>
      </c>
      <c r="E399" s="9">
        <v>74954114.267321229</v>
      </c>
      <c r="F399" s="9">
        <v>59969366.505592391</v>
      </c>
      <c r="G399" s="9">
        <v>54843561.372320928</v>
      </c>
      <c r="H399" s="9">
        <v>59492327.68498183</v>
      </c>
      <c r="I399" s="9">
        <v>67891592.018681213</v>
      </c>
      <c r="J399" s="9">
        <v>68248306.144478053</v>
      </c>
      <c r="K399" s="9">
        <v>65128657.419795468</v>
      </c>
      <c r="L399" s="9">
        <v>68837753.666013211</v>
      </c>
      <c r="M399" s="9">
        <v>74947086.714422837</v>
      </c>
      <c r="N399" s="9">
        <v>99419053.942986488</v>
      </c>
      <c r="O399" s="9">
        <v>96239767.950608388</v>
      </c>
      <c r="P399" s="9">
        <v>103541527.78481159</v>
      </c>
      <c r="Q399" s="9">
        <v>99281591.489112973</v>
      </c>
      <c r="R399" s="9">
        <v>107308927.89496358</v>
      </c>
      <c r="S399" s="9">
        <v>96218435.118330017</v>
      </c>
      <c r="T399" s="9">
        <v>96308778.868697509</v>
      </c>
      <c r="U399" s="9">
        <v>89575419.172271222</v>
      </c>
      <c r="V399" s="9">
        <v>273962554.84228408</v>
      </c>
      <c r="W399" s="9">
        <v>222433333.72612295</v>
      </c>
      <c r="X399" s="9">
        <v>256736201.89335826</v>
      </c>
      <c r="Y399" s="9">
        <v>215775072.42483416</v>
      </c>
      <c r="Z399" s="9">
        <v>243869854.86368796</v>
      </c>
      <c r="AA399" s="9">
        <v>111962202.3332015</v>
      </c>
      <c r="AB399" s="9">
        <f>AVERAGE($Y399:AA399)</f>
        <v>190535709.87390789</v>
      </c>
      <c r="AC399" s="9">
        <f>AVERAGE($X399:Z399)</f>
        <v>238793709.72729346</v>
      </c>
      <c r="AD399" s="9">
        <f t="shared" ref="AD399:BE399" si="28">AC399*(1+0.01*AD$374)</f>
        <v>241181646.82456639</v>
      </c>
      <c r="AE399" s="9">
        <f t="shared" si="28"/>
        <v>243352281.64598748</v>
      </c>
      <c r="AF399" s="9">
        <f t="shared" si="28"/>
        <v>245323435.12731999</v>
      </c>
      <c r="AG399" s="9">
        <f t="shared" si="28"/>
        <v>247111842.96939817</v>
      </c>
      <c r="AH399" s="9">
        <f t="shared" si="28"/>
        <v>248733143.7711204</v>
      </c>
      <c r="AI399" s="9">
        <f t="shared" si="28"/>
        <v>250201888.11177447</v>
      </c>
      <c r="AJ399" s="9">
        <f t="shared" si="28"/>
        <v>251531563.52797458</v>
      </c>
      <c r="AK399" s="9">
        <f t="shared" si="28"/>
        <v>252734631.19885042</v>
      </c>
      <c r="AL399" s="9">
        <f t="shared" si="28"/>
        <v>253822570.91447589</v>
      </c>
      <c r="AM399" s="9">
        <f t="shared" si="28"/>
        <v>254805931.55990511</v>
      </c>
      <c r="AN399" s="9">
        <f t="shared" si="28"/>
        <v>255694384.90735048</v>
      </c>
      <c r="AO399" s="9">
        <f t="shared" si="28"/>
        <v>256496780.98079687</v>
      </c>
      <c r="AP399" s="9">
        <f t="shared" si="28"/>
        <v>257221203.65040964</v>
      </c>
      <c r="AQ399" s="9">
        <f t="shared" si="28"/>
        <v>257875025.43829027</v>
      </c>
      <c r="AR399" s="9">
        <f t="shared" si="28"/>
        <v>258464960.78191718</v>
      </c>
      <c r="AS399" s="9">
        <f t="shared" si="28"/>
        <v>258997117.2157391</v>
      </c>
      <c r="AT399" s="9">
        <f t="shared" si="28"/>
        <v>259477044.10279429</v>
      </c>
      <c r="AU399" s="9">
        <f t="shared" si="28"/>
        <v>259909778.68393376</v>
      </c>
      <c r="AV399" s="9">
        <f t="shared" si="28"/>
        <v>260299889.31835067</v>
      </c>
      <c r="AW399" s="9">
        <f t="shared" si="28"/>
        <v>260651515.87094647</v>
      </c>
      <c r="AX399" s="9">
        <f t="shared" si="28"/>
        <v>260968407.26408195</v>
      </c>
      <c r="AY399" s="9">
        <f t="shared" si="28"/>
        <v>261253956.25726292</v>
      </c>
      <c r="AZ399" s="9">
        <f t="shared" si="28"/>
        <v>261511231.55146539</v>
      </c>
      <c r="BA399" s="9">
        <f t="shared" si="28"/>
        <v>261743007.33774883</v>
      </c>
      <c r="BB399" s="9">
        <f t="shared" si="28"/>
        <v>261951790.42470461</v>
      </c>
      <c r="BC399" s="9">
        <f t="shared" si="28"/>
        <v>262139845.08792278</v>
      </c>
      <c r="BD399" s="9">
        <f t="shared" si="28"/>
        <v>262309215.788477</v>
      </c>
      <c r="BE399" s="9">
        <f t="shared" si="28"/>
        <v>262461747.90759274</v>
      </c>
    </row>
    <row r="400" spans="1:57" s="8" customFormat="1" ht="12" customHeight="1" x14ac:dyDescent="0.25">
      <c r="A400" s="8" t="s">
        <v>127</v>
      </c>
      <c r="B400" s="9">
        <v>162394296.15079385</v>
      </c>
      <c r="C400" s="9">
        <v>169797696.92307642</v>
      </c>
      <c r="D400" s="9">
        <v>198556735.17672935</v>
      </c>
      <c r="E400" s="9">
        <v>253996571.80830348</v>
      </c>
      <c r="F400" s="9">
        <v>181634220.20693985</v>
      </c>
      <c r="G400" s="9">
        <v>218029207.97793061</v>
      </c>
      <c r="H400" s="9">
        <v>278581070.23273355</v>
      </c>
      <c r="I400" s="9">
        <v>223244279.04967862</v>
      </c>
      <c r="J400" s="9">
        <v>220509406.34539238</v>
      </c>
      <c r="K400" s="9">
        <v>154219933.44023177</v>
      </c>
      <c r="L400" s="9">
        <v>172207022.73163792</v>
      </c>
      <c r="M400" s="9">
        <v>236315102.89827541</v>
      </c>
      <c r="N400" s="9">
        <v>216388326.79554424</v>
      </c>
      <c r="O400" s="9">
        <v>230835825.58833963</v>
      </c>
      <c r="P400" s="9">
        <v>240852130.88714993</v>
      </c>
      <c r="Q400" s="9">
        <v>188274385.5986222</v>
      </c>
      <c r="R400" s="9">
        <v>358276531.93122959</v>
      </c>
      <c r="S400" s="9">
        <v>249418582.46895123</v>
      </c>
      <c r="T400" s="9">
        <v>239993699.66670898</v>
      </c>
      <c r="U400" s="9">
        <v>181642953.87654915</v>
      </c>
      <c r="V400" s="9">
        <v>179831495.58491769</v>
      </c>
      <c r="W400" s="9">
        <v>185259441.29060864</v>
      </c>
      <c r="X400" s="9">
        <v>230525007.12375307</v>
      </c>
      <c r="Y400" s="9">
        <v>244033207.49183184</v>
      </c>
      <c r="Z400" s="9">
        <v>225611309.49257857</v>
      </c>
      <c r="AA400" s="9">
        <v>101271433.01135775</v>
      </c>
      <c r="AB400" s="9">
        <f>AVERAGE($Y400:AA400)</f>
        <v>190305316.66525605</v>
      </c>
      <c r="AC400" s="9">
        <f>AVERAGE($X400:Z400)</f>
        <v>233389841.36938784</v>
      </c>
      <c r="AD400" s="9">
        <f t="shared" ref="AD400:BE400" si="29">AC400*(1+0.01*AD$374)</f>
        <v>235723739.78308171</v>
      </c>
      <c r="AE400" s="9">
        <f t="shared" si="29"/>
        <v>237845253.44112942</v>
      </c>
      <c r="AF400" s="9">
        <f t="shared" si="29"/>
        <v>239771799.99400255</v>
      </c>
      <c r="AG400" s="9">
        <f t="shared" si="29"/>
        <v>241519736.41595882</v>
      </c>
      <c r="AH400" s="9">
        <f t="shared" si="29"/>
        <v>243104347.40658394</v>
      </c>
      <c r="AI400" s="9">
        <f t="shared" si="29"/>
        <v>244539854.26758507</v>
      </c>
      <c r="AJ400" s="9">
        <f t="shared" si="29"/>
        <v>245839439.31450325</v>
      </c>
      <c r="AK400" s="9">
        <f t="shared" si="29"/>
        <v>247015281.73172194</v>
      </c>
      <c r="AL400" s="9">
        <f t="shared" si="29"/>
        <v>248078601.52326611</v>
      </c>
      <c r="AM400" s="9">
        <f t="shared" si="29"/>
        <v>249039708.8543919</v>
      </c>
      <c r="AN400" s="9">
        <f t="shared" si="29"/>
        <v>249908056.62645498</v>
      </c>
      <c r="AO400" s="9">
        <f t="shared" si="29"/>
        <v>250692294.58863136</v>
      </c>
      <c r="AP400" s="9">
        <f t="shared" si="29"/>
        <v>251400323.67423165</v>
      </c>
      <c r="AQ400" s="9">
        <f t="shared" si="29"/>
        <v>252039349.56621</v>
      </c>
      <c r="AR400" s="9">
        <f t="shared" si="29"/>
        <v>252615934.75526094</v>
      </c>
      <c r="AS400" s="9">
        <f t="shared" si="29"/>
        <v>253136048.56318006</v>
      </c>
      <c r="AT400" s="9">
        <f t="shared" si="29"/>
        <v>253605114.7716938</v>
      </c>
      <c r="AU400" s="9">
        <f t="shared" si="29"/>
        <v>254028056.62959504</v>
      </c>
      <c r="AV400" s="9">
        <f t="shared" si="29"/>
        <v>254409339.11474529</v>
      </c>
      <c r="AW400" s="9">
        <f t="shared" si="29"/>
        <v>254753008.40748051</v>
      </c>
      <c r="AX400" s="9">
        <f t="shared" si="29"/>
        <v>255062728.59257114</v>
      </c>
      <c r="AY400" s="9">
        <f t="shared" si="29"/>
        <v>255341815.65184838</v>
      </c>
      <c r="AZ400" s="9">
        <f t="shared" si="29"/>
        <v>255593268.84201303</v>
      </c>
      <c r="BA400" s="9">
        <f t="shared" si="29"/>
        <v>255819799.57456765</v>
      </c>
      <c r="BB400" s="9">
        <f t="shared" si="29"/>
        <v>256023857.92937467</v>
      </c>
      <c r="BC400" s="9">
        <f t="shared" si="29"/>
        <v>256207656.94178328</v>
      </c>
      <c r="BD400" s="9">
        <f t="shared" si="29"/>
        <v>256373194.80699804</v>
      </c>
      <c r="BE400" s="9">
        <f t="shared" si="29"/>
        <v>256522275.14552462</v>
      </c>
    </row>
    <row r="401" spans="1:57" s="8" customFormat="1" ht="12" customHeight="1" x14ac:dyDescent="0.25">
      <c r="A401" s="8" t="s">
        <v>128</v>
      </c>
      <c r="B401" s="9">
        <v>111990637.98957914</v>
      </c>
      <c r="C401" s="9">
        <v>119645243.11114332</v>
      </c>
      <c r="D401" s="9">
        <v>128747525.4783964</v>
      </c>
      <c r="E401" s="9">
        <v>134856483.99032447</v>
      </c>
      <c r="F401" s="9">
        <v>154026936.71493566</v>
      </c>
      <c r="G401" s="9">
        <v>168167621.31311497</v>
      </c>
      <c r="H401" s="9">
        <v>175645293.05485258</v>
      </c>
      <c r="I401" s="9">
        <v>251669367.42860842</v>
      </c>
      <c r="J401" s="9">
        <v>224997294.14388454</v>
      </c>
      <c r="K401" s="9">
        <v>297488217.456397</v>
      </c>
      <c r="L401" s="9">
        <v>326120733.45069343</v>
      </c>
      <c r="M401" s="9">
        <v>327507414.71272528</v>
      </c>
      <c r="N401" s="9">
        <v>324423133.99049616</v>
      </c>
      <c r="O401" s="9">
        <v>312963666.75218552</v>
      </c>
      <c r="P401" s="9">
        <v>309821059.97617012</v>
      </c>
      <c r="Q401" s="9">
        <v>312195564.87442374</v>
      </c>
      <c r="R401" s="9">
        <v>350635645.59365809</v>
      </c>
      <c r="S401" s="9">
        <v>345090196.14908326</v>
      </c>
      <c r="T401" s="9">
        <v>340883204.02139771</v>
      </c>
      <c r="U401" s="9">
        <v>326767921.13767034</v>
      </c>
      <c r="V401" s="9">
        <v>299865144.75016403</v>
      </c>
      <c r="W401" s="9">
        <v>313206550.9471032</v>
      </c>
      <c r="X401" s="9">
        <v>303675554.80810422</v>
      </c>
      <c r="Y401" s="9">
        <v>303548179.40867102</v>
      </c>
      <c r="Z401" s="9">
        <v>297530185.10473698</v>
      </c>
      <c r="AA401" s="9">
        <v>106406904.25580898</v>
      </c>
      <c r="AB401" s="9">
        <f>AVERAGE($Y401:AA401)</f>
        <v>235828422.92307231</v>
      </c>
      <c r="AC401" s="9">
        <f>AVERAGE($X401:Z401)</f>
        <v>301584639.77383739</v>
      </c>
      <c r="AD401" s="9">
        <f t="shared" ref="AD401:BE401" si="30">AC401*(1+0.01*AD$374)</f>
        <v>304600486.17157578</v>
      </c>
      <c r="AE401" s="9">
        <f t="shared" si="30"/>
        <v>307341890.54711992</v>
      </c>
      <c r="AF401" s="9">
        <f t="shared" si="30"/>
        <v>309831359.8605516</v>
      </c>
      <c r="AG401" s="9">
        <f t="shared" si="30"/>
        <v>312090030.47393501</v>
      </c>
      <c r="AH401" s="9">
        <f t="shared" si="30"/>
        <v>314137653.16387451</v>
      </c>
      <c r="AI401" s="9">
        <f t="shared" si="30"/>
        <v>315992604.59204185</v>
      </c>
      <c r="AJ401" s="9">
        <f t="shared" si="30"/>
        <v>317671918.84981185</v>
      </c>
      <c r="AK401" s="9">
        <f t="shared" si="30"/>
        <v>319191333.78984106</v>
      </c>
      <c r="AL401" s="9">
        <f t="shared" si="30"/>
        <v>320565347.81896794</v>
      </c>
      <c r="AM401" s="9">
        <f t="shared" si="30"/>
        <v>321807283.65705276</v>
      </c>
      <c r="AN401" s="9">
        <f t="shared" si="30"/>
        <v>322929356.27383637</v>
      </c>
      <c r="AO401" s="9">
        <f t="shared" si="30"/>
        <v>323942742.81170887</v>
      </c>
      <c r="AP401" s="9">
        <f t="shared" si="30"/>
        <v>324857652.79869586</v>
      </c>
      <c r="AQ401" s="9">
        <f t="shared" si="30"/>
        <v>325683397.36541599</v>
      </c>
      <c r="AR401" s="9">
        <f t="shared" si="30"/>
        <v>326428456.51417148</v>
      </c>
      <c r="AS401" s="9">
        <f t="shared" si="30"/>
        <v>327100543.7587676</v>
      </c>
      <c r="AT401" s="9">
        <f t="shared" si="30"/>
        <v>327706667.67013699</v>
      </c>
      <c r="AU401" s="9">
        <f t="shared" si="30"/>
        <v>328253190.0342297</v>
      </c>
      <c r="AV401" s="9">
        <f t="shared" si="30"/>
        <v>328745880.46266234</v>
      </c>
      <c r="AW401" s="9">
        <f t="shared" si="30"/>
        <v>329189967.39996326</v>
      </c>
      <c r="AX401" s="9">
        <f t="shared" si="30"/>
        <v>329590185.54957587</v>
      </c>
      <c r="AY401" s="9">
        <f t="shared" si="30"/>
        <v>329950819.79888088</v>
      </c>
      <c r="AZ401" s="9">
        <f t="shared" si="30"/>
        <v>330275745.76537043</v>
      </c>
      <c r="BA401" s="9">
        <f t="shared" si="30"/>
        <v>330568467.11508447</v>
      </c>
      <c r="BB401" s="9">
        <f t="shared" si="30"/>
        <v>330832149.82323593</v>
      </c>
      <c r="BC401" s="9">
        <f t="shared" si="30"/>
        <v>331069653.55785781</v>
      </c>
      <c r="BD401" s="9">
        <f t="shared" si="30"/>
        <v>331283560.37212533</v>
      </c>
      <c r="BE401" s="9">
        <f t="shared" si="30"/>
        <v>331476200.89121604</v>
      </c>
    </row>
    <row r="402" spans="1:57" s="8" customFormat="1" ht="12" customHeight="1" x14ac:dyDescent="0.25">
      <c r="A402" s="8" t="s">
        <v>129</v>
      </c>
      <c r="B402" s="9">
        <v>374762328.01410764</v>
      </c>
      <c r="C402" s="9">
        <v>520119051.27669501</v>
      </c>
      <c r="D402" s="9">
        <v>449964944.32184327</v>
      </c>
      <c r="E402" s="9">
        <v>503393437.44535923</v>
      </c>
      <c r="F402" s="9">
        <v>499139882.08048087</v>
      </c>
      <c r="G402" s="9">
        <v>526408755.60192615</v>
      </c>
      <c r="H402" s="9">
        <v>517800362.65210825</v>
      </c>
      <c r="I402" s="9">
        <v>454411307.97324914</v>
      </c>
      <c r="J402" s="9">
        <v>498304424.34413856</v>
      </c>
      <c r="K402" s="9">
        <v>457408399.03339803</v>
      </c>
      <c r="L402" s="9">
        <v>598961521.60780847</v>
      </c>
      <c r="M402" s="9">
        <v>788417567.62745488</v>
      </c>
      <c r="N402" s="9">
        <v>645390579.08182991</v>
      </c>
      <c r="O402" s="9">
        <v>749568571.01841509</v>
      </c>
      <c r="P402" s="9">
        <v>607739535.62087953</v>
      </c>
      <c r="Q402" s="9">
        <v>731756229.76555443</v>
      </c>
      <c r="R402" s="9">
        <v>730032592.65355861</v>
      </c>
      <c r="S402" s="9">
        <v>693058137.24189758</v>
      </c>
      <c r="T402" s="9">
        <v>594406590.64651752</v>
      </c>
      <c r="U402" s="9">
        <v>719443374.89461935</v>
      </c>
      <c r="V402" s="9">
        <v>862294461.60139966</v>
      </c>
      <c r="W402" s="9">
        <v>833782924.60603952</v>
      </c>
      <c r="X402" s="9">
        <v>898675592.39231992</v>
      </c>
      <c r="Y402" s="9">
        <v>938980503.92874575</v>
      </c>
      <c r="Z402" s="9">
        <v>1128754148.7579374</v>
      </c>
      <c r="AA402" s="9">
        <v>562523148.01869702</v>
      </c>
      <c r="AB402" s="9">
        <f>AVERAGE($Y402:AA402)</f>
        <v>876752600.23512685</v>
      </c>
      <c r="AC402" s="9">
        <f>AVERAGE($X402:Z402)</f>
        <v>988803415.0263344</v>
      </c>
      <c r="AD402" s="9">
        <f t="shared" ref="AD402:BE402" si="31">AC402*(1+0.01*AD$374)</f>
        <v>998691449.17659771</v>
      </c>
      <c r="AE402" s="9">
        <f t="shared" si="31"/>
        <v>1007679672.219187</v>
      </c>
      <c r="AF402" s="9">
        <f t="shared" si="31"/>
        <v>1015841877.5641624</v>
      </c>
      <c r="AG402" s="9">
        <f t="shared" si="31"/>
        <v>1023247364.8516052</v>
      </c>
      <c r="AH402" s="9">
        <f t="shared" si="31"/>
        <v>1029960890.8123966</v>
      </c>
      <c r="AI402" s="9">
        <f t="shared" si="31"/>
        <v>1036042706.8765547</v>
      </c>
      <c r="AJ402" s="9">
        <f t="shared" si="31"/>
        <v>1041548662.5984066</v>
      </c>
      <c r="AK402" s="9">
        <f t="shared" si="31"/>
        <v>1046530357.5636063</v>
      </c>
      <c r="AL402" s="9">
        <f t="shared" si="31"/>
        <v>1051035327.5956134</v>
      </c>
      <c r="AM402" s="9">
        <f t="shared" si="31"/>
        <v>1055107253.801347</v>
      </c>
      <c r="AN402" s="9">
        <f t="shared" si="31"/>
        <v>1058786185.3152835</v>
      </c>
      <c r="AO402" s="9">
        <f t="shared" si="31"/>
        <v>1062108768.55474</v>
      </c>
      <c r="AP402" s="9">
        <f t="shared" si="31"/>
        <v>1065108477.4266933</v>
      </c>
      <c r="AQ402" s="9">
        <f t="shared" si="31"/>
        <v>1067815840.2689277</v>
      </c>
      <c r="AR402" s="9">
        <f t="shared" si="31"/>
        <v>1070258660.4047228</v>
      </c>
      <c r="AS402" s="9">
        <f t="shared" si="31"/>
        <v>1072462228.0769713</v>
      </c>
      <c r="AT402" s="9">
        <f t="shared" si="31"/>
        <v>1074449522.2373788</v>
      </c>
      <c r="AU402" s="9">
        <f t="shared" si="31"/>
        <v>1076241401.2283261</v>
      </c>
      <c r="AV402" s="9">
        <f t="shared" si="31"/>
        <v>1077856781.8344152</v>
      </c>
      <c r="AW402" s="9">
        <f t="shared" si="31"/>
        <v>1079312806.5195618</v>
      </c>
      <c r="AX402" s="9">
        <f t="shared" si="31"/>
        <v>1080624998.9222958</v>
      </c>
      <c r="AY402" s="9">
        <f t="shared" si="31"/>
        <v>1081807407.8724189</v>
      </c>
      <c r="AZ402" s="9">
        <f t="shared" si="31"/>
        <v>1082872740.3294582</v>
      </c>
      <c r="BA402" s="9">
        <f t="shared" si="31"/>
        <v>1083832483.738358</v>
      </c>
      <c r="BB402" s="9">
        <f t="shared" si="31"/>
        <v>1084697018.3595479</v>
      </c>
      <c r="BC402" s="9">
        <f t="shared" si="31"/>
        <v>1085475720.1662836</v>
      </c>
      <c r="BD402" s="9">
        <f t="shared" si="31"/>
        <v>1086177054.9179597</v>
      </c>
      <c r="BE402" s="9">
        <f t="shared" si="31"/>
        <v>1086808664.0187819</v>
      </c>
    </row>
    <row r="403" spans="1:57" s="8" customFormat="1" ht="12" customHeight="1" x14ac:dyDescent="0.25">
      <c r="A403" s="8" t="s">
        <v>130</v>
      </c>
      <c r="B403" s="9">
        <v>467694213.8278237</v>
      </c>
      <c r="C403" s="9">
        <v>513531119.74457043</v>
      </c>
      <c r="D403" s="9">
        <v>532365546.43803692</v>
      </c>
      <c r="E403" s="9">
        <v>503527715.90697098</v>
      </c>
      <c r="F403" s="9">
        <v>536013324.20510948</v>
      </c>
      <c r="G403" s="9">
        <v>531965254.4488278</v>
      </c>
      <c r="H403" s="9">
        <v>561041590.72220778</v>
      </c>
      <c r="I403" s="9">
        <v>538211791.03069508</v>
      </c>
      <c r="J403" s="9">
        <v>509405035.23219985</v>
      </c>
      <c r="K403" s="9">
        <v>522686868.590828</v>
      </c>
      <c r="L403" s="9">
        <v>569296350.38277304</v>
      </c>
      <c r="M403" s="9">
        <v>539522685.79076052</v>
      </c>
      <c r="N403" s="9">
        <v>510945952.6083191</v>
      </c>
      <c r="O403" s="9">
        <v>560882605.92488205</v>
      </c>
      <c r="P403" s="9">
        <v>592089211.42315888</v>
      </c>
      <c r="Q403" s="9">
        <v>643679948.26072407</v>
      </c>
      <c r="R403" s="9">
        <v>589872606.29850197</v>
      </c>
      <c r="S403" s="9">
        <v>578466359.01484108</v>
      </c>
      <c r="T403" s="9">
        <v>442681114.35051036</v>
      </c>
      <c r="U403" s="9">
        <v>533222197.5243119</v>
      </c>
      <c r="V403" s="9">
        <v>565908397.52245939</v>
      </c>
      <c r="W403" s="9">
        <v>639505600.4922725</v>
      </c>
      <c r="X403" s="9">
        <v>669717307.16712368</v>
      </c>
      <c r="Y403" s="9">
        <v>622098608.86566365</v>
      </c>
      <c r="Z403" s="9">
        <v>656504233.40386438</v>
      </c>
      <c r="AA403" s="9">
        <v>337421417.28799754</v>
      </c>
      <c r="AB403" s="9">
        <f>AVERAGE($Y403:AA403)</f>
        <v>538674753.1858418</v>
      </c>
      <c r="AC403" s="9">
        <f>AVERAGE($X403:Z403)</f>
        <v>649440049.81221724</v>
      </c>
      <c r="AD403" s="9">
        <f t="shared" ref="AD403:BE403" si="32">AC403*(1+0.01*AD$374)</f>
        <v>655934450.31033945</v>
      </c>
      <c r="AE403" s="9">
        <f t="shared" si="32"/>
        <v>661837860.36313248</v>
      </c>
      <c r="AF403" s="9">
        <f t="shared" si="32"/>
        <v>667198747.03207386</v>
      </c>
      <c r="AG403" s="9">
        <f t="shared" si="32"/>
        <v>672062625.89793766</v>
      </c>
      <c r="AH403" s="9">
        <f t="shared" si="32"/>
        <v>676472028.78645408</v>
      </c>
      <c r="AI403" s="9">
        <f t="shared" si="32"/>
        <v>680466528.46923518</v>
      </c>
      <c r="AJ403" s="9">
        <f t="shared" si="32"/>
        <v>684082806.5927974</v>
      </c>
      <c r="AK403" s="9">
        <f t="shared" si="32"/>
        <v>687354753.45016384</v>
      </c>
      <c r="AL403" s="9">
        <f t="shared" si="32"/>
        <v>690313590.28014314</v>
      </c>
      <c r="AM403" s="9">
        <f t="shared" si="32"/>
        <v>692988006.56723988</v>
      </c>
      <c r="AN403" s="9">
        <f t="shared" si="32"/>
        <v>695404306.33861864</v>
      </c>
      <c r="AO403" s="9">
        <f t="shared" si="32"/>
        <v>697586558.73757529</v>
      </c>
      <c r="AP403" s="9">
        <f t="shared" si="32"/>
        <v>699556749.22197163</v>
      </c>
      <c r="AQ403" s="9">
        <f t="shared" si="32"/>
        <v>701334928.61779583</v>
      </c>
      <c r="AR403" s="9">
        <f t="shared" si="32"/>
        <v>702939357.97813618</v>
      </c>
      <c r="AS403" s="9">
        <f t="shared" si="32"/>
        <v>704386647.78021634</v>
      </c>
      <c r="AT403" s="9">
        <f t="shared" si="32"/>
        <v>705691890.45931077</v>
      </c>
      <c r="AU403" s="9">
        <f t="shared" si="32"/>
        <v>706868785.64742792</v>
      </c>
      <c r="AV403" s="9">
        <f t="shared" si="32"/>
        <v>707929757.77327383</v>
      </c>
      <c r="AW403" s="9">
        <f t="shared" si="32"/>
        <v>708886065.90255368</v>
      </c>
      <c r="AX403" s="9">
        <f t="shared" si="32"/>
        <v>709747905.86633658</v>
      </c>
      <c r="AY403" s="9">
        <f t="shared" si="32"/>
        <v>710524504.8503176</v>
      </c>
      <c r="AZ403" s="9">
        <f t="shared" si="32"/>
        <v>711224208.70798254</v>
      </c>
      <c r="BA403" s="9">
        <f t="shared" si="32"/>
        <v>711854562.32308018</v>
      </c>
      <c r="BB403" s="9">
        <f t="shared" si="32"/>
        <v>712422383.38732576</v>
      </c>
      <c r="BC403" s="9">
        <f t="shared" si="32"/>
        <v>712933829.98274612</v>
      </c>
      <c r="BD403" s="9">
        <f t="shared" si="32"/>
        <v>713394462.36845791</v>
      </c>
      <c r="BE403" s="9">
        <f t="shared" si="32"/>
        <v>713809299.37211943</v>
      </c>
    </row>
    <row r="404" spans="1:57" s="8" customFormat="1" ht="12" customHeight="1" x14ac:dyDescent="0.25">
      <c r="A404" s="8" t="s">
        <v>131</v>
      </c>
      <c r="B404" s="9">
        <v>157409262.72848111</v>
      </c>
      <c r="C404" s="9">
        <v>140943397.76954556</v>
      </c>
      <c r="D404" s="9">
        <v>127893429.81694141</v>
      </c>
      <c r="E404" s="9">
        <v>141997891.88690811</v>
      </c>
      <c r="F404" s="9">
        <v>97772043.431957915</v>
      </c>
      <c r="G404" s="9">
        <v>138713224.30030599</v>
      </c>
      <c r="H404" s="9">
        <v>112200985.5521608</v>
      </c>
      <c r="I404" s="9">
        <v>104910419.18627867</v>
      </c>
      <c r="J404" s="9">
        <v>97058639.907158658</v>
      </c>
      <c r="K404" s="9">
        <v>77834466.672454312</v>
      </c>
      <c r="L404" s="9">
        <v>64543049.747871615</v>
      </c>
      <c r="M404" s="9">
        <v>57301914.007118315</v>
      </c>
      <c r="N404" s="9">
        <v>217704202.95562869</v>
      </c>
      <c r="O404" s="9">
        <v>75561019.286651179</v>
      </c>
      <c r="P404" s="9">
        <v>80306161.42671001</v>
      </c>
      <c r="Q404" s="9">
        <v>97652901.22751236</v>
      </c>
      <c r="R404" s="9">
        <v>90451743.153823704</v>
      </c>
      <c r="S404" s="9">
        <v>82979416.993074551</v>
      </c>
      <c r="T404" s="9">
        <v>82833141.626401722</v>
      </c>
      <c r="U404" s="9">
        <v>76134954.445838958</v>
      </c>
      <c r="V404" s="9">
        <v>372843395.12453943</v>
      </c>
      <c r="W404" s="9">
        <v>399505769.19028372</v>
      </c>
      <c r="X404" s="9">
        <v>395620976.55196249</v>
      </c>
      <c r="Y404" s="9">
        <v>419518460.9663552</v>
      </c>
      <c r="Z404" s="9">
        <v>388233157.1362341</v>
      </c>
      <c r="AA404" s="9">
        <v>230076810.60166261</v>
      </c>
      <c r="AB404" s="9">
        <f>AVERAGE($Y404:AA404)</f>
        <v>345942809.568084</v>
      </c>
      <c r="AC404" s="9">
        <f>AVERAGE($X404:Z404)</f>
        <v>401124198.21818393</v>
      </c>
      <c r="AD404" s="9">
        <f t="shared" ref="AD404:BE404" si="33">AC404*(1+0.01*AD$374)</f>
        <v>405135440.20036578</v>
      </c>
      <c r="AE404" s="9">
        <f t="shared" si="33"/>
        <v>408781659.16216904</v>
      </c>
      <c r="AF404" s="9">
        <f t="shared" si="33"/>
        <v>412092790.60138261</v>
      </c>
      <c r="AG404" s="9">
        <f t="shared" si="33"/>
        <v>415096947.04486668</v>
      </c>
      <c r="AH404" s="9">
        <f t="shared" si="33"/>
        <v>417820398.11442804</v>
      </c>
      <c r="AI404" s="9">
        <f t="shared" si="33"/>
        <v>420287585.78325391</v>
      </c>
      <c r="AJ404" s="9">
        <f t="shared" si="33"/>
        <v>422521166.33201629</v>
      </c>
      <c r="AK404" s="9">
        <f t="shared" si="33"/>
        <v>424542071.97242618</v>
      </c>
      <c r="AL404" s="9">
        <f t="shared" si="33"/>
        <v>426369586.38492203</v>
      </c>
      <c r="AM404" s="9">
        <f t="shared" si="33"/>
        <v>428021429.52144176</v>
      </c>
      <c r="AN404" s="9">
        <f t="shared" si="33"/>
        <v>429513847.96519083</v>
      </c>
      <c r="AO404" s="9">
        <f t="shared" si="33"/>
        <v>430861707.93177944</v>
      </c>
      <c r="AP404" s="9">
        <f t="shared" si="33"/>
        <v>432078588.65636533</v>
      </c>
      <c r="AQ404" s="9">
        <f t="shared" si="33"/>
        <v>433176874.45602357</v>
      </c>
      <c r="AR404" s="9">
        <f t="shared" si="33"/>
        <v>434167844.20134544</v>
      </c>
      <c r="AS404" s="9">
        <f t="shared" si="33"/>
        <v>435061757.29096258</v>
      </c>
      <c r="AT404" s="9">
        <f t="shared" si="33"/>
        <v>435867935.51062006</v>
      </c>
      <c r="AU404" s="9">
        <f t="shared" si="33"/>
        <v>436594840.38637698</v>
      </c>
      <c r="AV404" s="9">
        <f t="shared" si="33"/>
        <v>437250145.81978047</v>
      </c>
      <c r="AW404" s="9">
        <f t="shared" si="33"/>
        <v>437840805.93031389</v>
      </c>
      <c r="AX404" s="9">
        <f t="shared" si="33"/>
        <v>438373118.13459629</v>
      </c>
      <c r="AY404" s="9">
        <f t="shared" si="33"/>
        <v>438852781.56908339</v>
      </c>
      <c r="AZ404" s="9">
        <f t="shared" si="33"/>
        <v>439284951.0187149</v>
      </c>
      <c r="BA404" s="9">
        <f t="shared" si="33"/>
        <v>439674286.5524922</v>
      </c>
      <c r="BB404" s="9">
        <f t="shared" si="33"/>
        <v>440024999.09199876</v>
      </c>
      <c r="BC404" s="9">
        <f t="shared" si="33"/>
        <v>440340892.15338099</v>
      </c>
      <c r="BD404" s="9">
        <f t="shared" si="33"/>
        <v>440625400.00971878</v>
      </c>
      <c r="BE404" s="9">
        <f t="shared" si="33"/>
        <v>440881622.52099305</v>
      </c>
    </row>
    <row r="405" spans="1:57" s="8" customFormat="1" ht="12" customHeight="1" x14ac:dyDescent="0.25">
      <c r="A405" s="8" t="s">
        <v>132</v>
      </c>
      <c r="B405" s="9">
        <v>244223362.40195179</v>
      </c>
      <c r="C405" s="9">
        <v>243023482.89865267</v>
      </c>
      <c r="D405" s="9">
        <v>211516984.68559727</v>
      </c>
      <c r="E405" s="9">
        <v>192231792.99881107</v>
      </c>
      <c r="F405" s="9">
        <v>241224536.37230599</v>
      </c>
      <c r="G405" s="9">
        <v>239897645.86040726</v>
      </c>
      <c r="H405" s="9">
        <v>242918881.90287566</v>
      </c>
      <c r="I405" s="9">
        <v>235021025.80253926</v>
      </c>
      <c r="J405" s="9">
        <v>229431950.83018279</v>
      </c>
      <c r="K405" s="9">
        <v>356139564.08309996</v>
      </c>
      <c r="L405" s="9">
        <v>389891862.55352336</v>
      </c>
      <c r="M405" s="9">
        <v>344740115.09526509</v>
      </c>
      <c r="N405" s="9">
        <v>451686502.07076651</v>
      </c>
      <c r="O405" s="9">
        <v>389936667.26076245</v>
      </c>
      <c r="P405" s="9">
        <v>316961179.66620082</v>
      </c>
      <c r="Q405" s="9">
        <v>425912877.51259798</v>
      </c>
      <c r="R405" s="9">
        <v>475618344.04955971</v>
      </c>
      <c r="S405" s="9">
        <v>541174478.77763462</v>
      </c>
      <c r="T405" s="9">
        <v>551080339.54640484</v>
      </c>
      <c r="U405" s="9">
        <v>570671301.0724386</v>
      </c>
      <c r="V405" s="9">
        <v>503755437.98804015</v>
      </c>
      <c r="W405" s="9">
        <v>492639910.20738983</v>
      </c>
      <c r="X405" s="9">
        <v>533085336.61266232</v>
      </c>
      <c r="Y405" s="9">
        <v>572375462.14580894</v>
      </c>
      <c r="Z405" s="9">
        <v>623951742.92411005</v>
      </c>
      <c r="AA405" s="9">
        <v>399689234.79609424</v>
      </c>
      <c r="AB405" s="9">
        <f>AVERAGE($Y405:AA405)</f>
        <v>532005479.95533776</v>
      </c>
      <c r="AC405" s="9">
        <f>AVERAGE($X405:Z405)</f>
        <v>576470847.22752714</v>
      </c>
      <c r="AD405" s="9">
        <f t="shared" ref="AD405:BE405" si="34">AC405*(1+0.01*AD$374)</f>
        <v>582235555.6998024</v>
      </c>
      <c r="AE405" s="9">
        <f t="shared" si="34"/>
        <v>587475675.70110059</v>
      </c>
      <c r="AF405" s="9">
        <f t="shared" si="34"/>
        <v>592234228.67427945</v>
      </c>
      <c r="AG405" s="9">
        <f t="shared" si="34"/>
        <v>596551616.20131493</v>
      </c>
      <c r="AH405" s="9">
        <f t="shared" si="34"/>
        <v>600465591.35521173</v>
      </c>
      <c r="AI405" s="9">
        <f t="shared" si="34"/>
        <v>604011280.62560511</v>
      </c>
      <c r="AJ405" s="9">
        <f t="shared" si="34"/>
        <v>607221244.21547461</v>
      </c>
      <c r="AK405" s="9">
        <f t="shared" si="34"/>
        <v>610125564.60269868</v>
      </c>
      <c r="AL405" s="9">
        <f t="shared" si="34"/>
        <v>612751955.0981406</v>
      </c>
      <c r="AM405" s="9">
        <f t="shared" si="34"/>
        <v>615125881.71893883</v>
      </c>
      <c r="AN405" s="9">
        <f t="shared" si="34"/>
        <v>617270693.04796779</v>
      </c>
      <c r="AO405" s="9">
        <f t="shared" si="34"/>
        <v>619207753.88931048</v>
      </c>
      <c r="AP405" s="9">
        <f t="shared" si="34"/>
        <v>620956579.4784745</v>
      </c>
      <c r="AQ405" s="9">
        <f t="shared" si="34"/>
        <v>622534967.78872681</v>
      </c>
      <c r="AR405" s="9">
        <f t="shared" si="34"/>
        <v>623959128.11413264</v>
      </c>
      <c r="AS405" s="9">
        <f t="shared" si="34"/>
        <v>625243804.62681484</v>
      </c>
      <c r="AT405" s="9">
        <f t="shared" si="34"/>
        <v>626402394.01974285</v>
      </c>
      <c r="AU405" s="9">
        <f t="shared" si="34"/>
        <v>627447056.67396021</v>
      </c>
      <c r="AV405" s="9">
        <f t="shared" si="34"/>
        <v>628388821.04535675</v>
      </c>
      <c r="AW405" s="9">
        <f t="shared" si="34"/>
        <v>629237681.16363239</v>
      </c>
      <c r="AX405" s="9">
        <f t="shared" si="34"/>
        <v>630002687.2858144</v>
      </c>
      <c r="AY405" s="9">
        <f t="shared" si="34"/>
        <v>630692029.85774386</v>
      </c>
      <c r="AZ405" s="9">
        <f t="shared" si="34"/>
        <v>631313117.01698685</v>
      </c>
      <c r="BA405" s="9">
        <f t="shared" si="34"/>
        <v>631872645.92601144</v>
      </c>
      <c r="BB405" s="9">
        <f t="shared" si="34"/>
        <v>632376668.26044238</v>
      </c>
      <c r="BC405" s="9">
        <f t="shared" si="34"/>
        <v>632830650.19804978</v>
      </c>
      <c r="BD405" s="9">
        <f t="shared" si="34"/>
        <v>633239527.26334393</v>
      </c>
      <c r="BE405" s="9">
        <f t="shared" si="34"/>
        <v>633607754.38304687</v>
      </c>
    </row>
    <row r="406" spans="1:57" s="8" customFormat="1" ht="12" customHeight="1" x14ac:dyDescent="0.25">
      <c r="A406" s="8" t="s">
        <v>133</v>
      </c>
      <c r="B406" s="9">
        <v>646945620.05064833</v>
      </c>
      <c r="C406" s="9">
        <v>682364142.69440019</v>
      </c>
      <c r="D406" s="9">
        <v>708609547.44790804</v>
      </c>
      <c r="E406" s="9">
        <v>664955375.77355289</v>
      </c>
      <c r="F406" s="9">
        <v>614927602.70262575</v>
      </c>
      <c r="G406" s="9">
        <v>793920883.96688902</v>
      </c>
      <c r="H406" s="9">
        <v>708357974.86341608</v>
      </c>
      <c r="I406" s="9">
        <v>657407575.88374853</v>
      </c>
      <c r="J406" s="9">
        <v>690463250.33456004</v>
      </c>
      <c r="K406" s="9">
        <v>525533307.26694471</v>
      </c>
      <c r="L406" s="9">
        <v>738264025.29435253</v>
      </c>
      <c r="M406" s="9">
        <v>944140048.21167815</v>
      </c>
      <c r="N406" s="9">
        <v>937135492.57780993</v>
      </c>
      <c r="O406" s="9">
        <v>1038820015.8853549</v>
      </c>
      <c r="P406" s="9">
        <v>1475312658.0146778</v>
      </c>
      <c r="Q406" s="9">
        <v>1364843411.0315735</v>
      </c>
      <c r="R406" s="9">
        <v>1665791964.4299426</v>
      </c>
      <c r="S406" s="9">
        <v>1534131883.3355982</v>
      </c>
      <c r="T406" s="9">
        <v>1339566936.3483765</v>
      </c>
      <c r="U406" s="9">
        <v>1461435244.1304178</v>
      </c>
      <c r="V406" s="9">
        <v>1120532363.7196486</v>
      </c>
      <c r="W406" s="9">
        <v>1169646963.2747595</v>
      </c>
      <c r="X406" s="9">
        <v>1118773270.091222</v>
      </c>
      <c r="Y406" s="9">
        <v>1338860381.6873269</v>
      </c>
      <c r="Z406" s="9">
        <v>1173078149.7185111</v>
      </c>
      <c r="AA406" s="9">
        <v>581782373.41678822</v>
      </c>
      <c r="AB406" s="9">
        <f>AVERAGE($Y406:AA406)</f>
        <v>1031240301.607542</v>
      </c>
      <c r="AC406" s="9">
        <f>AVERAGE($X406:Z406)</f>
        <v>1210237267.1656868</v>
      </c>
      <c r="AD406" s="9">
        <f t="shared" ref="AD406:BE406" si="35">AC406*(1+0.01*AD$374)</f>
        <v>1222339639.8373437</v>
      </c>
      <c r="AE406" s="9">
        <f t="shared" si="35"/>
        <v>1233340696.5958796</v>
      </c>
      <c r="AF406" s="9">
        <f t="shared" si="35"/>
        <v>1243330756.2383063</v>
      </c>
      <c r="AG406" s="9">
        <f t="shared" si="35"/>
        <v>1252394637.4512835</v>
      </c>
      <c r="AH406" s="9">
        <f t="shared" si="35"/>
        <v>1260611598.6676013</v>
      </c>
      <c r="AI406" s="9">
        <f t="shared" si="35"/>
        <v>1268055384.0965736</v>
      </c>
      <c r="AJ406" s="9">
        <f t="shared" si="35"/>
        <v>1274794350.3103702</v>
      </c>
      <c r="AK406" s="9">
        <f t="shared" si="35"/>
        <v>1280891652.1692801</v>
      </c>
      <c r="AL406" s="9">
        <f t="shared" si="35"/>
        <v>1286405470.7274959</v>
      </c>
      <c r="AM406" s="9">
        <f t="shared" si="35"/>
        <v>1291389269.0927112</v>
      </c>
      <c r="AN406" s="9">
        <f t="shared" si="35"/>
        <v>1295892065.0518024</v>
      </c>
      <c r="AO406" s="9">
        <f t="shared" si="35"/>
        <v>1299958711.6658244</v>
      </c>
      <c r="AP406" s="9">
        <f t="shared" si="35"/>
        <v>1303630179.0296266</v>
      </c>
      <c r="AQ406" s="9">
        <f t="shared" si="35"/>
        <v>1306943832.0344803</v>
      </c>
      <c r="AR406" s="9">
        <f t="shared" si="35"/>
        <v>1309933700.3140547</v>
      </c>
      <c r="AS406" s="9">
        <f t="shared" si="35"/>
        <v>1312630737.6393209</v>
      </c>
      <c r="AT406" s="9">
        <f t="shared" si="35"/>
        <v>1315063068.8966739</v>
      </c>
      <c r="AU406" s="9">
        <f t="shared" si="35"/>
        <v>1317256223.4713252</v>
      </c>
      <c r="AV406" s="9">
        <f t="shared" si="35"/>
        <v>1319233354.3958716</v>
      </c>
      <c r="AW406" s="9">
        <f t="shared" si="35"/>
        <v>1321015443.0386689</v>
      </c>
      <c r="AX406" s="9">
        <f t="shared" si="35"/>
        <v>1322621489.4209399</v>
      </c>
      <c r="AY406" s="9">
        <f t="shared" si="35"/>
        <v>1324068688.4847004</v>
      </c>
      <c r="AZ406" s="9">
        <f t="shared" si="35"/>
        <v>1325372592.8016124</v>
      </c>
      <c r="BA406" s="9">
        <f t="shared" si="35"/>
        <v>1326547262.3291607</v>
      </c>
      <c r="BB406" s="9">
        <f t="shared" si="35"/>
        <v>1327605401.8960543</v>
      </c>
      <c r="BC406" s="9">
        <f t="shared" si="35"/>
        <v>1328558487.1425242</v>
      </c>
      <c r="BD406" s="9">
        <f t="shared" si="35"/>
        <v>1329416879.6605296</v>
      </c>
      <c r="BE406" s="9">
        <f t="shared" si="35"/>
        <v>1330189932.0797262</v>
      </c>
    </row>
    <row r="407" spans="1:57" s="8" customFormat="1" ht="12" customHeight="1" x14ac:dyDescent="0.25">
      <c r="A407" s="8" t="s">
        <v>134</v>
      </c>
      <c r="B407" s="9">
        <v>1370118247.7133081</v>
      </c>
      <c r="C407" s="9">
        <v>1067646746.4511623</v>
      </c>
      <c r="D407" s="9">
        <v>1116042788.7054346</v>
      </c>
      <c r="E407" s="9">
        <v>1300583854.0199978</v>
      </c>
      <c r="F407" s="9">
        <v>1148228481.0744793</v>
      </c>
      <c r="G407" s="9">
        <v>1275889378.6680112</v>
      </c>
      <c r="H407" s="9">
        <v>1275162808.8042204</v>
      </c>
      <c r="I407" s="9">
        <v>1093115849.777643</v>
      </c>
      <c r="J407" s="9">
        <v>1220781078.9048731</v>
      </c>
      <c r="K407" s="9">
        <v>1466951778.1441047</v>
      </c>
      <c r="L407" s="9">
        <v>1768288456.7661066</v>
      </c>
      <c r="M407" s="9">
        <v>1598116229.5584753</v>
      </c>
      <c r="N407" s="9">
        <v>1482690776.7912817</v>
      </c>
      <c r="O407" s="9">
        <v>1640925862.7500217</v>
      </c>
      <c r="P407" s="9">
        <v>1330756284.1447444</v>
      </c>
      <c r="Q407" s="9">
        <v>1572058164.2353909</v>
      </c>
      <c r="R407" s="9">
        <v>1592260800.8790827</v>
      </c>
      <c r="S407" s="9">
        <v>1974915716.5290544</v>
      </c>
      <c r="T407" s="9">
        <v>1822137268.3372195</v>
      </c>
      <c r="U407" s="9">
        <v>1951389700.6786084</v>
      </c>
      <c r="V407" s="9">
        <v>1270798973.4328282</v>
      </c>
      <c r="W407" s="9">
        <v>1291724050.9276836</v>
      </c>
      <c r="X407" s="9">
        <v>1264081824.4493217</v>
      </c>
      <c r="Y407" s="9">
        <v>1388201542.200937</v>
      </c>
      <c r="Z407" s="9">
        <v>2389754816.3074794</v>
      </c>
      <c r="AA407" s="9">
        <v>1096533093.154726</v>
      </c>
      <c r="AB407" s="9">
        <f>AVERAGE($Y407:AA407)</f>
        <v>1624829817.2210474</v>
      </c>
      <c r="AC407" s="9">
        <f>AVERAGE($X407:Z407)</f>
        <v>1680679394.3192463</v>
      </c>
      <c r="AD407" s="9">
        <f t="shared" ref="AD407:BE407" si="36">AC407*(1+0.01*AD$374)</f>
        <v>1697486188.2624388</v>
      </c>
      <c r="AE407" s="9">
        <f t="shared" si="36"/>
        <v>1712763563.9568005</v>
      </c>
      <c r="AF407" s="9">
        <f t="shared" si="36"/>
        <v>1726636948.8248506</v>
      </c>
      <c r="AG407" s="9">
        <f t="shared" si="36"/>
        <v>1739224132.1817837</v>
      </c>
      <c r="AH407" s="9">
        <f t="shared" si="36"/>
        <v>1750635181.7130284</v>
      </c>
      <c r="AI407" s="9">
        <f t="shared" si="36"/>
        <v>1760972507.3975258</v>
      </c>
      <c r="AJ407" s="9">
        <f t="shared" si="36"/>
        <v>1770331037.3005643</v>
      </c>
      <c r="AK407" s="9">
        <f t="shared" si="36"/>
        <v>1778798475.7717109</v>
      </c>
      <c r="AL407" s="9">
        <f t="shared" si="36"/>
        <v>1786455619.9418879</v>
      </c>
      <c r="AM407" s="9">
        <f t="shared" si="36"/>
        <v>1793376715.0404346</v>
      </c>
      <c r="AN407" s="9">
        <f t="shared" si="36"/>
        <v>1799629832.9955542</v>
      </c>
      <c r="AO407" s="9">
        <f t="shared" si="36"/>
        <v>1805277262.1018908</v>
      </c>
      <c r="AP407" s="9">
        <f t="shared" si="36"/>
        <v>1810375898.3054423</v>
      </c>
      <c r="AQ407" s="9">
        <f t="shared" si="36"/>
        <v>1814977630.9377751</v>
      </c>
      <c r="AR407" s="9">
        <f t="shared" si="36"/>
        <v>1819129717.5951109</v>
      </c>
      <c r="AS407" s="9">
        <f t="shared" si="36"/>
        <v>1822875144.3649378</v>
      </c>
      <c r="AT407" s="9">
        <f t="shared" si="36"/>
        <v>1826252968.8092022</v>
      </c>
      <c r="AU407" s="9">
        <f t="shared" si="36"/>
        <v>1829298644.0682409</v>
      </c>
      <c r="AV407" s="9">
        <f t="shared" si="36"/>
        <v>1832044323.1965482</v>
      </c>
      <c r="AW407" s="9">
        <f t="shared" si="36"/>
        <v>1834519143.4173913</v>
      </c>
      <c r="AX407" s="9">
        <f t="shared" si="36"/>
        <v>1836749490.4197817</v>
      </c>
      <c r="AY407" s="9">
        <f t="shared" si="36"/>
        <v>1838759243.145077</v>
      </c>
      <c r="AZ407" s="9">
        <f t="shared" si="36"/>
        <v>1840569999.7438471</v>
      </c>
      <c r="BA407" s="9">
        <f t="shared" si="36"/>
        <v>1842201285.5451088</v>
      </c>
      <c r="BB407" s="9">
        <f t="shared" si="36"/>
        <v>1843670743.9849048</v>
      </c>
      <c r="BC407" s="9">
        <f t="shared" si="36"/>
        <v>1844994311.5019779</v>
      </c>
      <c r="BD407" s="9">
        <f t="shared" si="36"/>
        <v>1846186377.4351549</v>
      </c>
      <c r="BE407" s="9">
        <f t="shared" si="36"/>
        <v>1847259929.9582195</v>
      </c>
    </row>
    <row r="408" spans="1:57" s="8" customFormat="1" ht="12" customHeight="1" x14ac:dyDescent="0.25">
      <c r="A408" s="41" t="s">
        <v>135</v>
      </c>
      <c r="B408" s="42">
        <v>106292779.49400114</v>
      </c>
      <c r="C408" s="42">
        <v>127518848.9671299</v>
      </c>
      <c r="D408" s="42">
        <v>122158678.36666553</v>
      </c>
      <c r="E408" s="42">
        <v>111829256.87287103</v>
      </c>
      <c r="F408" s="42">
        <v>102520714.31997487</v>
      </c>
      <c r="G408" s="42">
        <v>91054385.297531873</v>
      </c>
      <c r="H408" s="42">
        <v>77076792.685233057</v>
      </c>
      <c r="I408" s="42">
        <v>65754163.36637824</v>
      </c>
      <c r="J408" s="43">
        <v>46261229.162547737</v>
      </c>
      <c r="K408" s="43">
        <v>52920534.543954022</v>
      </c>
      <c r="L408" s="42">
        <v>57195108.310856529</v>
      </c>
      <c r="M408" s="42">
        <v>57820596.081237696</v>
      </c>
      <c r="N408" s="42">
        <v>56600205.517114744</v>
      </c>
      <c r="O408" s="42">
        <v>56863492.980319932</v>
      </c>
      <c r="P408" s="42">
        <v>47117821.242781073</v>
      </c>
      <c r="Q408" s="42">
        <v>49446798.055362284</v>
      </c>
      <c r="R408" s="42">
        <v>49766609.683165446</v>
      </c>
      <c r="S408" s="42">
        <v>52036280.020903729</v>
      </c>
      <c r="T408" s="42">
        <v>50447275.966256037</v>
      </c>
      <c r="U408" s="42">
        <v>46558242.470144361</v>
      </c>
      <c r="V408" s="42">
        <v>45080655.391844466</v>
      </c>
      <c r="W408" s="42">
        <v>47558210.430098221</v>
      </c>
      <c r="X408" s="42">
        <v>48746521.473326392</v>
      </c>
      <c r="Y408" s="42">
        <v>50016103.957477465</v>
      </c>
      <c r="Z408" s="43">
        <v>51670231.461653374</v>
      </c>
      <c r="AA408" s="44">
        <v>37126687.768078677</v>
      </c>
      <c r="AB408" s="42">
        <f>AVERAGE($Y408:AA408)</f>
        <v>46271007.729069836</v>
      </c>
      <c r="AC408" s="42">
        <f>AVERAGE($X408:Z408)</f>
        <v>50144285.630819082</v>
      </c>
      <c r="AD408" s="42">
        <f t="shared" ref="AD408:BE408" si="37">AC408*(1+0.01*AD$374)</f>
        <v>50645728.487127274</v>
      </c>
      <c r="AE408" s="42">
        <f t="shared" si="37"/>
        <v>51101540.043511413</v>
      </c>
      <c r="AF408" s="42">
        <f t="shared" si="37"/>
        <v>51515462.517863855</v>
      </c>
      <c r="AG408" s="42">
        <f t="shared" si="37"/>
        <v>51891010.239619084</v>
      </c>
      <c r="AH408" s="42">
        <f t="shared" si="37"/>
        <v>52231467.157801226</v>
      </c>
      <c r="AI408" s="42">
        <f t="shared" si="37"/>
        <v>52539888.748221323</v>
      </c>
      <c r="AJ408" s="42">
        <f t="shared" si="37"/>
        <v>52819107.258383758</v>
      </c>
      <c r="AK408" s="42">
        <f t="shared" si="37"/>
        <v>53071739.411008283</v>
      </c>
      <c r="AL408" s="42">
        <f t="shared" si="37"/>
        <v>53300195.846949317</v>
      </c>
      <c r="AM408" s="42">
        <f t="shared" si="37"/>
        <v>53506691.726337522</v>
      </c>
      <c r="AN408" s="42">
        <f t="shared" si="37"/>
        <v>53693258.024398036</v>
      </c>
      <c r="AO408" s="42">
        <f t="shared" si="37"/>
        <v>53861753.157464534</v>
      </c>
      <c r="AP408" s="42">
        <f t="shared" si="37"/>
        <v>54013874.657247707</v>
      </c>
      <c r="AQ408" s="42">
        <f t="shared" si="37"/>
        <v>54151170.679494604</v>
      </c>
      <c r="AR408" s="42">
        <f t="shared" si="37"/>
        <v>54275051.188777395</v>
      </c>
      <c r="AS408" s="42">
        <f t="shared" si="37"/>
        <v>54386798.706114925</v>
      </c>
      <c r="AT408" s="42">
        <f t="shared" si="37"/>
        <v>54487578.542124376</v>
      </c>
      <c r="AU408" s="42">
        <f t="shared" si="37"/>
        <v>54578448.466896564</v>
      </c>
      <c r="AV408" s="42">
        <f t="shared" si="37"/>
        <v>54660367.790073715</v>
      </c>
      <c r="AW408" s="42">
        <f t="shared" si="37"/>
        <v>54734205.841791578</v>
      </c>
      <c r="AX408" s="42">
        <f t="shared" si="37"/>
        <v>54800749.85817074</v>
      </c>
      <c r="AY408" s="42">
        <f t="shared" si="37"/>
        <v>54860712.284702033</v>
      </c>
      <c r="AZ408" s="42">
        <f t="shared" si="37"/>
        <v>54914737.517833069</v>
      </c>
      <c r="BA408" s="42">
        <f t="shared" si="37"/>
        <v>54963408.109880812</v>
      </c>
      <c r="BB408" s="42">
        <f t="shared" si="37"/>
        <v>55007250.465523891</v>
      </c>
      <c r="BC408" s="42">
        <f t="shared" si="37"/>
        <v>55046740.059941553</v>
      </c>
      <c r="BD408" s="42">
        <f t="shared" si="37"/>
        <v>55082306.209467776</v>
      </c>
      <c r="BE408" s="42">
        <f t="shared" si="37"/>
        <v>55114336.425663792</v>
      </c>
    </row>
    <row r="409" spans="1:57" s="8" customFormat="1" ht="12" customHeight="1" x14ac:dyDescent="0.25">
      <c r="A409" s="8" t="s">
        <v>136</v>
      </c>
      <c r="B409" s="9">
        <v>35440296.00098747</v>
      </c>
      <c r="C409" s="9">
        <v>42652020.01778914</v>
      </c>
      <c r="D409" s="9">
        <v>32916923.826494783</v>
      </c>
      <c r="E409" s="9">
        <v>37400197.228941843</v>
      </c>
      <c r="F409" s="9">
        <v>39713557.455224589</v>
      </c>
      <c r="G409" s="9">
        <v>37373297.305221781</v>
      </c>
      <c r="H409" s="9">
        <v>42413388.774183765</v>
      </c>
      <c r="I409" s="9">
        <v>47645158.850263037</v>
      </c>
      <c r="J409" s="9">
        <v>75113168.527974561</v>
      </c>
      <c r="K409" s="9">
        <v>87787931.973805889</v>
      </c>
      <c r="L409" s="9">
        <v>77705624.389686063</v>
      </c>
      <c r="M409" s="9">
        <v>64945000.978003323</v>
      </c>
      <c r="N409" s="9">
        <v>65490210.752145559</v>
      </c>
      <c r="O409" s="9">
        <v>75016507.159294307</v>
      </c>
      <c r="P409" s="9">
        <v>32940277.897067953</v>
      </c>
      <c r="Q409" s="9">
        <v>31211876.242894717</v>
      </c>
      <c r="R409" s="9">
        <v>32098127.577359475</v>
      </c>
      <c r="S409" s="9">
        <v>31805965.81875978</v>
      </c>
      <c r="T409" s="9">
        <v>30506387.31000546</v>
      </c>
      <c r="U409" s="9">
        <v>27156750.673558261</v>
      </c>
      <c r="V409" s="9">
        <v>22249244.155636255</v>
      </c>
      <c r="W409" s="9">
        <v>24625484.111035094</v>
      </c>
      <c r="X409" s="9">
        <v>21476150.02376109</v>
      </c>
      <c r="Y409" s="9">
        <v>20404386.451204639</v>
      </c>
      <c r="Z409" s="9">
        <v>25305321.695736811</v>
      </c>
      <c r="AA409" s="9">
        <v>13790801.774103522</v>
      </c>
      <c r="AB409" s="9">
        <f>AVERAGE($Y409:AA409)</f>
        <v>19833503.307014991</v>
      </c>
      <c r="AC409" s="9">
        <f>AVERAGE($X409:Z409)</f>
        <v>22395286.056900848</v>
      </c>
      <c r="AD409" s="9">
        <f t="shared" ref="AD409:BE409" si="38">AC409*(1+0.01*AD$374)</f>
        <v>22619238.917469855</v>
      </c>
      <c r="AE409" s="9">
        <f t="shared" si="38"/>
        <v>22822812.067727081</v>
      </c>
      <c r="AF409" s="9">
        <f t="shared" si="38"/>
        <v>23007676.84547567</v>
      </c>
      <c r="AG409" s="9">
        <f t="shared" si="38"/>
        <v>23175402.809679188</v>
      </c>
      <c r="AH409" s="9">
        <f t="shared" si="38"/>
        <v>23327456.627513494</v>
      </c>
      <c r="AI409" s="9">
        <f t="shared" si="38"/>
        <v>23465202.926153298</v>
      </c>
      <c r="AJ409" s="9">
        <f t="shared" si="38"/>
        <v>23589906.635236077</v>
      </c>
      <c r="AK409" s="9">
        <f t="shared" si="38"/>
        <v>23702736.427385308</v>
      </c>
      <c r="AL409" s="9">
        <f t="shared" si="38"/>
        <v>23804768.935577925</v>
      </c>
      <c r="AM409" s="9">
        <f t="shared" si="38"/>
        <v>23896993.48779346</v>
      </c>
      <c r="AN409" s="9">
        <f t="shared" si="38"/>
        <v>23980317.151917499</v>
      </c>
      <c r="AO409" s="9">
        <f t="shared" si="38"/>
        <v>24055569.928116202</v>
      </c>
      <c r="AP409" s="9">
        <f t="shared" si="38"/>
        <v>24123509.962762047</v>
      </c>
      <c r="AQ409" s="9">
        <f t="shared" si="38"/>
        <v>24184828.688395742</v>
      </c>
      <c r="AR409" s="9">
        <f t="shared" si="38"/>
        <v>24240155.819042061</v>
      </c>
      <c r="AS409" s="9">
        <f t="shared" si="38"/>
        <v>24290064.150279395</v>
      </c>
      <c r="AT409" s="9">
        <f t="shared" si="38"/>
        <v>24335074.129538368</v>
      </c>
      <c r="AU409" s="9">
        <f t="shared" si="38"/>
        <v>24375658.174831685</v>
      </c>
      <c r="AV409" s="9">
        <f t="shared" si="38"/>
        <v>24412244.730070442</v>
      </c>
      <c r="AW409" s="9">
        <f t="shared" si="38"/>
        <v>24445222.052796312</v>
      </c>
      <c r="AX409" s="9">
        <f t="shared" si="38"/>
        <v>24474941.735975336</v>
      </c>
      <c r="AY409" s="9">
        <f t="shared" si="38"/>
        <v>24501721.969813365</v>
      </c>
      <c r="AZ409" s="9">
        <f t="shared" si="38"/>
        <v>24525850.55266263</v>
      </c>
      <c r="BA409" s="9">
        <f t="shared" si="38"/>
        <v>24547587.662240636</v>
      </c>
      <c r="BB409" s="9">
        <f t="shared" si="38"/>
        <v>24567168.399779983</v>
      </c>
      <c r="BC409" s="9">
        <f t="shared" si="38"/>
        <v>24584805.120537471</v>
      </c>
      <c r="BD409" s="9">
        <f t="shared" si="38"/>
        <v>24600689.564448919</v>
      </c>
      <c r="BE409" s="9">
        <f t="shared" si="38"/>
        <v>24614994.800731581</v>
      </c>
    </row>
    <row r="410" spans="1:57" s="8" customFormat="1" ht="12" customHeight="1" x14ac:dyDescent="0.25">
      <c r="A410" s="8" t="s">
        <v>137</v>
      </c>
      <c r="B410" s="9">
        <v>143314970.86684099</v>
      </c>
      <c r="C410" s="9">
        <v>190474320.50258479</v>
      </c>
      <c r="D410" s="9">
        <v>204817952.41341156</v>
      </c>
      <c r="E410" s="9">
        <v>223770148.0670698</v>
      </c>
      <c r="F410" s="9">
        <v>218273229.46770862</v>
      </c>
      <c r="G410" s="9">
        <v>166576301.81274179</v>
      </c>
      <c r="H410" s="9">
        <v>157286750.26066059</v>
      </c>
      <c r="I410" s="9">
        <v>171063475.08743346</v>
      </c>
      <c r="J410" s="9">
        <v>217801664.16144326</v>
      </c>
      <c r="K410" s="9">
        <v>257160897.69955158</v>
      </c>
      <c r="L410" s="9">
        <v>234251562.75634661</v>
      </c>
      <c r="M410" s="9">
        <v>109960644.8201939</v>
      </c>
      <c r="N410" s="9">
        <v>68180415.257065922</v>
      </c>
      <c r="O410" s="9">
        <v>63570265.198840819</v>
      </c>
      <c r="P410" s="9">
        <v>36846600.880359776</v>
      </c>
      <c r="Q410" s="9">
        <v>53744815.819183461</v>
      </c>
      <c r="R410" s="9">
        <v>58771493.52765844</v>
      </c>
      <c r="S410" s="9">
        <v>65824403.436266996</v>
      </c>
      <c r="T410" s="9">
        <v>69403357.719235584</v>
      </c>
      <c r="U410" s="9">
        <v>61610397.468427911</v>
      </c>
      <c r="V410" s="9">
        <v>52324691.426670447</v>
      </c>
      <c r="W410" s="9">
        <v>55502866.61592339</v>
      </c>
      <c r="X410" s="9">
        <v>53929354.261590563</v>
      </c>
      <c r="Y410" s="9">
        <v>57190792.044373751</v>
      </c>
      <c r="Z410" s="9">
        <v>63355239.49299404</v>
      </c>
      <c r="AA410" s="9">
        <v>46678978.112173304</v>
      </c>
      <c r="AB410" s="9">
        <f>AVERAGE($Y410:AA410)</f>
        <v>55741669.883180358</v>
      </c>
      <c r="AC410" s="9">
        <f>AVERAGE($X410:Z410)</f>
        <v>58158461.932986118</v>
      </c>
      <c r="AD410" s="9">
        <f t="shared" ref="AD410:BE410" si="39">AC410*(1+0.01*AD$374)</f>
        <v>58740046.55231598</v>
      </c>
      <c r="AE410" s="9">
        <f t="shared" si="39"/>
        <v>59268706.971286818</v>
      </c>
      <c r="AF410" s="9">
        <f t="shared" si="39"/>
        <v>59748783.497754239</v>
      </c>
      <c r="AG410" s="9">
        <f t="shared" si="39"/>
        <v>60184352.129452869</v>
      </c>
      <c r="AH410" s="9">
        <f t="shared" si="39"/>
        <v>60579221.663774215</v>
      </c>
      <c r="AI410" s="9">
        <f t="shared" si="39"/>
        <v>60936935.909776635</v>
      </c>
      <c r="AJ410" s="9">
        <f t="shared" si="39"/>
        <v>61260779.771344908</v>
      </c>
      <c r="AK410" s="9">
        <f t="shared" si="39"/>
        <v>61553788.18190708</v>
      </c>
      <c r="AL410" s="9">
        <f t="shared" si="39"/>
        <v>61818757.056543045</v>
      </c>
      <c r="AM410" s="9">
        <f t="shared" si="39"/>
        <v>62058255.587425224</v>
      </c>
      <c r="AN410" s="9">
        <f t="shared" si="39"/>
        <v>62274639.344960734</v>
      </c>
      <c r="AO410" s="9">
        <f t="shared" si="39"/>
        <v>62470063.761902049</v>
      </c>
      <c r="AP410" s="9">
        <f t="shared" si="39"/>
        <v>62646497.673424184</v>
      </c>
      <c r="AQ410" s="9">
        <f t="shared" si="39"/>
        <v>62805736.665124752</v>
      </c>
      <c r="AR410" s="9">
        <f t="shared" si="39"/>
        <v>62949416.045391642</v>
      </c>
      <c r="AS410" s="9">
        <f t="shared" si="39"/>
        <v>63079023.310734473</v>
      </c>
      <c r="AT410" s="9">
        <f t="shared" si="39"/>
        <v>63195910.01442232</v>
      </c>
      <c r="AU410" s="9">
        <f t="shared" si="39"/>
        <v>63301302.981820948</v>
      </c>
      <c r="AV410" s="9">
        <f t="shared" si="39"/>
        <v>63396314.841669768</v>
      </c>
      <c r="AW410" s="9">
        <f t="shared" si="39"/>
        <v>63481953.862467781</v>
      </c>
      <c r="AX410" s="9">
        <f t="shared" si="39"/>
        <v>63559133.098242491</v>
      </c>
      <c r="AY410" s="9">
        <f t="shared" si="39"/>
        <v>63628678.859179333</v>
      </c>
      <c r="AZ410" s="9">
        <f t="shared" si="39"/>
        <v>63691338.530664235</v>
      </c>
      <c r="BA410" s="9">
        <f t="shared" si="39"/>
        <v>63747787.769879743</v>
      </c>
      <c r="BB410" s="9">
        <f t="shared" si="39"/>
        <v>63798637.112723976</v>
      </c>
      <c r="BC410" s="9">
        <f t="shared" si="39"/>
        <v>63844438.025924683</v>
      </c>
      <c r="BD410" s="9">
        <f t="shared" si="39"/>
        <v>63885688.440150395</v>
      </c>
      <c r="BE410" s="9">
        <f t="shared" si="39"/>
        <v>63922837.799960926</v>
      </c>
    </row>
    <row r="411" spans="1:57" s="8" customFormat="1" ht="12" customHeight="1" x14ac:dyDescent="0.25">
      <c r="A411" s="8" t="s">
        <v>138</v>
      </c>
      <c r="B411" s="9">
        <v>67318606.19839026</v>
      </c>
      <c r="C411" s="9">
        <v>81375096.624775231</v>
      </c>
      <c r="D411" s="9">
        <v>85813734.964124709</v>
      </c>
      <c r="E411" s="9">
        <v>79217774.80262439</v>
      </c>
      <c r="F411" s="9">
        <v>71903998.56629923</v>
      </c>
      <c r="G411" s="9">
        <v>57773336.78622935</v>
      </c>
      <c r="H411" s="9">
        <v>70784320.21020551</v>
      </c>
      <c r="I411" s="9">
        <v>66314357.434305079</v>
      </c>
      <c r="J411" s="9">
        <v>58233586.363013372</v>
      </c>
      <c r="K411" s="9">
        <v>66849832.069942303</v>
      </c>
      <c r="L411" s="9">
        <v>64827892.82432162</v>
      </c>
      <c r="M411" s="9">
        <v>65501181.737275645</v>
      </c>
      <c r="N411" s="9">
        <v>58508976.27546031</v>
      </c>
      <c r="O411" s="9">
        <v>64428803.102009684</v>
      </c>
      <c r="P411" s="9">
        <v>44064911.117741607</v>
      </c>
      <c r="Q411" s="9">
        <v>43711044.903715655</v>
      </c>
      <c r="R411" s="9">
        <v>50168091.041207783</v>
      </c>
      <c r="S411" s="9">
        <v>50108615.913452789</v>
      </c>
      <c r="T411" s="9">
        <v>51677571.03255032</v>
      </c>
      <c r="U411" s="9">
        <v>46304742.968147226</v>
      </c>
      <c r="V411" s="9">
        <v>36986284.105479479</v>
      </c>
      <c r="W411" s="9">
        <v>38934832.161837466</v>
      </c>
      <c r="X411" s="9">
        <v>41152613.801322542</v>
      </c>
      <c r="Y411" s="9">
        <v>45528139.614372849</v>
      </c>
      <c r="Z411" s="9">
        <v>43420761.410667703</v>
      </c>
      <c r="AA411" s="9">
        <v>34339834.10292621</v>
      </c>
      <c r="AB411" s="9">
        <f>AVERAGE($Y411:AA411)</f>
        <v>41096245.042655587</v>
      </c>
      <c r="AC411" s="9">
        <f>AVERAGE($X411:Z411)</f>
        <v>43367171.608787701</v>
      </c>
      <c r="AD411" s="9">
        <f t="shared" ref="AD411:BE411" si="40">AC411*(1+0.01*AD$374)</f>
        <v>43800843.324875578</v>
      </c>
      <c r="AE411" s="9">
        <f t="shared" si="40"/>
        <v>44195050.914799452</v>
      </c>
      <c r="AF411" s="9">
        <f t="shared" si="40"/>
        <v>44553030.827209324</v>
      </c>
      <c r="AG411" s="9">
        <f t="shared" si="40"/>
        <v>44877822.421939678</v>
      </c>
      <c r="AH411" s="9">
        <f t="shared" si="40"/>
        <v>45172265.814850025</v>
      </c>
      <c r="AI411" s="9">
        <f t="shared" si="40"/>
        <v>45439003.527260132</v>
      </c>
      <c r="AJ411" s="9">
        <f t="shared" si="40"/>
        <v>45680485.02199544</v>
      </c>
      <c r="AK411" s="9">
        <f t="shared" si="40"/>
        <v>45898973.36576061</v>
      </c>
      <c r="AL411" s="9">
        <f t="shared" si="40"/>
        <v>46096553.395826839</v>
      </c>
      <c r="AM411" s="9">
        <f t="shared" si="40"/>
        <v>46275140.8884051</v>
      </c>
      <c r="AN411" s="9">
        <f t="shared" si="40"/>
        <v>46436492.327808872</v>
      </c>
      <c r="AO411" s="9">
        <f t="shared" si="40"/>
        <v>46582214.961186051</v>
      </c>
      <c r="AP411" s="9">
        <f t="shared" si="40"/>
        <v>46713776.894983515</v>
      </c>
      <c r="AQ411" s="9">
        <f t="shared" si="40"/>
        <v>46832517.048185058</v>
      </c>
      <c r="AR411" s="9">
        <f t="shared" si="40"/>
        <v>46939654.825450532</v>
      </c>
      <c r="AS411" s="9">
        <f t="shared" si="40"/>
        <v>47036299.412171975</v>
      </c>
      <c r="AT411" s="9">
        <f t="shared" si="40"/>
        <v>47123458.624591611</v>
      </c>
      <c r="AU411" s="9">
        <f t="shared" si="40"/>
        <v>47202047.272771515</v>
      </c>
      <c r="AV411" s="9">
        <f t="shared" si="40"/>
        <v>47272895.013478301</v>
      </c>
      <c r="AW411" s="9">
        <f t="shared" si="40"/>
        <v>47336753.684906632</v>
      </c>
      <c r="AX411" s="9">
        <f t="shared" si="40"/>
        <v>47394304.126428515</v>
      </c>
      <c r="AY411" s="9">
        <f t="shared" si="40"/>
        <v>47446162.494909562</v>
      </c>
      <c r="AZ411" s="9">
        <f t="shared" si="40"/>
        <v>47492886.095154822</v>
      </c>
      <c r="BA411" s="9">
        <f t="shared" si="40"/>
        <v>47534978.746213324</v>
      </c>
      <c r="BB411" s="9">
        <f t="shared" si="40"/>
        <v>47572895.707976528</v>
      </c>
      <c r="BC411" s="9">
        <f t="shared" si="40"/>
        <v>47607048.19407396</v>
      </c>
      <c r="BD411" s="9">
        <f t="shared" si="40"/>
        <v>47637807.497762583</v>
      </c>
      <c r="BE411" s="9">
        <f t="shared" si="40"/>
        <v>47665508.757536545</v>
      </c>
    </row>
    <row r="412" spans="1:57" s="8" customFormat="1" ht="12" customHeight="1" x14ac:dyDescent="0.25">
      <c r="A412" s="8" t="s">
        <v>139</v>
      </c>
      <c r="B412" s="9">
        <v>1553501618.1528223</v>
      </c>
      <c r="C412" s="9">
        <v>2112095838.4558311</v>
      </c>
      <c r="D412" s="9">
        <v>2192665286.6825409</v>
      </c>
      <c r="E412" s="9">
        <v>1551236994.7291615</v>
      </c>
      <c r="F412" s="9">
        <v>1549415352.0546365</v>
      </c>
      <c r="G412" s="9">
        <v>1236416527.7858782</v>
      </c>
      <c r="H412" s="9">
        <v>1235804164.4014223</v>
      </c>
      <c r="I412" s="9">
        <v>772207170.42647636</v>
      </c>
      <c r="J412" s="9">
        <v>795258325.90209937</v>
      </c>
      <c r="K412" s="9">
        <v>905734094.26590574</v>
      </c>
      <c r="L412" s="9">
        <v>855126928.56375766</v>
      </c>
      <c r="M412" s="9">
        <v>851216538.46153831</v>
      </c>
      <c r="N412" s="9">
        <v>863315828.99186349</v>
      </c>
      <c r="O412" s="9">
        <v>802094146.65614092</v>
      </c>
      <c r="P412" s="9">
        <v>154732805.26719472</v>
      </c>
      <c r="Q412" s="9">
        <v>130285593.70022786</v>
      </c>
      <c r="R412" s="9">
        <v>122071046.5116279</v>
      </c>
      <c r="S412" s="9">
        <v>128545572.60385272</v>
      </c>
      <c r="T412" s="9">
        <v>125831749.744407</v>
      </c>
      <c r="U412" s="9">
        <v>116736627.37492526</v>
      </c>
      <c r="V412" s="9">
        <v>105201642.8571429</v>
      </c>
      <c r="W412" s="9">
        <v>100151200</v>
      </c>
      <c r="X412" s="9">
        <v>94047942.857142851</v>
      </c>
      <c r="Y412" s="9">
        <v>93702342.857142866</v>
      </c>
      <c r="Z412" s="9">
        <v>88613903.617297053</v>
      </c>
      <c r="AA412" s="9">
        <v>61309244.411405496</v>
      </c>
      <c r="AB412" s="9">
        <f>AVERAGE($Y412:AA412)</f>
        <v>81208496.961948469</v>
      </c>
      <c r="AC412" s="9">
        <f>AVERAGE($X412:Z412)</f>
        <v>92121396.443860933</v>
      </c>
      <c r="AD412" s="9">
        <f t="shared" ref="AD412:BE412" si="41">AC412*(1+0.01*AD$374)</f>
        <v>93042610.40829955</v>
      </c>
      <c r="AE412" s="9">
        <f t="shared" si="41"/>
        <v>93879993.901974231</v>
      </c>
      <c r="AF412" s="9">
        <f t="shared" si="41"/>
        <v>94640421.85258022</v>
      </c>
      <c r="AG412" s="9">
        <f t="shared" si="41"/>
        <v>95330350.527885526</v>
      </c>
      <c r="AH412" s="9">
        <f t="shared" si="41"/>
        <v>95955812.957698986</v>
      </c>
      <c r="AI412" s="9">
        <f t="shared" si="41"/>
        <v>96522422.437632903</v>
      </c>
      <c r="AJ412" s="9">
        <f t="shared" si="41"/>
        <v>97035382.164659679</v>
      </c>
      <c r="AK412" s="9">
        <f t="shared" si="41"/>
        <v>97499499.389456406</v>
      </c>
      <c r="AL412" s="9">
        <f t="shared" si="41"/>
        <v>97919202.764242157</v>
      </c>
      <c r="AM412" s="9">
        <f t="shared" si="41"/>
        <v>98298561.818416283</v>
      </c>
      <c r="AN412" s="9">
        <f t="shared" si="41"/>
        <v>98641307.710405469</v>
      </c>
      <c r="AO412" s="9">
        <f t="shared" si="41"/>
        <v>98950854.586122453</v>
      </c>
      <c r="AP412" s="9">
        <f t="shared" si="41"/>
        <v>99230321.026074037</v>
      </c>
      <c r="AQ412" s="9">
        <f t="shared" si="41"/>
        <v>99482551.188224331</v>
      </c>
      <c r="AR412" s="9">
        <f t="shared" si="41"/>
        <v>99710135.355866626</v>
      </c>
      <c r="AS412" s="9">
        <f t="shared" si="41"/>
        <v>99915429.682363942</v>
      </c>
      <c r="AT412" s="9">
        <f t="shared" si="41"/>
        <v>100100574.99074316</v>
      </c>
      <c r="AU412" s="9">
        <f t="shared" si="41"/>
        <v>100267514.53847934</v>
      </c>
      <c r="AV412" s="9">
        <f t="shared" si="41"/>
        <v>100418010.69874725</v>
      </c>
      <c r="AW412" s="9">
        <f t="shared" si="41"/>
        <v>100553660.54098496</v>
      </c>
      <c r="AX412" s="9">
        <f t="shared" si="41"/>
        <v>100675910.31753904</v>
      </c>
      <c r="AY412" s="9">
        <f t="shared" si="41"/>
        <v>100786068.88090743</v>
      </c>
      <c r="AZ412" s="9">
        <f t="shared" si="41"/>
        <v>100885320.06888682</v>
      </c>
      <c r="BA412" s="9">
        <f t="shared" si="41"/>
        <v>100974734.103782</v>
      </c>
      <c r="BB412" s="9">
        <f t="shared" si="41"/>
        <v>101055278.05758291</v>
      </c>
      <c r="BC412" s="9">
        <f t="shared" si="41"/>
        <v>101127825.43834609</v>
      </c>
      <c r="BD412" s="9">
        <f t="shared" si="41"/>
        <v>101193164.95448974</v>
      </c>
      <c r="BE412" s="9">
        <f t="shared" si="41"/>
        <v>101252008.51377583</v>
      </c>
    </row>
    <row r="413" spans="1:57" s="8" customFormat="1" ht="12" customHeight="1" x14ac:dyDescent="0.25">
      <c r="A413" s="8" t="s">
        <v>140</v>
      </c>
      <c r="B413" s="9">
        <v>48586620.223599382</v>
      </c>
      <c r="C413" s="9">
        <v>57803817.189489916</v>
      </c>
      <c r="D413" s="9">
        <v>55669365.282027207</v>
      </c>
      <c r="E413" s="9">
        <v>50134467.373389274</v>
      </c>
      <c r="F413" s="9">
        <v>43559923.198598042</v>
      </c>
      <c r="G413" s="9">
        <v>36224951.436142489</v>
      </c>
      <c r="H413" s="9">
        <v>97683733.304371521</v>
      </c>
      <c r="I413" s="9">
        <v>89082369.919560254</v>
      </c>
      <c r="J413" s="9">
        <v>188449356.52166501</v>
      </c>
      <c r="K413" s="9">
        <v>172069712.18174815</v>
      </c>
      <c r="L413" s="9">
        <v>245843368.30330586</v>
      </c>
      <c r="M413" s="9">
        <v>351171925.94334537</v>
      </c>
      <c r="N413" s="9">
        <v>206852877.13809267</v>
      </c>
      <c r="O413" s="9">
        <v>137984454.12609243</v>
      </c>
      <c r="P413" s="9">
        <v>36249864.573559716</v>
      </c>
      <c r="Q413" s="9">
        <v>35764724.012821525</v>
      </c>
      <c r="R413" s="9">
        <v>26911591.480671324</v>
      </c>
      <c r="S413" s="9">
        <v>29791801.166237563</v>
      </c>
      <c r="T413" s="9">
        <v>28660710.882401992</v>
      </c>
      <c r="U413" s="9">
        <v>25486109.32573355</v>
      </c>
      <c r="V413" s="9">
        <v>23327650.014442582</v>
      </c>
      <c r="W413" s="9">
        <v>24984513.155820426</v>
      </c>
      <c r="X413" s="9">
        <v>25421307.22390582</v>
      </c>
      <c r="Y413" s="9">
        <v>24660526.071348704</v>
      </c>
      <c r="Z413" s="9">
        <v>21768075.424030941</v>
      </c>
      <c r="AA413" s="9">
        <v>12972679.108029004</v>
      </c>
      <c r="AB413" s="9">
        <f>AVERAGE($Y413:AA413)</f>
        <v>19800426.867802884</v>
      </c>
      <c r="AC413" s="9">
        <f>AVERAGE($X413:Z413)</f>
        <v>23949969.573095158</v>
      </c>
      <c r="AD413" s="9">
        <f t="shared" ref="AD413:BE413" si="42">AC413*(1+0.01*AD$374)</f>
        <v>24189469.268826108</v>
      </c>
      <c r="AE413" s="9">
        <f t="shared" si="42"/>
        <v>24407174.49224554</v>
      </c>
      <c r="AF413" s="9">
        <f t="shared" si="42"/>
        <v>24604872.60563273</v>
      </c>
      <c r="AG413" s="9">
        <f t="shared" si="42"/>
        <v>24784242.126927793</v>
      </c>
      <c r="AH413" s="9">
        <f t="shared" si="42"/>
        <v>24946851.539522566</v>
      </c>
      <c r="AI413" s="9">
        <f t="shared" si="42"/>
        <v>25094160.203178294</v>
      </c>
      <c r="AJ413" s="9">
        <f t="shared" si="42"/>
        <v>25227520.859103665</v>
      </c>
      <c r="AK413" s="9">
        <f t="shared" si="42"/>
        <v>25348183.309319612</v>
      </c>
      <c r="AL413" s="9">
        <f t="shared" si="42"/>
        <v>25457298.926796924</v>
      </c>
      <c r="AM413" s="9">
        <f t="shared" si="42"/>
        <v>25555925.718785312</v>
      </c>
      <c r="AN413" s="9">
        <f t="shared" si="42"/>
        <v>25645033.721934687</v>
      </c>
      <c r="AO413" s="9">
        <f t="shared" si="42"/>
        <v>25725510.555124968</v>
      </c>
      <c r="AP413" s="9">
        <f t="shared" si="42"/>
        <v>25798166.995343182</v>
      </c>
      <c r="AQ413" s="9">
        <f t="shared" si="42"/>
        <v>25863742.47446217</v>
      </c>
      <c r="AR413" s="9">
        <f t="shared" si="42"/>
        <v>25922910.421331849</v>
      </c>
      <c r="AS413" s="9">
        <f t="shared" si="42"/>
        <v>25976283.395070214</v>
      </c>
      <c r="AT413" s="9">
        <f t="shared" si="42"/>
        <v>26024417.972632613</v>
      </c>
      <c r="AU413" s="9">
        <f t="shared" si="42"/>
        <v>26067819.36734838</v>
      </c>
      <c r="AV413" s="9">
        <f t="shared" si="42"/>
        <v>26106945.765757684</v>
      </c>
      <c r="AW413" s="9">
        <f t="shared" si="42"/>
        <v>26142212.378288552</v>
      </c>
      <c r="AX413" s="9">
        <f t="shared" si="42"/>
        <v>26173995.205534033</v>
      </c>
      <c r="AY413" s="9">
        <f t="shared" si="42"/>
        <v>26202634.526503257</v>
      </c>
      <c r="AZ413" s="9">
        <f t="shared" si="42"/>
        <v>26228438.118545506</v>
      </c>
      <c r="BA413" s="9">
        <f t="shared" si="42"/>
        <v>26251684.220947485</v>
      </c>
      <c r="BB413" s="9">
        <f t="shared" si="42"/>
        <v>26272624.255698308</v>
      </c>
      <c r="BC413" s="9">
        <f t="shared" si="42"/>
        <v>26291485.319782857</v>
      </c>
      <c r="BD413" s="9">
        <f t="shared" si="42"/>
        <v>26308472.463746909</v>
      </c>
      <c r="BE413" s="9">
        <f t="shared" si="42"/>
        <v>26323770.771294095</v>
      </c>
    </row>
    <row r="414" spans="1:57" s="8" customFormat="1" ht="12" customHeight="1" x14ac:dyDescent="0.25">
      <c r="A414" s="8" t="s">
        <v>141</v>
      </c>
      <c r="B414" s="9">
        <v>74149781.400417313</v>
      </c>
      <c r="C414" s="9">
        <v>81353309.00257957</v>
      </c>
      <c r="D414" s="9">
        <v>91553855.049839243</v>
      </c>
      <c r="E414" s="9">
        <v>64736230.893295556</v>
      </c>
      <c r="F414" s="9">
        <v>56727131.457990013</v>
      </c>
      <c r="G414" s="9">
        <v>55669724.851311162</v>
      </c>
      <c r="H414" s="9">
        <v>46315910.128848687</v>
      </c>
      <c r="I414" s="9">
        <v>57729852.54486949</v>
      </c>
      <c r="J414" s="9">
        <v>219868456.64567789</v>
      </c>
      <c r="K414" s="9">
        <v>844572405.74943411</v>
      </c>
      <c r="L414" s="9">
        <v>899011226.46372044</v>
      </c>
      <c r="M414" s="9">
        <v>899011226.46372044</v>
      </c>
      <c r="N414" s="9">
        <v>899011226.46372044</v>
      </c>
      <c r="O414" s="9">
        <v>924256315.55599272</v>
      </c>
      <c r="P414" s="9">
        <v>119620300.18297811</v>
      </c>
      <c r="Q414" s="9">
        <v>273593421.99962097</v>
      </c>
      <c r="R414" s="9">
        <v>262741803.76312679</v>
      </c>
      <c r="S414" s="9">
        <v>207590933.97492114</v>
      </c>
      <c r="T414" s="9">
        <v>206181099.74620527</v>
      </c>
      <c r="U414" s="9">
        <v>280281055.75787568</v>
      </c>
      <c r="V414" s="9">
        <v>110393354.63207427</v>
      </c>
      <c r="W414" s="9">
        <v>162996711.57807034</v>
      </c>
      <c r="X414" s="9">
        <v>160995102.75942063</v>
      </c>
      <c r="Y414" s="9">
        <v>102197427.68692984</v>
      </c>
      <c r="Z414" s="9">
        <v>284962540.65976346</v>
      </c>
      <c r="AA414" s="9">
        <v>480881180.34672076</v>
      </c>
      <c r="AB414" s="9">
        <f>AVERAGE($Y414:AA414)</f>
        <v>289347049.5644713</v>
      </c>
      <c r="AC414" s="9">
        <f>AVERAGE($X414:Z414)</f>
        <v>182718357.0353713</v>
      </c>
      <c r="AD414" s="9">
        <f t="shared" ref="AD414:BE414" si="43">AC414*(1+0.01*AD$374)</f>
        <v>184545540.60572502</v>
      </c>
      <c r="AE414" s="9">
        <f t="shared" si="43"/>
        <v>186206450.47117653</v>
      </c>
      <c r="AF414" s="9">
        <f t="shared" si="43"/>
        <v>187714722.71999305</v>
      </c>
      <c r="AG414" s="9">
        <f t="shared" si="43"/>
        <v>189083163.0486218</v>
      </c>
      <c r="AH414" s="9">
        <f t="shared" si="43"/>
        <v>190323737.68138382</v>
      </c>
      <c r="AI414" s="9">
        <f t="shared" si="43"/>
        <v>191447580.32001862</v>
      </c>
      <c r="AJ414" s="9">
        <f t="shared" si="43"/>
        <v>192465011.25534713</v>
      </c>
      <c r="AK414" s="9">
        <f t="shared" si="43"/>
        <v>193385565.43776613</v>
      </c>
      <c r="AL414" s="9">
        <f t="shared" si="43"/>
        <v>194218026.88584879</v>
      </c>
      <c r="AM414" s="9">
        <f t="shared" si="43"/>
        <v>194970467.31533611</v>
      </c>
      <c r="AN414" s="9">
        <f t="shared" si="43"/>
        <v>195650287.29942691</v>
      </c>
      <c r="AO414" s="9">
        <f t="shared" si="43"/>
        <v>196264258.63225302</v>
      </c>
      <c r="AP414" s="9">
        <f t="shared" si="43"/>
        <v>196818566.868186</v>
      </c>
      <c r="AQ414" s="9">
        <f t="shared" si="43"/>
        <v>197318853.25768891</v>
      </c>
      <c r="AR414" s="9">
        <f t="shared" si="43"/>
        <v>197770255.50303158</v>
      </c>
      <c r="AS414" s="9">
        <f t="shared" si="43"/>
        <v>198177446.92103326</v>
      </c>
      <c r="AT414" s="9">
        <f t="shared" si="43"/>
        <v>198544673.73115304</v>
      </c>
      <c r="AU414" s="9">
        <f t="shared" si="43"/>
        <v>198875790.29108459</v>
      </c>
      <c r="AV414" s="9">
        <f t="shared" si="43"/>
        <v>199174292.18321604</v>
      </c>
      <c r="AW414" s="9">
        <f t="shared" si="43"/>
        <v>199443347.11792803</v>
      </c>
      <c r="AX414" s="9">
        <f t="shared" si="43"/>
        <v>199685823.66715744</v>
      </c>
      <c r="AY414" s="9">
        <f t="shared" si="43"/>
        <v>199904317.87685296</v>
      </c>
      <c r="AZ414" s="9">
        <f t="shared" si="43"/>
        <v>200101177.83231893</v>
      </c>
      <c r="BA414" s="9">
        <f t="shared" si="43"/>
        <v>200278526.26799867</v>
      </c>
      <c r="BB414" s="9">
        <f t="shared" si="43"/>
        <v>200438281.32464945</v>
      </c>
      <c r="BC414" s="9">
        <f t="shared" si="43"/>
        <v>200582175.56346884</v>
      </c>
      <c r="BD414" s="9">
        <f t="shared" si="43"/>
        <v>200711773.34965232</v>
      </c>
      <c r="BE414" s="9">
        <f t="shared" si="43"/>
        <v>200828486.7179893</v>
      </c>
    </row>
    <row r="415" spans="1:57" s="8" customFormat="1" ht="12" customHeight="1" x14ac:dyDescent="0.25">
      <c r="A415" s="8" t="s">
        <v>142</v>
      </c>
      <c r="B415" s="9">
        <v>56718862.901358925</v>
      </c>
      <c r="C415" s="9">
        <v>61354427.555020288</v>
      </c>
      <c r="D415" s="9">
        <v>50545186.519313157</v>
      </c>
      <c r="E415" s="9">
        <v>32866765.634768251</v>
      </c>
      <c r="F415" s="9">
        <v>23659691.249800529</v>
      </c>
      <c r="G415" s="9">
        <v>19265315.49542724</v>
      </c>
      <c r="H415" s="9">
        <v>21902836.020273507</v>
      </c>
      <c r="I415" s="9">
        <v>21478691.696969055</v>
      </c>
      <c r="J415" s="9">
        <v>30067004.432435952</v>
      </c>
      <c r="K415" s="9">
        <v>37957667.424427107</v>
      </c>
      <c r="L415" s="9">
        <v>44772557.543262064</v>
      </c>
      <c r="M415" s="9">
        <v>48246357.679757334</v>
      </c>
      <c r="N415" s="9">
        <v>47820858.233002253</v>
      </c>
      <c r="O415" s="9">
        <v>76714888.159077868</v>
      </c>
      <c r="P415" s="9">
        <v>68799044.528599814</v>
      </c>
      <c r="Q415" s="9">
        <v>61715894.675458714</v>
      </c>
      <c r="R415" s="9">
        <v>61355616.349440284</v>
      </c>
      <c r="S415" s="9">
        <v>57364546.857332312</v>
      </c>
      <c r="T415" s="9">
        <v>57920566.86859338</v>
      </c>
      <c r="U415" s="9">
        <v>51800596.003085703</v>
      </c>
      <c r="V415" s="9">
        <v>56368421.076560654</v>
      </c>
      <c r="W415" s="9">
        <v>46958753.338735148</v>
      </c>
      <c r="X415" s="9">
        <v>45846454.369010963</v>
      </c>
      <c r="Y415" s="9">
        <v>47218750.239580445</v>
      </c>
      <c r="Z415" s="9">
        <v>55036161.318815887</v>
      </c>
      <c r="AA415" s="9">
        <v>55855702.683842249</v>
      </c>
      <c r="AB415" s="9">
        <f>AVERAGE($Y415:AA415)</f>
        <v>52703538.080746196</v>
      </c>
      <c r="AC415" s="9">
        <f>AVERAGE($X415:Z415)</f>
        <v>49367121.975802429</v>
      </c>
      <c r="AD415" s="9">
        <f t="shared" ref="AD415:BE415" si="44">AC415*(1+0.01*AD$374)</f>
        <v>49860793.195560455</v>
      </c>
      <c r="AE415" s="9">
        <f t="shared" si="44"/>
        <v>50309540.334320493</v>
      </c>
      <c r="AF415" s="9">
        <f t="shared" si="44"/>
        <v>50717047.611028492</v>
      </c>
      <c r="AG415" s="9">
        <f t="shared" si="44"/>
        <v>51086774.888112888</v>
      </c>
      <c r="AH415" s="9">
        <f t="shared" si="44"/>
        <v>51421955.218153797</v>
      </c>
      <c r="AI415" s="9">
        <f t="shared" si="44"/>
        <v>51725596.721521474</v>
      </c>
      <c r="AJ415" s="9">
        <f t="shared" si="44"/>
        <v>52000487.749994293</v>
      </c>
      <c r="AK415" s="9">
        <f t="shared" si="44"/>
        <v>52249204.4708874</v>
      </c>
      <c r="AL415" s="9">
        <f t="shared" si="44"/>
        <v>52474120.16362042</v>
      </c>
      <c r="AM415" s="9">
        <f t="shared" si="44"/>
        <v>52677415.656556763</v>
      </c>
      <c r="AN415" s="9">
        <f t="shared" si="44"/>
        <v>52861090.447753042</v>
      </c>
      <c r="AO415" s="9">
        <f t="shared" si="44"/>
        <v>53026974.150786802</v>
      </c>
      <c r="AP415" s="9">
        <f t="shared" si="44"/>
        <v>53176737.988090776</v>
      </c>
      <c r="AQ415" s="9">
        <f t="shared" si="44"/>
        <v>53311906.121244706</v>
      </c>
      <c r="AR415" s="9">
        <f t="shared" si="44"/>
        <v>53433866.662416108</v>
      </c>
      <c r="AS415" s="9">
        <f t="shared" si="44"/>
        <v>53543882.255409308</v>
      </c>
      <c r="AT415" s="9">
        <f t="shared" si="44"/>
        <v>53643100.150218084</v>
      </c>
      <c r="AU415" s="9">
        <f t="shared" si="44"/>
        <v>53732561.723031946</v>
      </c>
      <c r="AV415" s="9">
        <f t="shared" si="44"/>
        <v>53813211.415585868</v>
      </c>
      <c r="AW415" s="9">
        <f t="shared" si="44"/>
        <v>53885905.084660113</v>
      </c>
      <c r="AX415" s="9">
        <f t="shared" si="44"/>
        <v>53951417.765357889</v>
      </c>
      <c r="AY415" s="9">
        <f t="shared" si="44"/>
        <v>54010450.861298859</v>
      </c>
      <c r="AZ415" s="9">
        <f t="shared" si="44"/>
        <v>54063638.781720877</v>
      </c>
      <c r="BA415" s="9">
        <f t="shared" si="44"/>
        <v>54111555.050225437</v>
      </c>
      <c r="BB415" s="9">
        <f t="shared" si="44"/>
        <v>54154717.91298259</v>
      </c>
      <c r="BC415" s="9">
        <f t="shared" si="44"/>
        <v>54193595.475996338</v>
      </c>
      <c r="BD415" s="9">
        <f t="shared" si="44"/>
        <v>54228610.40182054</v>
      </c>
      <c r="BE415" s="9">
        <f t="shared" si="44"/>
        <v>54260144.196149603</v>
      </c>
    </row>
    <row r="416" spans="1:57" s="8" customFormat="1" ht="12" customHeight="1" x14ac:dyDescent="0.25">
      <c r="A416" s="8" t="s">
        <v>143</v>
      </c>
      <c r="B416" s="9">
        <v>14932857.825395582</v>
      </c>
      <c r="C416" s="9">
        <v>39326676.431045011</v>
      </c>
      <c r="D416" s="9">
        <v>20124342.720485486</v>
      </c>
      <c r="E416" s="9">
        <v>29016671.537336357</v>
      </c>
      <c r="F416" s="9">
        <v>15191950.57134942</v>
      </c>
      <c r="G416" s="9">
        <v>10212373.454641141</v>
      </c>
      <c r="H416" s="9">
        <v>12793634.460727492</v>
      </c>
      <c r="I416" s="9">
        <v>16488039.899786314</v>
      </c>
      <c r="J416" s="9">
        <v>30453031.057485811</v>
      </c>
      <c r="K416" s="9">
        <v>26002048.015191056</v>
      </c>
      <c r="L416" s="9">
        <v>38986756.485167444</v>
      </c>
      <c r="M416" s="9">
        <v>32844783.685329061</v>
      </c>
      <c r="N416" s="9">
        <v>28767030.776370917</v>
      </c>
      <c r="O416" s="9">
        <v>31509617.62801173</v>
      </c>
      <c r="P416" s="9">
        <v>19374115.96336586</v>
      </c>
      <c r="Q416" s="9">
        <v>30105728.715427496</v>
      </c>
      <c r="R416" s="9">
        <v>33018192.018936742</v>
      </c>
      <c r="S416" s="9">
        <v>29565295.208167177</v>
      </c>
      <c r="T416" s="9">
        <v>35389443.309413269</v>
      </c>
      <c r="U416" s="9">
        <v>38354877.219311967</v>
      </c>
      <c r="V416" s="9">
        <v>29807334.185498394</v>
      </c>
      <c r="W416" s="9">
        <v>29922172.435681481</v>
      </c>
      <c r="X416" s="9">
        <v>37458168.706232011</v>
      </c>
      <c r="Y416" s="9">
        <v>44924013.63487789</v>
      </c>
      <c r="Z416" s="9">
        <v>48501528.577499427</v>
      </c>
      <c r="AA416" s="9">
        <v>23167156.470156472</v>
      </c>
      <c r="AB416" s="9">
        <f>AVERAGE($Y416:AA416)</f>
        <v>38864232.894177929</v>
      </c>
      <c r="AC416" s="9">
        <f>AVERAGE($X416:Z416)</f>
        <v>43627903.63953644</v>
      </c>
      <c r="AD416" s="9">
        <f t="shared" ref="AD416:BE416" si="45">AC416*(1+0.01*AD$374)</f>
        <v>44064182.675931804</v>
      </c>
      <c r="AE416" s="9">
        <f t="shared" si="45"/>
        <v>44460760.320015185</v>
      </c>
      <c r="AF416" s="9">
        <f t="shared" si="45"/>
        <v>44820892.478607304</v>
      </c>
      <c r="AG416" s="9">
        <f t="shared" si="45"/>
        <v>45147636.784776352</v>
      </c>
      <c r="AH416" s="9">
        <f t="shared" si="45"/>
        <v>45443850.429721273</v>
      </c>
      <c r="AI416" s="9">
        <f t="shared" si="45"/>
        <v>45712191.822123736</v>
      </c>
      <c r="AJ416" s="9">
        <f t="shared" si="45"/>
        <v>45955125.151465148</v>
      </c>
      <c r="AK416" s="9">
        <f t="shared" si="45"/>
        <v>46174927.090455733</v>
      </c>
      <c r="AL416" s="9">
        <f t="shared" si="45"/>
        <v>46373695.010821551</v>
      </c>
      <c r="AM416" s="9">
        <f t="shared" si="45"/>
        <v>46553356.206799842</v>
      </c>
      <c r="AN416" s="9">
        <f t="shared" si="45"/>
        <v>46715677.723035909</v>
      </c>
      <c r="AO416" s="9">
        <f t="shared" si="45"/>
        <v>46862276.469766051</v>
      </c>
      <c r="AP416" s="9">
        <f t="shared" si="45"/>
        <v>46994629.379984058</v>
      </c>
      <c r="AQ416" s="9">
        <f t="shared" si="45"/>
        <v>47114083.422520027</v>
      </c>
      <c r="AR416" s="9">
        <f t="shared" si="45"/>
        <v>47221865.333336294</v>
      </c>
      <c r="AS416" s="9">
        <f t="shared" si="45"/>
        <v>47319090.966467313</v>
      </c>
      <c r="AT416" s="9">
        <f t="shared" si="45"/>
        <v>47406774.197346292</v>
      </c>
      <c r="AU416" s="9">
        <f t="shared" si="45"/>
        <v>47485835.336054713</v>
      </c>
      <c r="AV416" s="9">
        <f t="shared" si="45"/>
        <v>47557109.027420104</v>
      </c>
      <c r="AW416" s="9">
        <f t="shared" si="45"/>
        <v>47621351.629837357</v>
      </c>
      <c r="AX416" s="9">
        <f t="shared" si="45"/>
        <v>47679248.076019719</v>
      </c>
      <c r="AY416" s="9">
        <f t="shared" si="45"/>
        <v>47731418.227290004</v>
      </c>
      <c r="AZ416" s="9">
        <f t="shared" si="45"/>
        <v>47778422.739080191</v>
      </c>
      <c r="BA416" s="9">
        <f t="shared" si="45"/>
        <v>47820768.459499292</v>
      </c>
      <c r="BB416" s="9">
        <f t="shared" si="45"/>
        <v>47858913.385551468</v>
      </c>
      <c r="BC416" s="9">
        <f t="shared" si="45"/>
        <v>47893271.203164071</v>
      </c>
      <c r="BD416" s="9">
        <f t="shared" si="45"/>
        <v>47924215.437882729</v>
      </c>
      <c r="BE416" s="9">
        <f t="shared" si="45"/>
        <v>47952083.243120633</v>
      </c>
    </row>
    <row r="417" spans="1:57" s="8" customFormat="1" ht="12" customHeight="1" x14ac:dyDescent="0.25">
      <c r="A417" s="8" t="s">
        <v>144</v>
      </c>
      <c r="B417" s="9">
        <v>104739160.29471587</v>
      </c>
      <c r="C417" s="9">
        <v>140829558.76949301</v>
      </c>
      <c r="D417" s="9">
        <v>149854500.52971435</v>
      </c>
      <c r="E417" s="9">
        <v>149964984.8649008</v>
      </c>
      <c r="F417" s="9">
        <v>135685056.11875629</v>
      </c>
      <c r="G417" s="9">
        <v>127121138.41511057</v>
      </c>
      <c r="H417" s="9">
        <v>103597177.93915938</v>
      </c>
      <c r="I417" s="9">
        <v>118335147.5788209</v>
      </c>
      <c r="J417" s="9">
        <v>148424146.70165399</v>
      </c>
      <c r="K417" s="9">
        <v>190972589.57047489</v>
      </c>
      <c r="L417" s="9">
        <v>217495699.4517695</v>
      </c>
      <c r="M417" s="9">
        <v>258061254.89584759</v>
      </c>
      <c r="N417" s="9">
        <v>278568953.44318414</v>
      </c>
      <c r="O417" s="9">
        <v>261005420.66424453</v>
      </c>
      <c r="P417" s="9">
        <v>278434071.58301336</v>
      </c>
      <c r="Q417" s="9">
        <v>271016756.61126834</v>
      </c>
      <c r="R417" s="9">
        <v>293718693.56262195</v>
      </c>
      <c r="S417" s="9">
        <v>303077567.51907152</v>
      </c>
      <c r="T417" s="9">
        <v>301279562.36150086</v>
      </c>
      <c r="U417" s="9">
        <v>319335041.61392486</v>
      </c>
      <c r="V417" s="9">
        <v>312536946.22834808</v>
      </c>
      <c r="W417" s="9">
        <v>326794274.9519847</v>
      </c>
      <c r="X417" s="9">
        <v>323758996.95373952</v>
      </c>
      <c r="Y417" s="9">
        <v>351609579.17783779</v>
      </c>
      <c r="Z417" s="9">
        <v>349989168.66812629</v>
      </c>
      <c r="AA417" s="9">
        <v>348361728.72590548</v>
      </c>
      <c r="AB417" s="9">
        <f>AVERAGE($Y417:AA417)</f>
        <v>349986825.52395654</v>
      </c>
      <c r="AC417" s="9">
        <f>AVERAGE($X417:Z417)</f>
        <v>341785914.93323451</v>
      </c>
      <c r="AD417" s="9">
        <f t="shared" ref="AD417:BE417" si="46">AC417*(1+0.01*AD$374)</f>
        <v>345203774.08256686</v>
      </c>
      <c r="AE417" s="9">
        <f t="shared" si="46"/>
        <v>348310608.04930991</v>
      </c>
      <c r="AF417" s="9">
        <f t="shared" si="46"/>
        <v>351131923.9745093</v>
      </c>
      <c r="AG417" s="9">
        <f t="shared" si="46"/>
        <v>353691675.70028347</v>
      </c>
      <c r="AH417" s="9">
        <f t="shared" si="46"/>
        <v>356012246.78455305</v>
      </c>
      <c r="AI417" s="9">
        <f t="shared" si="46"/>
        <v>358114463.50059116</v>
      </c>
      <c r="AJ417" s="9">
        <f t="shared" si="46"/>
        <v>360017630.58656335</v>
      </c>
      <c r="AK417" s="9">
        <f t="shared" si="46"/>
        <v>361739583.75311238</v>
      </c>
      <c r="AL417" s="9">
        <f t="shared" si="46"/>
        <v>363296754.04676002</v>
      </c>
      <c r="AM417" s="9">
        <f t="shared" si="46"/>
        <v>364704240.10780913</v>
      </c>
      <c r="AN417" s="9">
        <f t="shared" si="46"/>
        <v>365975885.16319561</v>
      </c>
      <c r="AO417" s="9">
        <f t="shared" si="46"/>
        <v>367124356.26997185</v>
      </c>
      <c r="AP417" s="9">
        <f t="shared" si="46"/>
        <v>368161223.887694</v>
      </c>
      <c r="AQ417" s="9">
        <f t="shared" si="46"/>
        <v>369097040.32200986</v>
      </c>
      <c r="AR417" s="9">
        <f t="shared" si="46"/>
        <v>369941415.96072853</v>
      </c>
      <c r="AS417" s="9">
        <f t="shared" si="46"/>
        <v>370703092.53013706</v>
      </c>
      <c r="AT417" s="9">
        <f t="shared" si="46"/>
        <v>371390012.84466523</v>
      </c>
      <c r="AU417" s="9">
        <f t="shared" si="46"/>
        <v>372009386.71723044</v>
      </c>
      <c r="AV417" s="9">
        <f t="shared" si="46"/>
        <v>372567752.84949428</v>
      </c>
      <c r="AW417" s="9">
        <f t="shared" si="46"/>
        <v>373071036.63838059</v>
      </c>
      <c r="AX417" s="9">
        <f t="shared" si="46"/>
        <v>373524603.92397183</v>
      </c>
      <c r="AY417" s="9">
        <f t="shared" si="46"/>
        <v>373933310.76974291</v>
      </c>
      <c r="AZ417" s="9">
        <f t="shared" si="46"/>
        <v>374301549.41354609</v>
      </c>
      <c r="BA417" s="9">
        <f t="shared" si="46"/>
        <v>374633290.56060028</v>
      </c>
      <c r="BB417" s="9">
        <f t="shared" si="46"/>
        <v>374932122.21106231</v>
      </c>
      <c r="BC417" s="9">
        <f t="shared" si="46"/>
        <v>375201285.22711867</v>
      </c>
      <c r="BD417" s="9">
        <f t="shared" si="46"/>
        <v>375443705.84999824</v>
      </c>
      <c r="BE417" s="9">
        <f t="shared" si="46"/>
        <v>375662025.37754446</v>
      </c>
    </row>
    <row r="418" spans="1:57" s="8" customFormat="1" ht="12" customHeight="1" x14ac:dyDescent="0.25">
      <c r="A418" s="8" t="s">
        <v>145</v>
      </c>
      <c r="B418" s="9">
        <v>206198574.93195641</v>
      </c>
      <c r="C418" s="9">
        <v>206198574.93195641</v>
      </c>
      <c r="D418" s="9">
        <v>206198574.93195641</v>
      </c>
      <c r="E418" s="9">
        <v>206198574.93195641</v>
      </c>
      <c r="F418" s="9">
        <v>206198574.93195641</v>
      </c>
      <c r="G418" s="9">
        <v>206198574.93195641</v>
      </c>
      <c r="H418" s="9">
        <v>206198574.93195641</v>
      </c>
      <c r="I418" s="9">
        <v>241395144.59196556</v>
      </c>
      <c r="J418" s="9">
        <v>227376045.66512054</v>
      </c>
      <c r="K418" s="9">
        <v>281616921.46299195</v>
      </c>
      <c r="L418" s="9">
        <v>371178570.23338532</v>
      </c>
      <c r="M418" s="9">
        <v>379554128.17583174</v>
      </c>
      <c r="N418" s="9">
        <v>492869881.40791011</v>
      </c>
      <c r="O418" s="9">
        <v>415814213.80933124</v>
      </c>
      <c r="P418" s="9">
        <v>94593014.668621421</v>
      </c>
      <c r="Q418" s="9">
        <v>98540673.943766981</v>
      </c>
      <c r="R418" s="9">
        <v>98044508.019906372</v>
      </c>
      <c r="S418" s="9">
        <v>118020173.15508895</v>
      </c>
      <c r="T418" s="9">
        <v>123402967.87996843</v>
      </c>
      <c r="U418" s="9">
        <v>118314559.83723332</v>
      </c>
      <c r="V418" s="9">
        <v>121477567.19248672</v>
      </c>
      <c r="W418" s="9">
        <v>131533067.70456296</v>
      </c>
      <c r="X418" s="9">
        <v>129033318.14377736</v>
      </c>
      <c r="Y418" s="9">
        <v>121836481.38551877</v>
      </c>
      <c r="Z418" s="9">
        <v>109937425.74272119</v>
      </c>
      <c r="AA418" s="9">
        <v>64782028.324998297</v>
      </c>
      <c r="AB418" s="9">
        <f>AVERAGE($Y418:AA418)</f>
        <v>98851978.484412745</v>
      </c>
      <c r="AC418" s="9">
        <f>AVERAGE($X418:Z418)</f>
        <v>120269075.09067243</v>
      </c>
      <c r="AD418" s="9">
        <f t="shared" ref="AD418:BE418" si="47">AC418*(1+0.01*AD$374)</f>
        <v>121471765.84157915</v>
      </c>
      <c r="AE418" s="9">
        <f t="shared" si="47"/>
        <v>122565011.73415336</v>
      </c>
      <c r="AF418" s="9">
        <f t="shared" si="47"/>
        <v>123557788.3292</v>
      </c>
      <c r="AG418" s="9">
        <f t="shared" si="47"/>
        <v>124458524.60611987</v>
      </c>
      <c r="AH418" s="9">
        <f t="shared" si="47"/>
        <v>125275096.98606063</v>
      </c>
      <c r="AI418" s="9">
        <f t="shared" si="47"/>
        <v>126014833.90625362</v>
      </c>
      <c r="AJ418" s="9">
        <f t="shared" si="47"/>
        <v>126684528.39971335</v>
      </c>
      <c r="AK418" s="9">
        <f t="shared" si="47"/>
        <v>127290456.57182881</v>
      </c>
      <c r="AL418" s="9">
        <f t="shared" si="47"/>
        <v>127838400.24882983</v>
      </c>
      <c r="AM418" s="9">
        <f t="shared" si="47"/>
        <v>128333672.40420362</v>
      </c>
      <c r="AN418" s="9">
        <f t="shared" si="47"/>
        <v>128781144.25126565</v>
      </c>
      <c r="AO418" s="9">
        <f t="shared" si="47"/>
        <v>129185273.12769206</v>
      </c>
      <c r="AP418" s="9">
        <f t="shared" si="47"/>
        <v>129550130.49578832</v>
      </c>
      <c r="AQ418" s="9">
        <f t="shared" si="47"/>
        <v>129879429.54555112</v>
      </c>
      <c r="AR418" s="9">
        <f t="shared" si="47"/>
        <v>130176552.02093934</v>
      </c>
      <c r="AS418" s="9">
        <f t="shared" si="47"/>
        <v>130444573.99761704</v>
      </c>
      <c r="AT418" s="9">
        <f t="shared" si="47"/>
        <v>130686290.42676079</v>
      </c>
      <c r="AU418" s="9">
        <f t="shared" si="47"/>
        <v>130904238.32787104</v>
      </c>
      <c r="AV418" s="9">
        <f t="shared" si="47"/>
        <v>131100718.56697758</v>
      </c>
      <c r="AW418" s="9">
        <f t="shared" si="47"/>
        <v>131277816.19784194</v>
      </c>
      <c r="AX418" s="9">
        <f t="shared" si="47"/>
        <v>131437419.37499483</v>
      </c>
      <c r="AY418" s="9">
        <f t="shared" si="47"/>
        <v>131581236.87061548</v>
      </c>
      <c r="AZ418" s="9">
        <f t="shared" si="47"/>
        <v>131710814.24395898</v>
      </c>
      <c r="BA418" s="9">
        <f t="shared" si="47"/>
        <v>131827548.7235923</v>
      </c>
      <c r="BB418" s="9">
        <f t="shared" si="47"/>
        <v>131932702.87020454</v>
      </c>
      <c r="BC418" s="9">
        <f t="shared" si="47"/>
        <v>132027417.09210581</v>
      </c>
      <c r="BD418" s="9">
        <f t="shared" si="47"/>
        <v>132112721.08745132</v>
      </c>
      <c r="BE418" s="9">
        <f t="shared" si="47"/>
        <v>132189544.28731124</v>
      </c>
    </row>
    <row r="419" spans="1:57" s="8" customFormat="1" ht="12" customHeight="1" x14ac:dyDescent="0.25">
      <c r="A419" s="8" t="s">
        <v>146</v>
      </c>
      <c r="B419" s="9">
        <v>31063730.094938327</v>
      </c>
      <c r="C419" s="9">
        <v>41699582.2739233</v>
      </c>
      <c r="D419" s="9">
        <v>42056202.51467783</v>
      </c>
      <c r="E419" s="9">
        <v>32788361.928753756</v>
      </c>
      <c r="F419" s="9">
        <v>26629291.864661291</v>
      </c>
      <c r="G419" s="9">
        <v>27562248.044598311</v>
      </c>
      <c r="H419" s="9">
        <v>27463073.765252631</v>
      </c>
      <c r="I419" s="9">
        <v>34259799.293393716</v>
      </c>
      <c r="J419" s="9">
        <v>52608850.802944876</v>
      </c>
      <c r="K419" s="9">
        <v>98458644.650643736</v>
      </c>
      <c r="L419" s="9">
        <v>103229562.6205425</v>
      </c>
      <c r="M419" s="9">
        <v>151978730.07448754</v>
      </c>
      <c r="N419" s="9">
        <v>134327166.69337368</v>
      </c>
      <c r="O419" s="9">
        <v>133995363.51898614</v>
      </c>
      <c r="P419" s="9">
        <v>49337017.048542075</v>
      </c>
      <c r="Q419" s="9">
        <v>50752051.092443787</v>
      </c>
      <c r="R419" s="9">
        <v>57778890.689364634</v>
      </c>
      <c r="S419" s="9">
        <v>51051384.984044835</v>
      </c>
      <c r="T419" s="9">
        <v>43807277.802453041</v>
      </c>
      <c r="U419" s="9">
        <v>39329538.058234006</v>
      </c>
      <c r="V419" s="9">
        <v>34742281.635400139</v>
      </c>
      <c r="W419" s="9">
        <v>37140045.329209417</v>
      </c>
      <c r="X419" s="9">
        <v>38717152.36216455</v>
      </c>
      <c r="Y419" s="9">
        <v>39142336.236086078</v>
      </c>
      <c r="Z419" s="9">
        <v>36820475.491133608</v>
      </c>
      <c r="AA419" s="9">
        <v>38248341.550515383</v>
      </c>
      <c r="AB419" s="9">
        <f>AVERAGE($Y419:AA419)</f>
        <v>38070384.425911687</v>
      </c>
      <c r="AC419" s="9">
        <f>AVERAGE($X419:Z419)</f>
        <v>38226654.696461409</v>
      </c>
      <c r="AD419" s="9">
        <f t="shared" ref="AD419:BE419" si="48">AC419*(1+0.01*AD$374)</f>
        <v>38608921.243426025</v>
      </c>
      <c r="AE419" s="9">
        <f t="shared" si="48"/>
        <v>38956401.534616858</v>
      </c>
      <c r="AF419" s="9">
        <f t="shared" si="48"/>
        <v>39271948.387047254</v>
      </c>
      <c r="AG419" s="9">
        <f t="shared" si="48"/>
        <v>39558240.890788831</v>
      </c>
      <c r="AH419" s="9">
        <f t="shared" si="48"/>
        <v>39817782.509273298</v>
      </c>
      <c r="AI419" s="9">
        <f t="shared" si="48"/>
        <v>40052902.533212304</v>
      </c>
      <c r="AJ419" s="9">
        <f t="shared" si="48"/>
        <v>40265760.078963831</v>
      </c>
      <c r="AK419" s="9">
        <f t="shared" si="48"/>
        <v>40458349.961182959</v>
      </c>
      <c r="AL419" s="9">
        <f t="shared" si="48"/>
        <v>40632509.891472898</v>
      </c>
      <c r="AM419" s="9">
        <f t="shared" si="48"/>
        <v>40789928.559987418</v>
      </c>
      <c r="AN419" s="9">
        <f t="shared" si="48"/>
        <v>40932154.246608287</v>
      </c>
      <c r="AO419" s="9">
        <f t="shared" si="48"/>
        <v>41060603.683842041</v>
      </c>
      <c r="AP419" s="9">
        <f t="shared" si="48"/>
        <v>41176570.956502624</v>
      </c>
      <c r="AQ419" s="9">
        <f t="shared" si="48"/>
        <v>41281236.275144719</v>
      </c>
      <c r="AR419" s="9">
        <f t="shared" si="48"/>
        <v>41375674.502599783</v>
      </c>
      <c r="AS419" s="9">
        <f t="shared" si="48"/>
        <v>41460863.347244985</v>
      </c>
      <c r="AT419" s="9">
        <f t="shared" si="48"/>
        <v>41537691.164074659</v>
      </c>
      <c r="AU419" s="9">
        <f t="shared" si="48"/>
        <v>41606964.326367453</v>
      </c>
      <c r="AV419" s="9">
        <f t="shared" si="48"/>
        <v>41669414.147731267</v>
      </c>
      <c r="AW419" s="9">
        <f t="shared" si="48"/>
        <v>41725703.347407155</v>
      </c>
      <c r="AX419" s="9">
        <f t="shared" si="48"/>
        <v>41776432.061641313</v>
      </c>
      <c r="AY419" s="9">
        <f t="shared" si="48"/>
        <v>41822143.411298372</v>
      </c>
      <c r="AZ419" s="9">
        <f t="shared" si="48"/>
        <v>41863328.641196765</v>
      </c>
      <c r="BA419" s="9">
        <f t="shared" si="48"/>
        <v>41900431.850319721</v>
      </c>
      <c r="BB419" s="9">
        <f t="shared" si="48"/>
        <v>41933854.334440574</v>
      </c>
      <c r="BC419" s="9">
        <f t="shared" si="48"/>
        <v>41963958.564083435</v>
      </c>
      <c r="BD419" s="9">
        <f t="shared" si="48"/>
        <v>41991071.821351297</v>
      </c>
      <c r="BE419" s="9">
        <f t="shared" si="48"/>
        <v>42015489.519180171</v>
      </c>
    </row>
    <row r="420" spans="1:57" s="8" customFormat="1" ht="12" customHeight="1" x14ac:dyDescent="0.25">
      <c r="A420" s="8" t="s">
        <v>147</v>
      </c>
      <c r="B420" s="9">
        <v>46794561.636947259</v>
      </c>
      <c r="C420" s="9">
        <v>72364462.086573288</v>
      </c>
      <c r="D420" s="9">
        <v>70275841.223919377</v>
      </c>
      <c r="E420" s="9">
        <v>75995693.607745394</v>
      </c>
      <c r="F420" s="9">
        <v>41559976.384203821</v>
      </c>
      <c r="G420" s="9">
        <v>35105228.609062649</v>
      </c>
      <c r="H420" s="9">
        <v>38613499.004187465</v>
      </c>
      <c r="I420" s="9">
        <v>53135701.875009842</v>
      </c>
      <c r="J420" s="9">
        <v>51969884.15926668</v>
      </c>
      <c r="K420" s="9">
        <v>46479062.298106581</v>
      </c>
      <c r="L420" s="9">
        <v>47428409.161256939</v>
      </c>
      <c r="M420" s="9">
        <v>29998120.353031427</v>
      </c>
      <c r="N420" s="9">
        <v>31744498.951748323</v>
      </c>
      <c r="O420" s="9">
        <v>21693802.966768213</v>
      </c>
      <c r="P420" s="9">
        <v>22318819.982137166</v>
      </c>
      <c r="Q420" s="9">
        <v>25020509.660539411</v>
      </c>
      <c r="R420" s="9">
        <v>26376900.222538963</v>
      </c>
      <c r="S420" s="9">
        <v>25899987.776125338</v>
      </c>
      <c r="T420" s="9">
        <v>23622173.697362069</v>
      </c>
      <c r="U420" s="9">
        <v>22524030.223419052</v>
      </c>
      <c r="V420" s="9">
        <v>20698751.81271521</v>
      </c>
      <c r="W420" s="9">
        <v>25324295.737660449</v>
      </c>
      <c r="X420" s="9">
        <v>28094285.938992906</v>
      </c>
      <c r="Y420" s="9">
        <v>30153515.491762411</v>
      </c>
      <c r="Z420" s="9">
        <v>34082707.614219651</v>
      </c>
      <c r="AA420" s="9">
        <v>38327348.353238657</v>
      </c>
      <c r="AB420" s="9">
        <f>AVERAGE($Y420:AA420)</f>
        <v>34187857.153073572</v>
      </c>
      <c r="AC420" s="9">
        <f>AVERAGE($X420:Z420)</f>
        <v>30776836.348324988</v>
      </c>
      <c r="AD420" s="9">
        <f t="shared" ref="AD420:BE420" si="49">AC420*(1+0.01*AD$374)</f>
        <v>31084604.711808238</v>
      </c>
      <c r="AE420" s="9">
        <f t="shared" si="49"/>
        <v>31364366.154214509</v>
      </c>
      <c r="AF420" s="9">
        <f t="shared" si="49"/>
        <v>31618417.520063646</v>
      </c>
      <c r="AG420" s="9">
        <f t="shared" si="49"/>
        <v>31848915.783784911</v>
      </c>
      <c r="AH420" s="9">
        <f t="shared" si="49"/>
        <v>32057876.520242326</v>
      </c>
      <c r="AI420" s="9">
        <f t="shared" si="49"/>
        <v>32247175.075306706</v>
      </c>
      <c r="AJ420" s="9">
        <f t="shared" si="49"/>
        <v>32418549.784998666</v>
      </c>
      <c r="AK420" s="9">
        <f t="shared" si="49"/>
        <v>32573606.703645274</v>
      </c>
      <c r="AL420" s="9">
        <f t="shared" si="49"/>
        <v>32713825.399618827</v>
      </c>
      <c r="AM420" s="9">
        <f t="shared" si="49"/>
        <v>32840565.461952638</v>
      </c>
      <c r="AN420" s="9">
        <f t="shared" si="49"/>
        <v>32955073.433325395</v>
      </c>
      <c r="AO420" s="9">
        <f t="shared" si="49"/>
        <v>33058489.945708409</v>
      </c>
      <c r="AP420" s="9">
        <f t="shared" si="49"/>
        <v>33151856.885629695</v>
      </c>
      <c r="AQ420" s="9">
        <f t="shared" si="49"/>
        <v>33236124.457792927</v>
      </c>
      <c r="AR420" s="9">
        <f t="shared" si="49"/>
        <v>33312158.049915742</v>
      </c>
      <c r="AS420" s="9">
        <f t="shared" si="49"/>
        <v>33380744.829249877</v>
      </c>
      <c r="AT420" s="9">
        <f t="shared" si="49"/>
        <v>33442600.023337387</v>
      </c>
      <c r="AU420" s="9">
        <f t="shared" si="49"/>
        <v>33498372.855047233</v>
      </c>
      <c r="AV420" s="9">
        <f t="shared" si="49"/>
        <v>33548652.115614448</v>
      </c>
      <c r="AW420" s="9">
        <f t="shared" si="49"/>
        <v>33593971.369950444</v>
      </c>
      <c r="AX420" s="9">
        <f t="shared" si="49"/>
        <v>33634813.796486139</v>
      </c>
      <c r="AY420" s="9">
        <f t="shared" si="49"/>
        <v>33671616.669738516</v>
      </c>
      <c r="AZ420" s="9">
        <f t="shared" si="49"/>
        <v>33704775.498064354</v>
      </c>
      <c r="BA420" s="9">
        <f t="shared" si="49"/>
        <v>33734647.832021967</v>
      </c>
      <c r="BB420" s="9">
        <f t="shared" si="49"/>
        <v>33761556.760682084</v>
      </c>
      <c r="BC420" s="9">
        <f t="shared" si="49"/>
        <v>33785794.114341922</v>
      </c>
      <c r="BD420" s="9">
        <f t="shared" si="49"/>
        <v>33807623.392588452</v>
      </c>
      <c r="BE420" s="9">
        <f t="shared" si="49"/>
        <v>33827282.436678223</v>
      </c>
    </row>
    <row r="421" spans="1:57" s="8" customFormat="1" ht="12" customHeight="1" x14ac:dyDescent="0.25">
      <c r="A421" s="8" t="s">
        <v>148</v>
      </c>
      <c r="B421" s="9">
        <v>11906808.04465582</v>
      </c>
      <c r="C421" s="9">
        <v>14097418.941343252</v>
      </c>
      <c r="D421" s="9">
        <v>16350810.946790015</v>
      </c>
      <c r="E421" s="9">
        <v>11495525.118966835</v>
      </c>
      <c r="F421" s="9">
        <v>8961871.1629651096</v>
      </c>
      <c r="G421" s="9">
        <v>9235813.7040056307</v>
      </c>
      <c r="H421" s="9">
        <v>9886847.8944493476</v>
      </c>
      <c r="I421" s="9">
        <v>10910599.51997917</v>
      </c>
      <c r="J421" s="9">
        <v>16993330.376533411</v>
      </c>
      <c r="K421" s="9">
        <v>24603383.536758821</v>
      </c>
      <c r="L421" s="9">
        <v>29279437.361186631</v>
      </c>
      <c r="M421" s="9">
        <v>38250486.993043639</v>
      </c>
      <c r="N421" s="9">
        <v>31377216.152722396</v>
      </c>
      <c r="O421" s="9">
        <v>24854480.330518253</v>
      </c>
      <c r="P421" s="9">
        <v>10430059.00617855</v>
      </c>
      <c r="Q421" s="9">
        <v>12453190.589419855</v>
      </c>
      <c r="R421" s="9">
        <v>13296919.178077335</v>
      </c>
      <c r="S421" s="9">
        <v>14120573.839154959</v>
      </c>
      <c r="T421" s="9">
        <v>16999910.694440208</v>
      </c>
      <c r="U421" s="9">
        <v>14230373.734278386</v>
      </c>
      <c r="V421" s="9">
        <v>12154441.120381394</v>
      </c>
      <c r="W421" s="9">
        <v>12855501.993271329</v>
      </c>
      <c r="X421" s="9">
        <v>13636893.080142537</v>
      </c>
      <c r="Y421" s="9">
        <v>12453442.722425949</v>
      </c>
      <c r="Z421" s="9">
        <v>17064902.682550069</v>
      </c>
      <c r="AA421" s="9">
        <v>10925612.06566311</v>
      </c>
      <c r="AB421" s="9">
        <f>AVERAGE($Y421:AA421)</f>
        <v>13481319.156879708</v>
      </c>
      <c r="AC421" s="9">
        <f>AVERAGE($X421:Z421)</f>
        <v>14385079.495039517</v>
      </c>
      <c r="AD421" s="9">
        <f t="shared" ref="AD421:BE421" si="50">AC421*(1+0.01*AD$374)</f>
        <v>14528930.289989913</v>
      </c>
      <c r="AE421" s="9">
        <f t="shared" si="50"/>
        <v>14659690.662599821</v>
      </c>
      <c r="AF421" s="9">
        <f t="shared" si="50"/>
        <v>14778434.15696688</v>
      </c>
      <c r="AG421" s="9">
        <f t="shared" si="50"/>
        <v>14886168.941971168</v>
      </c>
      <c r="AH421" s="9">
        <f t="shared" si="50"/>
        <v>14983837.096399441</v>
      </c>
      <c r="AI421" s="9">
        <f t="shared" si="50"/>
        <v>15072315.15606997</v>
      </c>
      <c r="AJ421" s="9">
        <f t="shared" si="50"/>
        <v>15152415.618458539</v>
      </c>
      <c r="AK421" s="9">
        <f t="shared" si="50"/>
        <v>15224889.152636744</v>
      </c>
      <c r="AL421" s="9">
        <f t="shared" si="50"/>
        <v>15290427.308197692</v>
      </c>
      <c r="AM421" s="9">
        <f t="shared" si="50"/>
        <v>15349665.556445301</v>
      </c>
      <c r="AN421" s="9">
        <f t="shared" si="50"/>
        <v>15403186.530868081</v>
      </c>
      <c r="AO421" s="9">
        <f t="shared" si="50"/>
        <v>15451523.362337451</v>
      </c>
      <c r="AP421" s="9">
        <f t="shared" si="50"/>
        <v>15495163.028148957</v>
      </c>
      <c r="AQ421" s="9">
        <f t="shared" si="50"/>
        <v>15534549.653554594</v>
      </c>
      <c r="AR421" s="9">
        <f t="shared" si="50"/>
        <v>15570087.720385158</v>
      </c>
      <c r="AS421" s="9">
        <f t="shared" si="50"/>
        <v>15602145.150260791</v>
      </c>
      <c r="AT421" s="9">
        <f t="shared" si="50"/>
        <v>15631056.240213621</v>
      </c>
      <c r="AU421" s="9">
        <f t="shared" si="50"/>
        <v>15657124.436721196</v>
      </c>
      <c r="AV421" s="9">
        <f t="shared" si="50"/>
        <v>15680624.940542491</v>
      </c>
      <c r="AW421" s="9">
        <f t="shared" si="50"/>
        <v>15701807.13967761</v>
      </c>
      <c r="AX421" s="9">
        <f t="shared" si="50"/>
        <v>15720896.871508293</v>
      </c>
      <c r="AY421" s="9">
        <f t="shared" si="50"/>
        <v>15738098.517947504</v>
      </c>
      <c r="AZ421" s="9">
        <f t="shared" si="50"/>
        <v>15753596.939423677</v>
      </c>
      <c r="BA421" s="9">
        <f t="shared" si="50"/>
        <v>15767559.25490728</v>
      </c>
      <c r="BB421" s="9">
        <f t="shared" si="50"/>
        <v>15780136.476084959</v>
      </c>
      <c r="BC421" s="9">
        <f t="shared" si="50"/>
        <v>15791465.004306642</v>
      </c>
      <c r="BD421" s="9">
        <f t="shared" si="50"/>
        <v>15801667.999161011</v>
      </c>
      <c r="BE421" s="9">
        <f t="shared" si="50"/>
        <v>15810856.627544617</v>
      </c>
    </row>
    <row r="422" spans="1:57" s="8" customFormat="1" ht="12" customHeight="1" x14ac:dyDescent="0.25">
      <c r="A422" s="8" t="s">
        <v>149</v>
      </c>
      <c r="B422" s="9">
        <v>29429149.42914943</v>
      </c>
      <c r="C422" s="9">
        <v>38534864.908785932</v>
      </c>
      <c r="D422" s="9">
        <v>37805920.850121491</v>
      </c>
      <c r="E422" s="9">
        <v>40234313.573732696</v>
      </c>
      <c r="F422" s="9">
        <v>37568750.000000007</v>
      </c>
      <c r="G422" s="9">
        <v>32034257.961605113</v>
      </c>
      <c r="H422" s="9">
        <v>35736000</v>
      </c>
      <c r="I422" s="9">
        <v>40311709.739013486</v>
      </c>
      <c r="J422" s="9">
        <v>49688999.999999993</v>
      </c>
      <c r="K422" s="9">
        <v>98836972.830752343</v>
      </c>
      <c r="L422" s="9">
        <v>120608549.17997774</v>
      </c>
      <c r="M422" s="9">
        <v>128578823.52941175</v>
      </c>
      <c r="N422" s="9">
        <v>154857668.67174309</v>
      </c>
      <c r="O422" s="9">
        <v>207128183.61354172</v>
      </c>
      <c r="P422" s="9">
        <v>96172085.351717085</v>
      </c>
      <c r="Q422" s="9">
        <v>91605839.498626411</v>
      </c>
      <c r="R422" s="9">
        <v>75065104.27240476</v>
      </c>
      <c r="S422" s="9">
        <v>60499083.492015131</v>
      </c>
      <c r="T422" s="9">
        <v>55171333.67078165</v>
      </c>
      <c r="U422" s="9">
        <v>45362915.874132067</v>
      </c>
      <c r="V422" s="9">
        <v>43122601.946929358</v>
      </c>
      <c r="W422" s="9">
        <v>47547411.796862558</v>
      </c>
      <c r="X422" s="9">
        <v>50612704.542736158</v>
      </c>
      <c r="Y422" s="9">
        <v>59204621.502422556</v>
      </c>
      <c r="Z422" s="9">
        <v>47081907.194933742</v>
      </c>
      <c r="AA422" s="9">
        <v>27702362.064863991</v>
      </c>
      <c r="AB422" s="9">
        <f>AVERAGE($Y422:AA422)</f>
        <v>44662963.587406762</v>
      </c>
      <c r="AC422" s="9">
        <f>AVERAGE($X422:Z422)</f>
        <v>52299744.41336415</v>
      </c>
      <c r="AD422" s="9">
        <f t="shared" ref="AD422:BE422" si="51">AC422*(1+0.01*AD$374)</f>
        <v>52822741.857497789</v>
      </c>
      <c r="AE422" s="9">
        <f t="shared" si="51"/>
        <v>53298146.534215264</v>
      </c>
      <c r="AF422" s="9">
        <f t="shared" si="51"/>
        <v>53729861.521142408</v>
      </c>
      <c r="AG422" s="9">
        <f t="shared" si="51"/>
        <v>54121552.211631536</v>
      </c>
      <c r="AH422" s="9">
        <f t="shared" si="51"/>
        <v>54476643.715692051</v>
      </c>
      <c r="AI422" s="9">
        <f t="shared" si="51"/>
        <v>54798322.849168837</v>
      </c>
      <c r="AJ422" s="9">
        <f t="shared" si="51"/>
        <v>55089543.604101688</v>
      </c>
      <c r="AK422" s="9">
        <f t="shared" si="51"/>
        <v>55353035.183384262</v>
      </c>
      <c r="AL422" s="9">
        <f t="shared" si="51"/>
        <v>55591311.849588491</v>
      </c>
      <c r="AM422" s="9">
        <f t="shared" si="51"/>
        <v>55806683.98179768</v>
      </c>
      <c r="AN422" s="9">
        <f t="shared" si="51"/>
        <v>56001269.856976949</v>
      </c>
      <c r="AO422" s="9">
        <f t="shared" si="51"/>
        <v>56177007.775733091</v>
      </c>
      <c r="AP422" s="9">
        <f t="shared" si="51"/>
        <v>56335668.238402992</v>
      </c>
      <c r="AQ422" s="9">
        <f t="shared" si="51"/>
        <v>56478865.948414266</v>
      </c>
      <c r="AR422" s="9">
        <f t="shared" si="51"/>
        <v>56608071.477853604</v>
      </c>
      <c r="AS422" s="9">
        <f t="shared" si="51"/>
        <v>56724622.477076314</v>
      </c>
      <c r="AT422" s="9">
        <f t="shared" si="51"/>
        <v>56829734.347731337</v>
      </c>
      <c r="AU422" s="9">
        <f t="shared" si="51"/>
        <v>56924510.328297429</v>
      </c>
      <c r="AV422" s="9">
        <f t="shared" si="51"/>
        <v>57009950.964469291</v>
      </c>
      <c r="AW422" s="9">
        <f t="shared" si="51"/>
        <v>57086962.954654098</v>
      </c>
      <c r="AX422" s="9">
        <f t="shared" si="51"/>
        <v>57156367.374421716</v>
      </c>
      <c r="AY422" s="9">
        <f t="shared" si="51"/>
        <v>57218907.293827094</v>
      </c>
      <c r="AZ422" s="9">
        <f t="shared" si="51"/>
        <v>57275254.80878479</v>
      </c>
      <c r="BA422" s="9">
        <f t="shared" si="51"/>
        <v>57326017.512700543</v>
      </c>
      <c r="BB422" s="9">
        <f t="shared" si="51"/>
        <v>57371744.437828049</v>
      </c>
      <c r="BC422" s="9">
        <f t="shared" si="51"/>
        <v>57412931.49771034</v>
      </c>
      <c r="BD422" s="9">
        <f t="shared" si="51"/>
        <v>57450026.462901063</v>
      </c>
      <c r="BE422" s="9">
        <f t="shared" si="51"/>
        <v>57483433.502197422</v>
      </c>
    </row>
    <row r="423" spans="1:57" s="8" customFormat="1" ht="12" customHeight="1" x14ac:dyDescent="0.25">
      <c r="A423" s="8" t="s">
        <v>150</v>
      </c>
      <c r="B423" s="9">
        <v>44801352.150750838</v>
      </c>
      <c r="C423" s="9">
        <v>76384455.419611931</v>
      </c>
      <c r="D423" s="9">
        <v>113443610.66016488</v>
      </c>
      <c r="E423" s="9">
        <v>102757835.32008974</v>
      </c>
      <c r="F423" s="9">
        <v>88970949.09855938</v>
      </c>
      <c r="G423" s="9">
        <v>73151652.695191383</v>
      </c>
      <c r="H423" s="9">
        <v>72685951.119221061</v>
      </c>
      <c r="I423" s="9">
        <v>68927819.19000645</v>
      </c>
      <c r="J423" s="9">
        <v>74627867.026344642</v>
      </c>
      <c r="K423" s="9">
        <v>78518921.534018829</v>
      </c>
      <c r="L423" s="9">
        <v>114666751.88577065</v>
      </c>
      <c r="M423" s="9">
        <v>86013078.630226746</v>
      </c>
      <c r="N423" s="9">
        <v>79767969.862021238</v>
      </c>
      <c r="O423" s="9">
        <v>65434451.911461741</v>
      </c>
      <c r="P423" s="9">
        <v>16084575.648176491</v>
      </c>
      <c r="Q423" s="9">
        <v>21065262.402704168</v>
      </c>
      <c r="R423" s="9">
        <v>19565995.031836189</v>
      </c>
      <c r="S423" s="9">
        <v>27016546.104978189</v>
      </c>
      <c r="T423" s="9">
        <v>32136837.334142547</v>
      </c>
      <c r="U423" s="9">
        <v>37635503.950379387</v>
      </c>
      <c r="V423" s="9">
        <v>26886428.984018695</v>
      </c>
      <c r="W423" s="9">
        <v>30404825.675754849</v>
      </c>
      <c r="X423" s="9">
        <v>28476546.357535433</v>
      </c>
      <c r="Y423" s="9">
        <v>27545114.851562422</v>
      </c>
      <c r="Z423" s="9">
        <v>26377881.878036328</v>
      </c>
      <c r="AA423" s="9">
        <v>11589027.399498822</v>
      </c>
      <c r="AB423" s="9">
        <f>AVERAGE($Y423:AA423)</f>
        <v>21837341.376365855</v>
      </c>
      <c r="AC423" s="9">
        <f>AVERAGE($X423:Z423)</f>
        <v>27466514.362378061</v>
      </c>
      <c r="AD423" s="9">
        <f t="shared" ref="AD423:BE423" si="52">AC423*(1+0.01*AD$374)</f>
        <v>27741179.506001841</v>
      </c>
      <c r="AE423" s="9">
        <f t="shared" si="52"/>
        <v>27990850.121555854</v>
      </c>
      <c r="AF423" s="9">
        <f t="shared" si="52"/>
        <v>28217576.007540457</v>
      </c>
      <c r="AG423" s="9">
        <f t="shared" si="52"/>
        <v>28423282.136635426</v>
      </c>
      <c r="AH423" s="9">
        <f t="shared" si="52"/>
        <v>28609767.290733892</v>
      </c>
      <c r="AI423" s="9">
        <f t="shared" si="52"/>
        <v>28778705.105608948</v>
      </c>
      <c r="AJ423" s="9">
        <f t="shared" si="52"/>
        <v>28931646.943809245</v>
      </c>
      <c r="AK423" s="9">
        <f t="shared" si="52"/>
        <v>29070026.114260431</v>
      </c>
      <c r="AL423" s="9">
        <f t="shared" si="52"/>
        <v>29195163.04462076</v>
      </c>
      <c r="AM423" s="9">
        <f t="shared" si="52"/>
        <v>29308271.088052578</v>
      </c>
      <c r="AN423" s="9">
        <f t="shared" si="52"/>
        <v>29410462.71050268</v>
      </c>
      <c r="AO423" s="9">
        <f t="shared" si="52"/>
        <v>29502755.858847335</v>
      </c>
      <c r="AP423" s="9">
        <f t="shared" si="52"/>
        <v>29586080.355468601</v>
      </c>
      <c r="AQ423" s="9">
        <f t="shared" si="52"/>
        <v>29661284.20211836</v>
      </c>
      <c r="AR423" s="9">
        <f t="shared" si="52"/>
        <v>29729139.706382304</v>
      </c>
      <c r="AS423" s="9">
        <f t="shared" si="52"/>
        <v>29790349.368685778</v>
      </c>
      <c r="AT423" s="9">
        <f t="shared" si="52"/>
        <v>29845551.487498902</v>
      </c>
      <c r="AU423" s="9">
        <f t="shared" si="52"/>
        <v>29895325.456007279</v>
      </c>
      <c r="AV423" s="9">
        <f t="shared" si="52"/>
        <v>29940196.735721327</v>
      </c>
      <c r="AW423" s="9">
        <f t="shared" si="52"/>
        <v>29980641.501909245</v>
      </c>
      <c r="AX423" s="9">
        <f t="shared" si="52"/>
        <v>30017090.962872054</v>
      </c>
      <c r="AY423" s="9">
        <f t="shared" si="52"/>
        <v>30049935.360370312</v>
      </c>
      <c r="AZ423" s="9">
        <f t="shared" si="52"/>
        <v>30079527.662325699</v>
      </c>
      <c r="BA423" s="9">
        <f t="shared" si="52"/>
        <v>30106186.961559653</v>
      </c>
      <c r="BB423" s="9">
        <f t="shared" si="52"/>
        <v>30130201.596044965</v>
      </c>
      <c r="BC423" s="9">
        <f t="shared" si="52"/>
        <v>30151832.007139515</v>
      </c>
      <c r="BD423" s="9">
        <f t="shared" si="52"/>
        <v>30171313.352710348</v>
      </c>
      <c r="BE423" s="9">
        <f t="shared" si="52"/>
        <v>30188857.892075311</v>
      </c>
    </row>
    <row r="424" spans="1:57" s="8" customFormat="1" ht="12" customHeight="1" x14ac:dyDescent="0.25">
      <c r="F424" s="9"/>
      <c r="J424" s="39"/>
      <c r="K424" s="39"/>
      <c r="Z424" s="39"/>
      <c r="AA424" s="40"/>
    </row>
    <row r="425" spans="1:57" s="8" customFormat="1" ht="12" customHeight="1" x14ac:dyDescent="0.25">
      <c r="A425" s="20" t="s">
        <v>151</v>
      </c>
      <c r="K425" s="25"/>
      <c r="Y425" s="9"/>
      <c r="Z425" s="39"/>
      <c r="AA425" s="40"/>
      <c r="BE425" s="9"/>
    </row>
    <row r="426" spans="1:57" s="8" customFormat="1" ht="12" customHeight="1" x14ac:dyDescent="0.25">
      <c r="B426" s="8">
        <v>1995</v>
      </c>
      <c r="C426" s="8">
        <v>1996</v>
      </c>
      <c r="D426" s="8">
        <v>1997</v>
      </c>
      <c r="E426" s="8">
        <v>1998</v>
      </c>
      <c r="F426" s="8">
        <v>1999</v>
      </c>
      <c r="G426" s="8">
        <v>2000</v>
      </c>
      <c r="H426" s="8">
        <v>2001</v>
      </c>
      <c r="I426" s="8">
        <v>2002</v>
      </c>
      <c r="J426" s="39">
        <v>2003</v>
      </c>
      <c r="K426" s="39">
        <v>2004</v>
      </c>
      <c r="L426" s="8">
        <v>2005</v>
      </c>
      <c r="M426" s="8">
        <v>2006</v>
      </c>
      <c r="N426" s="8">
        <v>2007</v>
      </c>
      <c r="O426" s="8">
        <v>2008</v>
      </c>
      <c r="P426" s="8">
        <v>2009</v>
      </c>
      <c r="Q426" s="8">
        <v>2010</v>
      </c>
      <c r="R426" s="8">
        <v>2011</v>
      </c>
      <c r="S426" s="8">
        <v>2012</v>
      </c>
      <c r="T426" s="8">
        <v>2013</v>
      </c>
      <c r="U426" s="8">
        <v>2014</v>
      </c>
      <c r="V426" s="8">
        <v>2015</v>
      </c>
      <c r="W426" s="8">
        <v>2016</v>
      </c>
      <c r="X426" s="8">
        <v>2017</v>
      </c>
      <c r="Y426" s="8">
        <v>2018</v>
      </c>
      <c r="Z426" s="39">
        <v>2019</v>
      </c>
      <c r="AA426" s="40">
        <v>2020</v>
      </c>
      <c r="AB426" s="8">
        <v>2021</v>
      </c>
      <c r="AC426" s="8">
        <v>2022</v>
      </c>
      <c r="AD426" s="8">
        <v>2023</v>
      </c>
      <c r="AE426" s="8">
        <v>2024</v>
      </c>
      <c r="AF426" s="8">
        <v>2025</v>
      </c>
      <c r="AG426" s="8">
        <v>2026</v>
      </c>
      <c r="AH426" s="8">
        <v>2027</v>
      </c>
      <c r="AI426" s="8">
        <v>2028</v>
      </c>
      <c r="AJ426" s="8">
        <v>2029</v>
      </c>
      <c r="AK426" s="8">
        <v>2030</v>
      </c>
      <c r="AL426" s="8">
        <v>2031</v>
      </c>
      <c r="AM426" s="8">
        <v>2032</v>
      </c>
      <c r="AN426" s="8">
        <v>2033</v>
      </c>
      <c r="AO426" s="8">
        <v>2034</v>
      </c>
      <c r="AP426" s="8">
        <v>2035</v>
      </c>
      <c r="AQ426" s="8">
        <v>2036</v>
      </c>
      <c r="AR426" s="8">
        <v>2037</v>
      </c>
      <c r="AS426" s="8">
        <v>2038</v>
      </c>
      <c r="AT426" s="8">
        <v>2039</v>
      </c>
      <c r="AU426" s="8">
        <v>2040</v>
      </c>
      <c r="AV426" s="8">
        <v>2041</v>
      </c>
      <c r="AW426" s="8">
        <v>2042</v>
      </c>
      <c r="AX426" s="8">
        <v>2043</v>
      </c>
      <c r="AY426" s="8">
        <v>2044</v>
      </c>
      <c r="AZ426" s="8">
        <v>2045</v>
      </c>
      <c r="BA426" s="8">
        <v>2046</v>
      </c>
      <c r="BB426" s="8">
        <v>2047</v>
      </c>
      <c r="BC426" s="8">
        <v>2048</v>
      </c>
      <c r="BD426" s="8">
        <v>2049</v>
      </c>
      <c r="BE426" s="8">
        <v>2050</v>
      </c>
    </row>
    <row r="427" spans="1:57" s="8" customFormat="1" ht="12" customHeight="1" x14ac:dyDescent="0.25">
      <c r="A427" s="41" t="s">
        <v>103</v>
      </c>
      <c r="B427" s="42">
        <v>8265027.9808207005</v>
      </c>
      <c r="C427" s="42">
        <v>8220574.690699135</v>
      </c>
      <c r="D427" s="42">
        <v>7332898.098029213</v>
      </c>
      <c r="E427" s="42">
        <v>6142715.0288800839</v>
      </c>
      <c r="F427" s="42">
        <v>5015744.3498482956</v>
      </c>
      <c r="G427" s="42">
        <v>4668546.6522562606</v>
      </c>
      <c r="H427" s="42">
        <v>4816128.0925351465</v>
      </c>
      <c r="I427" s="42">
        <v>3876657.9874348864</v>
      </c>
      <c r="J427" s="43">
        <v>3737467.6531987689</v>
      </c>
      <c r="K427" s="43">
        <v>3792320.462445681</v>
      </c>
      <c r="L427" s="42">
        <v>3492956.2758599771</v>
      </c>
      <c r="M427" s="42">
        <v>3545330.7809127695</v>
      </c>
      <c r="N427" s="42">
        <v>3723038.5980706289</v>
      </c>
      <c r="O427" s="42">
        <v>4036951.5011109421</v>
      </c>
      <c r="P427" s="42">
        <v>3942127.1851034849</v>
      </c>
      <c r="Q427" s="42">
        <v>4965341.6227615094</v>
      </c>
      <c r="R427" s="42">
        <v>4477770.8364579026</v>
      </c>
      <c r="S427" s="42">
        <v>4008836.7732325848</v>
      </c>
      <c r="T427" s="42">
        <v>4100932.7432176401</v>
      </c>
      <c r="U427" s="42">
        <v>3958871.2987170503</v>
      </c>
      <c r="V427" s="42">
        <v>3807080.6606305982</v>
      </c>
      <c r="W427" s="42">
        <v>4008590.7643001173</v>
      </c>
      <c r="X427" s="42">
        <v>4284940.0333871422</v>
      </c>
      <c r="Y427" s="42">
        <v>4582077.5514869485</v>
      </c>
      <c r="Z427" s="43">
        <v>4426928.8447827389</v>
      </c>
      <c r="AA427" s="44">
        <v>4097393.5936695281</v>
      </c>
      <c r="AB427" s="42">
        <f>AVERAGE($Y427:AA427)</f>
        <v>4368799.9966464052</v>
      </c>
      <c r="AC427" s="42">
        <f>AVERAGE($X427:Z427)</f>
        <v>4431315.4765522769</v>
      </c>
      <c r="AD427" s="42">
        <f t="shared" ref="AD427:BE427" si="53">AC427*(1+0.01*AD$374)</f>
        <v>4475628.6313177999</v>
      </c>
      <c r="AE427" s="42">
        <f t="shared" si="53"/>
        <v>4515909.2889996599</v>
      </c>
      <c r="AF427" s="42">
        <f t="shared" si="53"/>
        <v>4552488.154240557</v>
      </c>
      <c r="AG427" s="42">
        <f t="shared" si="53"/>
        <v>4585675.792884971</v>
      </c>
      <c r="AH427" s="42">
        <f t="shared" si="53"/>
        <v>4615762.4117620895</v>
      </c>
      <c r="AI427" s="42">
        <f t="shared" si="53"/>
        <v>4643018.027227303</v>
      </c>
      <c r="AJ427" s="42">
        <f t="shared" si="53"/>
        <v>4667692.92866138</v>
      </c>
      <c r="AK427" s="42">
        <f t="shared" si="53"/>
        <v>4690018.3592406865</v>
      </c>
      <c r="AL427" s="42">
        <f t="shared" si="53"/>
        <v>4710207.3504201975</v>
      </c>
      <c r="AM427" s="42">
        <f t="shared" si="53"/>
        <v>4728455.6587701095</v>
      </c>
      <c r="AN427" s="42">
        <f t="shared" si="53"/>
        <v>4744942.7642019298</v>
      </c>
      <c r="AO427" s="42">
        <f t="shared" si="53"/>
        <v>4759832.8973744009</v>
      </c>
      <c r="AP427" s="42">
        <f t="shared" si="53"/>
        <v>4773276.0713637257</v>
      </c>
      <c r="AQ427" s="42">
        <f t="shared" si="53"/>
        <v>4785409.0986987054</v>
      </c>
      <c r="AR427" s="42">
        <f t="shared" si="53"/>
        <v>4796356.5797750065</v>
      </c>
      <c r="AS427" s="42">
        <f t="shared" si="53"/>
        <v>4806231.8526364015</v>
      </c>
      <c r="AT427" s="42">
        <f t="shared" si="53"/>
        <v>4815137.8972916398</v>
      </c>
      <c r="AU427" s="42">
        <f t="shared" si="53"/>
        <v>4823168.1902538482</v>
      </c>
      <c r="AV427" s="42">
        <f t="shared" si="53"/>
        <v>4830407.5069587706</v>
      </c>
      <c r="AW427" s="42">
        <f t="shared" si="53"/>
        <v>4836932.6712366063</v>
      </c>
      <c r="AX427" s="42">
        <f t="shared" si="53"/>
        <v>4842813.2521630935</v>
      </c>
      <c r="AY427" s="42">
        <f t="shared" si="53"/>
        <v>4848112.2094691368</v>
      </c>
      <c r="AZ427" s="42">
        <f t="shared" si="53"/>
        <v>4852886.4893035423</v>
      </c>
      <c r="BA427" s="42">
        <f t="shared" si="53"/>
        <v>4857187.5725691812</v>
      </c>
      <c r="BB427" s="42">
        <f t="shared" si="53"/>
        <v>4861061.9783293922</v>
      </c>
      <c r="BC427" s="42">
        <f t="shared" si="53"/>
        <v>4864551.7249416802</v>
      </c>
      <c r="BD427" s="42">
        <f t="shared" si="53"/>
        <v>4867694.7516466025</v>
      </c>
      <c r="BE427" s="42">
        <f t="shared" si="53"/>
        <v>4870525.3033427959</v>
      </c>
    </row>
    <row r="428" spans="1:57" s="8" customFormat="1" ht="12" customHeight="1" x14ac:dyDescent="0.25">
      <c r="A428" s="8" t="s">
        <v>104</v>
      </c>
      <c r="B428" s="9">
        <v>6369202.8955511414</v>
      </c>
      <c r="C428" s="9">
        <v>6230408.7967837295</v>
      </c>
      <c r="D428" s="9">
        <v>3757314.4931303156</v>
      </c>
      <c r="E428" s="9">
        <v>4665184.8790357765</v>
      </c>
      <c r="F428" s="9">
        <v>3808268.113954999</v>
      </c>
      <c r="G428" s="9">
        <v>3587175.766317789</v>
      </c>
      <c r="H428" s="9">
        <v>4230189.0005422225</v>
      </c>
      <c r="I428" s="9">
        <v>2979379.2115440452</v>
      </c>
      <c r="J428" s="15">
        <v>2929847.8651668108</v>
      </c>
      <c r="K428" s="15">
        <v>2405776.9570720708</v>
      </c>
      <c r="L428" s="9">
        <v>2377437.5315634557</v>
      </c>
      <c r="M428" s="9">
        <v>2335995.6114300699</v>
      </c>
      <c r="N428" s="9">
        <v>1943168.4662421376</v>
      </c>
      <c r="O428" s="9">
        <v>1246298.5367497273</v>
      </c>
      <c r="P428" s="9">
        <v>1543126.8721950715</v>
      </c>
      <c r="Q428" s="9">
        <v>1485604.1726534031</v>
      </c>
      <c r="R428" s="9">
        <v>1511600.6675375854</v>
      </c>
      <c r="S428" s="9">
        <v>1147597.3534565999</v>
      </c>
      <c r="T428" s="9">
        <v>836542.43335014663</v>
      </c>
      <c r="U428" s="9">
        <v>726998.13840215513</v>
      </c>
      <c r="V428" s="9">
        <v>1403042.1303018027</v>
      </c>
      <c r="W428" s="9">
        <v>1168318.8784551336</v>
      </c>
      <c r="X428" s="9">
        <v>1353030.5114367856</v>
      </c>
      <c r="Y428" s="9">
        <v>2166062.1467534597</v>
      </c>
      <c r="Z428" s="15">
        <v>3033858.3643206493</v>
      </c>
      <c r="AA428" s="45">
        <v>2263990.4303009352</v>
      </c>
      <c r="AB428" s="9">
        <f>AVERAGE($Y428:AA428)</f>
        <v>2487970.3137916815</v>
      </c>
      <c r="AC428" s="9">
        <f>AVERAGE($X428:Z428)</f>
        <v>2184317.0075036315</v>
      </c>
      <c r="AD428" s="9">
        <f t="shared" ref="AD428:BE428" si="54">AC428*(1+0.01*AD$374)</f>
        <v>2206160.1775786676</v>
      </c>
      <c r="AE428" s="9">
        <f t="shared" si="54"/>
        <v>2226015.6191768753</v>
      </c>
      <c r="AF428" s="9">
        <f t="shared" si="54"/>
        <v>2244046.345692208</v>
      </c>
      <c r="AG428" s="9">
        <f t="shared" si="54"/>
        <v>2260405.4435523041</v>
      </c>
      <c r="AH428" s="9">
        <f t="shared" si="54"/>
        <v>2275235.9636674509</v>
      </c>
      <c r="AI428" s="9">
        <f t="shared" si="54"/>
        <v>2288671.0045093107</v>
      </c>
      <c r="AJ428" s="9">
        <f t="shared" si="54"/>
        <v>2300833.9405823848</v>
      </c>
      <c r="AK428" s="9">
        <f t="shared" si="54"/>
        <v>2311838.7579943384</v>
      </c>
      <c r="AL428" s="9">
        <f t="shared" si="54"/>
        <v>2321790.4657955752</v>
      </c>
      <c r="AM428" s="9">
        <f t="shared" si="54"/>
        <v>2330785.5577717158</v>
      </c>
      <c r="AN428" s="9">
        <f t="shared" si="54"/>
        <v>2338912.5044966303</v>
      </c>
      <c r="AO428" s="9">
        <f t="shared" si="54"/>
        <v>2346252.2597690145</v>
      </c>
      <c r="AP428" s="9">
        <f t="shared" si="54"/>
        <v>2352878.7691509556</v>
      </c>
      <c r="AQ428" s="9">
        <f t="shared" si="54"/>
        <v>2358859.4712924613</v>
      </c>
      <c r="AR428" s="9">
        <f t="shared" si="54"/>
        <v>2364255.7851479789</v>
      </c>
      <c r="AS428" s="9">
        <f t="shared" si="54"/>
        <v>2369123.5781496335</v>
      </c>
      <c r="AT428" s="9">
        <f t="shared" si="54"/>
        <v>2373513.6119698295</v>
      </c>
      <c r="AU428" s="9">
        <f t="shared" si="54"/>
        <v>2377471.9637471749</v>
      </c>
      <c r="AV428" s="9">
        <f t="shared" si="54"/>
        <v>2381040.42162045</v>
      </c>
      <c r="AW428" s="9">
        <f t="shared" si="54"/>
        <v>2384256.8541638451</v>
      </c>
      <c r="AX428" s="9">
        <f t="shared" si="54"/>
        <v>2387155.5538839838</v>
      </c>
      <c r="AY428" s="9">
        <f t="shared" si="54"/>
        <v>2389767.5553600402</v>
      </c>
      <c r="AZ428" s="9">
        <f t="shared" si="54"/>
        <v>2392120.9289115411</v>
      </c>
      <c r="BA428" s="9">
        <f t="shared" si="54"/>
        <v>2394241.0508883079</v>
      </c>
      <c r="BB428" s="9">
        <f t="shared" si="54"/>
        <v>2396150.8518132879</v>
      </c>
      <c r="BC428" s="9">
        <f t="shared" si="54"/>
        <v>2397871.0436880109</v>
      </c>
      <c r="BD428" s="9">
        <f t="shared" si="54"/>
        <v>2399420.3278053184</v>
      </c>
      <c r="BE428" s="9">
        <f t="shared" si="54"/>
        <v>2400815.584415535</v>
      </c>
    </row>
    <row r="429" spans="1:57" s="8" customFormat="1" ht="12" customHeight="1" x14ac:dyDescent="0.25">
      <c r="A429" s="8" t="s">
        <v>105</v>
      </c>
      <c r="B429" s="9">
        <v>5104056.7682060003</v>
      </c>
      <c r="C429" s="9">
        <v>10297980.045574227</v>
      </c>
      <c r="D429" s="9">
        <v>9529257.986215096</v>
      </c>
      <c r="E429" s="9">
        <v>10756512.616917288</v>
      </c>
      <c r="F429" s="9">
        <v>8416024.6778161321</v>
      </c>
      <c r="G429" s="9">
        <v>7241741.7132974043</v>
      </c>
      <c r="H429" s="9">
        <v>10261453.85804436</v>
      </c>
      <c r="I429" s="9">
        <v>7973494.3698260617</v>
      </c>
      <c r="J429" s="15">
        <v>9504564.6738622095</v>
      </c>
      <c r="K429" s="15">
        <v>8173256.2587896325</v>
      </c>
      <c r="L429" s="9">
        <v>5074105.2736962251</v>
      </c>
      <c r="M429" s="9">
        <v>5146514.7708519632</v>
      </c>
      <c r="N429" s="9">
        <v>8934476.4200938977</v>
      </c>
      <c r="O429" s="9">
        <v>11546485.856881641</v>
      </c>
      <c r="P429" s="9">
        <v>8151633.712466673</v>
      </c>
      <c r="Q429" s="9">
        <v>4742211.3322655242</v>
      </c>
      <c r="R429" s="9">
        <v>4848233.1059052413</v>
      </c>
      <c r="S429" s="9">
        <v>4040392.6725614374</v>
      </c>
      <c r="T429" s="9">
        <v>3817814.4558554813</v>
      </c>
      <c r="U429" s="9">
        <v>4720611.9936806438</v>
      </c>
      <c r="V429" s="9">
        <v>4427685.2737733889</v>
      </c>
      <c r="W429" s="9">
        <v>3687107.353280433</v>
      </c>
      <c r="X429" s="9">
        <v>2744133.7015634896</v>
      </c>
      <c r="Y429" s="9">
        <v>3252573.2385283606</v>
      </c>
      <c r="Z429" s="15">
        <v>3373643.9400531882</v>
      </c>
      <c r="AA429" s="45">
        <v>2284651.5280270404</v>
      </c>
      <c r="AB429" s="9">
        <f>AVERAGE($Y429:AA429)</f>
        <v>2970289.5688695298</v>
      </c>
      <c r="AC429" s="9">
        <f>AVERAGE($X429:Z429)</f>
        <v>3123450.2933816798</v>
      </c>
      <c r="AD429" s="9">
        <f t="shared" ref="AD429:BE429" si="55">AC429*(1+0.01*AD$374)</f>
        <v>3154684.7963154968</v>
      </c>
      <c r="AE429" s="9">
        <f t="shared" si="55"/>
        <v>3183076.959482336</v>
      </c>
      <c r="AF429" s="9">
        <f t="shared" si="55"/>
        <v>3208859.8828541427</v>
      </c>
      <c r="AG429" s="9">
        <f t="shared" si="55"/>
        <v>3232252.4714001496</v>
      </c>
      <c r="AH429" s="9">
        <f t="shared" si="55"/>
        <v>3253459.279865006</v>
      </c>
      <c r="AI429" s="9">
        <f t="shared" si="55"/>
        <v>3272670.631566681</v>
      </c>
      <c r="AJ429" s="9">
        <f t="shared" si="55"/>
        <v>3290062.9450977854</v>
      </c>
      <c r="AK429" s="9">
        <f t="shared" si="55"/>
        <v>3305799.2141722371</v>
      </c>
      <c r="AL429" s="9">
        <f t="shared" si="55"/>
        <v>3320029.5958176861</v>
      </c>
      <c r="AM429" s="9">
        <f t="shared" si="55"/>
        <v>3332892.0707127475</v>
      </c>
      <c r="AN429" s="9">
        <f t="shared" si="55"/>
        <v>3344513.1467951252</v>
      </c>
      <c r="AO429" s="9">
        <f t="shared" si="55"/>
        <v>3355008.5834373911</v>
      </c>
      <c r="AP429" s="9">
        <f t="shared" si="55"/>
        <v>3364484.1186284916</v>
      </c>
      <c r="AQ429" s="9">
        <f t="shared" si="55"/>
        <v>3373036.1858395888</v>
      </c>
      <c r="AR429" s="9">
        <f t="shared" si="55"/>
        <v>3380752.6107162409</v>
      </c>
      <c r="AS429" s="9">
        <f t="shared" si="55"/>
        <v>3387713.2805397646</v>
      </c>
      <c r="AT429" s="9">
        <f t="shared" si="55"/>
        <v>3393990.7816426461</v>
      </c>
      <c r="AU429" s="9">
        <f t="shared" si="55"/>
        <v>3399651.0017378908</v>
      </c>
      <c r="AV429" s="9">
        <f t="shared" si="55"/>
        <v>3404753.6955103204</v>
      </c>
      <c r="AW429" s="9">
        <f t="shared" si="55"/>
        <v>3409353.012888154</v>
      </c>
      <c r="AX429" s="9">
        <f t="shared" si="55"/>
        <v>3413497.9902244061</v>
      </c>
      <c r="AY429" s="9">
        <f t="shared" si="55"/>
        <v>3417233.0052193338</v>
      </c>
      <c r="AZ429" s="9">
        <f t="shared" si="55"/>
        <v>3420598.1968488549</v>
      </c>
      <c r="BA429" s="9">
        <f t="shared" si="55"/>
        <v>3423629.8518639412</v>
      </c>
      <c r="BB429" s="9">
        <f t="shared" si="55"/>
        <v>3426360.7596208914</v>
      </c>
      <c r="BC429" s="9">
        <f t="shared" si="55"/>
        <v>3428820.5371153294</v>
      </c>
      <c r="BD429" s="9">
        <f t="shared" si="55"/>
        <v>3431035.9261427056</v>
      </c>
      <c r="BE429" s="9">
        <f t="shared" si="55"/>
        <v>3433031.0645102374</v>
      </c>
    </row>
    <row r="430" spans="1:57" s="8" customFormat="1" ht="12" customHeight="1" x14ac:dyDescent="0.25">
      <c r="A430" s="8" t="s">
        <v>106</v>
      </c>
      <c r="B430" s="9">
        <v>12092365.743952885</v>
      </c>
      <c r="C430" s="9">
        <v>9328762.8926754203</v>
      </c>
      <c r="D430" s="9">
        <v>16501387.691232143</v>
      </c>
      <c r="E430" s="9">
        <v>29037076.118924711</v>
      </c>
      <c r="F430" s="9">
        <v>7610710.971805484</v>
      </c>
      <c r="G430" s="9">
        <v>6165583.7336570397</v>
      </c>
      <c r="H430" s="9">
        <v>4857625.1766253235</v>
      </c>
      <c r="I430" s="9">
        <v>3549317.6177556482</v>
      </c>
      <c r="J430" s="15">
        <v>3618607.0626105261</v>
      </c>
      <c r="K430" s="15">
        <v>4076074.8610278834</v>
      </c>
      <c r="L430" s="9">
        <v>4393620.1790667931</v>
      </c>
      <c r="M430" s="9">
        <v>3229218.9156177822</v>
      </c>
      <c r="N430" s="9">
        <v>3593793.2594811581</v>
      </c>
      <c r="O430" s="9">
        <v>2910301.484557332</v>
      </c>
      <c r="P430" s="9">
        <v>2721236.4076106832</v>
      </c>
      <c r="Q430" s="9">
        <v>3210301.5127287582</v>
      </c>
      <c r="R430" s="9">
        <v>4403876.3396053072</v>
      </c>
      <c r="S430" s="9">
        <v>5105551.9756382722</v>
      </c>
      <c r="T430" s="9">
        <v>4727489.7284497581</v>
      </c>
      <c r="U430" s="9">
        <v>4354627.2245724881</v>
      </c>
      <c r="V430" s="9">
        <v>4006335.7685185028</v>
      </c>
      <c r="W430" s="9">
        <v>3915951.0946538965</v>
      </c>
      <c r="X430" s="9">
        <v>3967397.4359194483</v>
      </c>
      <c r="Y430" s="9">
        <v>3822466.9627232482</v>
      </c>
      <c r="Z430" s="15">
        <v>3237670.1083774059</v>
      </c>
      <c r="AA430" s="45">
        <v>2661436.5589302797</v>
      </c>
      <c r="AB430" s="9">
        <f>AVERAGE($Y430:AA430)</f>
        <v>3240524.5433436446</v>
      </c>
      <c r="AC430" s="9">
        <f>AVERAGE($X430:Z430)</f>
        <v>3675844.8356733676</v>
      </c>
      <c r="AD430" s="9">
        <f t="shared" ref="AD430:BE430" si="56">AC430*(1+0.01*AD$374)</f>
        <v>3712603.2840301013</v>
      </c>
      <c r="AE430" s="9">
        <f t="shared" si="56"/>
        <v>3746016.7135863719</v>
      </c>
      <c r="AF430" s="9">
        <f t="shared" si="56"/>
        <v>3776359.4489664217</v>
      </c>
      <c r="AG430" s="9">
        <f t="shared" si="56"/>
        <v>3803889.1093493868</v>
      </c>
      <c r="AH430" s="9">
        <f t="shared" si="56"/>
        <v>3828846.4257958285</v>
      </c>
      <c r="AI430" s="9">
        <f t="shared" si="56"/>
        <v>3851455.3810555101</v>
      </c>
      <c r="AJ430" s="9">
        <f t="shared" si="56"/>
        <v>3871923.5940471455</v>
      </c>
      <c r="AK430" s="9">
        <f t="shared" si="56"/>
        <v>3890442.8845678419</v>
      </c>
      <c r="AL430" s="9">
        <f t="shared" si="56"/>
        <v>3907189.9655096843</v>
      </c>
      <c r="AM430" s="9">
        <f t="shared" si="56"/>
        <v>3922327.2199802208</v>
      </c>
      <c r="AN430" s="9">
        <f t="shared" si="56"/>
        <v>3936003.5293464656</v>
      </c>
      <c r="AO430" s="9">
        <f t="shared" si="56"/>
        <v>3948355.1254840307</v>
      </c>
      <c r="AP430" s="9">
        <f t="shared" si="56"/>
        <v>3959506.4465635596</v>
      </c>
      <c r="AQ430" s="9">
        <f t="shared" si="56"/>
        <v>3969570.9806971275</v>
      </c>
      <c r="AR430" s="9">
        <f t="shared" si="56"/>
        <v>3978652.0858431915</v>
      </c>
      <c r="AS430" s="9">
        <f t="shared" si="56"/>
        <v>3986843.7776648416</v>
      </c>
      <c r="AT430" s="9">
        <f t="shared" si="56"/>
        <v>3994231.4796746527</v>
      </c>
      <c r="AU430" s="9">
        <f t="shared" si="56"/>
        <v>4000892.7320883591</v>
      </c>
      <c r="AV430" s="9">
        <f t="shared" si="56"/>
        <v>4006897.8574432116</v>
      </c>
      <c r="AW430" s="9">
        <f t="shared" si="56"/>
        <v>4012310.582296479</v>
      </c>
      <c r="AX430" s="9">
        <f t="shared" si="56"/>
        <v>4017188.6152742179</v>
      </c>
      <c r="AY430" s="9">
        <f t="shared" si="56"/>
        <v>4021584.1824485566</v>
      </c>
      <c r="AZ430" s="9">
        <f t="shared" si="56"/>
        <v>4025544.5215321137</v>
      </c>
      <c r="BA430" s="9">
        <f t="shared" si="56"/>
        <v>4029112.3367313379</v>
      </c>
      <c r="BB430" s="9">
        <f t="shared" si="56"/>
        <v>4032326.2163299201</v>
      </c>
      <c r="BC430" s="9">
        <f t="shared" si="56"/>
        <v>4035221.0152063402</v>
      </c>
      <c r="BD430" s="9">
        <f t="shared" si="56"/>
        <v>4037828.2045483775</v>
      </c>
      <c r="BE430" s="9">
        <f t="shared" si="56"/>
        <v>4040176.191029957</v>
      </c>
    </row>
    <row r="431" spans="1:57" s="8" customFormat="1" ht="12" customHeight="1" x14ac:dyDescent="0.25">
      <c r="A431" s="8" t="s">
        <v>107</v>
      </c>
      <c r="B431" s="9">
        <v>8715795.3071337473</v>
      </c>
      <c r="C431" s="9">
        <v>8734595.9336555135</v>
      </c>
      <c r="D431" s="9">
        <v>9011643.2543378696</v>
      </c>
      <c r="E431" s="9">
        <v>9467741.322353933</v>
      </c>
      <c r="F431" s="9">
        <v>6213743.4590986092</v>
      </c>
      <c r="G431" s="9">
        <v>6003079.0669056131</v>
      </c>
      <c r="H431" s="9">
        <v>5819266.1670374461</v>
      </c>
      <c r="I431" s="9">
        <v>4751006.8660651557</v>
      </c>
      <c r="J431" s="15">
        <v>4737093.0346986493</v>
      </c>
      <c r="K431" s="15">
        <v>4857238.7169442475</v>
      </c>
      <c r="L431" s="9">
        <v>4658668.934933071</v>
      </c>
      <c r="M431" s="9">
        <v>4497102.3104825541</v>
      </c>
      <c r="N431" s="9">
        <v>4941772.6322870655</v>
      </c>
      <c r="O431" s="9">
        <v>4864251.2207930842</v>
      </c>
      <c r="P431" s="9">
        <v>4494971.064938453</v>
      </c>
      <c r="Q431" s="9">
        <v>5242075.131006592</v>
      </c>
      <c r="R431" s="9">
        <v>5179932.6358074322</v>
      </c>
      <c r="S431" s="9">
        <v>4887404.5859716367</v>
      </c>
      <c r="T431" s="9">
        <v>4617183.8116304837</v>
      </c>
      <c r="U431" s="9">
        <v>4614651.0237897392</v>
      </c>
      <c r="V431" s="9">
        <v>4780305.5175812161</v>
      </c>
      <c r="W431" s="9">
        <v>4722292.5796726635</v>
      </c>
      <c r="X431" s="9">
        <v>4961951.4079117412</v>
      </c>
      <c r="Y431" s="9">
        <v>5106524.9269890366</v>
      </c>
      <c r="Z431" s="15">
        <v>5234763.1762754945</v>
      </c>
      <c r="AA431" s="45">
        <v>4629739.1688676067</v>
      </c>
      <c r="AB431" s="9">
        <f>AVERAGE($Y431:AA431)</f>
        <v>4990342.4240440456</v>
      </c>
      <c r="AC431" s="9">
        <f>AVERAGE($X431:Z431)</f>
        <v>5101079.8370587574</v>
      </c>
      <c r="AD431" s="9">
        <f t="shared" ref="AD431:BE431" si="57">AC431*(1+0.01*AD$374)</f>
        <v>5152090.6354293451</v>
      </c>
      <c r="AE431" s="9">
        <f t="shared" si="57"/>
        <v>5198459.4511482082</v>
      </c>
      <c r="AF431" s="9">
        <f t="shared" si="57"/>
        <v>5240566.9727025088</v>
      </c>
      <c r="AG431" s="9">
        <f t="shared" si="57"/>
        <v>5278770.7059335103</v>
      </c>
      <c r="AH431" s="9">
        <f t="shared" si="57"/>
        <v>5313404.7205351405</v>
      </c>
      <c r="AI431" s="9">
        <f t="shared" si="57"/>
        <v>5344779.8440694287</v>
      </c>
      <c r="AJ431" s="9">
        <f t="shared" si="57"/>
        <v>5373184.19552055</v>
      </c>
      <c r="AK431" s="9">
        <f t="shared" si="57"/>
        <v>5398883.9689590149</v>
      </c>
      <c r="AL431" s="9">
        <f t="shared" si="57"/>
        <v>5422124.39415133</v>
      </c>
      <c r="AM431" s="9">
        <f t="shared" si="57"/>
        <v>5443130.8149933396</v>
      </c>
      <c r="AN431" s="9">
        <f t="shared" si="57"/>
        <v>5462109.8386116605</v>
      </c>
      <c r="AO431" s="9">
        <f t="shared" si="57"/>
        <v>5479250.5180552974</v>
      </c>
      <c r="AP431" s="9">
        <f t="shared" si="57"/>
        <v>5494725.5398960747</v>
      </c>
      <c r="AQ431" s="9">
        <f t="shared" si="57"/>
        <v>5508692.3949819831</v>
      </c>
      <c r="AR431" s="9">
        <f t="shared" si="57"/>
        <v>5521294.5162438052</v>
      </c>
      <c r="AS431" s="9">
        <f t="shared" si="57"/>
        <v>5532662.3720295802</v>
      </c>
      <c r="AT431" s="9">
        <f t="shared" si="57"/>
        <v>5542914.507103052</v>
      </c>
      <c r="AU431" s="9">
        <f t="shared" si="57"/>
        <v>5552158.5263411198</v>
      </c>
      <c r="AV431" s="9">
        <f t="shared" si="57"/>
        <v>5560492.0184323434</v>
      </c>
      <c r="AW431" s="9">
        <f t="shared" si="57"/>
        <v>5568003.4186265497</v>
      </c>
      <c r="AX431" s="9">
        <f t="shared" si="57"/>
        <v>5574772.8109104037</v>
      </c>
      <c r="AY431" s="9">
        <f t="shared" si="57"/>
        <v>5580872.6709664799</v>
      </c>
      <c r="AZ431" s="9">
        <f t="shared" si="57"/>
        <v>5586368.5519816391</v>
      </c>
      <c r="BA431" s="9">
        <f t="shared" si="57"/>
        <v>5591319.7158606173</v>
      </c>
      <c r="BB431" s="9">
        <f t="shared" si="57"/>
        <v>5595779.7127190158</v>
      </c>
      <c r="BC431" s="9">
        <f t="shared" si="57"/>
        <v>5599796.9117143434</v>
      </c>
      <c r="BD431" s="9">
        <f t="shared" si="57"/>
        <v>5603414.9863553056</v>
      </c>
      <c r="BE431" s="9">
        <f t="shared" si="57"/>
        <v>5606673.3574330602</v>
      </c>
    </row>
    <row r="432" spans="1:57" s="8" customFormat="1" ht="12" customHeight="1" x14ac:dyDescent="0.25">
      <c r="A432" s="8" t="s">
        <v>108</v>
      </c>
      <c r="B432" s="9">
        <v>12298685.952615326</v>
      </c>
      <c r="C432" s="9">
        <v>29303340.006535403</v>
      </c>
      <c r="D432" s="9">
        <v>38722219.003783599</v>
      </c>
      <c r="E432" s="9">
        <v>40749645.739480413</v>
      </c>
      <c r="F432" s="9">
        <v>14039768.172183586</v>
      </c>
      <c r="G432" s="9">
        <v>24752877.182067435</v>
      </c>
      <c r="H432" s="9">
        <v>21992218.540696435</v>
      </c>
      <c r="I432" s="9">
        <v>6428253.5188337332</v>
      </c>
      <c r="J432" s="15">
        <v>6018994.6619662931</v>
      </c>
      <c r="K432" s="15">
        <v>6575738.1574004553</v>
      </c>
      <c r="L432" s="9">
        <v>4333717.1375352927</v>
      </c>
      <c r="M432" s="9">
        <v>3522016.8351093931</v>
      </c>
      <c r="N432" s="9">
        <v>2092094.158165443</v>
      </c>
      <c r="O432" s="9">
        <v>1801993.5199308575</v>
      </c>
      <c r="P432" s="9">
        <v>1850385.6815276628</v>
      </c>
      <c r="Q432" s="9">
        <v>1782761.7094418204</v>
      </c>
      <c r="R432" s="9">
        <v>1466005.3259782197</v>
      </c>
      <c r="S432" s="9">
        <v>1139350.1422633729</v>
      </c>
      <c r="T432" s="9">
        <v>762917.48634106305</v>
      </c>
      <c r="U432" s="9">
        <v>1223680.7618276605</v>
      </c>
      <c r="V432" s="9">
        <v>1725305.5654975905</v>
      </c>
      <c r="W432" s="9">
        <v>1746814.4366199372</v>
      </c>
      <c r="X432" s="9">
        <v>1959183.3297639545</v>
      </c>
      <c r="Y432" s="9">
        <v>1585528.9091568638</v>
      </c>
      <c r="Z432" s="15">
        <v>821378.7367412548</v>
      </c>
      <c r="AA432" s="45">
        <v>1807506.5299860223</v>
      </c>
      <c r="AB432" s="9">
        <f>AVERAGE($Y432:AA432)</f>
        <v>1404804.7252947136</v>
      </c>
      <c r="AC432" s="9">
        <f>AVERAGE($X432:Z432)</f>
        <v>1455363.6585540243</v>
      </c>
      <c r="AD432" s="9">
        <f t="shared" ref="AD432:BE432" si="58">AC432*(1+0.01*AD$374)</f>
        <v>1469917.2951395647</v>
      </c>
      <c r="AE432" s="9">
        <f t="shared" si="58"/>
        <v>1483146.5507958205</v>
      </c>
      <c r="AF432" s="9">
        <f t="shared" si="58"/>
        <v>1495160.0378572666</v>
      </c>
      <c r="AG432" s="9">
        <f t="shared" si="58"/>
        <v>1506059.7545332462</v>
      </c>
      <c r="AH432" s="9">
        <f t="shared" si="58"/>
        <v>1515941.0125827389</v>
      </c>
      <c r="AI432" s="9">
        <f t="shared" si="58"/>
        <v>1524892.4926679386</v>
      </c>
      <c r="AJ432" s="9">
        <f t="shared" si="58"/>
        <v>1532996.396579898</v>
      </c>
      <c r="AK432" s="9">
        <f t="shared" si="58"/>
        <v>1540328.6708218514</v>
      </c>
      <c r="AL432" s="9">
        <f t="shared" si="58"/>
        <v>1546959.2806759682</v>
      </c>
      <c r="AM432" s="9">
        <f t="shared" si="58"/>
        <v>1552952.5178857939</v>
      </c>
      <c r="AN432" s="9">
        <f t="shared" si="58"/>
        <v>1558367.3285006518</v>
      </c>
      <c r="AO432" s="9">
        <f t="shared" si="58"/>
        <v>1563257.6503034914</v>
      </c>
      <c r="AP432" s="9">
        <f t="shared" si="58"/>
        <v>1567672.7516392474</v>
      </c>
      <c r="AQ432" s="9">
        <f t="shared" si="58"/>
        <v>1571657.5654366417</v>
      </c>
      <c r="AR432" s="9">
        <f t="shared" si="58"/>
        <v>1575253.0138301179</v>
      </c>
      <c r="AS432" s="9">
        <f t="shared" si="58"/>
        <v>1578496.320093648</v>
      </c>
      <c r="AT432" s="9">
        <f t="shared" si="58"/>
        <v>1581421.30564281</v>
      </c>
      <c r="AU432" s="9">
        <f t="shared" si="58"/>
        <v>1584058.6706886028</v>
      </c>
      <c r="AV432" s="9">
        <f t="shared" si="58"/>
        <v>1586436.2577732634</v>
      </c>
      <c r="AW432" s="9">
        <f t="shared" si="58"/>
        <v>1588579.2979170552</v>
      </c>
      <c r="AX432" s="9">
        <f t="shared" si="58"/>
        <v>1590510.6394829811</v>
      </c>
      <c r="AY432" s="9">
        <f t="shared" si="58"/>
        <v>1592250.9601467324</v>
      </c>
      <c r="AZ432" s="9">
        <f t="shared" si="58"/>
        <v>1593818.9625612586</v>
      </c>
      <c r="BA432" s="9">
        <f t="shared" si="58"/>
        <v>1595231.5544451694</v>
      </c>
      <c r="BB432" s="9">
        <f t="shared" si="58"/>
        <v>1596504.0139149902</v>
      </c>
      <c r="BC432" s="9">
        <f t="shared" si="58"/>
        <v>1597650.1409339218</v>
      </c>
      <c r="BD432" s="9">
        <f t="shared" si="58"/>
        <v>1598682.3957730127</v>
      </c>
      <c r="BE432" s="9">
        <f t="shared" si="58"/>
        <v>1599612.0253816687</v>
      </c>
    </row>
    <row r="433" spans="1:57" s="8" customFormat="1" ht="12" customHeight="1" x14ac:dyDescent="0.25">
      <c r="A433" s="8" t="s">
        <v>109</v>
      </c>
      <c r="B433" s="9">
        <v>8715795.3071337473</v>
      </c>
      <c r="C433" s="9">
        <v>8734595.9336555135</v>
      </c>
      <c r="D433" s="9">
        <v>9011643.2543378696</v>
      </c>
      <c r="E433" s="9">
        <v>9467741.322353933</v>
      </c>
      <c r="F433" s="9">
        <v>6213743.4590986092</v>
      </c>
      <c r="G433" s="9">
        <v>6003079.0669056131</v>
      </c>
      <c r="H433" s="9">
        <v>5819266.1670374461</v>
      </c>
      <c r="I433" s="9">
        <v>4751006.8660651557</v>
      </c>
      <c r="J433" s="15">
        <v>18160244.094475586</v>
      </c>
      <c r="K433" s="15">
        <v>15354408.294243004</v>
      </c>
      <c r="L433" s="9">
        <v>11035111.58653322</v>
      </c>
      <c r="M433" s="9">
        <v>11420387.09471048</v>
      </c>
      <c r="N433" s="9">
        <v>13651604.15233871</v>
      </c>
      <c r="O433" s="9">
        <v>16331050.740356192</v>
      </c>
      <c r="P433" s="9">
        <v>13074866.536647426</v>
      </c>
      <c r="Q433" s="9">
        <v>18176030.478449516</v>
      </c>
      <c r="R433" s="9">
        <v>19919391.785706665</v>
      </c>
      <c r="S433" s="9">
        <v>19453108.025566965</v>
      </c>
      <c r="T433" s="9">
        <v>11550228.276716325</v>
      </c>
      <c r="U433" s="9">
        <v>12771163.934019696</v>
      </c>
      <c r="V433" s="9">
        <v>9564775.920608623</v>
      </c>
      <c r="W433" s="9">
        <v>14335274.719989104</v>
      </c>
      <c r="X433" s="9">
        <v>12822300.126690194</v>
      </c>
      <c r="Y433" s="9">
        <v>14264905.891600808</v>
      </c>
      <c r="Z433" s="15">
        <v>5234763.1762754945</v>
      </c>
      <c r="AA433" s="45">
        <v>100862432.57619192</v>
      </c>
      <c r="AB433" s="9">
        <f>AVERAGE($Y433:AA433)</f>
        <v>40120700.54802274</v>
      </c>
      <c r="AC433" s="9">
        <f>AVERAGE($X433:Z433)</f>
        <v>10773989.731522167</v>
      </c>
      <c r="AD433" s="9">
        <f t="shared" ref="AD433:BE433" si="59">AC433*(1+0.01*AD$374)</f>
        <v>10881729.628837388</v>
      </c>
      <c r="AE433" s="9">
        <f t="shared" si="59"/>
        <v>10979665.195496924</v>
      </c>
      <c r="AF433" s="9">
        <f t="shared" si="59"/>
        <v>11068600.48358045</v>
      </c>
      <c r="AG433" s="9">
        <f t="shared" si="59"/>
        <v>11149290.581105752</v>
      </c>
      <c r="AH433" s="9">
        <f t="shared" si="59"/>
        <v>11222441.076608388</v>
      </c>
      <c r="AI433" s="9">
        <f t="shared" si="59"/>
        <v>11288708.468921652</v>
      </c>
      <c r="AJ433" s="9">
        <f t="shared" si="59"/>
        <v>11348701.294095974</v>
      </c>
      <c r="AK433" s="9">
        <f t="shared" si="59"/>
        <v>11402981.780575896</v>
      </c>
      <c r="AL433" s="9">
        <f t="shared" si="59"/>
        <v>11452067.878103549</v>
      </c>
      <c r="AM433" s="9">
        <f t="shared" si="59"/>
        <v>11496435.53547751</v>
      </c>
      <c r="AN433" s="9">
        <f t="shared" si="59"/>
        <v>11536521.127569715</v>
      </c>
      <c r="AO433" s="9">
        <f t="shared" si="59"/>
        <v>11572723.953288188</v>
      </c>
      <c r="AP433" s="9">
        <f t="shared" si="59"/>
        <v>11605408.743907686</v>
      </c>
      <c r="AQ433" s="9">
        <f t="shared" si="59"/>
        <v>11634908.135817615</v>
      </c>
      <c r="AR433" s="9">
        <f t="shared" si="59"/>
        <v>11661525.073683178</v>
      </c>
      <c r="AS433" s="9">
        <f t="shared" si="59"/>
        <v>11685535.119676886</v>
      </c>
      <c r="AT433" s="9">
        <f t="shared" si="59"/>
        <v>11707188.652171183</v>
      </c>
      <c r="AU433" s="9">
        <f t="shared" si="59"/>
        <v>11726712.943405638</v>
      </c>
      <c r="AV433" s="9">
        <f t="shared" si="59"/>
        <v>11744314.110430369</v>
      </c>
      <c r="AW433" s="9">
        <f t="shared" si="59"/>
        <v>11760178.937319335</v>
      </c>
      <c r="AX433" s="9">
        <f t="shared" si="59"/>
        <v>11774476.569445191</v>
      </c>
      <c r="AY433" s="9">
        <f t="shared" si="59"/>
        <v>11787360.082683004</v>
      </c>
      <c r="AZ433" s="9">
        <f t="shared" si="59"/>
        <v>11798967.93190599</v>
      </c>
      <c r="BA433" s="9">
        <f t="shared" si="59"/>
        <v>11809425.284171615</v>
      </c>
      <c r="BB433" s="9">
        <f t="shared" si="59"/>
        <v>11818845.242668619</v>
      </c>
      <c r="BC433" s="9">
        <f t="shared" si="59"/>
        <v>11827329.967885172</v>
      </c>
      <c r="BD433" s="9">
        <f t="shared" si="59"/>
        <v>11834971.702630512</v>
      </c>
      <c r="BE433" s="9">
        <f t="shared" si="59"/>
        <v>11841853.707549976</v>
      </c>
    </row>
    <row r="434" spans="1:57" s="8" customFormat="1" ht="12" customHeight="1" x14ac:dyDescent="0.25">
      <c r="A434" s="8" t="s">
        <v>110</v>
      </c>
      <c r="B434" s="9">
        <v>9632931.1026671063</v>
      </c>
      <c r="C434" s="9">
        <v>11963606.738276038</v>
      </c>
      <c r="D434" s="9">
        <v>9105724.0494569317</v>
      </c>
      <c r="E434" s="9">
        <v>6510032.1846580952</v>
      </c>
      <c r="F434" s="9">
        <v>3983997.6579816686</v>
      </c>
      <c r="G434" s="9">
        <v>2904921.3777734246</v>
      </c>
      <c r="H434" s="9">
        <v>2655050.825416469</v>
      </c>
      <c r="I434" s="9">
        <v>1714332.6287866258</v>
      </c>
      <c r="J434" s="15">
        <v>1952207.3056527672</v>
      </c>
      <c r="K434" s="15">
        <v>1466551.004485826</v>
      </c>
      <c r="L434" s="9">
        <v>2319557.8318778425</v>
      </c>
      <c r="M434" s="9">
        <v>2292527.5542103657</v>
      </c>
      <c r="N434" s="9">
        <v>3624557.7664341331</v>
      </c>
      <c r="O434" s="9">
        <v>2284210.6191656296</v>
      </c>
      <c r="P434" s="9">
        <v>2971191.6850087089</v>
      </c>
      <c r="Q434" s="9">
        <v>6896623.3994436376</v>
      </c>
      <c r="R434" s="9">
        <v>4790692.7077269815</v>
      </c>
      <c r="S434" s="9">
        <v>3295631.667350817</v>
      </c>
      <c r="T434" s="9">
        <v>2741932.5021155472</v>
      </c>
      <c r="U434" s="9">
        <v>2609887.5337500414</v>
      </c>
      <c r="V434" s="9">
        <v>2713735.9336177516</v>
      </c>
      <c r="W434" s="9">
        <v>2917449.7359082731</v>
      </c>
      <c r="X434" s="9">
        <v>2921268.68712966</v>
      </c>
      <c r="Y434" s="9">
        <v>2583031.7944405912</v>
      </c>
      <c r="Z434" s="15">
        <v>5972722.410533797</v>
      </c>
      <c r="AA434" s="45">
        <v>6901514.9595172731</v>
      </c>
      <c r="AB434" s="9">
        <f>AVERAGE($Y434:AA434)</f>
        <v>5152423.0548305539</v>
      </c>
      <c r="AC434" s="9">
        <f>AVERAGE($X434:Z434)</f>
        <v>3825674.2973680161</v>
      </c>
      <c r="AD434" s="9">
        <f t="shared" ref="AD434:BE434" si="60">AC434*(1+0.01*AD$374)</f>
        <v>3863931.0403416962</v>
      </c>
      <c r="AE434" s="9">
        <f t="shared" si="60"/>
        <v>3898706.4197047711</v>
      </c>
      <c r="AF434" s="9">
        <f t="shared" si="60"/>
        <v>3930285.9417043799</v>
      </c>
      <c r="AG434" s="9">
        <f t="shared" si="60"/>
        <v>3958937.726219405</v>
      </c>
      <c r="AH434" s="9">
        <f t="shared" si="60"/>
        <v>3984912.3166411305</v>
      </c>
      <c r="AI434" s="9">
        <f t="shared" si="60"/>
        <v>4008442.8253796645</v>
      </c>
      <c r="AJ434" s="9">
        <f t="shared" si="60"/>
        <v>4029745.3340152903</v>
      </c>
      <c r="AK434" s="9">
        <f t="shared" si="60"/>
        <v>4049019.4810257806</v>
      </c>
      <c r="AL434" s="9">
        <f t="shared" si="60"/>
        <v>4066449.1822181083</v>
      </c>
      <c r="AM434" s="9">
        <f t="shared" si="60"/>
        <v>4082203.4395247945</v>
      </c>
      <c r="AN434" s="9">
        <f t="shared" si="60"/>
        <v>4096437.202799438</v>
      </c>
      <c r="AO434" s="9">
        <f t="shared" si="60"/>
        <v>4109292.256803995</v>
      </c>
      <c r="AP434" s="9">
        <f t="shared" si="60"/>
        <v>4120898.1118775364</v>
      </c>
      <c r="AQ434" s="9">
        <f t="shared" si="60"/>
        <v>4131372.8819701429</v>
      </c>
      <c r="AR434" s="9">
        <f t="shared" si="60"/>
        <v>4140824.1379676312</v>
      </c>
      <c r="AS434" s="9">
        <f t="shared" si="60"/>
        <v>4149349.7276633419</v>
      </c>
      <c r="AT434" s="9">
        <f t="shared" si="60"/>
        <v>4157038.5564793088</v>
      </c>
      <c r="AU434" s="9">
        <f t="shared" si="60"/>
        <v>4163971.3252132013</v>
      </c>
      <c r="AV434" s="9">
        <f t="shared" si="60"/>
        <v>4170221.2227876522</v>
      </c>
      <c r="AW434" s="9">
        <f t="shared" si="60"/>
        <v>4175854.5732895313</v>
      </c>
      <c r="AX434" s="9">
        <f t="shared" si="60"/>
        <v>4180931.4375803038</v>
      </c>
      <c r="AY434" s="9">
        <f t="shared" si="60"/>
        <v>4185506.1704955855</v>
      </c>
      <c r="AZ434" s="9">
        <f t="shared" si="60"/>
        <v>4189627.9351831991</v>
      </c>
      <c r="BA434" s="9">
        <f t="shared" si="60"/>
        <v>4193341.1764965882</v>
      </c>
      <c r="BB434" s="9">
        <f t="shared" si="60"/>
        <v>4196686.0555991577</v>
      </c>
      <c r="BC434" s="9">
        <f t="shared" si="60"/>
        <v>4199698.8480734471</v>
      </c>
      <c r="BD434" s="9">
        <f t="shared" si="60"/>
        <v>4202412.3078901963</v>
      </c>
      <c r="BE434" s="9">
        <f t="shared" si="60"/>
        <v>4204855.9995950181</v>
      </c>
    </row>
    <row r="435" spans="1:57" s="8" customFormat="1" ht="12" customHeight="1" x14ac:dyDescent="0.25">
      <c r="A435" s="8" t="s">
        <v>111</v>
      </c>
      <c r="B435" s="9">
        <v>26236666.086352475</v>
      </c>
      <c r="C435" s="9">
        <v>26947134.75285117</v>
      </c>
      <c r="D435" s="9">
        <v>17480527.639564108</v>
      </c>
      <c r="E435" s="9">
        <v>81019609.234465882</v>
      </c>
      <c r="F435" s="9">
        <v>24446836.93975028</v>
      </c>
      <c r="G435" s="9">
        <v>20902550.389944516</v>
      </c>
      <c r="H435" s="9">
        <v>5819266.1670374461</v>
      </c>
      <c r="I435" s="9">
        <v>27481321.369219292</v>
      </c>
      <c r="J435" s="15">
        <v>4737093.0346986493</v>
      </c>
      <c r="K435" s="15">
        <v>27560978.291204602</v>
      </c>
      <c r="L435" s="9">
        <v>30907890.804428987</v>
      </c>
      <c r="M435" s="9">
        <v>10803316.40015485</v>
      </c>
      <c r="N435" s="9">
        <v>8822084.9400596544</v>
      </c>
      <c r="O435" s="9">
        <v>7050561.8495647497</v>
      </c>
      <c r="P435" s="9">
        <v>11429630.041947588</v>
      </c>
      <c r="Q435" s="9">
        <v>12474287.216129532</v>
      </c>
      <c r="R435" s="9">
        <v>15668730.55550216</v>
      </c>
      <c r="S435" s="9">
        <v>14650271.052005712</v>
      </c>
      <c r="T435" s="9">
        <v>10023464.271425329</v>
      </c>
      <c r="U435" s="9">
        <v>11913250.80036715</v>
      </c>
      <c r="V435" s="9">
        <v>7613124.0391960237</v>
      </c>
      <c r="W435" s="9">
        <v>8052104.8051097747</v>
      </c>
      <c r="X435" s="9">
        <v>5220458.5380993597</v>
      </c>
      <c r="Y435" s="9">
        <v>4546076.4128599977</v>
      </c>
      <c r="Z435" s="15">
        <v>3808330.4647921734</v>
      </c>
      <c r="AA435" s="45">
        <v>970318.50864749169</v>
      </c>
      <c r="AB435" s="9">
        <f>AVERAGE($Y435:AA435)</f>
        <v>3108241.7954332209</v>
      </c>
      <c r="AC435" s="9">
        <f>AVERAGE($X435:Z435)</f>
        <v>4524955.1385838436</v>
      </c>
      <c r="AD435" s="9">
        <f t="shared" ref="AD435:BE435" si="61">AC435*(1+0.01*AD$374)</f>
        <v>4570204.6899696821</v>
      </c>
      <c r="AE435" s="9">
        <f t="shared" si="61"/>
        <v>4611336.5321794087</v>
      </c>
      <c r="AF435" s="9">
        <f t="shared" si="61"/>
        <v>4648688.3580900617</v>
      </c>
      <c r="AG435" s="9">
        <f t="shared" si="61"/>
        <v>4682577.2962205382</v>
      </c>
      <c r="AH435" s="9">
        <f t="shared" si="61"/>
        <v>4713299.6858610418</v>
      </c>
      <c r="AI435" s="9">
        <f t="shared" si="61"/>
        <v>4741131.2491760822</v>
      </c>
      <c r="AJ435" s="9">
        <f t="shared" si="61"/>
        <v>4766327.5644980157</v>
      </c>
      <c r="AK435" s="9">
        <f t="shared" si="61"/>
        <v>4789124.7614828553</v>
      </c>
      <c r="AL435" s="9">
        <f t="shared" si="61"/>
        <v>4809740.3732270291</v>
      </c>
      <c r="AM435" s="9">
        <f t="shared" si="61"/>
        <v>4828374.2929006154</v>
      </c>
      <c r="AN435" s="9">
        <f t="shared" si="61"/>
        <v>4845209.7930672904</v>
      </c>
      <c r="AO435" s="9">
        <f t="shared" si="61"/>
        <v>4860414.574800726</v>
      </c>
      <c r="AP435" s="9">
        <f t="shared" si="61"/>
        <v>4874141.8211553916</v>
      </c>
      <c r="AQ435" s="9">
        <f t="shared" si="61"/>
        <v>4886531.2356930152</v>
      </c>
      <c r="AR435" s="9">
        <f t="shared" si="61"/>
        <v>4897710.0517833782</v>
      </c>
      <c r="AS435" s="9">
        <f t="shared" si="61"/>
        <v>4907794.0024557086</v>
      </c>
      <c r="AT435" s="9">
        <f t="shared" si="61"/>
        <v>4916888.2438249849</v>
      </c>
      <c r="AU435" s="9">
        <f t="shared" si="61"/>
        <v>4925088.2276889076</v>
      </c>
      <c r="AV435" s="9">
        <f t="shared" si="61"/>
        <v>4932480.5209023133</v>
      </c>
      <c r="AW435" s="9">
        <f t="shared" si="61"/>
        <v>4939143.5706863627</v>
      </c>
      <c r="AX435" s="9">
        <f t="shared" si="61"/>
        <v>4945148.4162050281</v>
      </c>
      <c r="AY435" s="9">
        <f t="shared" si="61"/>
        <v>4950559.3476130925</v>
      </c>
      <c r="AZ435" s="9">
        <f t="shared" si="61"/>
        <v>4955434.5144081544</v>
      </c>
      <c r="BA435" s="9">
        <f t="shared" si="61"/>
        <v>4959826.4853538731</v>
      </c>
      <c r="BB435" s="9">
        <f t="shared" si="61"/>
        <v>4963782.7625240246</v>
      </c>
      <c r="BC435" s="9">
        <f t="shared" si="61"/>
        <v>4967346.25218058</v>
      </c>
      <c r="BD435" s="9">
        <f t="shared" si="61"/>
        <v>4970555.6952713281</v>
      </c>
      <c r="BE435" s="9">
        <f t="shared" si="61"/>
        <v>4973446.0603357181</v>
      </c>
    </row>
    <row r="436" spans="1:57" s="8" customFormat="1" ht="12" customHeight="1" x14ac:dyDescent="0.25">
      <c r="A436" s="8" t="s">
        <v>112</v>
      </c>
      <c r="B436" s="9">
        <v>8715795.3071337473</v>
      </c>
      <c r="C436" s="9">
        <v>8734595.9336555135</v>
      </c>
      <c r="D436" s="9">
        <v>9011643.2543378696</v>
      </c>
      <c r="E436" s="9">
        <v>9467741.322353933</v>
      </c>
      <c r="F436" s="9">
        <v>6213743.4590986092</v>
      </c>
      <c r="G436" s="9">
        <v>6003079.0669056131</v>
      </c>
      <c r="H436" s="9">
        <v>5819266.1670374461</v>
      </c>
      <c r="I436" s="9">
        <v>4751006.8660651557</v>
      </c>
      <c r="J436" s="15">
        <v>46104983.832435384</v>
      </c>
      <c r="K436" s="15">
        <v>40213261.444815882</v>
      </c>
      <c r="L436" s="9">
        <v>31412698.536192585</v>
      </c>
      <c r="M436" s="9">
        <v>21093450.389297269</v>
      </c>
      <c r="N436" s="9">
        <v>22378521.139659934</v>
      </c>
      <c r="O436" s="9">
        <v>18986373.140055094</v>
      </c>
      <c r="P436" s="9">
        <v>12277062.798740668</v>
      </c>
      <c r="Q436" s="9">
        <v>12312190.303539867</v>
      </c>
      <c r="R436" s="9">
        <v>9190242.0326010138</v>
      </c>
      <c r="S436" s="9">
        <v>6380630.5194777641</v>
      </c>
      <c r="T436" s="9">
        <v>5577437.5341357514</v>
      </c>
      <c r="U436" s="9">
        <v>4876971.1258534631</v>
      </c>
      <c r="V436" s="9">
        <v>5025239.7281128075</v>
      </c>
      <c r="W436" s="9">
        <v>5336914.7001781641</v>
      </c>
      <c r="X436" s="9">
        <v>5750218.5163498502</v>
      </c>
      <c r="Y436" s="9">
        <v>5378650.6175478017</v>
      </c>
      <c r="Z436" s="15">
        <v>6154540.8510431908</v>
      </c>
      <c r="AA436" s="45">
        <v>19707764.08698421</v>
      </c>
      <c r="AB436" s="9">
        <f>AVERAGE($Y436:AA436)</f>
        <v>10413651.851858402</v>
      </c>
      <c r="AC436" s="9">
        <f>AVERAGE($X436:Z436)</f>
        <v>5761136.6616469473</v>
      </c>
      <c r="AD436" s="9">
        <f t="shared" ref="AD436:BE436" si="62">AC436*(1+0.01*AD$374)</f>
        <v>5818748.0282634171</v>
      </c>
      <c r="AE436" s="9">
        <f t="shared" si="62"/>
        <v>5871116.7605177872</v>
      </c>
      <c r="AF436" s="9">
        <f t="shared" si="62"/>
        <v>5918672.806277981</v>
      </c>
      <c r="AG436" s="9">
        <f t="shared" si="62"/>
        <v>5961819.9310357478</v>
      </c>
      <c r="AH436" s="9">
        <f t="shared" si="62"/>
        <v>6000935.4316032734</v>
      </c>
      <c r="AI436" s="9">
        <f t="shared" si="62"/>
        <v>6036370.355233347</v>
      </c>
      <c r="AJ436" s="9">
        <f t="shared" si="62"/>
        <v>6068450.1022129031</v>
      </c>
      <c r="AK436" s="9">
        <f t="shared" si="62"/>
        <v>6097475.3109298348</v>
      </c>
      <c r="AL436" s="9">
        <f t="shared" si="62"/>
        <v>6123722.9427812332</v>
      </c>
      <c r="AM436" s="9">
        <f t="shared" si="62"/>
        <v>6147447.5001511611</v>
      </c>
      <c r="AN436" s="9">
        <f t="shared" si="62"/>
        <v>6168882.3242006544</v>
      </c>
      <c r="AO436" s="9">
        <f t="shared" si="62"/>
        <v>6188240.9305943185</v>
      </c>
      <c r="AP436" s="9">
        <f t="shared" si="62"/>
        <v>6205718.3507709242</v>
      </c>
      <c r="AQ436" s="9">
        <f t="shared" si="62"/>
        <v>6221492.4541869825</v>
      </c>
      <c r="AR436" s="9">
        <f t="shared" si="62"/>
        <v>6235725.2333504362</v>
      </c>
      <c r="AS436" s="9">
        <f t="shared" si="62"/>
        <v>6248564.0386276934</v>
      </c>
      <c r="AT436" s="9">
        <f t="shared" si="62"/>
        <v>6260142.7539426042</v>
      </c>
      <c r="AU436" s="9">
        <f t="shared" si="62"/>
        <v>6270582.9077599393</v>
      </c>
      <c r="AV436" s="9">
        <f t="shared" si="62"/>
        <v>6279994.7163063381</v>
      </c>
      <c r="AW436" s="9">
        <f t="shared" si="62"/>
        <v>6288478.0579558378</v>
      </c>
      <c r="AX436" s="9">
        <f t="shared" si="62"/>
        <v>6296123.3792033624</v>
      </c>
      <c r="AY436" s="9">
        <f t="shared" si="62"/>
        <v>6303012.5337593593</v>
      </c>
      <c r="AZ436" s="9">
        <f t="shared" si="62"/>
        <v>6309219.5570987035</v>
      </c>
      <c r="BA436" s="9">
        <f t="shared" si="62"/>
        <v>6314811.3793504899</v>
      </c>
      <c r="BB436" s="9">
        <f t="shared" si="62"/>
        <v>6319848.4797748122</v>
      </c>
      <c r="BC436" s="9">
        <f t="shared" si="62"/>
        <v>6324385.48628096</v>
      </c>
      <c r="BD436" s="9">
        <f t="shared" si="62"/>
        <v>6328471.7235335493</v>
      </c>
      <c r="BE436" s="9">
        <f t="shared" si="62"/>
        <v>6332151.7131970963</v>
      </c>
    </row>
    <row r="437" spans="1:57" s="8" customFormat="1" ht="12" customHeight="1" x14ac:dyDescent="0.25">
      <c r="A437" s="8" t="s">
        <v>113</v>
      </c>
      <c r="B437" s="9">
        <v>60950335.779828377</v>
      </c>
      <c r="C437" s="9">
        <v>50694945.691122144</v>
      </c>
      <c r="D437" s="9">
        <v>70675308.765123084</v>
      </c>
      <c r="E437" s="9">
        <v>48402996.323417909</v>
      </c>
      <c r="F437" s="9">
        <v>29227287.534853213</v>
      </c>
      <c r="G437" s="9">
        <v>36532470.881700292</v>
      </c>
      <c r="H437" s="9">
        <v>16430485.754520854</v>
      </c>
      <c r="I437" s="9">
        <v>15585033.718908561</v>
      </c>
      <c r="J437" s="15">
        <v>14532246.895652516</v>
      </c>
      <c r="K437" s="15">
        <v>10196695.522073306</v>
      </c>
      <c r="L437" s="9">
        <v>11144570.486101845</v>
      </c>
      <c r="M437" s="9">
        <v>9032915.3453553729</v>
      </c>
      <c r="N437" s="9">
        <v>4115232.1307247453</v>
      </c>
      <c r="O437" s="9">
        <v>5858026.9674311616</v>
      </c>
      <c r="P437" s="9">
        <v>6257659.1025545476</v>
      </c>
      <c r="Q437" s="9">
        <v>9071073.5915353876</v>
      </c>
      <c r="R437" s="9">
        <v>8548082.4286883045</v>
      </c>
      <c r="S437" s="9">
        <v>8692489.1363120638</v>
      </c>
      <c r="T437" s="9">
        <v>12872114.888989622</v>
      </c>
      <c r="U437" s="9">
        <v>15200992.593897404</v>
      </c>
      <c r="V437" s="9">
        <v>21024245.914403055</v>
      </c>
      <c r="W437" s="9">
        <v>19219749.290161137</v>
      </c>
      <c r="X437" s="9">
        <v>25997275.882523831</v>
      </c>
      <c r="Y437" s="9">
        <v>33788768.733833067</v>
      </c>
      <c r="Z437" s="15">
        <v>32554253.865314223</v>
      </c>
      <c r="AA437" s="45">
        <v>10499926.926764797</v>
      </c>
      <c r="AB437" s="9">
        <f>AVERAGE($Y437:AA437)</f>
        <v>25614316.508637365</v>
      </c>
      <c r="AC437" s="9">
        <f>AVERAGE($X437:Z437)</f>
        <v>30780099.493890375</v>
      </c>
      <c r="AD437" s="9">
        <f t="shared" ref="AD437:BE437" si="63">AC437*(1+0.01*AD$374)</f>
        <v>31087900.488829277</v>
      </c>
      <c r="AE437" s="9">
        <f t="shared" si="63"/>
        <v>31367691.593228739</v>
      </c>
      <c r="AF437" s="9">
        <f t="shared" si="63"/>
        <v>31621769.89513389</v>
      </c>
      <c r="AG437" s="9">
        <f t="shared" si="63"/>
        <v>31852292.597669415</v>
      </c>
      <c r="AH437" s="9">
        <f t="shared" si="63"/>
        <v>32061275.489402726</v>
      </c>
      <c r="AI437" s="9">
        <f t="shared" si="63"/>
        <v>32250594.115040101</v>
      </c>
      <c r="AJ437" s="9">
        <f t="shared" si="63"/>
        <v>32421986.994911011</v>
      </c>
      <c r="AK437" s="9">
        <f t="shared" si="63"/>
        <v>32577060.353626076</v>
      </c>
      <c r="AL437" s="9">
        <f t="shared" si="63"/>
        <v>32717293.916430347</v>
      </c>
      <c r="AM437" s="9">
        <f t="shared" si="63"/>
        <v>32844047.41650895</v>
      </c>
      <c r="AN437" s="9">
        <f t="shared" si="63"/>
        <v>32958567.528706539</v>
      </c>
      <c r="AO437" s="9">
        <f t="shared" si="63"/>
        <v>33061995.005931094</v>
      </c>
      <c r="AP437" s="9">
        <f t="shared" si="63"/>
        <v>33155371.845177721</v>
      </c>
      <c r="AQ437" s="9">
        <f t="shared" si="63"/>
        <v>33239648.351896517</v>
      </c>
      <c r="AR437" s="9">
        <f t="shared" si="63"/>
        <v>33315690.005558737</v>
      </c>
      <c r="AS437" s="9">
        <f t="shared" si="63"/>
        <v>33384284.056876328</v>
      </c>
      <c r="AT437" s="9">
        <f t="shared" si="63"/>
        <v>33446145.809224084</v>
      </c>
      <c r="AU437" s="9">
        <f t="shared" si="63"/>
        <v>33501924.554305483</v>
      </c>
      <c r="AV437" s="9">
        <f t="shared" si="63"/>
        <v>33552209.145782746</v>
      </c>
      <c r="AW437" s="9">
        <f t="shared" si="63"/>
        <v>33597533.205139048</v>
      </c>
      <c r="AX437" s="9">
        <f t="shared" si="63"/>
        <v>33638379.962034807</v>
      </c>
      <c r="AY437" s="9">
        <f t="shared" si="63"/>
        <v>33675186.73734948</v>
      </c>
      <c r="AZ437" s="9">
        <f t="shared" si="63"/>
        <v>33708349.081374019</v>
      </c>
      <c r="BA437" s="9">
        <f t="shared" si="63"/>
        <v>33738224.582576402</v>
      </c>
      <c r="BB437" s="9">
        <f t="shared" si="63"/>
        <v>33765136.364283212</v>
      </c>
      <c r="BC437" s="9">
        <f t="shared" si="63"/>
        <v>33789376.287733272</v>
      </c>
      <c r="BD437" s="9">
        <f t="shared" si="63"/>
        <v>33811207.880451366</v>
      </c>
      <c r="BE437" s="9">
        <f t="shared" si="63"/>
        <v>33830869.008911401</v>
      </c>
    </row>
    <row r="438" spans="1:57" s="8" customFormat="1" ht="12" customHeight="1" x14ac:dyDescent="0.25">
      <c r="A438" s="8" t="s">
        <v>114</v>
      </c>
      <c r="B438" s="9">
        <v>24506186.689137537</v>
      </c>
      <c r="C438" s="9">
        <v>39927994.367225192</v>
      </c>
      <c r="D438" s="9">
        <v>82253394.586235136</v>
      </c>
      <c r="E438" s="9">
        <v>100561692.13771376</v>
      </c>
      <c r="F438" s="9">
        <v>72144748.981483474</v>
      </c>
      <c r="G438" s="9">
        <v>87857578.93186295</v>
      </c>
      <c r="H438" s="9">
        <v>46120353.335319586</v>
      </c>
      <c r="I438" s="9">
        <v>5929719.7276463248</v>
      </c>
      <c r="J438" s="15">
        <v>14763339.735944752</v>
      </c>
      <c r="K438" s="15">
        <v>14009981.213903653</v>
      </c>
      <c r="L438" s="9">
        <v>13296644.913307235</v>
      </c>
      <c r="M438" s="9">
        <v>11241106.972067976</v>
      </c>
      <c r="N438" s="9">
        <v>15226318.863470914</v>
      </c>
      <c r="O438" s="9">
        <v>14018683.862613689</v>
      </c>
      <c r="P438" s="9">
        <v>8315463.6678605573</v>
      </c>
      <c r="Q438" s="9">
        <v>10699419.543714581</v>
      </c>
      <c r="R438" s="9">
        <v>9907556.7420156114</v>
      </c>
      <c r="S438" s="9">
        <v>10129994.642783465</v>
      </c>
      <c r="T438" s="9">
        <v>6081265.8032154376</v>
      </c>
      <c r="U438" s="9">
        <v>7001924.5121667441</v>
      </c>
      <c r="V438" s="9">
        <v>10174693.19016687</v>
      </c>
      <c r="W438" s="9">
        <v>11178475.511624914</v>
      </c>
      <c r="X438" s="9">
        <v>12235006.637353068</v>
      </c>
      <c r="Y438" s="9">
        <v>13361565.032439113</v>
      </c>
      <c r="Z438" s="15">
        <v>14436697.514944049</v>
      </c>
      <c r="AA438" s="45">
        <v>5355233.5095060728</v>
      </c>
      <c r="AB438" s="9">
        <f>AVERAGE($Y438:AA438)</f>
        <v>11051165.35229641</v>
      </c>
      <c r="AC438" s="9">
        <f>AVERAGE($X438:Z438)</f>
        <v>13344423.061578743</v>
      </c>
      <c r="AD438" s="9">
        <f t="shared" ref="AD438:BE438" si="64">AC438*(1+0.01*AD$374)</f>
        <v>13477867.29219453</v>
      </c>
      <c r="AE438" s="9">
        <f t="shared" si="64"/>
        <v>13599168.097824279</v>
      </c>
      <c r="AF438" s="9">
        <f t="shared" si="64"/>
        <v>13709321.359416656</v>
      </c>
      <c r="AG438" s="9">
        <f t="shared" si="64"/>
        <v>13809262.312126804</v>
      </c>
      <c r="AH438" s="9">
        <f t="shared" si="64"/>
        <v>13899864.882156668</v>
      </c>
      <c r="AI438" s="9">
        <f t="shared" si="64"/>
        <v>13981942.194299314</v>
      </c>
      <c r="AJ438" s="9">
        <f t="shared" si="64"/>
        <v>14056247.96771612</v>
      </c>
      <c r="AK438" s="9">
        <f t="shared" si="64"/>
        <v>14123478.566002021</v>
      </c>
      <c r="AL438" s="9">
        <f t="shared" si="64"/>
        <v>14184275.510140037</v>
      </c>
      <c r="AM438" s="9">
        <f t="shared" si="64"/>
        <v>14239228.29968253</v>
      </c>
      <c r="AN438" s="9">
        <f t="shared" si="64"/>
        <v>14288877.418800142</v>
      </c>
      <c r="AO438" s="9">
        <f t="shared" si="64"/>
        <v>14333717.430202646</v>
      </c>
      <c r="AP438" s="9">
        <f t="shared" si="64"/>
        <v>14374200.081901265</v>
      </c>
      <c r="AQ438" s="9">
        <f t="shared" si="64"/>
        <v>14410737.369899014</v>
      </c>
      <c r="AR438" s="9">
        <f t="shared" si="64"/>
        <v>14443704.514692426</v>
      </c>
      <c r="AS438" s="9">
        <f t="shared" si="64"/>
        <v>14473442.821434133</v>
      </c>
      <c r="AT438" s="9">
        <f t="shared" si="64"/>
        <v>14500262.403184442</v>
      </c>
      <c r="AU438" s="9">
        <f t="shared" si="64"/>
        <v>14524444.754263517</v>
      </c>
      <c r="AV438" s="9">
        <f t="shared" si="64"/>
        <v>14546245.166646343</v>
      </c>
      <c r="AW438" s="9">
        <f t="shared" si="64"/>
        <v>14565894.9869154</v>
      </c>
      <c r="AX438" s="9">
        <f t="shared" si="64"/>
        <v>14583603.714751666</v>
      </c>
      <c r="AY438" s="9">
        <f t="shared" si="64"/>
        <v>14599560.946515292</v>
      </c>
      <c r="AZ438" s="9">
        <f t="shared" si="64"/>
        <v>14613938.169320075</v>
      </c>
      <c r="BA438" s="9">
        <f t="shared" si="64"/>
        <v>14626890.412287984</v>
      </c>
      <c r="BB438" s="9">
        <f t="shared" si="64"/>
        <v>14638557.76250262</v>
      </c>
      <c r="BC438" s="9">
        <f t="shared" si="64"/>
        <v>14649066.753663031</v>
      </c>
      <c r="BD438" s="9">
        <f t="shared" si="64"/>
        <v>14658531.635652648</v>
      </c>
      <c r="BE438" s="9">
        <f t="shared" si="64"/>
        <v>14667055.533247288</v>
      </c>
    </row>
    <row r="439" spans="1:57" s="8" customFormat="1" ht="12" customHeight="1" x14ac:dyDescent="0.25">
      <c r="A439" s="8" t="s">
        <v>115</v>
      </c>
      <c r="B439" s="9">
        <v>18643274.408137321</v>
      </c>
      <c r="C439" s="9">
        <v>10636430.043841755</v>
      </c>
      <c r="D439" s="9">
        <v>7564945.7801578287</v>
      </c>
      <c r="E439" s="9">
        <v>13047207.223425766</v>
      </c>
      <c r="F439" s="9">
        <v>3846325.2841734462</v>
      </c>
      <c r="G439" s="9">
        <v>5822875.1335816728</v>
      </c>
      <c r="H439" s="9">
        <v>2391387.1534548826</v>
      </c>
      <c r="I439" s="9">
        <v>3736042.8947077072</v>
      </c>
      <c r="J439" s="15">
        <v>7642896.8361968724</v>
      </c>
      <c r="K439" s="15">
        <v>6326514.9440309871</v>
      </c>
      <c r="L439" s="9">
        <v>1465538.0767376786</v>
      </c>
      <c r="M439" s="9">
        <v>684588.47578444821</v>
      </c>
      <c r="N439" s="9">
        <v>517809.8284221944</v>
      </c>
      <c r="O439" s="9">
        <v>899709.33278119902</v>
      </c>
      <c r="P439" s="9">
        <v>2806524.5710473009</v>
      </c>
      <c r="Q439" s="9">
        <v>5686281.8810111256</v>
      </c>
      <c r="R439" s="9">
        <v>5051608.7082536621</v>
      </c>
      <c r="S439" s="9">
        <v>5328024.7415921297</v>
      </c>
      <c r="T439" s="9">
        <v>5109101.9731564261</v>
      </c>
      <c r="U439" s="9">
        <v>5590809.0833869055</v>
      </c>
      <c r="V439" s="9">
        <v>6082624.6710851584</v>
      </c>
      <c r="W439" s="9">
        <v>6495104.3859006828</v>
      </c>
      <c r="X439" s="9">
        <v>14072961.031170134</v>
      </c>
      <c r="Y439" s="9">
        <v>11695087.464632347</v>
      </c>
      <c r="Z439" s="15">
        <v>10165802.049778588</v>
      </c>
      <c r="AA439" s="45">
        <v>5604257.8008843577</v>
      </c>
      <c r="AB439" s="9">
        <f>AVERAGE($Y439:AA439)</f>
        <v>9155049.1050984319</v>
      </c>
      <c r="AC439" s="9">
        <f>AVERAGE($X439:Z439)</f>
        <v>11977950.181860358</v>
      </c>
      <c r="AD439" s="9">
        <f t="shared" ref="AD439:BE439" si="65">AC439*(1+0.01*AD$374)</f>
        <v>12097729.68367896</v>
      </c>
      <c r="AE439" s="9">
        <f t="shared" si="65"/>
        <v>12206609.25083207</v>
      </c>
      <c r="AF439" s="9">
        <f t="shared" si="65"/>
        <v>12305482.785763809</v>
      </c>
      <c r="AG439" s="9">
        <f t="shared" si="65"/>
        <v>12395189.755272027</v>
      </c>
      <c r="AH439" s="9">
        <f t="shared" si="65"/>
        <v>12476514.595256368</v>
      </c>
      <c r="AI439" s="9">
        <f t="shared" si="65"/>
        <v>12550187.166289898</v>
      </c>
      <c r="AJ439" s="9">
        <f t="shared" si="65"/>
        <v>12616884.0064683</v>
      </c>
      <c r="AK439" s="9">
        <f t="shared" si="65"/>
        <v>12677230.171547834</v>
      </c>
      <c r="AL439" s="9">
        <f t="shared" si="65"/>
        <v>12731801.490572574</v>
      </c>
      <c r="AM439" s="9">
        <f t="shared" si="65"/>
        <v>12781127.098165859</v>
      </c>
      <c r="AN439" s="9">
        <f t="shared" si="65"/>
        <v>12825692.132758942</v>
      </c>
      <c r="AO439" s="9">
        <f t="shared" si="65"/>
        <v>12865940.51369342</v>
      </c>
      <c r="AP439" s="9">
        <f t="shared" si="65"/>
        <v>12902277.729850167</v>
      </c>
      <c r="AQ439" s="9">
        <f t="shared" si="65"/>
        <v>12935073.588719282</v>
      </c>
      <c r="AR439" s="9">
        <f t="shared" si="65"/>
        <v>12964664.888107158</v>
      </c>
      <c r="AS439" s="9">
        <f t="shared" si="65"/>
        <v>12991357.983417561</v>
      </c>
      <c r="AT439" s="9">
        <f t="shared" si="65"/>
        <v>13015431.232041435</v>
      </c>
      <c r="AU439" s="9">
        <f t="shared" si="65"/>
        <v>13037137.303197064</v>
      </c>
      <c r="AV439" s="9">
        <f t="shared" si="65"/>
        <v>13056705.346885467</v>
      </c>
      <c r="AW439" s="9">
        <f t="shared" si="65"/>
        <v>13074343.019730458</v>
      </c>
      <c r="AX439" s="9">
        <f t="shared" si="65"/>
        <v>13090238.368583541</v>
      </c>
      <c r="AY439" s="9">
        <f t="shared" si="65"/>
        <v>13104561.57508135</v>
      </c>
      <c r="AZ439" s="9">
        <f t="shared" si="65"/>
        <v>13117466.566006362</v>
      </c>
      <c r="BA439" s="9">
        <f t="shared" si="65"/>
        <v>13129092.495452473</v>
      </c>
      <c r="BB439" s="9">
        <f t="shared" si="65"/>
        <v>13139565.10554437</v>
      </c>
      <c r="BC439" s="9">
        <f t="shared" si="65"/>
        <v>13148997.972892785</v>
      </c>
      <c r="BD439" s="9">
        <f t="shared" si="65"/>
        <v>13157493.648159198</v>
      </c>
      <c r="BE439" s="9">
        <f t="shared" si="65"/>
        <v>13165144.696111795</v>
      </c>
    </row>
    <row r="440" spans="1:57" s="8" customFormat="1" ht="12" customHeight="1" x14ac:dyDescent="0.25">
      <c r="A440" s="8" t="s">
        <v>116</v>
      </c>
      <c r="B440" s="9">
        <v>1571565.6292346481</v>
      </c>
      <c r="C440" s="9">
        <v>940176.15865153528</v>
      </c>
      <c r="D440" s="9">
        <v>2008799.6249840155</v>
      </c>
      <c r="E440" s="9">
        <v>3031776.8076438005</v>
      </c>
      <c r="F440" s="9">
        <v>856914.11564994638</v>
      </c>
      <c r="G440" s="9">
        <v>741433.25429544074</v>
      </c>
      <c r="H440" s="9">
        <v>313002.64539720927</v>
      </c>
      <c r="I440" s="9">
        <v>325060.54566690064</v>
      </c>
      <c r="J440" s="15">
        <v>328637.53994821111</v>
      </c>
      <c r="K440" s="15">
        <v>559799.21825963492</v>
      </c>
      <c r="L440" s="9">
        <v>611597.13112934865</v>
      </c>
      <c r="M440" s="9">
        <v>507618.96619529376</v>
      </c>
      <c r="N440" s="9">
        <v>682765.39716779976</v>
      </c>
      <c r="O440" s="9">
        <v>341268.05946044717</v>
      </c>
      <c r="P440" s="9">
        <v>915833.76048900734</v>
      </c>
      <c r="Q440" s="9">
        <v>1602950.5577025532</v>
      </c>
      <c r="R440" s="9">
        <v>1873966.4881706845</v>
      </c>
      <c r="S440" s="9">
        <v>2101293.5020398456</v>
      </c>
      <c r="T440" s="9">
        <v>2281680.7968877428</v>
      </c>
      <c r="U440" s="9">
        <v>2270141.9505553115</v>
      </c>
      <c r="V440" s="9">
        <v>2667015.0940647055</v>
      </c>
      <c r="W440" s="9">
        <v>2481047.7923333668</v>
      </c>
      <c r="X440" s="9">
        <v>2302853.0524429926</v>
      </c>
      <c r="Y440" s="9">
        <v>1810711.9930862938</v>
      </c>
      <c r="Z440" s="15">
        <v>2751760.4883288061</v>
      </c>
      <c r="AA440" s="45">
        <v>2419360.5815794561</v>
      </c>
      <c r="AB440" s="9">
        <f>AVERAGE($Y440:AA440)</f>
        <v>2327277.687664852</v>
      </c>
      <c r="AC440" s="9">
        <f>AVERAGE($X440:Z440)</f>
        <v>2288441.844619364</v>
      </c>
      <c r="AD440" s="9">
        <f t="shared" ref="AD440:BE440" si="66">AC440*(1+0.01*AD$374)</f>
        <v>2311326.2630655575</v>
      </c>
      <c r="AE440" s="9">
        <f t="shared" si="66"/>
        <v>2332128.1994331474</v>
      </c>
      <c r="AF440" s="9">
        <f t="shared" si="66"/>
        <v>2351018.4378485559</v>
      </c>
      <c r="AG440" s="9">
        <f t="shared" si="66"/>
        <v>2368157.362260472</v>
      </c>
      <c r="AH440" s="9">
        <f t="shared" si="66"/>
        <v>2383694.8427142631</v>
      </c>
      <c r="AI440" s="9">
        <f t="shared" si="66"/>
        <v>2397770.3223910066</v>
      </c>
      <c r="AJ440" s="9">
        <f t="shared" si="66"/>
        <v>2410513.0569700245</v>
      </c>
      <c r="AK440" s="9">
        <f t="shared" si="66"/>
        <v>2422042.4661956076</v>
      </c>
      <c r="AL440" s="9">
        <f t="shared" si="66"/>
        <v>2432468.564824855</v>
      </c>
      <c r="AM440" s="9">
        <f t="shared" si="66"/>
        <v>2441892.4464334706</v>
      </c>
      <c r="AN440" s="9">
        <f t="shared" si="66"/>
        <v>2450406.7989246147</v>
      </c>
      <c r="AO440" s="9">
        <f t="shared" si="66"/>
        <v>2458096.4351069499</v>
      </c>
      <c r="AP440" s="9">
        <f t="shared" si="66"/>
        <v>2465038.8254748788</v>
      </c>
      <c r="AQ440" s="9">
        <f t="shared" si="66"/>
        <v>2471304.6234308574</v>
      </c>
      <c r="AR440" s="9">
        <f t="shared" si="66"/>
        <v>2476958.1757271783</v>
      </c>
      <c r="AS440" s="9">
        <f t="shared" si="66"/>
        <v>2482058.0129566942</v>
      </c>
      <c r="AT440" s="9">
        <f t="shared" si="66"/>
        <v>2486657.3165646042</v>
      </c>
      <c r="AU440" s="9">
        <f t="shared" si="66"/>
        <v>2490804.3601539196</v>
      </c>
      <c r="AV440" s="9">
        <f t="shared" si="66"/>
        <v>2494542.9238742543</v>
      </c>
      <c r="AW440" s="9">
        <f t="shared" si="66"/>
        <v>2497912.681467779</v>
      </c>
      <c r="AX440" s="9">
        <f t="shared" si="66"/>
        <v>2500949.5601405008</v>
      </c>
      <c r="AY440" s="9">
        <f t="shared" si="66"/>
        <v>2503686.0738678952</v>
      </c>
      <c r="AZ440" s="9">
        <f t="shared" si="66"/>
        <v>2506151.6310616424</v>
      </c>
      <c r="BA440" s="9">
        <f t="shared" si="66"/>
        <v>2508372.8177440986</v>
      </c>
      <c r="BB440" s="9">
        <f t="shared" si="66"/>
        <v>2510373.6575199203</v>
      </c>
      <c r="BC440" s="9">
        <f t="shared" si="66"/>
        <v>2512175.8497170084</v>
      </c>
      <c r="BD440" s="9">
        <f t="shared" si="66"/>
        <v>2513798.9871055242</v>
      </c>
      <c r="BE440" s="9">
        <f t="shared" si="66"/>
        <v>2515260.7546053114</v>
      </c>
    </row>
    <row r="441" spans="1:57" s="8" customFormat="1" ht="12" customHeight="1" x14ac:dyDescent="0.25">
      <c r="A441" s="8" t="s">
        <v>117</v>
      </c>
      <c r="B441" s="9">
        <v>4756773.0801429404</v>
      </c>
      <c r="C441" s="9">
        <v>4121843.92848698</v>
      </c>
      <c r="D441" s="9">
        <v>4621811.0034588398</v>
      </c>
      <c r="E441" s="9">
        <v>4677059.6911306605</v>
      </c>
      <c r="F441" s="9">
        <v>3856844.6527383253</v>
      </c>
      <c r="G441" s="9">
        <v>4939099.7685987204</v>
      </c>
      <c r="H441" s="9">
        <v>4293527.9054564089</v>
      </c>
      <c r="I441" s="9">
        <v>2498944.1408488895</v>
      </c>
      <c r="J441" s="15">
        <v>2361754.2904890343</v>
      </c>
      <c r="K441" s="15">
        <v>1352677.8391667004</v>
      </c>
      <c r="L441" s="9">
        <v>1732127.7663083153</v>
      </c>
      <c r="M441" s="9">
        <v>1593090.605402862</v>
      </c>
      <c r="N441" s="9">
        <v>1695635.3343180909</v>
      </c>
      <c r="O441" s="9">
        <v>1261576.1731029525</v>
      </c>
      <c r="P441" s="9">
        <v>1154530.5493338816</v>
      </c>
      <c r="Q441" s="9">
        <v>920055.18732007756</v>
      </c>
      <c r="R441" s="9">
        <v>1720065.8086009042</v>
      </c>
      <c r="S441" s="9">
        <v>1671392.3890433181</v>
      </c>
      <c r="T441" s="9">
        <v>1355114.9836432922</v>
      </c>
      <c r="U441" s="9">
        <v>1428967.6130844632</v>
      </c>
      <c r="V441" s="9">
        <v>1306170.8076752829</v>
      </c>
      <c r="W441" s="9">
        <v>1070099.14631436</v>
      </c>
      <c r="X441" s="9">
        <v>1118575.7164110581</v>
      </c>
      <c r="Y441" s="9">
        <v>1432584.4863129226</v>
      </c>
      <c r="Z441" s="15">
        <v>1159835.4908608624</v>
      </c>
      <c r="AA441" s="45">
        <v>2221385.1521611512</v>
      </c>
      <c r="AB441" s="9">
        <f>AVERAGE($Y441:AA441)</f>
        <v>1604601.7097783119</v>
      </c>
      <c r="AC441" s="9">
        <f>AVERAGE($X441:Z441)</f>
        <v>1236998.5645282811</v>
      </c>
      <c r="AD441" s="9">
        <f t="shared" ref="AD441:BE441" si="67">AC441*(1+0.01*AD$374)</f>
        <v>1249368.5501735639</v>
      </c>
      <c r="AE441" s="9">
        <f t="shared" si="67"/>
        <v>1260612.8671251258</v>
      </c>
      <c r="AF441" s="9">
        <f t="shared" si="67"/>
        <v>1270823.8313488394</v>
      </c>
      <c r="AG441" s="9">
        <f t="shared" si="67"/>
        <v>1280088.1370793725</v>
      </c>
      <c r="AH441" s="9">
        <f t="shared" si="67"/>
        <v>1288486.7953467504</v>
      </c>
      <c r="AI441" s="9">
        <f t="shared" si="67"/>
        <v>1296095.1810245935</v>
      </c>
      <c r="AJ441" s="9">
        <f t="shared" si="67"/>
        <v>1302983.1622155823</v>
      </c>
      <c r="AK441" s="9">
        <f t="shared" si="67"/>
        <v>1309215.2902879815</v>
      </c>
      <c r="AL441" s="9">
        <f t="shared" si="67"/>
        <v>1314851.0328209775</v>
      </c>
      <c r="AM441" s="9">
        <f t="shared" si="67"/>
        <v>1319945.035121954</v>
      </c>
      <c r="AN441" s="9">
        <f t="shared" si="67"/>
        <v>1324547.3988805946</v>
      </c>
      <c r="AO441" s="9">
        <f t="shared" si="67"/>
        <v>1328703.9689685162</v>
      </c>
      <c r="AP441" s="9">
        <f t="shared" si="67"/>
        <v>1332456.6214292787</v>
      </c>
      <c r="AQ441" s="9">
        <f t="shared" si="67"/>
        <v>1335843.5473830204</v>
      </c>
      <c r="AR441" s="9">
        <f t="shared" si="67"/>
        <v>1338899.5289415983</v>
      </c>
      <c r="AS441" s="9">
        <f t="shared" si="67"/>
        <v>1341656.2043393461</v>
      </c>
      <c r="AT441" s="9">
        <f t="shared" si="67"/>
        <v>1344142.3203724853</v>
      </c>
      <c r="AU441" s="9">
        <f t="shared" si="67"/>
        <v>1346383.9709431918</v>
      </c>
      <c r="AV441" s="9">
        <f t="shared" si="67"/>
        <v>1348404.8210540763</v>
      </c>
      <c r="AW441" s="9">
        <f t="shared" si="67"/>
        <v>1350226.3160227158</v>
      </c>
      <c r="AX441" s="9">
        <f t="shared" si="67"/>
        <v>1351867.8760071376</v>
      </c>
      <c r="AY441" s="9">
        <f t="shared" si="67"/>
        <v>1353347.0761714582</v>
      </c>
      <c r="AZ441" s="9">
        <f t="shared" si="67"/>
        <v>1354679.812992627</v>
      </c>
      <c r="BA441" s="9">
        <f t="shared" si="67"/>
        <v>1355880.4573280765</v>
      </c>
      <c r="BB441" s="9">
        <f t="shared" si="67"/>
        <v>1356961.9949412616</v>
      </c>
      <c r="BC441" s="9">
        <f t="shared" si="67"/>
        <v>1357936.1552268043</v>
      </c>
      <c r="BD441" s="9">
        <f t="shared" si="67"/>
        <v>1358813.5288967304</v>
      </c>
      <c r="BE441" s="9">
        <f t="shared" si="67"/>
        <v>1359603.6753901455</v>
      </c>
    </row>
    <row r="442" spans="1:57" s="8" customFormat="1" ht="12" customHeight="1" x14ac:dyDescent="0.25">
      <c r="A442" s="8" t="s">
        <v>118</v>
      </c>
      <c r="B442" s="9">
        <v>6144608.854656186</v>
      </c>
      <c r="C442" s="9">
        <v>8853275.3041906226</v>
      </c>
      <c r="D442" s="9">
        <v>10455662.196514826</v>
      </c>
      <c r="E442" s="9">
        <v>14273730.670833157</v>
      </c>
      <c r="F442" s="9">
        <v>11315908.766241953</v>
      </c>
      <c r="G442" s="9">
        <v>16853105.654075325</v>
      </c>
      <c r="H442" s="9">
        <v>20897206.609221693</v>
      </c>
      <c r="I442" s="9">
        <v>23232954.595428027</v>
      </c>
      <c r="J442" s="15">
        <v>13306051.311238995</v>
      </c>
      <c r="K442" s="15">
        <v>10623667.747036744</v>
      </c>
      <c r="L442" s="9">
        <v>9801472.1595453154</v>
      </c>
      <c r="M442" s="9">
        <v>10755953.664035186</v>
      </c>
      <c r="N442" s="9">
        <v>13354607.521239202</v>
      </c>
      <c r="O442" s="9">
        <v>14178347.054140709</v>
      </c>
      <c r="P442" s="9">
        <v>11627836.608535275</v>
      </c>
      <c r="Q442" s="9">
        <v>12716640.85169627</v>
      </c>
      <c r="R442" s="9">
        <v>9611207.5509118978</v>
      </c>
      <c r="S442" s="9">
        <v>10577860.970639989</v>
      </c>
      <c r="T442" s="9">
        <v>10625397.316752916</v>
      </c>
      <c r="U442" s="9">
        <v>15133246.713459216</v>
      </c>
      <c r="V442" s="9">
        <v>12344016.951480554</v>
      </c>
      <c r="W442" s="9">
        <v>7043608.5476675071</v>
      </c>
      <c r="X442" s="9">
        <v>10182649.56857596</v>
      </c>
      <c r="Y442" s="9">
        <v>11377442.492846405</v>
      </c>
      <c r="Z442" s="15">
        <v>11763824.369893594</v>
      </c>
      <c r="AA442" s="45">
        <v>9107284.0055322964</v>
      </c>
      <c r="AB442" s="9">
        <f>AVERAGE($Y442:AA442)</f>
        <v>10749516.956090765</v>
      </c>
      <c r="AC442" s="9">
        <f>AVERAGE($X442:Z442)</f>
        <v>11107972.143771986</v>
      </c>
      <c r="AD442" s="9">
        <f t="shared" ref="AD442:BE442" si="68">AC442*(1+0.01*AD$374)</f>
        <v>11219051.865209706</v>
      </c>
      <c r="AE442" s="9">
        <f t="shared" si="68"/>
        <v>11320023.331996592</v>
      </c>
      <c r="AF442" s="9">
        <f t="shared" si="68"/>
        <v>11411715.520985764</v>
      </c>
      <c r="AG442" s="9">
        <f t="shared" si="68"/>
        <v>11494906.92713375</v>
      </c>
      <c r="AH442" s="9">
        <f t="shared" si="68"/>
        <v>11570325.011482675</v>
      </c>
      <c r="AI442" s="9">
        <f t="shared" si="68"/>
        <v>11638646.623642979</v>
      </c>
      <c r="AJ442" s="9">
        <f t="shared" si="68"/>
        <v>11700499.163646134</v>
      </c>
      <c r="AK442" s="9">
        <f t="shared" si="68"/>
        <v>11756462.28843038</v>
      </c>
      <c r="AL442" s="9">
        <f t="shared" si="68"/>
        <v>11807070.003638087</v>
      </c>
      <c r="AM442" s="9">
        <f t="shared" si="68"/>
        <v>11852813.011982754</v>
      </c>
      <c r="AN442" s="9">
        <f t="shared" si="68"/>
        <v>11894141.215500906</v>
      </c>
      <c r="AO442" s="9">
        <f t="shared" si="68"/>
        <v>11931466.290949054</v>
      </c>
      <c r="AP442" s="9">
        <f t="shared" si="68"/>
        <v>11965164.27588997</v>
      </c>
      <c r="AQ442" s="9">
        <f t="shared" si="68"/>
        <v>11995578.118093196</v>
      </c>
      <c r="AR442" s="9">
        <f t="shared" si="68"/>
        <v>12023020.153191684</v>
      </c>
      <c r="AS442" s="9">
        <f t="shared" si="68"/>
        <v>12047774.485497059</v>
      </c>
      <c r="AT442" s="9">
        <f t="shared" si="68"/>
        <v>12070099.254849419</v>
      </c>
      <c r="AU442" s="9">
        <f t="shared" si="68"/>
        <v>12090228.778690033</v>
      </c>
      <c r="AV442" s="9">
        <f t="shared" si="68"/>
        <v>12108375.563481981</v>
      </c>
      <c r="AW442" s="9">
        <f t="shared" si="68"/>
        <v>12124732.18341014</v>
      </c>
      <c r="AX442" s="9">
        <f t="shared" si="68"/>
        <v>12139473.027176796</v>
      </c>
      <c r="AY442" s="9">
        <f t="shared" si="68"/>
        <v>12152755.915849024</v>
      </c>
      <c r="AZ442" s="9">
        <f t="shared" si="68"/>
        <v>12164723.596256291</v>
      </c>
      <c r="BA442" s="9">
        <f t="shared" si="68"/>
        <v>12175505.11550392</v>
      </c>
      <c r="BB442" s="9">
        <f t="shared" si="68"/>
        <v>12185217.082861202</v>
      </c>
      <c r="BC442" s="9">
        <f t="shared" si="68"/>
        <v>12193964.825684575</v>
      </c>
      <c r="BD442" s="9">
        <f t="shared" si="68"/>
        <v>12201843.446213884</v>
      </c>
      <c r="BE442" s="9">
        <f t="shared" si="68"/>
        <v>12208938.786087381</v>
      </c>
    </row>
    <row r="443" spans="1:57" s="8" customFormat="1" ht="12" customHeight="1" x14ac:dyDescent="0.25">
      <c r="A443" s="41" t="s">
        <v>119</v>
      </c>
      <c r="B443" s="42">
        <v>60550952.917919718</v>
      </c>
      <c r="C443" s="42">
        <v>56379932.519187614</v>
      </c>
      <c r="D443" s="42">
        <v>54477722.841797486</v>
      </c>
      <c r="E443" s="42">
        <v>44822107.54533346</v>
      </c>
      <c r="F443" s="42">
        <v>37802028.732446335</v>
      </c>
      <c r="G443" s="42">
        <v>36334607.329725638</v>
      </c>
      <c r="H443" s="42">
        <v>34430318.224149816</v>
      </c>
      <c r="I443" s="42">
        <v>34921534.855881885</v>
      </c>
      <c r="J443" s="43">
        <v>34776136.068456516</v>
      </c>
      <c r="K443" s="43">
        <v>37733983.800979197</v>
      </c>
      <c r="L443" s="42">
        <v>33522609.519399393</v>
      </c>
      <c r="M443" s="42">
        <v>30639435.867624745</v>
      </c>
      <c r="N443" s="42">
        <v>30474675.999667615</v>
      </c>
      <c r="O443" s="42">
        <v>33609452.530162819</v>
      </c>
      <c r="P443" s="42">
        <v>32515560.159657605</v>
      </c>
      <c r="Q443" s="42">
        <v>39987913.965609193</v>
      </c>
      <c r="R443" s="42">
        <v>38545295.373105988</v>
      </c>
      <c r="S443" s="42">
        <v>40847464.937215447</v>
      </c>
      <c r="T443" s="42">
        <v>39786184.225303315</v>
      </c>
      <c r="U443" s="42">
        <v>42310633.256769225</v>
      </c>
      <c r="V443" s="42">
        <v>42009153.07563103</v>
      </c>
      <c r="W443" s="42">
        <v>42339295.454981521</v>
      </c>
      <c r="X443" s="42">
        <v>40406226.58674933</v>
      </c>
      <c r="Y443" s="42">
        <v>40112355.346545309</v>
      </c>
      <c r="Z443" s="43">
        <v>37380887.831890538</v>
      </c>
      <c r="AA443" s="44">
        <v>33814373.510054789</v>
      </c>
      <c r="AB443" s="42">
        <f>AVERAGE($Y443:AA443)</f>
        <v>37102538.896163546</v>
      </c>
      <c r="AC443" s="42">
        <f>AVERAGE($X443:Z443)</f>
        <v>39299823.255061723</v>
      </c>
      <c r="AD443" s="42">
        <f t="shared" ref="AD443:BE443" si="69">AC443*(1+0.01*AD$374)</f>
        <v>39692821.487612344</v>
      </c>
      <c r="AE443" s="42">
        <f t="shared" si="69"/>
        <v>40050056.881000854</v>
      </c>
      <c r="AF443" s="42">
        <f t="shared" si="69"/>
        <v>40374462.341736957</v>
      </c>
      <c r="AG443" s="42">
        <f t="shared" si="69"/>
        <v>40668792.17220822</v>
      </c>
      <c r="AH443" s="42">
        <f t="shared" si="69"/>
        <v>40935620.117650077</v>
      </c>
      <c r="AI443" s="42">
        <f t="shared" si="69"/>
        <v>41177340.860882789</v>
      </c>
      <c r="AJ443" s="42">
        <f t="shared" si="69"/>
        <v>41396174.132927276</v>
      </c>
      <c r="AK443" s="42">
        <f t="shared" si="69"/>
        <v>41594170.750523672</v>
      </c>
      <c r="AL443" s="42">
        <f t="shared" si="69"/>
        <v>41773220.016876087</v>
      </c>
      <c r="AM443" s="42">
        <f t="shared" si="69"/>
        <v>41935058.030136511</v>
      </c>
      <c r="AN443" s="42">
        <f t="shared" si="69"/>
        <v>42081276.53633102</v>
      </c>
      <c r="AO443" s="42">
        <f t="shared" si="69"/>
        <v>42213332.041071959</v>
      </c>
      <c r="AP443" s="42">
        <f t="shared" si="69"/>
        <v>42332554.95908875</v>
      </c>
      <c r="AQ443" s="42">
        <f t="shared" si="69"/>
        <v>42440158.633965112</v>
      </c>
      <c r="AR443" s="42">
        <f t="shared" si="69"/>
        <v>42537248.104047589</v>
      </c>
      <c r="AS443" s="42">
        <f t="shared" si="69"/>
        <v>42624828.52573093</v>
      </c>
      <c r="AT443" s="42">
        <f t="shared" si="69"/>
        <v>42703813.193535455</v>
      </c>
      <c r="AU443" s="42">
        <f t="shared" si="69"/>
        <v>42775031.118725181</v>
      </c>
      <c r="AV443" s="42">
        <f t="shared" si="69"/>
        <v>42839234.145681009</v>
      </c>
      <c r="AW443" s="42">
        <f t="shared" si="69"/>
        <v>42897103.5987105</v>
      </c>
      <c r="AX443" s="42">
        <f t="shared" si="69"/>
        <v>42949256.46218206</v>
      </c>
      <c r="AY443" s="42">
        <f t="shared" si="69"/>
        <v>42996251.104442477</v>
      </c>
      <c r="AZ443" s="42">
        <f t="shared" si="69"/>
        <v>43038592.561433107</v>
      </c>
      <c r="BA443" s="42">
        <f t="shared" si="69"/>
        <v>43076737.399695992</v>
      </c>
      <c r="BB443" s="42">
        <f t="shared" si="69"/>
        <v>43111098.180913299</v>
      </c>
      <c r="BC443" s="42">
        <f t="shared" si="69"/>
        <v>43142047.551544562</v>
      </c>
      <c r="BD443" s="42">
        <f t="shared" si="69"/>
        <v>43169921.981754504</v>
      </c>
      <c r="BE443" s="42">
        <f t="shared" si="69"/>
        <v>43195025.177851312</v>
      </c>
    </row>
    <row r="444" spans="1:57" s="8" customFormat="1" ht="12" customHeight="1" x14ac:dyDescent="0.25">
      <c r="A444" s="8" t="s">
        <v>120</v>
      </c>
      <c r="B444" s="9">
        <v>568574233.99399471</v>
      </c>
      <c r="C444" s="9">
        <v>428339466.73235399</v>
      </c>
      <c r="D444" s="9">
        <v>303540757.13497436</v>
      </c>
      <c r="E444" s="9">
        <v>288000518.93984944</v>
      </c>
      <c r="F444" s="9">
        <v>269725593.84400958</v>
      </c>
      <c r="G444" s="9">
        <v>207636187.16030061</v>
      </c>
      <c r="H444" s="9">
        <v>332754788.98669964</v>
      </c>
      <c r="I444" s="9">
        <v>83756516.633023158</v>
      </c>
      <c r="J444" s="9">
        <v>85212152.041529059</v>
      </c>
      <c r="K444" s="9">
        <v>89288026.656679854</v>
      </c>
      <c r="L444" s="9">
        <v>80575309.393810883</v>
      </c>
      <c r="M444" s="9">
        <v>75952331.189277321</v>
      </c>
      <c r="N444" s="9">
        <v>73628952.012909636</v>
      </c>
      <c r="O444" s="9">
        <v>223590188.81030601</v>
      </c>
      <c r="P444" s="9">
        <v>225140467.08428499</v>
      </c>
      <c r="Q444" s="9">
        <v>113642470.91010328</v>
      </c>
      <c r="R444" s="9">
        <v>236939062.85062146</v>
      </c>
      <c r="S444" s="9">
        <v>210589464.61533132</v>
      </c>
      <c r="T444" s="9">
        <v>172853030.3971242</v>
      </c>
      <c r="U444" s="9">
        <v>116869066.78048049</v>
      </c>
      <c r="V444" s="9">
        <v>96020479.265096083</v>
      </c>
      <c r="W444" s="9">
        <v>110806684.44229744</v>
      </c>
      <c r="X444" s="9">
        <v>147191206.61557883</v>
      </c>
      <c r="Y444" s="9">
        <v>138118194.64404467</v>
      </c>
      <c r="Z444" s="9">
        <v>108144100.24064204</v>
      </c>
      <c r="AA444" s="9">
        <v>60387435.502491035</v>
      </c>
      <c r="AB444" s="9">
        <f>AVERAGE($Y444:AA444)</f>
        <v>102216576.79572593</v>
      </c>
      <c r="AC444" s="9">
        <f>AVERAGE($X444:Z444)</f>
        <v>131151167.1667552</v>
      </c>
      <c r="AD444" s="9">
        <f t="shared" ref="AD444:BE444" si="70">AC444*(1+0.01*AD$374)</f>
        <v>132462678.83842275</v>
      </c>
      <c r="AE444" s="9">
        <f t="shared" si="70"/>
        <v>133654842.94796854</v>
      </c>
      <c r="AF444" s="9">
        <f t="shared" si="70"/>
        <v>134737447.17584708</v>
      </c>
      <c r="AG444" s="9">
        <f t="shared" si="70"/>
        <v>135719683.165759</v>
      </c>
      <c r="AH444" s="9">
        <f t="shared" si="70"/>
        <v>136610140.00700954</v>
      </c>
      <c r="AI444" s="9">
        <f t="shared" si="70"/>
        <v>137416809.22273692</v>
      </c>
      <c r="AJ444" s="9">
        <f t="shared" si="70"/>
        <v>138147098.48783833</v>
      </c>
      <c r="AK444" s="9">
        <f t="shared" si="70"/>
        <v>138807851.77734563</v>
      </c>
      <c r="AL444" s="9">
        <f t="shared" si="70"/>
        <v>139405374.06415251</v>
      </c>
      <c r="AM444" s="9">
        <f t="shared" si="70"/>
        <v>139945459.04604414</v>
      </c>
      <c r="AN444" s="9">
        <f t="shared" si="70"/>
        <v>140433418.68963668</v>
      </c>
      <c r="AO444" s="9">
        <f t="shared" si="70"/>
        <v>140874113.63793617</v>
      </c>
      <c r="AP444" s="9">
        <f t="shared" si="70"/>
        <v>141271983.74410552</v>
      </c>
      <c r="AQ444" s="9">
        <f t="shared" si="70"/>
        <v>141631078.1720849</v>
      </c>
      <c r="AR444" s="9">
        <f t="shared" si="70"/>
        <v>141955084.65013641</v>
      </c>
      <c r="AS444" s="9">
        <f t="shared" si="70"/>
        <v>142247357.5809885</v>
      </c>
      <c r="AT444" s="9">
        <f t="shared" si="70"/>
        <v>142510944.8063969</v>
      </c>
      <c r="AU444" s="9">
        <f t="shared" si="70"/>
        <v>142748612.89846966</v>
      </c>
      <c r="AV444" s="9">
        <f t="shared" si="70"/>
        <v>142962870.90839115</v>
      </c>
      <c r="AW444" s="9">
        <f t="shared" si="70"/>
        <v>143155992.54812121</v>
      </c>
      <c r="AX444" s="9">
        <f t="shared" si="70"/>
        <v>143330036.81470713</v>
      </c>
      <c r="AY444" s="9">
        <f t="shared" si="70"/>
        <v>143486867.09211159</v>
      </c>
      <c r="AZ444" s="9">
        <f t="shared" si="70"/>
        <v>143628168.78366938</v>
      </c>
      <c r="BA444" s="9">
        <f t="shared" si="70"/>
        <v>143755465.54088622</v>
      </c>
      <c r="BB444" s="9">
        <f t="shared" si="70"/>
        <v>143870134.16247681</v>
      </c>
      <c r="BC444" s="9">
        <f t="shared" si="70"/>
        <v>143973418.24228102</v>
      </c>
      <c r="BD444" s="9">
        <f t="shared" si="70"/>
        <v>144066440.64679453</v>
      </c>
      <c r="BE444" s="9">
        <f t="shared" si="70"/>
        <v>144150214.90314028</v>
      </c>
    </row>
    <row r="445" spans="1:57" s="8" customFormat="1" ht="12" customHeight="1" x14ac:dyDescent="0.25">
      <c r="A445" s="8" t="s">
        <v>121</v>
      </c>
      <c r="B445" s="9">
        <v>74423332.044350132</v>
      </c>
      <c r="C445" s="9">
        <v>86263952.903936639</v>
      </c>
      <c r="D445" s="9">
        <v>78369427.029099107</v>
      </c>
      <c r="E445" s="9">
        <v>81388492.865747809</v>
      </c>
      <c r="F445" s="9">
        <v>62202028.535133712</v>
      </c>
      <c r="G445" s="9">
        <v>48841846.127826139</v>
      </c>
      <c r="H445" s="9">
        <v>58897336.555181608</v>
      </c>
      <c r="I445" s="9">
        <v>99601056.897457123</v>
      </c>
      <c r="J445" s="9">
        <v>93934109.175471202</v>
      </c>
      <c r="K445" s="9">
        <v>42309849.499289267</v>
      </c>
      <c r="L445" s="9">
        <v>42735214.657421961</v>
      </c>
      <c r="M445" s="9">
        <v>47229753.951345965</v>
      </c>
      <c r="N445" s="9">
        <v>56736672.785549358</v>
      </c>
      <c r="O445" s="9">
        <v>54918330.311571509</v>
      </c>
      <c r="P445" s="9">
        <v>48771161.588053919</v>
      </c>
      <c r="Q445" s="9">
        <v>57438466.465601102</v>
      </c>
      <c r="R445" s="9">
        <v>59728898.374666683</v>
      </c>
      <c r="S445" s="9">
        <v>72833722.221111476</v>
      </c>
      <c r="T445" s="9">
        <v>65091093.461445026</v>
      </c>
      <c r="U445" s="9">
        <v>87859012.29441835</v>
      </c>
      <c r="V445" s="9">
        <v>96271282.857412621</v>
      </c>
      <c r="W445" s="9">
        <v>107865015.66320598</v>
      </c>
      <c r="X445" s="9">
        <v>116557401.41406684</v>
      </c>
      <c r="Y445" s="9">
        <v>118929643.01526356</v>
      </c>
      <c r="Z445" s="9">
        <v>119332327.10477024</v>
      </c>
      <c r="AA445" s="9">
        <v>90149673.723439842</v>
      </c>
      <c r="AB445" s="9">
        <f>AVERAGE($Y445:AA445)</f>
        <v>109470547.94782455</v>
      </c>
      <c r="AC445" s="9">
        <f>AVERAGE($X445:Z445)</f>
        <v>118273123.84470022</v>
      </c>
      <c r="AD445" s="9">
        <f t="shared" ref="AD445:BE445" si="71">AC445*(1+0.01*AD$374)</f>
        <v>119455855.08314723</v>
      </c>
      <c r="AE445" s="9">
        <f t="shared" si="71"/>
        <v>120530957.77889554</v>
      </c>
      <c r="AF445" s="9">
        <f t="shared" si="71"/>
        <v>121507258.53690459</v>
      </c>
      <c r="AG445" s="9">
        <f t="shared" si="71"/>
        <v>122393046.45163862</v>
      </c>
      <c r="AH445" s="9">
        <f t="shared" si="71"/>
        <v>123196067.22940783</v>
      </c>
      <c r="AI445" s="9">
        <f t="shared" si="71"/>
        <v>123923527.68679076</v>
      </c>
      <c r="AJ445" s="9">
        <f t="shared" si="71"/>
        <v>124582108.12156472</v>
      </c>
      <c r="AK445" s="9">
        <f t="shared" si="71"/>
        <v>125177980.48266482</v>
      </c>
      <c r="AL445" s="9">
        <f t="shared" si="71"/>
        <v>125716830.6427829</v>
      </c>
      <c r="AM445" s="9">
        <f t="shared" si="71"/>
        <v>126203883.40281446</v>
      </c>
      <c r="AN445" s="9">
        <f t="shared" si="71"/>
        <v>126643929.13480902</v>
      </c>
      <c r="AO445" s="9">
        <f t="shared" si="71"/>
        <v>127041351.20373875</v>
      </c>
      <c r="AP445" s="9">
        <f t="shared" si="71"/>
        <v>127400153.50308268</v>
      </c>
      <c r="AQ445" s="9">
        <f t="shared" si="71"/>
        <v>127723987.59979603</v>
      </c>
      <c r="AR445" s="9">
        <f t="shared" si="71"/>
        <v>128016179.11538006</v>
      </c>
      <c r="AS445" s="9">
        <f t="shared" si="71"/>
        <v>128279753.07582505</v>
      </c>
      <c r="AT445" s="9">
        <f t="shared" si="71"/>
        <v>128517458.04809548</v>
      </c>
      <c r="AU445" s="9">
        <f t="shared" si="71"/>
        <v>128731788.94804022</v>
      </c>
      <c r="AV445" s="9">
        <f t="shared" si="71"/>
        <v>128925008.45717309</v>
      </c>
      <c r="AW445" s="9">
        <f t="shared" si="71"/>
        <v>129099167.02629848</v>
      </c>
      <c r="AX445" s="9">
        <f t="shared" si="71"/>
        <v>129256121.47467333</v>
      </c>
      <c r="AY445" s="9">
        <f t="shared" si="71"/>
        <v>129397552.2161815</v>
      </c>
      <c r="AZ445" s="9">
        <f t="shared" si="71"/>
        <v>129524979.16041777</v>
      </c>
      <c r="BA445" s="9">
        <f t="shared" si="71"/>
        <v>129639776.34794256</v>
      </c>
      <c r="BB445" s="9">
        <f t="shared" si="71"/>
        <v>129743185.38634813</v>
      </c>
      <c r="BC445" s="9">
        <f t="shared" si="71"/>
        <v>129836327.75805372</v>
      </c>
      <c r="BD445" s="9">
        <f t="shared" si="71"/>
        <v>129920216.07263784</v>
      </c>
      <c r="BE445" s="9">
        <f t="shared" si="71"/>
        <v>129995764.33659786</v>
      </c>
    </row>
    <row r="446" spans="1:57" s="8" customFormat="1" ht="12" customHeight="1" x14ac:dyDescent="0.25">
      <c r="A446" s="8" t="s">
        <v>122</v>
      </c>
      <c r="B446" s="9">
        <v>268007463.76019508</v>
      </c>
      <c r="C446" s="9">
        <v>193177159.58142188</v>
      </c>
      <c r="D446" s="9">
        <v>186918308.64705697</v>
      </c>
      <c r="E446" s="9">
        <v>159408356.00268617</v>
      </c>
      <c r="F446" s="9">
        <v>132297997.05989967</v>
      </c>
      <c r="G446" s="9">
        <v>136268691.99865574</v>
      </c>
      <c r="H446" s="9">
        <v>157686767.058557</v>
      </c>
      <c r="I446" s="9">
        <v>132734314.652283</v>
      </c>
      <c r="J446" s="9">
        <v>130128941.28335786</v>
      </c>
      <c r="K446" s="9">
        <v>135885523.59711006</v>
      </c>
      <c r="L446" s="9">
        <v>119230006.20722328</v>
      </c>
      <c r="M446" s="9">
        <v>120042340.13082144</v>
      </c>
      <c r="N446" s="9">
        <v>118142909.27950789</v>
      </c>
      <c r="O446" s="9">
        <v>129952181.87755001</v>
      </c>
      <c r="P446" s="9">
        <v>115251815.1626965</v>
      </c>
      <c r="Q446" s="9">
        <v>126160953.36067654</v>
      </c>
      <c r="R446" s="9">
        <v>138988300.75740743</v>
      </c>
      <c r="S446" s="9">
        <v>134796245.59230593</v>
      </c>
      <c r="T446" s="9">
        <v>123488211.4205088</v>
      </c>
      <c r="U446" s="9">
        <v>131835916.63515937</v>
      </c>
      <c r="V446" s="9">
        <v>125326630.40547098</v>
      </c>
      <c r="W446" s="9">
        <v>127681528.08133678</v>
      </c>
      <c r="X446" s="9">
        <v>136465692.57077795</v>
      </c>
      <c r="Y446" s="9">
        <v>154057437.75167167</v>
      </c>
      <c r="Z446" s="9">
        <v>125204986.22368959</v>
      </c>
      <c r="AA446" s="9">
        <v>87651813.504372105</v>
      </c>
      <c r="AB446" s="9">
        <f>AVERAGE($Y446:AA446)</f>
        <v>122304745.82657778</v>
      </c>
      <c r="AC446" s="9">
        <f>AVERAGE($X446:Z446)</f>
        <v>138576038.84871307</v>
      </c>
      <c r="AD446" s="9">
        <f t="shared" ref="AD446:BE446" si="72">AC446*(1+0.01*AD$374)</f>
        <v>139961799.2372002</v>
      </c>
      <c r="AE446" s="9">
        <f t="shared" si="72"/>
        <v>141221455.43033499</v>
      </c>
      <c r="AF446" s="9">
        <f t="shared" si="72"/>
        <v>142365349.21932068</v>
      </c>
      <c r="AG446" s="9">
        <f t="shared" si="72"/>
        <v>143403192.61512953</v>
      </c>
      <c r="AH446" s="9">
        <f t="shared" si="72"/>
        <v>144344060.96187741</v>
      </c>
      <c r="AI446" s="9">
        <f t="shared" si="72"/>
        <v>145196398.20745119</v>
      </c>
      <c r="AJ446" s="9">
        <f t="shared" si="72"/>
        <v>145968031.39804885</v>
      </c>
      <c r="AK446" s="9">
        <f t="shared" si="72"/>
        <v>146666191.96721676</v>
      </c>
      <c r="AL446" s="9">
        <f t="shared" si="72"/>
        <v>147297541.83179128</v>
      </c>
      <c r="AM446" s="9">
        <f t="shared" si="72"/>
        <v>147868202.68864098</v>
      </c>
      <c r="AN446" s="9">
        <f t="shared" si="72"/>
        <v>148383787.23117965</v>
      </c>
      <c r="AO446" s="9">
        <f t="shared" si="72"/>
        <v>148849431.27839074</v>
      </c>
      <c r="AP446" s="9">
        <f t="shared" si="72"/>
        <v>149269826.03720492</v>
      </c>
      <c r="AQ446" s="9">
        <f t="shared" si="72"/>
        <v>149649249.90720949</v>
      </c>
      <c r="AR446" s="9">
        <f t="shared" si="72"/>
        <v>149991599.39032626</v>
      </c>
      <c r="AS446" s="9">
        <f t="shared" si="72"/>
        <v>150300418.79235789</v>
      </c>
      <c r="AT446" s="9">
        <f t="shared" si="72"/>
        <v>150578928.50277302</v>
      </c>
      <c r="AU446" s="9">
        <f t="shared" si="72"/>
        <v>150830051.71785122</v>
      </c>
      <c r="AV446" s="9">
        <f t="shared" si="72"/>
        <v>151056439.5338954</v>
      </c>
      <c r="AW446" s="9">
        <f t="shared" si="72"/>
        <v>151260494.38470533</v>
      </c>
      <c r="AX446" s="9">
        <f t="shared" si="72"/>
        <v>151444391.83349541</v>
      </c>
      <c r="AY446" s="9">
        <f t="shared" si="72"/>
        <v>151610100.75613597</v>
      </c>
      <c r="AZ446" s="9">
        <f t="shared" si="72"/>
        <v>151759401.97183773</v>
      </c>
      <c r="BA446" s="9">
        <f t="shared" si="72"/>
        <v>151893905.39071289</v>
      </c>
      <c r="BB446" s="9">
        <f t="shared" si="72"/>
        <v>152015065.75629362</v>
      </c>
      <c r="BC446" s="9">
        <f t="shared" si="72"/>
        <v>152124197.0660989</v>
      </c>
      <c r="BD446" s="9">
        <f t="shared" si="72"/>
        <v>152222485.75555658</v>
      </c>
      <c r="BE446" s="9">
        <f t="shared" si="72"/>
        <v>152311002.73068294</v>
      </c>
    </row>
    <row r="447" spans="1:57" s="8" customFormat="1" ht="12" customHeight="1" x14ac:dyDescent="0.25">
      <c r="A447" s="8" t="s">
        <v>123</v>
      </c>
      <c r="B447" s="9">
        <v>434838383.03691179</v>
      </c>
      <c r="C447" s="9">
        <v>376161621.88382959</v>
      </c>
      <c r="D447" s="9">
        <v>429798026.13061041</v>
      </c>
      <c r="E447" s="9">
        <v>324562805.34805751</v>
      </c>
      <c r="F447" s="9">
        <v>296064128.46049434</v>
      </c>
      <c r="G447" s="9">
        <v>261266423.58791602</v>
      </c>
      <c r="H447" s="9">
        <v>235552412.4090763</v>
      </c>
      <c r="I447" s="9">
        <v>220764425.55746496</v>
      </c>
      <c r="J447" s="9">
        <v>245226972.68266141</v>
      </c>
      <c r="K447" s="9">
        <v>255585512.5087254</v>
      </c>
      <c r="L447" s="9">
        <v>230017901.44581193</v>
      </c>
      <c r="M447" s="9">
        <v>210945805.91325396</v>
      </c>
      <c r="N447" s="9">
        <v>200658299.62611568</v>
      </c>
      <c r="O447" s="9">
        <v>206033842.26237431</v>
      </c>
      <c r="P447" s="9">
        <v>169954434.1086781</v>
      </c>
      <c r="Q447" s="9">
        <v>213050604.50095227</v>
      </c>
      <c r="R447" s="9">
        <v>222103852.0999974</v>
      </c>
      <c r="S447" s="9">
        <v>162116208.45434576</v>
      </c>
      <c r="T447" s="9">
        <v>184899394.11139277</v>
      </c>
      <c r="U447" s="9">
        <v>203503661.73008361</v>
      </c>
      <c r="V447" s="9">
        <v>191099689.72394675</v>
      </c>
      <c r="W447" s="9">
        <v>218058480.66379219</v>
      </c>
      <c r="X447" s="9">
        <v>239958772.24059087</v>
      </c>
      <c r="Y447" s="9">
        <v>239782695.82164222</v>
      </c>
      <c r="Z447" s="9">
        <v>257218911.51080039</v>
      </c>
      <c r="AA447" s="9">
        <v>204342096.01062497</v>
      </c>
      <c r="AB447" s="9">
        <f>AVERAGE($Y447:AA447)</f>
        <v>233781234.44768921</v>
      </c>
      <c r="AC447" s="9">
        <f>AVERAGE($X447:Z447)</f>
        <v>245653459.85767782</v>
      </c>
      <c r="AD447" s="9">
        <f t="shared" ref="AD447:BE447" si="73">AC447*(1+0.01*AD$374)</f>
        <v>248109994.4562546</v>
      </c>
      <c r="AE447" s="9">
        <f t="shared" si="73"/>
        <v>250342984.40636086</v>
      </c>
      <c r="AF447" s="9">
        <f t="shared" si="73"/>
        <v>252370762.58005238</v>
      </c>
      <c r="AG447" s="9">
        <f t="shared" si="73"/>
        <v>254210545.43926096</v>
      </c>
      <c r="AH447" s="9">
        <f t="shared" si="73"/>
        <v>255878420.82788795</v>
      </c>
      <c r="AI447" s="9">
        <f t="shared" si="73"/>
        <v>257389357.31503454</v>
      </c>
      <c r="AJ447" s="9">
        <f t="shared" si="73"/>
        <v>258757229.88944313</v>
      </c>
      <c r="AK447" s="9">
        <f t="shared" si="73"/>
        <v>259994857.69853023</v>
      </c>
      <c r="AL447" s="9">
        <f t="shared" si="73"/>
        <v>261114050.30860856</v>
      </c>
      <c r="AM447" s="9">
        <f t="shared" si="73"/>
        <v>262125659.63916188</v>
      </c>
      <c r="AN447" s="9">
        <f t="shared" si="73"/>
        <v>263039635.30029356</v>
      </c>
      <c r="AO447" s="9">
        <f t="shared" si="73"/>
        <v>263865081.54778236</v>
      </c>
      <c r="AP447" s="9">
        <f t="shared" si="73"/>
        <v>264610314.47453299</v>
      </c>
      <c r="AQ447" s="9">
        <f t="shared" si="73"/>
        <v>265282918.39071918</v>
      </c>
      <c r="AR447" s="9">
        <f t="shared" si="73"/>
        <v>265889800.61730623</v>
      </c>
      <c r="AS447" s="9">
        <f t="shared" si="73"/>
        <v>266437244.13792145</v>
      </c>
      <c r="AT447" s="9">
        <f t="shared" si="73"/>
        <v>266930957.73037106</v>
      </c>
      <c r="AU447" s="9">
        <f t="shared" si="73"/>
        <v>267376123.33870462</v>
      </c>
      <c r="AV447" s="9">
        <f t="shared" si="73"/>
        <v>267777440.55590111</v>
      </c>
      <c r="AW447" s="9">
        <f t="shared" si="73"/>
        <v>268139168.17143014</v>
      </c>
      <c r="AX447" s="9">
        <f t="shared" si="73"/>
        <v>268465162.80173993</v>
      </c>
      <c r="AY447" s="9">
        <f t="shared" si="73"/>
        <v>268758914.66904783</v>
      </c>
      <c r="AZ447" s="9">
        <f t="shared" si="73"/>
        <v>269023580.62791634</v>
      </c>
      <c r="BA447" s="9">
        <f t="shared" si="73"/>
        <v>269262014.56269956</v>
      </c>
      <c r="BB447" s="9">
        <f t="shared" si="73"/>
        <v>269476795.29427338</v>
      </c>
      <c r="BC447" s="9">
        <f t="shared" si="73"/>
        <v>269670252.14334476</v>
      </c>
      <c r="BD447" s="9">
        <f t="shared" si="73"/>
        <v>269844488.30156338</v>
      </c>
      <c r="BE447" s="9">
        <f t="shared" si="73"/>
        <v>270001402.16182792</v>
      </c>
    </row>
    <row r="448" spans="1:57" s="8" customFormat="1" ht="12" customHeight="1" x14ac:dyDescent="0.25">
      <c r="A448" s="8" t="s">
        <v>124</v>
      </c>
      <c r="B448" s="9">
        <v>149485781.591961</v>
      </c>
      <c r="C448" s="9">
        <v>131558809.1429895</v>
      </c>
      <c r="D448" s="9">
        <v>128588629.70488755</v>
      </c>
      <c r="E448" s="9">
        <v>103107873.41226281</v>
      </c>
      <c r="F448" s="9">
        <v>87168646.877747461</v>
      </c>
      <c r="G448" s="9">
        <v>82473410.267835438</v>
      </c>
      <c r="H448" s="9">
        <v>84265234.985910669</v>
      </c>
      <c r="I448" s="9">
        <v>83756516.633023158</v>
      </c>
      <c r="J448" s="9">
        <v>85212152.041529059</v>
      </c>
      <c r="K448" s="9">
        <v>89288026.656679854</v>
      </c>
      <c r="L448" s="9">
        <v>80575309.393810883</v>
      </c>
      <c r="M448" s="9">
        <v>75952331.189277321</v>
      </c>
      <c r="N448" s="9">
        <v>73628952.012909636</v>
      </c>
      <c r="O448" s="9">
        <v>77755073.57189481</v>
      </c>
      <c r="P448" s="9">
        <v>74975941.788975552</v>
      </c>
      <c r="Q448" s="9">
        <v>85107668.345398679</v>
      </c>
      <c r="R448" s="9">
        <v>1329810371.169215</v>
      </c>
      <c r="S448" s="9">
        <v>1307485608.7590137</v>
      </c>
      <c r="T448" s="9">
        <v>984374526.10525</v>
      </c>
      <c r="U448" s="9">
        <v>1325814798.4856822</v>
      </c>
      <c r="V448" s="9">
        <v>1747309294.1591737</v>
      </c>
      <c r="W448" s="9">
        <v>2129574732.7210388</v>
      </c>
      <c r="X448" s="9">
        <v>1878287276.2630501</v>
      </c>
      <c r="Y448" s="9">
        <v>949236404.73586166</v>
      </c>
      <c r="Z448" s="9">
        <v>320179909.50714338</v>
      </c>
      <c r="AA448" s="9">
        <v>200276373.38542929</v>
      </c>
      <c r="AB448" s="9">
        <f>AVERAGE($Y448:AA448)</f>
        <v>489897562.54281145</v>
      </c>
      <c r="AC448" s="9">
        <f>AVERAGE($X448:Z448)</f>
        <v>1049234530.1686851</v>
      </c>
      <c r="AD448" s="9">
        <f t="shared" ref="AD448:BE448" si="74">AC448*(1+0.01*AD$374)</f>
        <v>1059726875.470372</v>
      </c>
      <c r="AE448" s="9">
        <f t="shared" si="74"/>
        <v>1069264417.3496052</v>
      </c>
      <c r="AF448" s="9">
        <f t="shared" si="74"/>
        <v>1077925459.130137</v>
      </c>
      <c r="AG448" s="9">
        <f t="shared" si="74"/>
        <v>1085783535.7271957</v>
      </c>
      <c r="AH448" s="9">
        <f t="shared" si="74"/>
        <v>1092907361.5051019</v>
      </c>
      <c r="AI448" s="9">
        <f t="shared" si="74"/>
        <v>1099360870.1840534</v>
      </c>
      <c r="AJ448" s="9">
        <f t="shared" si="74"/>
        <v>1105203324.5861683</v>
      </c>
      <c r="AK448" s="9">
        <f t="shared" si="74"/>
        <v>1110489477.8263609</v>
      </c>
      <c r="AL448" s="9">
        <f t="shared" si="74"/>
        <v>1115269770.8989036</v>
      </c>
      <c r="AM448" s="9">
        <f t="shared" si="74"/>
        <v>1119590554.4989893</v>
      </c>
      <c r="AN448" s="9">
        <f t="shared" si="74"/>
        <v>1123494325.3799233</v>
      </c>
      <c r="AO448" s="9">
        <f t="shared" si="74"/>
        <v>1127019969.6194353</v>
      </c>
      <c r="AP448" s="9">
        <f t="shared" si="74"/>
        <v>1130203006.89568</v>
      </c>
      <c r="AQ448" s="9">
        <f t="shared" si="74"/>
        <v>1133075831.2979827</v>
      </c>
      <c r="AR448" s="9">
        <f t="shared" si="74"/>
        <v>1135667945.3608162</v>
      </c>
      <c r="AS448" s="9">
        <f t="shared" si="74"/>
        <v>1138006184.9503558</v>
      </c>
      <c r="AT448" s="9">
        <f t="shared" si="74"/>
        <v>1140114933.386107</v>
      </c>
      <c r="AU448" s="9">
        <f t="shared" si="74"/>
        <v>1142016323.7763653</v>
      </c>
      <c r="AV448" s="9">
        <f t="shared" si="74"/>
        <v>1143730429.0125697</v>
      </c>
      <c r="AW448" s="9">
        <f t="shared" si="74"/>
        <v>1145275439.2271562</v>
      </c>
      <c r="AX448" s="9">
        <f t="shared" si="74"/>
        <v>1146667826.7920158</v>
      </c>
      <c r="AY448" s="9">
        <f t="shared" si="74"/>
        <v>1147922499.1367879</v>
      </c>
      <c r="AZ448" s="9">
        <f t="shared" si="74"/>
        <v>1149052939.8118997</v>
      </c>
      <c r="BA448" s="9">
        <f t="shared" si="74"/>
        <v>1150071338.3220754</v>
      </c>
      <c r="BB448" s="9">
        <f t="shared" si="74"/>
        <v>1150988709.3215015</v>
      </c>
      <c r="BC448" s="9">
        <f t="shared" si="74"/>
        <v>1151815001.7997794</v>
      </c>
      <c r="BD448" s="9">
        <f t="shared" si="74"/>
        <v>1152559198.9045663</v>
      </c>
      <c r="BE448" s="9">
        <f t="shared" si="74"/>
        <v>1153229409.0475338</v>
      </c>
    </row>
    <row r="449" spans="1:57" s="8" customFormat="1" ht="12" customHeight="1" x14ac:dyDescent="0.25">
      <c r="A449" s="8" t="s">
        <v>125</v>
      </c>
      <c r="B449" s="9">
        <v>130389795.48585166</v>
      </c>
      <c r="C449" s="9">
        <v>187537668.29564327</v>
      </c>
      <c r="D449" s="9">
        <v>171368083.48536193</v>
      </c>
      <c r="E449" s="9">
        <v>92793158.973753527</v>
      </c>
      <c r="F449" s="9">
        <v>74585725.210227728</v>
      </c>
      <c r="G449" s="9">
        <v>41164473.264943331</v>
      </c>
      <c r="H449" s="9">
        <v>77303713.619790941</v>
      </c>
      <c r="I449" s="9">
        <v>130187858.18501869</v>
      </c>
      <c r="J449" s="9">
        <v>136582870.16677734</v>
      </c>
      <c r="K449" s="9">
        <v>160292320.67099887</v>
      </c>
      <c r="L449" s="9">
        <v>102329495.82315098</v>
      </c>
      <c r="M449" s="9">
        <v>100543570.2894026</v>
      </c>
      <c r="N449" s="9">
        <v>86001762.10509707</v>
      </c>
      <c r="O449" s="9">
        <v>87335374.718994811</v>
      </c>
      <c r="P449" s="9">
        <v>84106865.126580864</v>
      </c>
      <c r="Q449" s="9">
        <v>112153959.69669929</v>
      </c>
      <c r="R449" s="9">
        <v>100169987.48675707</v>
      </c>
      <c r="S449" s="9">
        <v>109867156.19935538</v>
      </c>
      <c r="T449" s="9">
        <v>106695442.01852012</v>
      </c>
      <c r="U449" s="9">
        <v>111614210.38303438</v>
      </c>
      <c r="V449" s="9">
        <v>99605790.891456634</v>
      </c>
      <c r="W449" s="9">
        <v>103189037.43826118</v>
      </c>
      <c r="X449" s="9">
        <v>119277298.11033195</v>
      </c>
      <c r="Y449" s="9">
        <v>145979708.20385313</v>
      </c>
      <c r="Z449" s="9">
        <v>120985196.51736332</v>
      </c>
      <c r="AA449" s="9">
        <v>143787231.97039443</v>
      </c>
      <c r="AB449" s="9">
        <f>AVERAGE($Y449:AA449)</f>
        <v>136917378.89720362</v>
      </c>
      <c r="AC449" s="9">
        <f>AVERAGE($X449:Z449)</f>
        <v>128747400.94384946</v>
      </c>
      <c r="AD449" s="9">
        <f t="shared" ref="AD449:BE449" si="75">AC449*(1+0.01*AD$374)</f>
        <v>130034874.95328796</v>
      </c>
      <c r="AE449" s="9">
        <f t="shared" si="75"/>
        <v>131205188.82786754</v>
      </c>
      <c r="AF449" s="9">
        <f t="shared" si="75"/>
        <v>132267950.85737327</v>
      </c>
      <c r="AG449" s="9">
        <f t="shared" si="75"/>
        <v>133232184.21912353</v>
      </c>
      <c r="AH449" s="9">
        <f t="shared" si="75"/>
        <v>134106320.5797852</v>
      </c>
      <c r="AI449" s="9">
        <f t="shared" si="75"/>
        <v>134898204.99217677</v>
      </c>
      <c r="AJ449" s="9">
        <f t="shared" si="75"/>
        <v>135615109.36176926</v>
      </c>
      <c r="AK449" s="9">
        <f t="shared" si="75"/>
        <v>136263752.22577822</v>
      </c>
      <c r="AL449" s="9">
        <f t="shared" si="75"/>
        <v>136850322.99822584</v>
      </c>
      <c r="AM449" s="9">
        <f t="shared" si="75"/>
        <v>137380509.18878365</v>
      </c>
      <c r="AN449" s="9">
        <f t="shared" si="75"/>
        <v>137859525.40522453</v>
      </c>
      <c r="AO449" s="9">
        <f t="shared" si="75"/>
        <v>138292143.20366549</v>
      </c>
      <c r="AP449" s="9">
        <f t="shared" si="75"/>
        <v>138682721.06270525</v>
      </c>
      <c r="AQ449" s="9">
        <f t="shared" si="75"/>
        <v>139035233.93235421</v>
      </c>
      <c r="AR449" s="9">
        <f t="shared" si="75"/>
        <v>139353301.95141393</v>
      </c>
      <c r="AS449" s="9">
        <f t="shared" si="75"/>
        <v>139640218.042413</v>
      </c>
      <c r="AT449" s="9">
        <f t="shared" si="75"/>
        <v>139898974.18562126</v>
      </c>
      <c r="AU449" s="9">
        <f t="shared" si="75"/>
        <v>140132286.24683031</v>
      </c>
      <c r="AV449" s="9">
        <f t="shared" si="75"/>
        <v>140342617.29080585</v>
      </c>
      <c r="AW449" s="9">
        <f t="shared" si="75"/>
        <v>140532199.35643587</v>
      </c>
      <c r="AX449" s="9">
        <f t="shared" si="75"/>
        <v>140703053.70303595</v>
      </c>
      <c r="AY449" s="9">
        <f t="shared" si="75"/>
        <v>140857009.56207496</v>
      </c>
      <c r="AZ449" s="9">
        <f t="shared" si="75"/>
        <v>140995721.44646028</v>
      </c>
      <c r="BA449" s="9">
        <f t="shared" si="75"/>
        <v>141120685.08189183</v>
      </c>
      <c r="BB449" s="9">
        <f t="shared" si="75"/>
        <v>141233252.03282738</v>
      </c>
      <c r="BC449" s="9">
        <f t="shared" si="75"/>
        <v>141334643.10025692</v>
      </c>
      <c r="BD449" s="9">
        <f t="shared" si="75"/>
        <v>141425960.57054245</v>
      </c>
      <c r="BE449" s="9">
        <f t="shared" si="75"/>
        <v>141508199.39466825</v>
      </c>
    </row>
    <row r="450" spans="1:57" s="8" customFormat="1" ht="12" customHeight="1" x14ac:dyDescent="0.25">
      <c r="A450" s="8" t="s">
        <v>126</v>
      </c>
      <c r="B450" s="9">
        <v>149485781.591961</v>
      </c>
      <c r="C450" s="9">
        <v>309899978.65060681</v>
      </c>
      <c r="D450" s="9">
        <v>274285778.29960668</v>
      </c>
      <c r="E450" s="9">
        <v>159597619.5644348</v>
      </c>
      <c r="F450" s="9">
        <v>127338354.36778529</v>
      </c>
      <c r="G450" s="9">
        <v>102038959.34536037</v>
      </c>
      <c r="H450" s="9">
        <v>84265234.985910669</v>
      </c>
      <c r="I450" s="9">
        <v>20859028.359113254</v>
      </c>
      <c r="J450" s="9">
        <v>12800985.997695336</v>
      </c>
      <c r="K450" s="9">
        <v>6203206.1555783832</v>
      </c>
      <c r="L450" s="9">
        <v>6993683.3277412038</v>
      </c>
      <c r="M450" s="9">
        <v>6626570.9756369488</v>
      </c>
      <c r="N450" s="9">
        <v>7262761.4701780397</v>
      </c>
      <c r="O450" s="9">
        <v>15818867.810378449</v>
      </c>
      <c r="P450" s="9">
        <v>60534332.103561759</v>
      </c>
      <c r="Q450" s="9">
        <v>79781545.664612532</v>
      </c>
      <c r="R450" s="9">
        <v>85939912.025646091</v>
      </c>
      <c r="S450" s="9">
        <v>81324193.297482371</v>
      </c>
      <c r="T450" s="9">
        <v>117186535.16412066</v>
      </c>
      <c r="U450" s="9">
        <v>115020677.89095429</v>
      </c>
      <c r="V450" s="9">
        <v>69899297.442342892</v>
      </c>
      <c r="W450" s="9">
        <v>58195890.957515642</v>
      </c>
      <c r="X450" s="9">
        <v>41291508.998453811</v>
      </c>
      <c r="Y450" s="9">
        <v>43202870.52581799</v>
      </c>
      <c r="Z450" s="9">
        <v>32629005.249488212</v>
      </c>
      <c r="AA450" s="9">
        <v>31557908.824217938</v>
      </c>
      <c r="AB450" s="9">
        <f>AVERAGE($Y450:AA450)</f>
        <v>35796594.866508044</v>
      </c>
      <c r="AC450" s="9">
        <f>AVERAGE($X450:Z450)</f>
        <v>39041128.257920004</v>
      </c>
      <c r="AD450" s="9">
        <f t="shared" ref="AD450:BE450" si="76">AC450*(1+0.01*AD$374)</f>
        <v>39431539.540499203</v>
      </c>
      <c r="AE450" s="9">
        <f t="shared" si="76"/>
        <v>39786423.39636369</v>
      </c>
      <c r="AF450" s="9">
        <f t="shared" si="76"/>
        <v>40108693.425874233</v>
      </c>
      <c r="AG450" s="9">
        <f t="shared" si="76"/>
        <v>40401085.800948858</v>
      </c>
      <c r="AH450" s="9">
        <f t="shared" si="76"/>
        <v>40666157.324888885</v>
      </c>
      <c r="AI450" s="9">
        <f t="shared" si="76"/>
        <v>40906286.917276621</v>
      </c>
      <c r="AJ450" s="9">
        <f t="shared" si="76"/>
        <v>41123679.697532661</v>
      </c>
      <c r="AK450" s="9">
        <f t="shared" si="76"/>
        <v>41320372.982691891</v>
      </c>
      <c r="AL450" s="9">
        <f t="shared" si="76"/>
        <v>41498243.63943208</v>
      </c>
      <c r="AM450" s="9">
        <f t="shared" si="76"/>
        <v>41659016.337866381</v>
      </c>
      <c r="AN450" s="9">
        <f t="shared" si="76"/>
        <v>41804272.34619426</v>
      </c>
      <c r="AO450" s="9">
        <f t="shared" si="76"/>
        <v>41935458.582434937</v>
      </c>
      <c r="AP450" s="9">
        <f t="shared" si="76"/>
        <v>42053896.703730494</v>
      </c>
      <c r="AQ450" s="9">
        <f t="shared" si="76"/>
        <v>42160792.066709779</v>
      </c>
      <c r="AR450" s="9">
        <f t="shared" si="76"/>
        <v>42257242.435694464</v>
      </c>
      <c r="AS450" s="9">
        <f t="shared" si="76"/>
        <v>42344246.3505373</v>
      </c>
      <c r="AT450" s="9">
        <f t="shared" si="76"/>
        <v>42422711.093906559</v>
      </c>
      <c r="AU450" s="9">
        <f t="shared" si="76"/>
        <v>42493460.220017113</v>
      </c>
      <c r="AV450" s="9">
        <f t="shared" si="76"/>
        <v>42557240.624159425</v>
      </c>
      <c r="AW450" s="9">
        <f t="shared" si="76"/>
        <v>42614729.145755999</v>
      </c>
      <c r="AX450" s="9">
        <f t="shared" si="76"/>
        <v>42666538.707814239</v>
      </c>
      <c r="AY450" s="9">
        <f t="shared" si="76"/>
        <v>42713224.003165729</v>
      </c>
      <c r="AZ450" s="9">
        <f t="shared" si="76"/>
        <v>42755286.743302494</v>
      </c>
      <c r="BA450" s="9">
        <f t="shared" si="76"/>
        <v>42793180.489371881</v>
      </c>
      <c r="BB450" s="9">
        <f t="shared" si="76"/>
        <v>42827315.087327719</v>
      </c>
      <c r="BC450" s="9">
        <f t="shared" si="76"/>
        <v>42858060.730647154</v>
      </c>
      <c r="BD450" s="9">
        <f t="shared" si="76"/>
        <v>42885751.674646571</v>
      </c>
      <c r="BE450" s="9">
        <f t="shared" si="76"/>
        <v>42910689.626457155</v>
      </c>
    </row>
    <row r="451" spans="1:57" s="8" customFormat="1" ht="12" customHeight="1" x14ac:dyDescent="0.25">
      <c r="A451" s="8" t="s">
        <v>127</v>
      </c>
      <c r="B451" s="9">
        <v>149485781.591961</v>
      </c>
      <c r="C451" s="9">
        <v>131558809.1429895</v>
      </c>
      <c r="D451" s="9">
        <v>128588629.70488755</v>
      </c>
      <c r="E451" s="9">
        <v>103107873.41226281</v>
      </c>
      <c r="F451" s="9">
        <v>87168646.877747461</v>
      </c>
      <c r="G451" s="9">
        <v>82473410.267835438</v>
      </c>
      <c r="H451" s="9">
        <v>84265234.985910669</v>
      </c>
      <c r="I451" s="9">
        <v>83756516.633023158</v>
      </c>
      <c r="J451" s="9">
        <v>85212152.041529059</v>
      </c>
      <c r="K451" s="9">
        <v>89288026.656679854</v>
      </c>
      <c r="L451" s="9">
        <v>80575309.393810883</v>
      </c>
      <c r="M451" s="9">
        <v>75952331.189277321</v>
      </c>
      <c r="N451" s="9">
        <v>73628952.012909636</v>
      </c>
      <c r="O451" s="9">
        <v>380445389.76911759</v>
      </c>
      <c r="P451" s="9">
        <v>97510760.820602775</v>
      </c>
      <c r="Q451" s="9">
        <v>55757545.423446879</v>
      </c>
      <c r="R451" s="9">
        <v>44221306.503671326</v>
      </c>
      <c r="S451" s="9">
        <v>27031775.442804344</v>
      </c>
      <c r="T451" s="9">
        <v>19334158.48830492</v>
      </c>
      <c r="U451" s="9">
        <v>17088739.472495001</v>
      </c>
      <c r="V451" s="9">
        <v>17505949.854962949</v>
      </c>
      <c r="W451" s="9">
        <v>13433259.627162026</v>
      </c>
      <c r="X451" s="9">
        <v>11959965.937672462</v>
      </c>
      <c r="Y451" s="9">
        <v>11469519.420427185</v>
      </c>
      <c r="Z451" s="9">
        <v>5679139.4248468811</v>
      </c>
      <c r="AA451" s="9">
        <v>1482508.4669475614</v>
      </c>
      <c r="AB451" s="9">
        <f>AVERAGE($Y451:AA451)</f>
        <v>6210389.1040738756</v>
      </c>
      <c r="AC451" s="9">
        <f>AVERAGE($X451:Z451)</f>
        <v>9702874.9276488423</v>
      </c>
      <c r="AD451" s="9">
        <f t="shared" ref="AD451:BE451" si="77">AC451*(1+0.01*AD$374)</f>
        <v>9799903.6769253314</v>
      </c>
      <c r="AE451" s="9">
        <f t="shared" si="77"/>
        <v>9888102.8100176584</v>
      </c>
      <c r="AF451" s="9">
        <f t="shared" si="77"/>
        <v>9968196.4427788015</v>
      </c>
      <c r="AG451" s="9">
        <f t="shared" si="77"/>
        <v>10040864.594846658</v>
      </c>
      <c r="AH451" s="9">
        <f t="shared" si="77"/>
        <v>10106742.707453448</v>
      </c>
      <c r="AI451" s="9">
        <f t="shared" si="77"/>
        <v>10166422.01246669</v>
      </c>
      <c r="AJ451" s="9">
        <f t="shared" si="77"/>
        <v>10220450.547273962</v>
      </c>
      <c r="AK451" s="9">
        <f t="shared" si="77"/>
        <v>10269334.645407608</v>
      </c>
      <c r="AL451" s="9">
        <f t="shared" si="77"/>
        <v>10313540.763741257</v>
      </c>
      <c r="AM451" s="9">
        <f t="shared" si="77"/>
        <v>10353497.533801358</v>
      </c>
      <c r="AN451" s="9">
        <f t="shared" si="77"/>
        <v>10389597.947498009</v>
      </c>
      <c r="AO451" s="9">
        <f t="shared" si="77"/>
        <v>10422201.606748406</v>
      </c>
      <c r="AP451" s="9">
        <f t="shared" si="77"/>
        <v>10451636.982437462</v>
      </c>
      <c r="AQ451" s="9">
        <f t="shared" si="77"/>
        <v>10478203.641333219</v>
      </c>
      <c r="AR451" s="9">
        <f t="shared" si="77"/>
        <v>10502174.410333578</v>
      </c>
      <c r="AS451" s="9">
        <f t="shared" si="77"/>
        <v>10523797.456121569</v>
      </c>
      <c r="AT451" s="9">
        <f t="shared" si="77"/>
        <v>10543298.26527115</v>
      </c>
      <c r="AU451" s="9">
        <f t="shared" si="77"/>
        <v>10560881.515359521</v>
      </c>
      <c r="AV451" s="9">
        <f t="shared" si="77"/>
        <v>10576732.831954148</v>
      </c>
      <c r="AW451" s="9">
        <f t="shared" si="77"/>
        <v>10591020.429667562</v>
      </c>
      <c r="AX451" s="9">
        <f t="shared" si="77"/>
        <v>10603896.637992956</v>
      </c>
      <c r="AY451" s="9">
        <f t="shared" si="77"/>
        <v>10615499.314502798</v>
      </c>
      <c r="AZ451" s="9">
        <f t="shared" si="77"/>
        <v>10625953.14933987</v>
      </c>
      <c r="BA451" s="9">
        <f t="shared" si="77"/>
        <v>10635370.86586236</v>
      </c>
      <c r="BB451" s="9">
        <f t="shared" si="77"/>
        <v>10643854.322910093</v>
      </c>
      <c r="BC451" s="9">
        <f t="shared" si="77"/>
        <v>10651495.524509795</v>
      </c>
      <c r="BD451" s="9">
        <f t="shared" si="77"/>
        <v>10658377.542992454</v>
      </c>
      <c r="BE451" s="9">
        <f t="shared" si="77"/>
        <v>10664575.361502497</v>
      </c>
    </row>
    <row r="452" spans="1:57" s="8" customFormat="1" ht="12" customHeight="1" x14ac:dyDescent="0.25">
      <c r="A452" s="8" t="s">
        <v>128</v>
      </c>
      <c r="B452" s="9">
        <v>22538449.202965159</v>
      </c>
      <c r="C452" s="9">
        <v>23379964.2438858</v>
      </c>
      <c r="D452" s="9">
        <v>29803952.17070324</v>
      </c>
      <c r="E452" s="9">
        <v>28784794.294135824</v>
      </c>
      <c r="F452" s="9">
        <v>36264048.30601912</v>
      </c>
      <c r="G452" s="9">
        <v>35896601.603269778</v>
      </c>
      <c r="H452" s="9">
        <v>38387451.784812957</v>
      </c>
      <c r="I452" s="9">
        <v>90729890.38502647</v>
      </c>
      <c r="J452" s="9">
        <v>106923008.39688824</v>
      </c>
      <c r="K452" s="9">
        <v>128401751.36115995</v>
      </c>
      <c r="L452" s="9">
        <v>143782317.05850455</v>
      </c>
      <c r="M452" s="9">
        <v>130131248.19664921</v>
      </c>
      <c r="N452" s="9">
        <v>119229037.77513677</v>
      </c>
      <c r="O452" s="9">
        <v>125670687.87684888</v>
      </c>
      <c r="P452" s="9">
        <v>117014617.29760239</v>
      </c>
      <c r="Q452" s="9">
        <v>121465268.50197478</v>
      </c>
      <c r="R452" s="9">
        <v>130710549.32210493</v>
      </c>
      <c r="S452" s="9">
        <v>120133272.62869926</v>
      </c>
      <c r="T452" s="9">
        <v>127620346.45375544</v>
      </c>
      <c r="U452" s="9">
        <v>147425853.09347987</v>
      </c>
      <c r="V452" s="9">
        <v>134698441.0067063</v>
      </c>
      <c r="W452" s="9">
        <v>145267191.42006102</v>
      </c>
      <c r="X452" s="9">
        <v>151156096.56613451</v>
      </c>
      <c r="Y452" s="9">
        <v>165183142.4153257</v>
      </c>
      <c r="Z452" s="9">
        <v>186243344.8691788</v>
      </c>
      <c r="AA452" s="9">
        <v>141215750.62147084</v>
      </c>
      <c r="AB452" s="9">
        <f>AVERAGE($Y452:AA452)</f>
        <v>164214079.30199179</v>
      </c>
      <c r="AC452" s="9">
        <f>AVERAGE($X452:Z452)</f>
        <v>167527527.95021299</v>
      </c>
      <c r="AD452" s="9">
        <f t="shared" ref="AD452:BE452" si="78">AC452*(1+0.01*AD$374)</f>
        <v>169202803.22971511</v>
      </c>
      <c r="AE452" s="9">
        <f t="shared" si="78"/>
        <v>170725628.45878252</v>
      </c>
      <c r="AF452" s="9">
        <f t="shared" si="78"/>
        <v>172108506.04929867</v>
      </c>
      <c r="AG452" s="9">
        <f t="shared" si="78"/>
        <v>173363177.05839807</v>
      </c>
      <c r="AH452" s="9">
        <f t="shared" si="78"/>
        <v>174500612.86307824</v>
      </c>
      <c r="AI452" s="9">
        <f t="shared" si="78"/>
        <v>175531021.53197342</v>
      </c>
      <c r="AJ452" s="9">
        <f t="shared" si="78"/>
        <v>176463865.34811315</v>
      </c>
      <c r="AK452" s="9">
        <f t="shared" si="78"/>
        <v>177307886.54569337</v>
      </c>
      <c r="AL452" s="9">
        <f t="shared" si="78"/>
        <v>178071138.85801658</v>
      </c>
      <c r="AM452" s="9">
        <f t="shared" si="78"/>
        <v>178761022.93494818</v>
      </c>
      <c r="AN452" s="9">
        <f t="shared" si="78"/>
        <v>179384324.08122456</v>
      </c>
      <c r="AO452" s="9">
        <f t="shared" si="78"/>
        <v>179947251.09791586</v>
      </c>
      <c r="AP452" s="9">
        <f t="shared" si="78"/>
        <v>180455475.28510201</v>
      </c>
      <c r="AQ452" s="9">
        <f t="shared" si="78"/>
        <v>180914168.89126408</v>
      </c>
      <c r="AR452" s="9">
        <f t="shared" si="78"/>
        <v>181328042.48065278</v>
      </c>
      <c r="AS452" s="9">
        <f t="shared" si="78"/>
        <v>181701380.84012127</v>
      </c>
      <c r="AT452" s="9">
        <f t="shared" si="78"/>
        <v>182038077.16716027</v>
      </c>
      <c r="AU452" s="9">
        <f t="shared" si="78"/>
        <v>182341665.37607774</v>
      </c>
      <c r="AV452" s="9">
        <f t="shared" si="78"/>
        <v>182615350.43371844</v>
      </c>
      <c r="AW452" s="9">
        <f t="shared" si="78"/>
        <v>182862036.69352528</v>
      </c>
      <c r="AX452" s="9">
        <f t="shared" si="78"/>
        <v>183084354.24025345</v>
      </c>
      <c r="AY452" s="9">
        <f t="shared" si="78"/>
        <v>183284683.28992108</v>
      </c>
      <c r="AZ452" s="9">
        <f t="shared" si="78"/>
        <v>183465176.71284091</v>
      </c>
      <c r="BA452" s="9">
        <f t="shared" si="78"/>
        <v>183627780.76367259</v>
      </c>
      <c r="BB452" s="9">
        <f t="shared" si="78"/>
        <v>183774254.11288878</v>
      </c>
      <c r="BC452" s="9">
        <f t="shared" si="78"/>
        <v>183906185.28010601</v>
      </c>
      <c r="BD452" s="9">
        <f t="shared" si="78"/>
        <v>184025008.572409</v>
      </c>
      <c r="BE452" s="9">
        <f t="shared" si="78"/>
        <v>184132018.63091367</v>
      </c>
    </row>
    <row r="453" spans="1:57" s="8" customFormat="1" ht="12" customHeight="1" x14ac:dyDescent="0.25">
      <c r="A453" s="8" t="s">
        <v>129</v>
      </c>
      <c r="B453" s="9">
        <v>149485781.591961</v>
      </c>
      <c r="C453" s="9">
        <v>131558809.1429895</v>
      </c>
      <c r="D453" s="9">
        <v>128588629.70488755</v>
      </c>
      <c r="E453" s="9">
        <v>103107873.41226281</v>
      </c>
      <c r="F453" s="9">
        <v>87168646.877747461</v>
      </c>
      <c r="G453" s="9">
        <v>82473410.267835438</v>
      </c>
      <c r="H453" s="9">
        <v>84265234.985910669</v>
      </c>
      <c r="I453" s="9">
        <v>83756516.633023158</v>
      </c>
      <c r="J453" s="9">
        <v>85212152.041529059</v>
      </c>
      <c r="K453" s="9">
        <v>89288026.656679854</v>
      </c>
      <c r="L453" s="9">
        <v>80575309.393810883</v>
      </c>
      <c r="M453" s="9">
        <v>75952331.189277321</v>
      </c>
      <c r="N453" s="9">
        <v>808800761.15723109</v>
      </c>
      <c r="O453" s="9">
        <v>481076483.30444139</v>
      </c>
      <c r="P453" s="9">
        <v>233436500.80550301</v>
      </c>
      <c r="Q453" s="9">
        <v>281308785.07273436</v>
      </c>
      <c r="R453" s="9">
        <v>85355112.641824082</v>
      </c>
      <c r="S453" s="9">
        <v>85028989.831928506</v>
      </c>
      <c r="T453" s="9">
        <v>80002539.827401116</v>
      </c>
      <c r="U453" s="9">
        <v>87260802.565214857</v>
      </c>
      <c r="V453" s="9">
        <v>84861105.757904068</v>
      </c>
      <c r="W453" s="9">
        <v>87993353.890363231</v>
      </c>
      <c r="X453" s="9">
        <v>88511215.552209586</v>
      </c>
      <c r="Y453" s="9">
        <v>91322010.269690156</v>
      </c>
      <c r="Z453" s="9">
        <v>87123512.523324549</v>
      </c>
      <c r="AA453" s="9">
        <v>67050525.856851801</v>
      </c>
      <c r="AB453" s="9">
        <f>AVERAGE($Y453:AA453)</f>
        <v>81832016.216622174</v>
      </c>
      <c r="AC453" s="9">
        <f>AVERAGE($X453:Z453)</f>
        <v>88985579.448408097</v>
      </c>
      <c r="AD453" s="9">
        <f t="shared" ref="AD453:BE453" si="79">AC453*(1+0.01*AD$374)</f>
        <v>89875435.242892176</v>
      </c>
      <c r="AE453" s="9">
        <f t="shared" si="79"/>
        <v>90684314.160078198</v>
      </c>
      <c r="AF453" s="9">
        <f t="shared" si="79"/>
        <v>91418857.104774833</v>
      </c>
      <c r="AG453" s="9">
        <f t="shared" si="79"/>
        <v>92085300.573068649</v>
      </c>
      <c r="AH453" s="9">
        <f t="shared" si="79"/>
        <v>92689472.230128556</v>
      </c>
      <c r="AI453" s="9">
        <f t="shared" si="79"/>
        <v>93236794.294700235</v>
      </c>
      <c r="AJ453" s="9">
        <f t="shared" si="79"/>
        <v>93732292.84666793</v>
      </c>
      <c r="AK453" s="9">
        <f t="shared" si="79"/>
        <v>94180611.497652471</v>
      </c>
      <c r="AL453" s="9">
        <f t="shared" si="79"/>
        <v>94586028.148327351</v>
      </c>
      <c r="AM453" s="9">
        <f t="shared" si="79"/>
        <v>94952473.801105276</v>
      </c>
      <c r="AN453" s="9">
        <f t="shared" si="79"/>
        <v>95283552.605591327</v>
      </c>
      <c r="AO453" s="9">
        <f t="shared" si="79"/>
        <v>95582562.489998654</v>
      </c>
      <c r="AP453" s="9">
        <f t="shared" si="79"/>
        <v>95852515.878195822</v>
      </c>
      <c r="AQ453" s="9">
        <f t="shared" si="79"/>
        <v>96096160.11286597</v>
      </c>
      <c r="AR453" s="9">
        <f t="shared" si="79"/>
        <v>96315997.303928033</v>
      </c>
      <c r="AS453" s="9">
        <f t="shared" si="79"/>
        <v>96514303.401165351</v>
      </c>
      <c r="AT453" s="9">
        <f t="shared" si="79"/>
        <v>96693146.353880674</v>
      </c>
      <c r="AU453" s="9">
        <f t="shared" si="79"/>
        <v>96854403.270966291</v>
      </c>
      <c r="AV453" s="9">
        <f t="shared" si="79"/>
        <v>96999776.534324944</v>
      </c>
      <c r="AW453" s="9">
        <f t="shared" si="79"/>
        <v>97130808.849070236</v>
      </c>
      <c r="AX453" s="9">
        <f t="shared" si="79"/>
        <v>97248897.23704569</v>
      </c>
      <c r="AY453" s="9">
        <f t="shared" si="79"/>
        <v>97355305.997344002</v>
      </c>
      <c r="AZ453" s="9">
        <f t="shared" si="79"/>
        <v>97451178.669863358</v>
      </c>
      <c r="BA453" s="9">
        <f t="shared" si="79"/>
        <v>97537549.046487167</v>
      </c>
      <c r="BB453" s="9">
        <f t="shared" si="79"/>
        <v>97615351.280025914</v>
      </c>
      <c r="BC453" s="9">
        <f t="shared" si="79"/>
        <v>97685429.144277677</v>
      </c>
      <c r="BD453" s="9">
        <f t="shared" si="79"/>
        <v>97748544.499986216</v>
      </c>
      <c r="BE453" s="9">
        <f t="shared" si="79"/>
        <v>97805385.021537259</v>
      </c>
    </row>
    <row r="454" spans="1:57" s="8" customFormat="1" ht="12" customHeight="1" x14ac:dyDescent="0.25">
      <c r="A454" s="8" t="s">
        <v>130</v>
      </c>
      <c r="B454" s="9">
        <v>404205332.03648382</v>
      </c>
      <c r="C454" s="9">
        <v>382588948.06845164</v>
      </c>
      <c r="D454" s="9">
        <v>385299478.42169601</v>
      </c>
      <c r="E454" s="9">
        <v>301388022.43873829</v>
      </c>
      <c r="F454" s="9">
        <v>278368774.59962642</v>
      </c>
      <c r="G454" s="9">
        <v>245107481.73307273</v>
      </c>
      <c r="H454" s="9">
        <v>239937964.12255788</v>
      </c>
      <c r="I454" s="9">
        <v>233807297.67236057</v>
      </c>
      <c r="J454" s="9">
        <v>229370345.95636538</v>
      </c>
      <c r="K454" s="9">
        <v>204789436.28724617</v>
      </c>
      <c r="L454" s="9">
        <v>193075294.02220544</v>
      </c>
      <c r="M454" s="9">
        <v>180935127.30306083</v>
      </c>
      <c r="N454" s="9">
        <v>168760698.12978026</v>
      </c>
      <c r="O454" s="9">
        <v>191229187.01846114</v>
      </c>
      <c r="P454" s="9">
        <v>222389916.81264687</v>
      </c>
      <c r="Q454" s="9">
        <v>270202842.395926</v>
      </c>
      <c r="R454" s="9">
        <v>232529897.9271946</v>
      </c>
      <c r="S454" s="9">
        <v>239211736.1605337</v>
      </c>
      <c r="T454" s="9">
        <v>194827839.18481356</v>
      </c>
      <c r="U454" s="9">
        <v>250263111.78926969</v>
      </c>
      <c r="V454" s="9">
        <v>298224141.70740318</v>
      </c>
      <c r="W454" s="9">
        <v>335704584.7499277</v>
      </c>
      <c r="X454" s="9">
        <v>343548357.64692175</v>
      </c>
      <c r="Y454" s="9">
        <v>318285467.05715448</v>
      </c>
      <c r="Z454" s="9">
        <v>400393028.77891278</v>
      </c>
      <c r="AA454" s="9">
        <v>254453769.96615532</v>
      </c>
      <c r="AB454" s="9">
        <f>AVERAGE($Y454:AA454)</f>
        <v>324377421.93407416</v>
      </c>
      <c r="AC454" s="9">
        <f>AVERAGE($X454:Z454)</f>
        <v>354075617.827663</v>
      </c>
      <c r="AD454" s="9">
        <f t="shared" ref="AD454:BE454" si="80">AC454*(1+0.01*AD$374)</f>
        <v>357616374.00593966</v>
      </c>
      <c r="AE454" s="9">
        <f t="shared" si="80"/>
        <v>360834921.37199306</v>
      </c>
      <c r="AF454" s="9">
        <f t="shared" si="80"/>
        <v>363757684.23510623</v>
      </c>
      <c r="AG454" s="9">
        <f t="shared" si="80"/>
        <v>366409477.75318015</v>
      </c>
      <c r="AH454" s="9">
        <f t="shared" si="80"/>
        <v>368813490.3367188</v>
      </c>
      <c r="AI454" s="9">
        <f t="shared" si="80"/>
        <v>370991297.11580807</v>
      </c>
      <c r="AJ454" s="9">
        <f t="shared" si="80"/>
        <v>372962896.97511327</v>
      </c>
      <c r="AK454" s="9">
        <f t="shared" si="80"/>
        <v>374746766.94949543</v>
      </c>
      <c r="AL454" s="9">
        <f t="shared" si="80"/>
        <v>376359928.90174812</v>
      </c>
      <c r="AM454" s="9">
        <f t="shared" si="80"/>
        <v>377818024.3786993</v>
      </c>
      <c r="AN454" s="9">
        <f t="shared" si="80"/>
        <v>379135394.37251961</v>
      </c>
      <c r="AO454" s="9">
        <f t="shared" si="80"/>
        <v>380325161.41358817</v>
      </c>
      <c r="AP454" s="9">
        <f t="shared" si="80"/>
        <v>381399312.00408924</v>
      </c>
      <c r="AQ454" s="9">
        <f t="shared" si="80"/>
        <v>382368777.88222063</v>
      </c>
      <c r="AR454" s="9">
        <f t="shared" si="80"/>
        <v>383243514.99950743</v>
      </c>
      <c r="AS454" s="9">
        <f t="shared" si="80"/>
        <v>384032579.4112193</v>
      </c>
      <c r="AT454" s="9">
        <f t="shared" si="80"/>
        <v>384744199.5340451</v>
      </c>
      <c r="AU454" s="9">
        <f t="shared" si="80"/>
        <v>385385844.42639732</v>
      </c>
      <c r="AV454" s="9">
        <f t="shared" si="80"/>
        <v>385964287.90407538</v>
      </c>
      <c r="AW454" s="9">
        <f t="shared" si="80"/>
        <v>386485668.42535102</v>
      </c>
      <c r="AX454" s="9">
        <f t="shared" si="80"/>
        <v>386955544.77149451</v>
      </c>
      <c r="AY454" s="9">
        <f t="shared" si="80"/>
        <v>387378947.61697179</v>
      </c>
      <c r="AZ454" s="9">
        <f t="shared" si="80"/>
        <v>387760427.13270348</v>
      </c>
      <c r="BA454" s="9">
        <f t="shared" si="80"/>
        <v>388104096.79979616</v>
      </c>
      <c r="BB454" s="9">
        <f t="shared" si="80"/>
        <v>388413673.63324898</v>
      </c>
      <c r="BC454" s="9">
        <f t="shared" si="80"/>
        <v>388692515.0279423</v>
      </c>
      <c r="BD454" s="9">
        <f t="shared" si="80"/>
        <v>388943652.44487476</v>
      </c>
      <c r="BE454" s="9">
        <f t="shared" si="80"/>
        <v>389169822.1558615</v>
      </c>
    </row>
    <row r="455" spans="1:57" s="8" customFormat="1" ht="12" customHeight="1" x14ac:dyDescent="0.25">
      <c r="A455" s="8" t="s">
        <v>131</v>
      </c>
      <c r="B455" s="9">
        <v>337775434.20413417</v>
      </c>
      <c r="C455" s="9">
        <v>284672567.2339167</v>
      </c>
      <c r="D455" s="9">
        <v>313940753.85274392</v>
      </c>
      <c r="E455" s="9">
        <v>223935271.10941833</v>
      </c>
      <c r="F455" s="9">
        <v>131813421.37218447</v>
      </c>
      <c r="G455" s="9">
        <v>175634299.1366238</v>
      </c>
      <c r="H455" s="9">
        <v>185879354.05199301</v>
      </c>
      <c r="I455" s="9">
        <v>187608045.15462387</v>
      </c>
      <c r="J455" s="9">
        <v>150185518.31365207</v>
      </c>
      <c r="K455" s="9">
        <v>114596172.03597036</v>
      </c>
      <c r="L455" s="9">
        <v>85208435.346952736</v>
      </c>
      <c r="M455" s="9">
        <v>69579039.737275973</v>
      </c>
      <c r="N455" s="9">
        <v>74054916.272527367</v>
      </c>
      <c r="O455" s="9">
        <v>42868199.428806081</v>
      </c>
      <c r="P455" s="9">
        <v>32002925.021097381</v>
      </c>
      <c r="Q455" s="9">
        <v>28308763.218691189</v>
      </c>
      <c r="R455" s="9">
        <v>21299535.820637375</v>
      </c>
      <c r="S455" s="9">
        <v>20341705.679991342</v>
      </c>
      <c r="T455" s="9">
        <v>15006552.81866939</v>
      </c>
      <c r="U455" s="9">
        <v>14197569.016574163</v>
      </c>
      <c r="V455" s="9">
        <v>11098949.716888415</v>
      </c>
      <c r="W455" s="9">
        <v>10328231.300041808</v>
      </c>
      <c r="X455" s="9">
        <v>12248534.311384331</v>
      </c>
      <c r="Y455" s="9">
        <v>12051671.956880288</v>
      </c>
      <c r="Z455" s="9">
        <v>18277092.35916632</v>
      </c>
      <c r="AA455" s="9">
        <v>14716517.994949317</v>
      </c>
      <c r="AB455" s="9">
        <f>AVERAGE($Y455:AA455)</f>
        <v>15015094.103665309</v>
      </c>
      <c r="AC455" s="9">
        <f>AVERAGE($X455:Z455)</f>
        <v>14192432.875810316</v>
      </c>
      <c r="AD455" s="9">
        <f t="shared" ref="AD455:BE455" si="81">AC455*(1+0.01*AD$374)</f>
        <v>14334357.20456842</v>
      </c>
      <c r="AE455" s="9">
        <f t="shared" si="81"/>
        <v>14463366.419409534</v>
      </c>
      <c r="AF455" s="9">
        <f t="shared" si="81"/>
        <v>14580519.68740675</v>
      </c>
      <c r="AG455" s="9">
        <f t="shared" si="81"/>
        <v>14686811.675927946</v>
      </c>
      <c r="AH455" s="9">
        <f t="shared" si="81"/>
        <v>14783171.847333711</v>
      </c>
      <c r="AI455" s="9">
        <f t="shared" si="81"/>
        <v>14870464.998775031</v>
      </c>
      <c r="AJ455" s="9">
        <f t="shared" si="81"/>
        <v>14949492.746669171</v>
      </c>
      <c r="AK455" s="9">
        <f t="shared" si="81"/>
        <v>15020995.707042215</v>
      </c>
      <c r="AL455" s="9">
        <f t="shared" si="81"/>
        <v>15085656.168176539</v>
      </c>
      <c r="AM455" s="9">
        <f t="shared" si="81"/>
        <v>15144101.091072148</v>
      </c>
      <c r="AN455" s="9">
        <f t="shared" si="81"/>
        <v>15196905.306523666</v>
      </c>
      <c r="AO455" s="9">
        <f t="shared" si="81"/>
        <v>15244594.8056533</v>
      </c>
      <c r="AP455" s="9">
        <f t="shared" si="81"/>
        <v>15287650.044101315</v>
      </c>
      <c r="AQ455" s="9">
        <f t="shared" si="81"/>
        <v>15326509.199343868</v>
      </c>
      <c r="AR455" s="9">
        <f t="shared" si="81"/>
        <v>15361571.33634511</v>
      </c>
      <c r="AS455" s="9">
        <f t="shared" si="81"/>
        <v>15393199.449477039</v>
      </c>
      <c r="AT455" s="9">
        <f t="shared" si="81"/>
        <v>15421723.358827943</v>
      </c>
      <c r="AU455" s="9">
        <f t="shared" si="81"/>
        <v>15447442.44708566</v>
      </c>
      <c r="AV455" s="9">
        <f t="shared" si="81"/>
        <v>15470628.229489328</v>
      </c>
      <c r="AW455" s="9">
        <f t="shared" si="81"/>
        <v>15491526.754206615</v>
      </c>
      <c r="AX455" s="9">
        <f t="shared" si="81"/>
        <v>15510360.834179381</v>
      </c>
      <c r="AY455" s="9">
        <f t="shared" si="81"/>
        <v>15527332.114214789</v>
      </c>
      <c r="AZ455" s="9">
        <f t="shared" si="81"/>
        <v>15542622.979069408</v>
      </c>
      <c r="BA455" s="9">
        <f t="shared" si="81"/>
        <v>15556398.309637465</v>
      </c>
      <c r="BB455" s="9">
        <f t="shared" si="81"/>
        <v>15568807.095239934</v>
      </c>
      <c r="BC455" s="9">
        <f t="shared" si="81"/>
        <v>15579983.910524368</v>
      </c>
      <c r="BD455" s="9">
        <f t="shared" si="81"/>
        <v>15590050.265712241</v>
      </c>
      <c r="BE455" s="9">
        <f t="shared" si="81"/>
        <v>15599115.838940395</v>
      </c>
    </row>
    <row r="456" spans="1:57" s="8" customFormat="1" ht="12" customHeight="1" x14ac:dyDescent="0.25">
      <c r="A456" s="8" t="s">
        <v>132</v>
      </c>
      <c r="B456" s="9">
        <v>251367900.441457</v>
      </c>
      <c r="C456" s="9">
        <v>164626402.57816023</v>
      </c>
      <c r="D456" s="9">
        <v>149922549.87055233</v>
      </c>
      <c r="E456" s="9">
        <v>123890328.1199002</v>
      </c>
      <c r="F456" s="9">
        <v>101813274.31742568</v>
      </c>
      <c r="G456" s="9">
        <v>103720540.0451939</v>
      </c>
      <c r="H456" s="9">
        <v>132644507.07359859</v>
      </c>
      <c r="I456" s="9">
        <v>90644885.894529372</v>
      </c>
      <c r="J456" s="9">
        <v>82136963.903428316</v>
      </c>
      <c r="K456" s="9">
        <v>95791455.526618943</v>
      </c>
      <c r="L456" s="9">
        <v>85209122.241941452</v>
      </c>
      <c r="M456" s="9">
        <v>94280815.794877991</v>
      </c>
      <c r="N456" s="9">
        <v>120134179.28065944</v>
      </c>
      <c r="O456" s="9">
        <v>201643108.97337702</v>
      </c>
      <c r="P456" s="9">
        <v>217208767.86846447</v>
      </c>
      <c r="Q456" s="9">
        <v>247630587.22769094</v>
      </c>
      <c r="R456" s="9">
        <v>232902615.98845142</v>
      </c>
      <c r="S456" s="9">
        <v>206148497.2488369</v>
      </c>
      <c r="T456" s="9">
        <v>181521576.77798527</v>
      </c>
      <c r="U456" s="9">
        <v>140574597.41974959</v>
      </c>
      <c r="V456" s="9">
        <v>118666628.91644163</v>
      </c>
      <c r="W456" s="9">
        <v>121108493.60122339</v>
      </c>
      <c r="X456" s="9">
        <v>127040134.54323077</v>
      </c>
      <c r="Y456" s="9">
        <v>107396429.01712613</v>
      </c>
      <c r="Z456" s="9">
        <v>194996341.04137513</v>
      </c>
      <c r="AA456" s="9">
        <v>118833240.63831484</v>
      </c>
      <c r="AB456" s="9">
        <f>AVERAGE($Y456:AA456)</f>
        <v>140408670.23227203</v>
      </c>
      <c r="AC456" s="9">
        <f>AVERAGE($X456:Z456)</f>
        <v>143144301.53391066</v>
      </c>
      <c r="AD456" s="9">
        <f t="shared" ref="AD456:BE456" si="82">AC456*(1+0.01*AD$374)</f>
        <v>144575744.54924977</v>
      </c>
      <c r="AE456" s="9">
        <f t="shared" si="82"/>
        <v>145876926.250193</v>
      </c>
      <c r="AF456" s="9">
        <f t="shared" si="82"/>
        <v>147058529.35281956</v>
      </c>
      <c r="AG456" s="9">
        <f t="shared" si="82"/>
        <v>148130586.03180161</v>
      </c>
      <c r="AH456" s="9">
        <f t="shared" si="82"/>
        <v>149102470.80675626</v>
      </c>
      <c r="AI456" s="9">
        <f t="shared" si="82"/>
        <v>149982905.98662308</v>
      </c>
      <c r="AJ456" s="9">
        <f t="shared" si="82"/>
        <v>150779976.64202744</v>
      </c>
      <c r="AK456" s="9">
        <f t="shared" si="82"/>
        <v>151501152.596127</v>
      </c>
      <c r="AL456" s="9">
        <f t="shared" si="82"/>
        <v>152153315.3808254</v>
      </c>
      <c r="AM456" s="9">
        <f t="shared" si="82"/>
        <v>152742788.49930352</v>
      </c>
      <c r="AN456" s="9">
        <f t="shared" si="82"/>
        <v>153275369.67160815</v>
      </c>
      <c r="AO456" s="9">
        <f t="shared" si="82"/>
        <v>153756364.02283376</v>
      </c>
      <c r="AP456" s="9">
        <f t="shared" si="82"/>
        <v>154190617.4090535</v>
      </c>
      <c r="AQ456" s="9">
        <f t="shared" si="82"/>
        <v>154582549.27049452</v>
      </c>
      <c r="AR456" s="9">
        <f t="shared" si="82"/>
        <v>154936184.56017649</v>
      </c>
      <c r="AS456" s="9">
        <f t="shared" si="82"/>
        <v>155255184.42459172</v>
      </c>
      <c r="AT456" s="9">
        <f t="shared" si="82"/>
        <v>155542875.41575441</v>
      </c>
      <c r="AU456" s="9">
        <f t="shared" si="82"/>
        <v>155802277.09529412</v>
      </c>
      <c r="AV456" s="9">
        <f t="shared" si="82"/>
        <v>156036127.95488474</v>
      </c>
      <c r="AW456" s="9">
        <f t="shared" si="82"/>
        <v>156246909.62635165</v>
      </c>
      <c r="AX456" s="9">
        <f t="shared" si="82"/>
        <v>156436869.39197651</v>
      </c>
      <c r="AY456" s="9">
        <f t="shared" si="82"/>
        <v>156608041.03309417</v>
      </c>
      <c r="AZ456" s="9">
        <f t="shared" si="82"/>
        <v>156762264.07495153</v>
      </c>
      <c r="BA456" s="9">
        <f t="shared" si="82"/>
        <v>156901201.49955082</v>
      </c>
      <c r="BB456" s="9">
        <f t="shared" si="82"/>
        <v>157026356.0071319</v>
      </c>
      <c r="BC456" s="9">
        <f t="shared" si="82"/>
        <v>157139084.91212401</v>
      </c>
      <c r="BD456" s="9">
        <f t="shared" si="82"/>
        <v>157240613.76168555</v>
      </c>
      <c r="BE456" s="9">
        <f t="shared" si="82"/>
        <v>157332048.76504993</v>
      </c>
    </row>
    <row r="457" spans="1:57" s="8" customFormat="1" ht="12" customHeight="1" x14ac:dyDescent="0.25">
      <c r="A457" s="8" t="s">
        <v>133</v>
      </c>
      <c r="B457" s="9">
        <v>679702168.47394168</v>
      </c>
      <c r="C457" s="9">
        <v>647492830.99797511</v>
      </c>
      <c r="D457" s="9">
        <v>732314797.94081056</v>
      </c>
      <c r="E457" s="9">
        <v>796387749.09701717</v>
      </c>
      <c r="F457" s="9">
        <v>407703369.70506495</v>
      </c>
      <c r="G457" s="9">
        <v>535161600.89505351</v>
      </c>
      <c r="H457" s="9">
        <v>376160017.3454693</v>
      </c>
      <c r="I457" s="9">
        <v>302815081.01090413</v>
      </c>
      <c r="J457" s="9">
        <v>280543045.30853468</v>
      </c>
      <c r="K457" s="9">
        <v>287355485.40405303</v>
      </c>
      <c r="L457" s="9">
        <v>208887094.3588033</v>
      </c>
      <c r="M457" s="9">
        <v>121414092.38945641</v>
      </c>
      <c r="N457" s="9">
        <v>123830780.49367569</v>
      </c>
      <c r="O457" s="9">
        <v>176424123.96634418</v>
      </c>
      <c r="P457" s="9">
        <v>222479149.33987433</v>
      </c>
      <c r="Q457" s="9">
        <v>151630921.45361251</v>
      </c>
      <c r="R457" s="9">
        <v>248989400.06290925</v>
      </c>
      <c r="S457" s="9">
        <v>221572584.03839499</v>
      </c>
      <c r="T457" s="9">
        <v>275349389.83793437</v>
      </c>
      <c r="U457" s="9">
        <v>244972246.43842274</v>
      </c>
      <c r="V457" s="9">
        <v>234886993.4913452</v>
      </c>
      <c r="W457" s="9">
        <v>283771290.18454874</v>
      </c>
      <c r="X457" s="9">
        <v>369223131.76666272</v>
      </c>
      <c r="Y457" s="9">
        <v>468682344.35219049</v>
      </c>
      <c r="Z457" s="9">
        <v>525721293.95720524</v>
      </c>
      <c r="AA457" s="9">
        <v>393565813.05257314</v>
      </c>
      <c r="AB457" s="9">
        <f>AVERAGE($Y457:AA457)</f>
        <v>462656483.787323</v>
      </c>
      <c r="AC457" s="9">
        <f>AVERAGE($X457:Z457)</f>
        <v>454542256.69201946</v>
      </c>
      <c r="AD457" s="9">
        <f t="shared" ref="AD457:BE457" si="83">AC457*(1+0.01*AD$374)</f>
        <v>459087679.25893968</v>
      </c>
      <c r="AE457" s="9">
        <f t="shared" si="83"/>
        <v>463219468.37227011</v>
      </c>
      <c r="AF457" s="9">
        <f t="shared" si="83"/>
        <v>466971546.06608552</v>
      </c>
      <c r="AG457" s="9">
        <f t="shared" si="83"/>
        <v>470375768.63690728</v>
      </c>
      <c r="AH457" s="9">
        <f t="shared" si="83"/>
        <v>473461904.05493402</v>
      </c>
      <c r="AI457" s="9">
        <f t="shared" si="83"/>
        <v>476257649.25218803</v>
      </c>
      <c r="AJ457" s="9">
        <f t="shared" si="83"/>
        <v>478788677.66595036</v>
      </c>
      <c r="AK457" s="9">
        <f t="shared" si="83"/>
        <v>481078709.06877762</v>
      </c>
      <c r="AL457" s="9">
        <f t="shared" si="83"/>
        <v>483149595.16561002</v>
      </c>
      <c r="AM457" s="9">
        <f t="shared" si="83"/>
        <v>485021415.68980217</v>
      </c>
      <c r="AN457" s="9">
        <f t="shared" si="83"/>
        <v>486712580.79618031</v>
      </c>
      <c r="AO457" s="9">
        <f t="shared" si="83"/>
        <v>488239936.44722176</v>
      </c>
      <c r="AP457" s="9">
        <f t="shared" si="83"/>
        <v>489618870.2366448</v>
      </c>
      <c r="AQ457" s="9">
        <f t="shared" si="83"/>
        <v>490863415.71180433</v>
      </c>
      <c r="AR457" s="9">
        <f t="shared" si="83"/>
        <v>491986353.76030147</v>
      </c>
      <c r="AS457" s="9">
        <f t="shared" si="83"/>
        <v>492999310.03380978</v>
      </c>
      <c r="AT457" s="9">
        <f t="shared" si="83"/>
        <v>493912847.70839244</v>
      </c>
      <c r="AU457" s="9">
        <f t="shared" si="83"/>
        <v>494736555.13889569</v>
      </c>
      <c r="AV457" s="9">
        <f t="shared" si="83"/>
        <v>495479128.16701239</v>
      </c>
      <c r="AW457" s="9">
        <f t="shared" si="83"/>
        <v>496148446.99836791</v>
      </c>
      <c r="AX457" s="9">
        <f t="shared" si="83"/>
        <v>496751647.68203151</v>
      </c>
      <c r="AY457" s="9">
        <f t="shared" si="83"/>
        <v>497295188.31341928</v>
      </c>
      <c r="AZ457" s="9">
        <f t="shared" si="83"/>
        <v>497784910.14466619</v>
      </c>
      <c r="BA457" s="9">
        <f t="shared" si="83"/>
        <v>498226093.83021706</v>
      </c>
      <c r="BB457" s="9">
        <f t="shared" si="83"/>
        <v>498623511.06374627</v>
      </c>
      <c r="BC457" s="9">
        <f t="shared" si="83"/>
        <v>498981471.87895477</v>
      </c>
      <c r="BD457" s="9">
        <f t="shared" si="83"/>
        <v>499303867.89405644</v>
      </c>
      <c r="BE457" s="9">
        <f t="shared" si="83"/>
        <v>499594211.78008288</v>
      </c>
    </row>
    <row r="458" spans="1:57" s="8" customFormat="1" ht="12" customHeight="1" x14ac:dyDescent="0.25">
      <c r="A458" s="8" t="s">
        <v>134</v>
      </c>
      <c r="B458" s="9">
        <v>570414285.65429914</v>
      </c>
      <c r="C458" s="9">
        <v>479030325.74759078</v>
      </c>
      <c r="D458" s="9">
        <v>467753650.3746984</v>
      </c>
      <c r="E458" s="9">
        <v>527995765.40033811</v>
      </c>
      <c r="F458" s="9">
        <v>234599616.5694719</v>
      </c>
      <c r="G458" s="9">
        <v>248605975.54405457</v>
      </c>
      <c r="H458" s="9">
        <v>333007076.68447864</v>
      </c>
      <c r="I458" s="9">
        <v>109063280.63328096</v>
      </c>
      <c r="J458" s="9">
        <v>153549075.23619601</v>
      </c>
      <c r="K458" s="9">
        <v>141947450.68360868</v>
      </c>
      <c r="L458" s="9">
        <v>122354594.18271044</v>
      </c>
      <c r="M458" s="9">
        <v>170963410.12901324</v>
      </c>
      <c r="N458" s="9">
        <v>166862119.08810002</v>
      </c>
      <c r="O458" s="9">
        <v>198342697.76246801</v>
      </c>
      <c r="P458" s="9">
        <v>172656984.20329663</v>
      </c>
      <c r="Q458" s="9">
        <v>163507495.92802423</v>
      </c>
      <c r="R458" s="9">
        <v>319215437.0455308</v>
      </c>
      <c r="S458" s="9">
        <v>276676044.83400011</v>
      </c>
      <c r="T458" s="9">
        <v>289823236.46056408</v>
      </c>
      <c r="U458" s="9">
        <v>317149328.84406555</v>
      </c>
      <c r="V458" s="9">
        <v>234410211.04574454</v>
      </c>
      <c r="W458" s="9">
        <v>239375143.60802585</v>
      </c>
      <c r="X458" s="9">
        <v>230159459.89882186</v>
      </c>
      <c r="Y458" s="9">
        <v>445200547.19353384</v>
      </c>
      <c r="Z458" s="9">
        <v>406100955.29808033</v>
      </c>
      <c r="AA458" s="9">
        <v>243130249.60919297</v>
      </c>
      <c r="AB458" s="9">
        <f>AVERAGE($Y458:AA458)</f>
        <v>364810584.03360242</v>
      </c>
      <c r="AC458" s="9">
        <f>AVERAGE($X458:Z458)</f>
        <v>360486987.46347874</v>
      </c>
      <c r="AD458" s="9">
        <f t="shared" ref="AD458:BE458" si="84">AC458*(1+0.01*AD$374)</f>
        <v>364091857.33811355</v>
      </c>
      <c r="AE458" s="9">
        <f t="shared" si="84"/>
        <v>367368684.05415654</v>
      </c>
      <c r="AF458" s="9">
        <f t="shared" si="84"/>
        <v>370344370.39499521</v>
      </c>
      <c r="AG458" s="9">
        <f t="shared" si="84"/>
        <v>373044180.85517472</v>
      </c>
      <c r="AH458" s="9">
        <f t="shared" si="84"/>
        <v>375491723.72576553</v>
      </c>
      <c r="AI458" s="9">
        <f t="shared" si="84"/>
        <v>377708964.80519378</v>
      </c>
      <c r="AJ458" s="9">
        <f t="shared" si="84"/>
        <v>379716265.10484415</v>
      </c>
      <c r="AK458" s="9">
        <f t="shared" si="84"/>
        <v>381532436.22963643</v>
      </c>
      <c r="AL458" s="9">
        <f t="shared" si="84"/>
        <v>383174808.26311916</v>
      </c>
      <c r="AM458" s="9">
        <f t="shared" si="84"/>
        <v>384659305.97901696</v>
      </c>
      <c r="AN458" s="9">
        <f t="shared" si="84"/>
        <v>386000530.04680407</v>
      </c>
      <c r="AO458" s="9">
        <f t="shared" si="84"/>
        <v>387211840.61105448</v>
      </c>
      <c r="AP458" s="9">
        <f t="shared" si="84"/>
        <v>388305441.2176919</v>
      </c>
      <c r="AQ458" s="9">
        <f t="shared" si="84"/>
        <v>389292461.54967731</v>
      </c>
      <c r="AR458" s="9">
        <f t="shared" si="84"/>
        <v>390183037.83439255</v>
      </c>
      <c r="AS458" s="9">
        <f t="shared" si="84"/>
        <v>390986390.10823113</v>
      </c>
      <c r="AT458" s="9">
        <f t="shared" si="84"/>
        <v>391710895.78266799</v>
      </c>
      <c r="AU458" s="9">
        <f t="shared" si="84"/>
        <v>392364159.16093868</v>
      </c>
      <c r="AV458" s="9">
        <f t="shared" si="84"/>
        <v>392953076.71466744</v>
      </c>
      <c r="AW458" s="9">
        <f t="shared" si="84"/>
        <v>393483898.05331236</v>
      </c>
      <c r="AX458" s="9">
        <f t="shared" si="84"/>
        <v>393962282.61291814</v>
      </c>
      <c r="AY458" s="9">
        <f t="shared" si="84"/>
        <v>394393352.16011262</v>
      </c>
      <c r="AZ458" s="9">
        <f t="shared" si="84"/>
        <v>394781739.25733453</v>
      </c>
      <c r="BA458" s="9">
        <f t="shared" si="84"/>
        <v>395131631.86991513</v>
      </c>
      <c r="BB458" s="9">
        <f t="shared" si="84"/>
        <v>395446814.31812936</v>
      </c>
      <c r="BC458" s="9">
        <f t="shared" si="84"/>
        <v>395730704.79036748</v>
      </c>
      <c r="BD458" s="9">
        <f t="shared" si="84"/>
        <v>395986389.63934064</v>
      </c>
      <c r="BE458" s="9">
        <f t="shared" si="84"/>
        <v>396216654.68348378</v>
      </c>
    </row>
    <row r="459" spans="1:57" s="8" customFormat="1" ht="12" customHeight="1" x14ac:dyDescent="0.25">
      <c r="A459" s="41" t="s">
        <v>135</v>
      </c>
      <c r="B459" s="42">
        <v>14309440.79910649</v>
      </c>
      <c r="C459" s="42">
        <v>21545920.739679605</v>
      </c>
      <c r="D459" s="42">
        <v>21035749.815541118</v>
      </c>
      <c r="E459" s="42">
        <v>18968711.57667413</v>
      </c>
      <c r="F459" s="42">
        <v>21302336.196273122</v>
      </c>
      <c r="G459" s="42">
        <v>23373372.168967023</v>
      </c>
      <c r="H459" s="42">
        <v>10488036.408391641</v>
      </c>
      <c r="I459" s="42">
        <v>7660851.4437250057</v>
      </c>
      <c r="J459" s="43">
        <v>10440657.457992271</v>
      </c>
      <c r="K459" s="43">
        <v>8895006.3012539558</v>
      </c>
      <c r="L459" s="42">
        <v>49978007.85077624</v>
      </c>
      <c r="M459" s="42">
        <v>35846978.01576025</v>
      </c>
      <c r="N459" s="42">
        <v>9655717.6920586862</v>
      </c>
      <c r="O459" s="42">
        <v>7380626.5218552547</v>
      </c>
      <c r="P459" s="42">
        <v>108695.07380569736</v>
      </c>
      <c r="Q459" s="42">
        <v>222695.71579616028</v>
      </c>
      <c r="R459" s="42">
        <v>176033.60154403572</v>
      </c>
      <c r="S459" s="42">
        <v>205589.90647319501</v>
      </c>
      <c r="T459" s="42">
        <v>209087.07540483604</v>
      </c>
      <c r="U459" s="42">
        <v>198224.1345394559</v>
      </c>
      <c r="V459" s="42">
        <v>173653.82651003421</v>
      </c>
      <c r="W459" s="42">
        <v>167767.46294102605</v>
      </c>
      <c r="X459" s="42">
        <v>143892.1774572033</v>
      </c>
      <c r="Y459" s="42">
        <v>113533.68171887954</v>
      </c>
      <c r="Z459" s="43">
        <v>112197.36040451894</v>
      </c>
      <c r="AA459" s="44">
        <v>157076.08140053673</v>
      </c>
      <c r="AB459" s="42">
        <f>AVERAGE($Y459:AA459)</f>
        <v>127602.3745079784</v>
      </c>
      <c r="AC459" s="42">
        <f>AVERAGE($X459:Z459)</f>
        <v>123207.7398602006</v>
      </c>
      <c r="AD459" s="42">
        <f t="shared" ref="AD459:BE459" si="85">AC459*(1+0.01*AD$374)</f>
        <v>124439.81725880261</v>
      </c>
      <c r="AE459" s="42">
        <f t="shared" si="85"/>
        <v>125559.77561413182</v>
      </c>
      <c r="AF459" s="42">
        <f t="shared" si="85"/>
        <v>126576.80979660629</v>
      </c>
      <c r="AG459" s="42">
        <f t="shared" si="85"/>
        <v>127499.55474002355</v>
      </c>
      <c r="AH459" s="42">
        <f t="shared" si="85"/>
        <v>128336.07931867286</v>
      </c>
      <c r="AI459" s="42">
        <f t="shared" si="85"/>
        <v>129093.89103344169</v>
      </c>
      <c r="AJ459" s="42">
        <f t="shared" si="85"/>
        <v>129779.94889888872</v>
      </c>
      <c r="AK459" s="42">
        <f t="shared" si="85"/>
        <v>130400.68237129369</v>
      </c>
      <c r="AL459" s="42">
        <f t="shared" si="85"/>
        <v>130962.01455051836</v>
      </c>
      <c r="AM459" s="42">
        <f t="shared" si="85"/>
        <v>131469.38822769423</v>
      </c>
      <c r="AN459" s="42">
        <f t="shared" si="85"/>
        <v>131927.79363977557</v>
      </c>
      <c r="AO459" s="42">
        <f t="shared" si="85"/>
        <v>132341.79703540492</v>
      </c>
      <c r="AP459" s="42">
        <f t="shared" si="85"/>
        <v>132715.56935934265</v>
      </c>
      <c r="AQ459" s="42">
        <f t="shared" si="85"/>
        <v>133052.91452998438</v>
      </c>
      <c r="AR459" s="42">
        <f t="shared" si="85"/>
        <v>133357.29692110737</v>
      </c>
      <c r="AS459" s="42">
        <f t="shared" si="85"/>
        <v>133631.86776946907</v>
      </c>
      <c r="AT459" s="42">
        <f t="shared" si="85"/>
        <v>133879.49031831988</v>
      </c>
      <c r="AU459" s="42">
        <f t="shared" si="85"/>
        <v>134102.76357690961</v>
      </c>
      <c r="AV459" s="42">
        <f t="shared" si="85"/>
        <v>134304.04463082357</v>
      </c>
      <c r="AW459" s="42">
        <f t="shared" si="85"/>
        <v>134485.46948020355</v>
      </c>
      <c r="AX459" s="42">
        <f t="shared" si="85"/>
        <v>134648.972414908</v>
      </c>
      <c r="AY459" s="42">
        <f t="shared" si="85"/>
        <v>134796.30395940036</v>
      </c>
      <c r="AZ459" s="42">
        <f t="shared" si="85"/>
        <v>134929.04743726147</v>
      </c>
      <c r="BA459" s="42">
        <f t="shared" si="85"/>
        <v>135048.63421705947</v>
      </c>
      <c r="BB459" s="42">
        <f t="shared" si="85"/>
        <v>135156.35770899832</v>
      </c>
      <c r="BC459" s="42">
        <f t="shared" si="85"/>
        <v>135253.38618622135</v>
      </c>
      <c r="BD459" s="42">
        <f t="shared" si="85"/>
        <v>135340.77450661579</v>
      </c>
      <c r="BE459" s="42">
        <f t="shared" si="85"/>
        <v>135419.47481104927</v>
      </c>
    </row>
    <row r="460" spans="1:57" s="8" customFormat="1" ht="12" customHeight="1" x14ac:dyDescent="0.25">
      <c r="A460" s="8" t="s">
        <v>136</v>
      </c>
      <c r="B460" s="9">
        <v>6470858.0778536536</v>
      </c>
      <c r="C460" s="9">
        <v>25627501.753568631</v>
      </c>
      <c r="D460" s="9">
        <v>14979988.645958899</v>
      </c>
      <c r="E460" s="9">
        <v>13797401.352343</v>
      </c>
      <c r="F460" s="9">
        <v>21821457.877447501</v>
      </c>
      <c r="G460" s="9">
        <v>29359833.384549845</v>
      </c>
      <c r="H460" s="9">
        <v>10488036.408391641</v>
      </c>
      <c r="I460" s="9">
        <v>7660851.4437250057</v>
      </c>
      <c r="J460" s="9">
        <v>10440657.457992271</v>
      </c>
      <c r="K460" s="9">
        <v>8895006.3012539558</v>
      </c>
      <c r="L460" s="9">
        <v>10168355.218487965</v>
      </c>
      <c r="M460" s="9">
        <v>9734177.2399967685</v>
      </c>
      <c r="N460" s="9">
        <v>9655717.6920586862</v>
      </c>
      <c r="O460" s="9">
        <v>7380626.5218552547</v>
      </c>
      <c r="P460" s="9">
        <v>55586.675155644058</v>
      </c>
      <c r="Q460" s="9">
        <v>25809.142084487412</v>
      </c>
      <c r="R460" s="9">
        <v>66761.823892102475</v>
      </c>
      <c r="S460" s="9">
        <v>63978.29295045558</v>
      </c>
      <c r="T460" s="9">
        <v>43676.352007361507</v>
      </c>
      <c r="U460" s="9">
        <v>37568.548744104519</v>
      </c>
      <c r="V460" s="9">
        <v>32953.425393166486</v>
      </c>
      <c r="W460" s="9">
        <v>15415.732114922448</v>
      </c>
      <c r="X460" s="9">
        <v>14279.672012154608</v>
      </c>
      <c r="Y460" s="9">
        <v>12651.536482061403</v>
      </c>
      <c r="Z460" s="9">
        <v>13625.007606577705</v>
      </c>
      <c r="AA460" s="9">
        <v>14284.582991960684</v>
      </c>
      <c r="AB460" s="9">
        <f>AVERAGE($Y460:AA460)</f>
        <v>13520.375693533264</v>
      </c>
      <c r="AC460" s="9">
        <f>AVERAGE($X460:Z460)</f>
        <v>13518.738700264572</v>
      </c>
      <c r="AD460" s="9">
        <f t="shared" ref="AD460:BE460" si="86">AC460*(1+0.01*AD$374)</f>
        <v>13653.926087267218</v>
      </c>
      <c r="AE460" s="9">
        <f t="shared" si="86"/>
        <v>13776.811422052622</v>
      </c>
      <c r="AF460" s="9">
        <f t="shared" si="86"/>
        <v>13888.403594571248</v>
      </c>
      <c r="AG460" s="9">
        <f t="shared" si="86"/>
        <v>13989.650056775672</v>
      </c>
      <c r="AH460" s="9">
        <f t="shared" si="86"/>
        <v>14081.436150798178</v>
      </c>
      <c r="AI460" s="9">
        <f t="shared" si="86"/>
        <v>14164.585623125025</v>
      </c>
      <c r="AJ460" s="9">
        <f t="shared" si="86"/>
        <v>14239.862038606418</v>
      </c>
      <c r="AK460" s="9">
        <f t="shared" si="86"/>
        <v>14307.97085730135</v>
      </c>
      <c r="AL460" s="9">
        <f t="shared" si="86"/>
        <v>14369.561980258388</v>
      </c>
      <c r="AM460" s="9">
        <f t="shared" si="86"/>
        <v>14425.232607549464</v>
      </c>
      <c r="AN460" s="9">
        <f t="shared" si="86"/>
        <v>14475.530283586264</v>
      </c>
      <c r="AO460" s="9">
        <f t="shared" si="86"/>
        <v>14520.956031456373</v>
      </c>
      <c r="AP460" s="9">
        <f t="shared" si="86"/>
        <v>14561.967500268627</v>
      </c>
      <c r="AQ460" s="9">
        <f t="shared" si="86"/>
        <v>14598.982067850797</v>
      </c>
      <c r="AR460" s="9">
        <f t="shared" si="86"/>
        <v>14632.379856132788</v>
      </c>
      <c r="AS460" s="9">
        <f t="shared" si="86"/>
        <v>14662.50662867097</v>
      </c>
      <c r="AT460" s="9">
        <f t="shared" si="86"/>
        <v>14689.67654947307</v>
      </c>
      <c r="AU460" s="9">
        <f t="shared" si="86"/>
        <v>14714.17478996556</v>
      </c>
      <c r="AV460" s="9">
        <f t="shared" si="86"/>
        <v>14736.259976953523</v>
      </c>
      <c r="AW460" s="9">
        <f t="shared" si="86"/>
        <v>14756.166479055466</v>
      </c>
      <c r="AX460" s="9">
        <f t="shared" si="86"/>
        <v>14774.106532606515</v>
      </c>
      <c r="AY460" s="9">
        <f t="shared" si="86"/>
        <v>14790.272210627703</v>
      </c>
      <c r="AZ460" s="9">
        <f t="shared" si="86"/>
        <v>14804.837240336103</v>
      </c>
      <c r="BA460" s="9">
        <f t="shared" si="86"/>
        <v>14817.958675969363</v>
      </c>
      <c r="BB460" s="9">
        <f t="shared" si="86"/>
        <v>14829.778434541786</v>
      </c>
      <c r="BC460" s="9">
        <f t="shared" si="86"/>
        <v>14840.42470263786</v>
      </c>
      <c r="BD460" s="9">
        <f t="shared" si="86"/>
        <v>14850.013222565323</v>
      </c>
      <c r="BE460" s="9">
        <f t="shared" si="86"/>
        <v>14858.648466199162</v>
      </c>
    </row>
    <row r="461" spans="1:57" s="8" customFormat="1" ht="12" customHeight="1" x14ac:dyDescent="0.25">
      <c r="A461" s="8" t="s">
        <v>137</v>
      </c>
      <c r="B461" s="9">
        <v>6470858.0778536536</v>
      </c>
      <c r="C461" s="9">
        <v>25627501.753568631</v>
      </c>
      <c r="D461" s="9">
        <v>14979988.645958899</v>
      </c>
      <c r="E461" s="9">
        <v>13797401.352343</v>
      </c>
      <c r="F461" s="9">
        <v>21821457.877447501</v>
      </c>
      <c r="G461" s="9">
        <v>29359833.384549845</v>
      </c>
      <c r="H461" s="9">
        <v>10488036.408391641</v>
      </c>
      <c r="I461" s="9">
        <v>7660851.4437250057</v>
      </c>
      <c r="J461" s="9">
        <v>10440657.457992271</v>
      </c>
      <c r="K461" s="9">
        <v>8895006.3012539558</v>
      </c>
      <c r="L461" s="9">
        <v>10168355.218487965</v>
      </c>
      <c r="M461" s="9">
        <v>9734177.2399967685</v>
      </c>
      <c r="N461" s="9">
        <v>9655717.6920586862</v>
      </c>
      <c r="O461" s="9">
        <v>2020260.0705510657</v>
      </c>
      <c r="P461" s="9">
        <v>423643.85267087334</v>
      </c>
      <c r="Q461" s="9">
        <v>1893698.5130952923</v>
      </c>
      <c r="R461" s="9">
        <v>1810472.3885837449</v>
      </c>
      <c r="S461" s="9">
        <v>1631957.0575069445</v>
      </c>
      <c r="T461" s="9">
        <v>1146379.8131707103</v>
      </c>
      <c r="U461" s="9">
        <v>1738554.1808190334</v>
      </c>
      <c r="V461" s="9">
        <v>1340636.3072055688</v>
      </c>
      <c r="W461" s="9">
        <v>2788505.4635080653</v>
      </c>
      <c r="X461" s="9">
        <v>795553.5833722949</v>
      </c>
      <c r="Y461" s="9">
        <v>678821.96038536204</v>
      </c>
      <c r="Z461" s="9">
        <v>687668.36819657474</v>
      </c>
      <c r="AA461" s="9">
        <v>511995.86435689637</v>
      </c>
      <c r="AB461" s="9">
        <f>AVERAGE($Y461:AA461)</f>
        <v>626162.06431294431</v>
      </c>
      <c r="AC461" s="9">
        <f>AVERAGE($X461:Z461)</f>
        <v>720681.30398474389</v>
      </c>
      <c r="AD461" s="9">
        <f t="shared" ref="AD461:BE461" si="87">AC461*(1+0.01*AD$374)</f>
        <v>727888.11702459131</v>
      </c>
      <c r="AE461" s="9">
        <f t="shared" si="87"/>
        <v>734439.11007781257</v>
      </c>
      <c r="AF461" s="9">
        <f t="shared" si="87"/>
        <v>740388.06686944282</v>
      </c>
      <c r="AG461" s="9">
        <f t="shared" si="87"/>
        <v>745785.49587692111</v>
      </c>
      <c r="AH461" s="9">
        <f t="shared" si="87"/>
        <v>750678.59451536962</v>
      </c>
      <c r="AI461" s="9">
        <f t="shared" si="87"/>
        <v>755111.27654812345</v>
      </c>
      <c r="AJ461" s="9">
        <f t="shared" si="87"/>
        <v>759124.24746732356</v>
      </c>
      <c r="AK461" s="9">
        <f t="shared" si="87"/>
        <v>762755.11521010811</v>
      </c>
      <c r="AL461" s="9">
        <f t="shared" si="87"/>
        <v>766038.52587368537</v>
      </c>
      <c r="AM461" s="9">
        <f t="shared" si="87"/>
        <v>769006.31607655366</v>
      </c>
      <c r="AN461" s="9">
        <f t="shared" si="87"/>
        <v>771687.67530371994</v>
      </c>
      <c r="AO461" s="9">
        <f t="shared" si="87"/>
        <v>774109.31299754349</v>
      </c>
      <c r="AP461" s="9">
        <f t="shared" si="87"/>
        <v>776295.62634209881</v>
      </c>
      <c r="AQ461" s="9">
        <f t="shared" si="87"/>
        <v>778268.865667379</v>
      </c>
      <c r="AR461" s="9">
        <f t="shared" si="87"/>
        <v>780049.295198782</v>
      </c>
      <c r="AS461" s="9">
        <f t="shared" si="87"/>
        <v>781655.34752356319</v>
      </c>
      <c r="AT461" s="9">
        <f t="shared" si="87"/>
        <v>783103.77066324838</v>
      </c>
      <c r="AU461" s="9">
        <f t="shared" si="87"/>
        <v>784409.76705055288</v>
      </c>
      <c r="AV461" s="9">
        <f t="shared" si="87"/>
        <v>785587.12402964151</v>
      </c>
      <c r="AW461" s="9">
        <f t="shared" si="87"/>
        <v>786648.33574551879</v>
      </c>
      <c r="AX461" s="9">
        <f t="shared" si="87"/>
        <v>787604.7164755105</v>
      </c>
      <c r="AY461" s="9">
        <f t="shared" si="87"/>
        <v>788466.50559463003</v>
      </c>
      <c r="AZ461" s="9">
        <f t="shared" si="87"/>
        <v>789242.96446668589</v>
      </c>
      <c r="BA461" s="9">
        <f t="shared" si="87"/>
        <v>789942.46562222973</v>
      </c>
      <c r="BB461" s="9">
        <f t="shared" si="87"/>
        <v>790572.5746294104</v>
      </c>
      <c r="BC461" s="9">
        <f t="shared" si="87"/>
        <v>791140.12508986122</v>
      </c>
      <c r="BD461" s="9">
        <f t="shared" si="87"/>
        <v>791651.2872032671</v>
      </c>
      <c r="BE461" s="9">
        <f t="shared" si="87"/>
        <v>792111.630344757</v>
      </c>
    </row>
    <row r="462" spans="1:57" s="8" customFormat="1" ht="12" customHeight="1" x14ac:dyDescent="0.25">
      <c r="A462" s="8" t="s">
        <v>138</v>
      </c>
      <c r="B462" s="9">
        <v>2590889.6241024639</v>
      </c>
      <c r="C462" s="9">
        <v>9485021.2767833136</v>
      </c>
      <c r="D462" s="9">
        <v>4595174.2609479446</v>
      </c>
      <c r="E462" s="9">
        <v>7832368.2502776952</v>
      </c>
      <c r="F462" s="9">
        <v>9468325.7545664869</v>
      </c>
      <c r="G462" s="9">
        <v>12657508.28735392</v>
      </c>
      <c r="H462" s="9">
        <v>4356664.8348136637</v>
      </c>
      <c r="I462" s="9">
        <v>2175092.3659817381</v>
      </c>
      <c r="J462" s="9">
        <v>1814518.7412973484</v>
      </c>
      <c r="K462" s="9">
        <v>2270540.8942241478</v>
      </c>
      <c r="L462" s="9">
        <v>2447729.3063608417</v>
      </c>
      <c r="M462" s="9">
        <v>2305983.4014408253</v>
      </c>
      <c r="N462" s="9">
        <v>2594898.8769806055</v>
      </c>
      <c r="O462" s="9">
        <v>1759573.9768771867</v>
      </c>
      <c r="P462" s="9">
        <v>293842.90892766271</v>
      </c>
      <c r="Q462" s="9">
        <v>260186.22900670269</v>
      </c>
      <c r="R462" s="9">
        <v>653765.533344266</v>
      </c>
      <c r="S462" s="9">
        <v>533152.81156217051</v>
      </c>
      <c r="T462" s="9">
        <v>131425.19825948478</v>
      </c>
      <c r="U462" s="9">
        <v>180692.67921586905</v>
      </c>
      <c r="V462" s="9">
        <v>133592.53137905154</v>
      </c>
      <c r="W462" s="9">
        <v>150787.47186168376</v>
      </c>
      <c r="X462" s="9">
        <v>177013.82163280423</v>
      </c>
      <c r="Y462" s="9">
        <v>162947.12382825007</v>
      </c>
      <c r="Z462" s="9">
        <v>140603.83182489988</v>
      </c>
      <c r="AA462" s="9">
        <v>218784.71285025854</v>
      </c>
      <c r="AB462" s="9">
        <f>AVERAGE($Y462:AA462)</f>
        <v>174111.88950113617</v>
      </c>
      <c r="AC462" s="9">
        <f>AVERAGE($X462:Z462)</f>
        <v>160188.25909531806</v>
      </c>
      <c r="AD462" s="9">
        <f t="shared" ref="AD462:BE462" si="88">AC462*(1+0.01*AD$374)</f>
        <v>161790.14168627124</v>
      </c>
      <c r="AE462" s="9">
        <f t="shared" si="88"/>
        <v>163246.25296144767</v>
      </c>
      <c r="AF462" s="9">
        <f t="shared" si="88"/>
        <v>164568.5476104354</v>
      </c>
      <c r="AG462" s="9">
        <f t="shared" si="88"/>
        <v>165768.25232251547</v>
      </c>
      <c r="AH462" s="9">
        <f t="shared" si="88"/>
        <v>166855.85782600351</v>
      </c>
      <c r="AI462" s="9">
        <f t="shared" si="88"/>
        <v>167841.12498088027</v>
      </c>
      <c r="AJ462" s="9">
        <f t="shared" si="88"/>
        <v>168733.10153388992</v>
      </c>
      <c r="AK462" s="9">
        <f t="shared" si="88"/>
        <v>169540.14672780037</v>
      </c>
      <c r="AL462" s="9">
        <f t="shared" si="88"/>
        <v>170269.96146724944</v>
      </c>
      <c r="AM462" s="9">
        <f t="shared" si="88"/>
        <v>170929.62218458595</v>
      </c>
      <c r="AN462" s="9">
        <f t="shared" si="88"/>
        <v>171525.61692488799</v>
      </c>
      <c r="AO462" s="9">
        <f t="shared" si="88"/>
        <v>172063.88248580703</v>
      </c>
      <c r="AP462" s="9">
        <f t="shared" si="88"/>
        <v>172549.84171156291</v>
      </c>
      <c r="AQ462" s="9">
        <f t="shared" si="88"/>
        <v>172988.44025789309</v>
      </c>
      <c r="AR462" s="9">
        <f t="shared" si="88"/>
        <v>173384.18232238179</v>
      </c>
      <c r="AS462" s="9">
        <f t="shared" si="88"/>
        <v>173741.1649782384</v>
      </c>
      <c r="AT462" s="9">
        <f t="shared" si="88"/>
        <v>174063.1108645777</v>
      </c>
      <c r="AU462" s="9">
        <f t="shared" si="88"/>
        <v>174353.39907728747</v>
      </c>
      <c r="AV462" s="9">
        <f t="shared" si="88"/>
        <v>174615.09417576046</v>
      </c>
      <c r="AW462" s="9">
        <f t="shared" si="88"/>
        <v>174850.97327565943</v>
      </c>
      <c r="AX462" s="9">
        <f t="shared" si="88"/>
        <v>175063.55123948702</v>
      </c>
      <c r="AY462" s="9">
        <f t="shared" si="88"/>
        <v>175255.10400759097</v>
      </c>
      <c r="AZ462" s="9">
        <f t="shared" si="88"/>
        <v>175427.69013447678</v>
      </c>
      <c r="BA462" s="9">
        <f t="shared" si="88"/>
        <v>175583.17061069031</v>
      </c>
      <c r="BB462" s="9">
        <f t="shared" si="88"/>
        <v>175723.22706052806</v>
      </c>
      <c r="BC462" s="9">
        <f t="shared" si="88"/>
        <v>175849.37841162554</v>
      </c>
      <c r="BD462" s="9">
        <f t="shared" si="88"/>
        <v>175962.99613503425</v>
      </c>
      <c r="BE462" s="9">
        <f t="shared" si="88"/>
        <v>176065.31815450944</v>
      </c>
    </row>
    <row r="463" spans="1:57" s="8" customFormat="1" ht="12" customHeight="1" x14ac:dyDescent="0.25">
      <c r="A463" s="8" t="s">
        <v>139</v>
      </c>
      <c r="B463" s="9">
        <v>6470858.0778536536</v>
      </c>
      <c r="C463" s="9">
        <v>25627501.753568631</v>
      </c>
      <c r="D463" s="9">
        <v>14979988.645958899</v>
      </c>
      <c r="E463" s="9">
        <v>13797401.352343</v>
      </c>
      <c r="F463" s="9">
        <v>21821457.877447501</v>
      </c>
      <c r="G463" s="9">
        <v>29359833.384549845</v>
      </c>
      <c r="H463" s="9">
        <v>10488036.408391641</v>
      </c>
      <c r="I463" s="9">
        <v>7660851.4437250057</v>
      </c>
      <c r="J463" s="9">
        <v>10440657.457992271</v>
      </c>
      <c r="K463" s="9">
        <v>8895006.3012539558</v>
      </c>
      <c r="L463" s="9">
        <v>10168355.218487965</v>
      </c>
      <c r="M463" s="9">
        <v>9734177.2399967685</v>
      </c>
      <c r="N463" s="9">
        <v>9655717.6920586862</v>
      </c>
      <c r="O463" s="9">
        <v>7380626.5218552547</v>
      </c>
      <c r="P463" s="9">
        <v>632983.9184394076</v>
      </c>
      <c r="Q463" s="9">
        <v>425075.06241593813</v>
      </c>
      <c r="R463" s="9">
        <v>794368.96606259537</v>
      </c>
      <c r="S463" s="9">
        <v>627146.76767863438</v>
      </c>
      <c r="T463" s="9">
        <v>296872.48235737358</v>
      </c>
      <c r="U463" s="9">
        <v>383915.2878323287</v>
      </c>
      <c r="V463" s="9">
        <v>347962.85195831669</v>
      </c>
      <c r="W463" s="9">
        <v>384609.15003105369</v>
      </c>
      <c r="X463" s="9">
        <v>331788.86624955019</v>
      </c>
      <c r="Y463" s="9">
        <v>257278.63758529662</v>
      </c>
      <c r="Z463" s="9">
        <v>648790.69158150826</v>
      </c>
      <c r="AA463" s="9">
        <v>244856.9892288181</v>
      </c>
      <c r="AB463" s="9">
        <f>AVERAGE($Y463:AA463)</f>
        <v>383642.10613187432</v>
      </c>
      <c r="AC463" s="9">
        <f>AVERAGE($X463:Z463)</f>
        <v>412619.39847211837</v>
      </c>
      <c r="AD463" s="9">
        <f t="shared" ref="AD463:BE463" si="89">AC463*(1+0.01*AD$374)</f>
        <v>416745.59245683957</v>
      </c>
      <c r="AE463" s="9">
        <f t="shared" si="89"/>
        <v>420496.30278895108</v>
      </c>
      <c r="AF463" s="9">
        <f t="shared" si="89"/>
        <v>423902.32284154161</v>
      </c>
      <c r="AG463" s="9">
        <f t="shared" si="89"/>
        <v>426992.57077505643</v>
      </c>
      <c r="AH463" s="9">
        <f t="shared" si="89"/>
        <v>429794.06903191161</v>
      </c>
      <c r="AI463" s="9">
        <f t="shared" si="89"/>
        <v>432331.96003013814</v>
      </c>
      <c r="AJ463" s="9">
        <f t="shared" si="89"/>
        <v>434629.54932184191</v>
      </c>
      <c r="AK463" s="9">
        <f t="shared" si="89"/>
        <v>436708.3689827323</v>
      </c>
      <c r="AL463" s="9">
        <f t="shared" si="89"/>
        <v>438588.25531452877</v>
      </c>
      <c r="AM463" s="9">
        <f t="shared" si="89"/>
        <v>440287.4360779649</v>
      </c>
      <c r="AN463" s="9">
        <f t="shared" si="89"/>
        <v>441822.62344203785</v>
      </c>
      <c r="AO463" s="9">
        <f t="shared" si="89"/>
        <v>443209.10965032177</v>
      </c>
      <c r="AP463" s="9">
        <f t="shared" si="89"/>
        <v>444460.86308434879</v>
      </c>
      <c r="AQ463" s="9">
        <f t="shared" si="89"/>
        <v>445590.62296425248</v>
      </c>
      <c r="AR463" s="9">
        <f t="shared" si="89"/>
        <v>446609.99138439546</v>
      </c>
      <c r="AS463" s="9">
        <f t="shared" si="89"/>
        <v>447529.52175170463</v>
      </c>
      <c r="AT463" s="9">
        <f t="shared" si="89"/>
        <v>448358.80299061775</v>
      </c>
      <c r="AU463" s="9">
        <f t="shared" si="89"/>
        <v>449106.53911302972</v>
      </c>
      <c r="AV463" s="9">
        <f t="shared" si="89"/>
        <v>449780.62393500644</v>
      </c>
      <c r="AW463" s="9">
        <f t="shared" si="89"/>
        <v>450388.21086342511</v>
      </c>
      <c r="AX463" s="9">
        <f t="shared" si="89"/>
        <v>450935.77778286312</v>
      </c>
      <c r="AY463" s="9">
        <f t="shared" si="89"/>
        <v>451429.18715254543</v>
      </c>
      <c r="AZ463" s="9">
        <f t="shared" si="89"/>
        <v>451873.74148044962</v>
      </c>
      <c r="BA463" s="9">
        <f t="shared" si="89"/>
        <v>452274.23438131326</v>
      </c>
      <c r="BB463" s="9">
        <f t="shared" si="89"/>
        <v>452634.9974510324</v>
      </c>
      <c r="BC463" s="9">
        <f t="shared" si="89"/>
        <v>452959.94320486137</v>
      </c>
      <c r="BD463" s="9">
        <f t="shared" si="89"/>
        <v>453252.60433341993</v>
      </c>
      <c r="BE463" s="9">
        <f t="shared" si="89"/>
        <v>453516.16953079926</v>
      </c>
    </row>
    <row r="464" spans="1:57" s="8" customFormat="1" ht="12" customHeight="1" x14ac:dyDescent="0.25">
      <c r="A464" s="8" t="s">
        <v>140</v>
      </c>
      <c r="B464" s="9">
        <v>24276.120464498228</v>
      </c>
      <c r="C464" s="9">
        <v>478071.7956501256</v>
      </c>
      <c r="D464" s="9">
        <v>2140463.6174802487</v>
      </c>
      <c r="E464" s="9">
        <v>91376.834088933974</v>
      </c>
      <c r="F464" s="9">
        <v>1923926.6466370104</v>
      </c>
      <c r="G464" s="9">
        <v>2120267.0239553489</v>
      </c>
      <c r="H464" s="9">
        <v>715452.25402775221</v>
      </c>
      <c r="I464" s="9">
        <v>256713.94191553292</v>
      </c>
      <c r="J464" s="9">
        <v>758293.09294338967</v>
      </c>
      <c r="K464" s="9">
        <v>1283657.7742593808</v>
      </c>
      <c r="L464" s="9">
        <v>367137.50300764851</v>
      </c>
      <c r="M464" s="9">
        <v>966506.41821758077</v>
      </c>
      <c r="N464" s="9">
        <v>248961.47852872137</v>
      </c>
      <c r="O464" s="9">
        <v>815988.72107072978</v>
      </c>
      <c r="P464" s="9">
        <v>905835.43577124714</v>
      </c>
      <c r="Q464" s="9">
        <v>15217.471510428792</v>
      </c>
      <c r="R464" s="9">
        <v>16141.099790248645</v>
      </c>
      <c r="S464" s="9">
        <v>18754.124486793346</v>
      </c>
      <c r="T464" s="9">
        <v>17926.014454501343</v>
      </c>
      <c r="U464" s="9">
        <v>18457.012985052039</v>
      </c>
      <c r="V464" s="9">
        <v>17955.217003943322</v>
      </c>
      <c r="W464" s="9">
        <v>10144.943777910892</v>
      </c>
      <c r="X464" s="9">
        <v>7926.1561148555911</v>
      </c>
      <c r="Y464" s="9">
        <v>5382.0535598052402</v>
      </c>
      <c r="Z464" s="9">
        <v>4622.6973075121914</v>
      </c>
      <c r="AA464" s="9">
        <v>3377.0838567224164</v>
      </c>
      <c r="AB464" s="9">
        <f>AVERAGE($Y464:AA464)</f>
        <v>4460.6115746799487</v>
      </c>
      <c r="AC464" s="9">
        <f>AVERAGE($X464:Z464)</f>
        <v>5976.9689940576745</v>
      </c>
      <c r="AD464" s="9">
        <f t="shared" ref="AD464:BE464" si="90">AC464*(1+0.01*AD$374)</f>
        <v>6036.738683998251</v>
      </c>
      <c r="AE464" s="9">
        <f t="shared" si="90"/>
        <v>6091.0693321542349</v>
      </c>
      <c r="AF464" s="9">
        <f t="shared" si="90"/>
        <v>6140.4069937446839</v>
      </c>
      <c r="AG464" s="9">
        <f t="shared" si="90"/>
        <v>6185.1705607290824</v>
      </c>
      <c r="AH464" s="9">
        <f t="shared" si="90"/>
        <v>6225.7514647780263</v>
      </c>
      <c r="AI464" s="9">
        <f t="shared" si="90"/>
        <v>6262.5139046023942</v>
      </c>
      <c r="AJ464" s="9">
        <f t="shared" si="90"/>
        <v>6295.7954711221519</v>
      </c>
      <c r="AK464" s="9">
        <f t="shared" si="90"/>
        <v>6325.90806569087</v>
      </c>
      <c r="AL464" s="9">
        <f t="shared" si="90"/>
        <v>6353.1390256484146</v>
      </c>
      <c r="AM464" s="9">
        <f t="shared" si="90"/>
        <v>6377.7523879284317</v>
      </c>
      <c r="AN464" s="9">
        <f t="shared" si="90"/>
        <v>6399.9902354681017</v>
      </c>
      <c r="AO464" s="9">
        <f t="shared" si="90"/>
        <v>6420.0740829757251</v>
      </c>
      <c r="AP464" s="9">
        <f t="shared" si="90"/>
        <v>6438.2062684500106</v>
      </c>
      <c r="AQ464" s="9">
        <f t="shared" si="90"/>
        <v>6454.5713249595165</v>
      </c>
      <c r="AR464" s="9">
        <f t="shared" si="90"/>
        <v>6469.3373138181996</v>
      </c>
      <c r="AS464" s="9">
        <f t="shared" si="90"/>
        <v>6482.6571056526418</v>
      </c>
      <c r="AT464" s="9">
        <f t="shared" si="90"/>
        <v>6494.6696001468199</v>
      </c>
      <c r="AU464" s="9">
        <f t="shared" si="90"/>
        <v>6505.5008786469152</v>
      </c>
      <c r="AV464" s="9">
        <f t="shared" si="90"/>
        <v>6515.2652864649635</v>
      </c>
      <c r="AW464" s="9">
        <f t="shared" si="90"/>
        <v>6524.0664437682799</v>
      </c>
      <c r="AX464" s="9">
        <f t="shared" si="90"/>
        <v>6531.9981854938787</v>
      </c>
      <c r="AY464" s="9">
        <f t="shared" si="90"/>
        <v>6539.1454318785345</v>
      </c>
      <c r="AZ464" s="9">
        <f t="shared" si="90"/>
        <v>6545.5849920249948</v>
      </c>
      <c r="BA464" s="9">
        <f t="shared" si="90"/>
        <v>6551.3863034991182</v>
      </c>
      <c r="BB464" s="9">
        <f t="shared" si="90"/>
        <v>6556.6121113256449</v>
      </c>
      <c r="BC464" s="9">
        <f t="shared" si="90"/>
        <v>6561.3190899664414</v>
      </c>
      <c r="BD464" s="9">
        <f t="shared" si="90"/>
        <v>6565.5584119606028</v>
      </c>
      <c r="BE464" s="9">
        <f t="shared" si="90"/>
        <v>6569.3762669099387</v>
      </c>
    </row>
    <row r="465" spans="1:57" s="8" customFormat="1" ht="12" customHeight="1" x14ac:dyDescent="0.25">
      <c r="A465" s="8" t="s">
        <v>141</v>
      </c>
      <c r="B465" s="9">
        <v>6470858.0778536536</v>
      </c>
      <c r="C465" s="9">
        <v>25627501.753568631</v>
      </c>
      <c r="D465" s="9">
        <v>14979988.645958899</v>
      </c>
      <c r="E465" s="9">
        <v>13797401.352343</v>
      </c>
      <c r="F465" s="9">
        <v>21821457.877447501</v>
      </c>
      <c r="G465" s="9">
        <v>29359833.384549845</v>
      </c>
      <c r="H465" s="9">
        <v>10488036.408391641</v>
      </c>
      <c r="I465" s="9">
        <v>7660851.4437250057</v>
      </c>
      <c r="J465" s="9">
        <v>10440657.457992271</v>
      </c>
      <c r="K465" s="9">
        <v>8895006.3012539558</v>
      </c>
      <c r="L465" s="9">
        <v>10168355.218487965</v>
      </c>
      <c r="M465" s="9">
        <v>9734177.2399967685</v>
      </c>
      <c r="N465" s="9">
        <v>9655717.6920586862</v>
      </c>
      <c r="O465" s="9">
        <v>7380626.5218552547</v>
      </c>
      <c r="P465" s="9">
        <v>632983.9184394076</v>
      </c>
      <c r="Q465" s="9">
        <v>425075.06241593813</v>
      </c>
      <c r="R465" s="9">
        <v>794368.96606259537</v>
      </c>
      <c r="S465" s="9">
        <v>627146.76767863438</v>
      </c>
      <c r="T465" s="9">
        <v>296872.48235737358</v>
      </c>
      <c r="U465" s="9">
        <v>383915.2878323287</v>
      </c>
      <c r="V465" s="9">
        <v>347962.85195831669</v>
      </c>
      <c r="W465" s="9">
        <v>384609.15003105369</v>
      </c>
      <c r="X465" s="9">
        <v>331788.86624955019</v>
      </c>
      <c r="Y465" s="9">
        <v>257278.63758529662</v>
      </c>
      <c r="Z465" s="9">
        <v>238119.47469983483</v>
      </c>
      <c r="AA465" s="9">
        <v>244856.9892288181</v>
      </c>
      <c r="AB465" s="9">
        <f>AVERAGE($Y465:AA465)</f>
        <v>246751.70050464987</v>
      </c>
      <c r="AC465" s="9">
        <f>AVERAGE($X465:Z465)</f>
        <v>275728.99284489389</v>
      </c>
      <c r="AD465" s="9">
        <f t="shared" ref="AD465:BE465" si="91">AC465*(1+0.01*AD$374)</f>
        <v>278486.28277334286</v>
      </c>
      <c r="AE465" s="9">
        <f t="shared" si="91"/>
        <v>280992.65931830293</v>
      </c>
      <c r="AF465" s="9">
        <f t="shared" si="91"/>
        <v>283268.69985878118</v>
      </c>
      <c r="AG465" s="9">
        <f t="shared" si="91"/>
        <v>285333.72868075169</v>
      </c>
      <c r="AH465" s="9">
        <f t="shared" si="91"/>
        <v>287205.80327462615</v>
      </c>
      <c r="AI465" s="9">
        <f t="shared" si="91"/>
        <v>288901.7248223825</v>
      </c>
      <c r="AJ465" s="9">
        <f t="shared" si="91"/>
        <v>290437.06703779584</v>
      </c>
      <c r="AK465" s="9">
        <f t="shared" si="91"/>
        <v>291826.21852588857</v>
      </c>
      <c r="AL465" s="9">
        <f t="shared" si="91"/>
        <v>293082.43470682547</v>
      </c>
      <c r="AM465" s="9">
        <f t="shared" si="91"/>
        <v>294217.89610853978</v>
      </c>
      <c r="AN465" s="9">
        <f t="shared" si="91"/>
        <v>295243.77047918609</v>
      </c>
      <c r="AO465" s="9">
        <f t="shared" si="91"/>
        <v>296170.27671524539</v>
      </c>
      <c r="AP465" s="9">
        <f t="shared" si="91"/>
        <v>297006.74905496679</v>
      </c>
      <c r="AQ465" s="9">
        <f t="shared" si="91"/>
        <v>297761.70036117267</v>
      </c>
      <c r="AR465" s="9">
        <f t="shared" si="91"/>
        <v>298442.88362319249</v>
      </c>
      <c r="AS465" s="9">
        <f t="shared" si="91"/>
        <v>299057.35105494026</v>
      </c>
      <c r="AT465" s="9">
        <f t="shared" si="91"/>
        <v>299611.5103640696</v>
      </c>
      <c r="AU465" s="9">
        <f t="shared" si="91"/>
        <v>300111.17792383494</v>
      </c>
      <c r="AV465" s="9">
        <f t="shared" si="91"/>
        <v>300561.62870182528</v>
      </c>
      <c r="AW465" s="9">
        <f t="shared" si="91"/>
        <v>300967.64289422374</v>
      </c>
      <c r="AX465" s="9">
        <f t="shared" si="91"/>
        <v>301333.54928585462</v>
      </c>
      <c r="AY465" s="9">
        <f t="shared" si="91"/>
        <v>301663.26540939731</v>
      </c>
      <c r="AZ465" s="9">
        <f t="shared" si="91"/>
        <v>301960.33461543015</v>
      </c>
      <c r="BA465" s="9">
        <f t="shared" si="91"/>
        <v>302227.96019145875</v>
      </c>
      <c r="BB465" s="9">
        <f t="shared" si="91"/>
        <v>302469.03668528731</v>
      </c>
      <c r="BC465" s="9">
        <f t="shared" si="91"/>
        <v>302686.17859806278</v>
      </c>
      <c r="BD465" s="9">
        <f t="shared" si="91"/>
        <v>302881.74661672866</v>
      </c>
      <c r="BE465" s="9">
        <f t="shared" si="91"/>
        <v>303057.8715558165</v>
      </c>
    </row>
    <row r="466" spans="1:57" s="8" customFormat="1" ht="12" customHeight="1" x14ac:dyDescent="0.25">
      <c r="A466" s="8" t="s">
        <v>142</v>
      </c>
      <c r="B466" s="9">
        <v>6470858.0778536536</v>
      </c>
      <c r="C466" s="9">
        <v>25627501.753568631</v>
      </c>
      <c r="D466" s="9">
        <v>14979988.645958899</v>
      </c>
      <c r="E466" s="9">
        <v>13797401.352343</v>
      </c>
      <c r="F466" s="9">
        <v>21821457.877447501</v>
      </c>
      <c r="G466" s="9">
        <v>29359833.384549845</v>
      </c>
      <c r="H466" s="9">
        <v>10488036.408391641</v>
      </c>
      <c r="I466" s="9">
        <v>7660851.4437250057</v>
      </c>
      <c r="J466" s="9">
        <v>10440657.457992271</v>
      </c>
      <c r="K466" s="9">
        <v>8895006.3012539558</v>
      </c>
      <c r="L466" s="9">
        <v>10168355.218487965</v>
      </c>
      <c r="M466" s="9">
        <v>9734177.2399967685</v>
      </c>
      <c r="N466" s="9">
        <v>9655717.6920586862</v>
      </c>
      <c r="O466" s="9">
        <v>7380626.5218552547</v>
      </c>
      <c r="P466" s="9">
        <v>632983.9184394076</v>
      </c>
      <c r="Q466" s="9">
        <v>286044.8830915846</v>
      </c>
      <c r="R466" s="9">
        <v>399153.21441881417</v>
      </c>
      <c r="S466" s="9">
        <v>473736.60906823695</v>
      </c>
      <c r="T466" s="9">
        <v>568971.29133264697</v>
      </c>
      <c r="U466" s="9">
        <v>619780.21487303986</v>
      </c>
      <c r="V466" s="9">
        <v>525645.63931377279</v>
      </c>
      <c r="W466" s="9">
        <v>765097.58742001618</v>
      </c>
      <c r="X466" s="9">
        <v>1624880.7812037847</v>
      </c>
      <c r="Y466" s="9">
        <v>2464391.9100674922</v>
      </c>
      <c r="Z466" s="9">
        <v>238119.47469983483</v>
      </c>
      <c r="AA466" s="9">
        <v>244856.9892288181</v>
      </c>
      <c r="AB466" s="9">
        <f>AVERAGE($Y466:AA466)</f>
        <v>982456.12466538174</v>
      </c>
      <c r="AC466" s="9">
        <f>AVERAGE($X466:Z466)</f>
        <v>1442464.0553237039</v>
      </c>
      <c r="AD466" s="9">
        <f t="shared" ref="AD466:BE466" si="92">AC466*(1+0.01*AD$374)</f>
        <v>1456888.6958769409</v>
      </c>
      <c r="AE466" s="9">
        <f t="shared" si="92"/>
        <v>1470000.6941398331</v>
      </c>
      <c r="AF466" s="9">
        <f t="shared" si="92"/>
        <v>1481907.6997623658</v>
      </c>
      <c r="AG466" s="9">
        <f t="shared" si="92"/>
        <v>1492710.8068936334</v>
      </c>
      <c r="AH466" s="9">
        <f t="shared" si="92"/>
        <v>1502504.4824976625</v>
      </c>
      <c r="AI466" s="9">
        <f t="shared" si="92"/>
        <v>1511376.621216363</v>
      </c>
      <c r="AJ466" s="9">
        <f t="shared" si="92"/>
        <v>1519408.6962459215</v>
      </c>
      <c r="AK466" s="9">
        <f t="shared" si="92"/>
        <v>1526675.9809383964</v>
      </c>
      <c r="AL466" s="9">
        <f t="shared" si="92"/>
        <v>1533247.8204392821</v>
      </c>
      <c r="AM466" s="9">
        <f t="shared" si="92"/>
        <v>1539187.9366428098</v>
      </c>
      <c r="AN466" s="9">
        <f t="shared" si="92"/>
        <v>1544554.7531305032</v>
      </c>
      <c r="AO466" s="9">
        <f t="shared" si="92"/>
        <v>1549401.7296082384</v>
      </c>
      <c r="AP466" s="9">
        <f t="shared" si="92"/>
        <v>1553777.6977313997</v>
      </c>
      <c r="AQ466" s="9">
        <f t="shared" si="92"/>
        <v>1557727.1921660828</v>
      </c>
      <c r="AR466" s="9">
        <f t="shared" si="92"/>
        <v>1561290.7723337458</v>
      </c>
      <c r="AS466" s="9">
        <f t="shared" si="92"/>
        <v>1564505.3315801932</v>
      </c>
      <c r="AT466" s="9">
        <f t="shared" si="92"/>
        <v>1567404.3915451777</v>
      </c>
      <c r="AU466" s="9">
        <f t="shared" si="92"/>
        <v>1570018.3803286431</v>
      </c>
      <c r="AV466" s="9">
        <f t="shared" si="92"/>
        <v>1572374.8936906934</v>
      </c>
      <c r="AW466" s="9">
        <f t="shared" si="92"/>
        <v>1574498.9390166614</v>
      </c>
      <c r="AX466" s="9">
        <f t="shared" si="92"/>
        <v>1576413.1621532817</v>
      </c>
      <c r="AY466" s="9">
        <f t="shared" si="92"/>
        <v>1578138.0574998457</v>
      </c>
      <c r="AZ466" s="9">
        <f t="shared" si="92"/>
        <v>1579692.1619385001</v>
      </c>
      <c r="BA466" s="9">
        <f t="shared" si="92"/>
        <v>1581092.233326436</v>
      </c>
      <c r="BB466" s="9">
        <f t="shared" si="92"/>
        <v>1582353.4143627253</v>
      </c>
      <c r="BC466" s="9">
        <f t="shared" si="92"/>
        <v>1583489.3826947135</v>
      </c>
      <c r="BD466" s="9">
        <f t="shared" si="92"/>
        <v>1584512.4881519447</v>
      </c>
      <c r="BE466" s="9">
        <f t="shared" si="92"/>
        <v>1585433.8779965853</v>
      </c>
    </row>
    <row r="467" spans="1:57" s="8" customFormat="1" ht="12" customHeight="1" x14ac:dyDescent="0.25">
      <c r="A467" s="8" t="s">
        <v>143</v>
      </c>
      <c r="B467" s="9">
        <v>6470858.0778536536</v>
      </c>
      <c r="C467" s="9">
        <v>25627501.753568631</v>
      </c>
      <c r="D467" s="9">
        <v>14979988.645958899</v>
      </c>
      <c r="E467" s="9">
        <v>13797401.352343</v>
      </c>
      <c r="F467" s="9">
        <v>21821457.877447501</v>
      </c>
      <c r="G467" s="9">
        <v>29359833.384549845</v>
      </c>
      <c r="H467" s="9">
        <v>10488036.408391641</v>
      </c>
      <c r="I467" s="9">
        <v>7660851.4437250057</v>
      </c>
      <c r="J467" s="9">
        <v>10440657.457992271</v>
      </c>
      <c r="K467" s="9">
        <v>8895006.3012539558</v>
      </c>
      <c r="L467" s="9">
        <v>10168355.218487965</v>
      </c>
      <c r="M467" s="9">
        <v>9734177.2399967685</v>
      </c>
      <c r="N467" s="9">
        <v>9655717.6920586862</v>
      </c>
      <c r="O467" s="9">
        <v>7380626.5218552547</v>
      </c>
      <c r="P467" s="9">
        <v>632983.9184394076</v>
      </c>
      <c r="Q467" s="9">
        <v>425075.06241593813</v>
      </c>
      <c r="R467" s="9">
        <v>1395629.4910362829</v>
      </c>
      <c r="S467" s="9">
        <v>1509587.1595566832</v>
      </c>
      <c r="T467" s="9">
        <v>2434237.1497248006</v>
      </c>
      <c r="U467" s="9">
        <v>2574944.6336213336</v>
      </c>
      <c r="V467" s="9">
        <v>3449514.1104537612</v>
      </c>
      <c r="W467" s="9">
        <v>2150763.1948214299</v>
      </c>
      <c r="X467" s="9">
        <v>4460042.8664483987</v>
      </c>
      <c r="Y467" s="9">
        <v>2827100.2599329855</v>
      </c>
      <c r="Z467" s="9">
        <v>238119.47469983483</v>
      </c>
      <c r="AA467" s="9">
        <v>267382.06361639668</v>
      </c>
      <c r="AB467" s="9">
        <f>AVERAGE($Y467:AA467)</f>
        <v>1110867.2660830724</v>
      </c>
      <c r="AC467" s="9">
        <f>AVERAGE($X467:Z467)</f>
        <v>2508420.8670270727</v>
      </c>
      <c r="AD467" s="9">
        <f t="shared" ref="AD467:BE467" si="93">AC467*(1+0.01*AD$374)</f>
        <v>2533505.0756973433</v>
      </c>
      <c r="AE467" s="9">
        <f t="shared" si="93"/>
        <v>2556306.6213786192</v>
      </c>
      <c r="AF467" s="9">
        <f t="shared" si="93"/>
        <v>2577012.705011786</v>
      </c>
      <c r="AG467" s="9">
        <f t="shared" si="93"/>
        <v>2595799.127631322</v>
      </c>
      <c r="AH467" s="9">
        <f t="shared" si="93"/>
        <v>2612830.1657077111</v>
      </c>
      <c r="AI467" s="9">
        <f t="shared" si="93"/>
        <v>2628258.6665531984</v>
      </c>
      <c r="AJ467" s="9">
        <f t="shared" si="93"/>
        <v>2642226.3106933152</v>
      </c>
      <c r="AK467" s="9">
        <f t="shared" si="93"/>
        <v>2654863.9972283458</v>
      </c>
      <c r="AL467" s="9">
        <f t="shared" si="93"/>
        <v>2666292.3162065092</v>
      </c>
      <c r="AM467" s="9">
        <f t="shared" si="93"/>
        <v>2676622.0789361261</v>
      </c>
      <c r="AN467" s="9">
        <f t="shared" si="93"/>
        <v>2685954.8830483328</v>
      </c>
      <c r="AO467" s="9">
        <f t="shared" si="93"/>
        <v>2694383.6940775351</v>
      </c>
      <c r="AP467" s="9">
        <f t="shared" si="93"/>
        <v>2701993.429455738</v>
      </c>
      <c r="AQ467" s="9">
        <f t="shared" si="93"/>
        <v>2708861.5342224408</v>
      </c>
      <c r="AR467" s="9">
        <f t="shared" si="93"/>
        <v>2715058.5405332041</v>
      </c>
      <c r="AS467" s="9">
        <f t="shared" si="93"/>
        <v>2720648.6052993406</v>
      </c>
      <c r="AT467" s="9">
        <f t="shared" si="93"/>
        <v>2725690.0220917319</v>
      </c>
      <c r="AU467" s="9">
        <f t="shared" si="93"/>
        <v>2730235.7048672712</v>
      </c>
      <c r="AV467" s="9">
        <f t="shared" si="93"/>
        <v>2734333.6421912406</v>
      </c>
      <c r="AW467" s="9">
        <f t="shared" si="93"/>
        <v>2738027.3214884857</v>
      </c>
      <c r="AX467" s="9">
        <f t="shared" si="93"/>
        <v>2741356.1235077269</v>
      </c>
      <c r="AY467" s="9">
        <f t="shared" si="93"/>
        <v>2744355.6876665638</v>
      </c>
      <c r="AZ467" s="9">
        <f t="shared" si="93"/>
        <v>2747058.2492930195</v>
      </c>
      <c r="BA467" s="9">
        <f t="shared" si="93"/>
        <v>2749492.9500204758</v>
      </c>
      <c r="BB467" s="9">
        <f t="shared" si="93"/>
        <v>2751686.1227493566</v>
      </c>
      <c r="BC467" s="9">
        <f t="shared" si="93"/>
        <v>2753661.5526796379</v>
      </c>
      <c r="BD467" s="9">
        <f t="shared" si="93"/>
        <v>2755440.7159583457</v>
      </c>
      <c r="BE467" s="9">
        <f t="shared" si="93"/>
        <v>2757042.9974879501</v>
      </c>
    </row>
    <row r="468" spans="1:57" s="8" customFormat="1" ht="12" customHeight="1" x14ac:dyDescent="0.25">
      <c r="A468" s="8" t="s">
        <v>144</v>
      </c>
      <c r="B468" s="9">
        <v>6470858.0778536536</v>
      </c>
      <c r="C468" s="9">
        <v>25627501.753568631</v>
      </c>
      <c r="D468" s="9">
        <v>14979988.645958899</v>
      </c>
      <c r="E468" s="9">
        <v>13797401.352343</v>
      </c>
      <c r="F468" s="9">
        <v>21821457.877447501</v>
      </c>
      <c r="G468" s="9">
        <v>29359833.384549845</v>
      </c>
      <c r="H468" s="9">
        <v>10488036.408391641</v>
      </c>
      <c r="I468" s="9">
        <v>7660851.4437250057</v>
      </c>
      <c r="J468" s="9">
        <v>10440657.457992271</v>
      </c>
      <c r="K468" s="9">
        <v>8895006.3012539558</v>
      </c>
      <c r="L468" s="9">
        <v>10168355.218487965</v>
      </c>
      <c r="M468" s="9">
        <v>9734177.2399967685</v>
      </c>
      <c r="N468" s="9">
        <v>9655717.6920586862</v>
      </c>
      <c r="O468" s="9">
        <v>7380626.5218552547</v>
      </c>
      <c r="P468" s="9">
        <v>632983.9184394076</v>
      </c>
      <c r="Q468" s="9">
        <v>425075.06241593813</v>
      </c>
      <c r="R468" s="9">
        <v>794368.96606259537</v>
      </c>
      <c r="S468" s="9">
        <v>627146.76767863438</v>
      </c>
      <c r="T468" s="9">
        <v>296872.48235737358</v>
      </c>
      <c r="U468" s="9">
        <v>383915.2878323287</v>
      </c>
      <c r="V468" s="9">
        <v>347962.85195831669</v>
      </c>
      <c r="W468" s="9">
        <v>384609.15003105369</v>
      </c>
      <c r="X468" s="9">
        <v>331788.86624955019</v>
      </c>
      <c r="Y468" s="9">
        <v>257278.63758529662</v>
      </c>
      <c r="Z468" s="9">
        <v>238119.47469983483</v>
      </c>
      <c r="AA468" s="9">
        <v>244856.9892288181</v>
      </c>
      <c r="AB468" s="9">
        <f>AVERAGE($Y468:AA468)</f>
        <v>246751.70050464987</v>
      </c>
      <c r="AC468" s="9">
        <f>AVERAGE($X468:Z468)</f>
        <v>275728.99284489389</v>
      </c>
      <c r="AD468" s="9">
        <f t="shared" ref="AD468:BE468" si="94">AC468*(1+0.01*AD$374)</f>
        <v>278486.28277334286</v>
      </c>
      <c r="AE468" s="9">
        <f t="shared" si="94"/>
        <v>280992.65931830293</v>
      </c>
      <c r="AF468" s="9">
        <f t="shared" si="94"/>
        <v>283268.69985878118</v>
      </c>
      <c r="AG468" s="9">
        <f t="shared" si="94"/>
        <v>285333.72868075169</v>
      </c>
      <c r="AH468" s="9">
        <f t="shared" si="94"/>
        <v>287205.80327462615</v>
      </c>
      <c r="AI468" s="9">
        <f t="shared" si="94"/>
        <v>288901.7248223825</v>
      </c>
      <c r="AJ468" s="9">
        <f t="shared" si="94"/>
        <v>290437.06703779584</v>
      </c>
      <c r="AK468" s="9">
        <f t="shared" si="94"/>
        <v>291826.21852588857</v>
      </c>
      <c r="AL468" s="9">
        <f t="shared" si="94"/>
        <v>293082.43470682547</v>
      </c>
      <c r="AM468" s="9">
        <f t="shared" si="94"/>
        <v>294217.89610853978</v>
      </c>
      <c r="AN468" s="9">
        <f t="shared" si="94"/>
        <v>295243.77047918609</v>
      </c>
      <c r="AO468" s="9">
        <f t="shared" si="94"/>
        <v>296170.27671524539</v>
      </c>
      <c r="AP468" s="9">
        <f t="shared" si="94"/>
        <v>297006.74905496679</v>
      </c>
      <c r="AQ468" s="9">
        <f t="shared" si="94"/>
        <v>297761.70036117267</v>
      </c>
      <c r="AR468" s="9">
        <f t="shared" si="94"/>
        <v>298442.88362319249</v>
      </c>
      <c r="AS468" s="9">
        <f t="shared" si="94"/>
        <v>299057.35105494026</v>
      </c>
      <c r="AT468" s="9">
        <f t="shared" si="94"/>
        <v>299611.5103640696</v>
      </c>
      <c r="AU468" s="9">
        <f t="shared" si="94"/>
        <v>300111.17792383494</v>
      </c>
      <c r="AV468" s="9">
        <f t="shared" si="94"/>
        <v>300561.62870182528</v>
      </c>
      <c r="AW468" s="9">
        <f t="shared" si="94"/>
        <v>300967.64289422374</v>
      </c>
      <c r="AX468" s="9">
        <f t="shared" si="94"/>
        <v>301333.54928585462</v>
      </c>
      <c r="AY468" s="9">
        <f t="shared" si="94"/>
        <v>301663.26540939731</v>
      </c>
      <c r="AZ468" s="9">
        <f t="shared" si="94"/>
        <v>301960.33461543015</v>
      </c>
      <c r="BA468" s="9">
        <f t="shared" si="94"/>
        <v>302227.96019145875</v>
      </c>
      <c r="BB468" s="9">
        <f t="shared" si="94"/>
        <v>302469.03668528731</v>
      </c>
      <c r="BC468" s="9">
        <f t="shared" si="94"/>
        <v>302686.17859806278</v>
      </c>
      <c r="BD468" s="9">
        <f t="shared" si="94"/>
        <v>302881.74661672866</v>
      </c>
      <c r="BE468" s="9">
        <f t="shared" si="94"/>
        <v>303057.8715558165</v>
      </c>
    </row>
    <row r="469" spans="1:57" s="8" customFormat="1" ht="12" customHeight="1" x14ac:dyDescent="0.25">
      <c r="A469" s="8" t="s">
        <v>145</v>
      </c>
      <c r="B469" s="9">
        <v>6470858.0778536536</v>
      </c>
      <c r="C469" s="9">
        <v>25627501.753568631</v>
      </c>
      <c r="D469" s="9">
        <v>14979988.645958899</v>
      </c>
      <c r="E469" s="9">
        <v>13797401.352343</v>
      </c>
      <c r="F469" s="9">
        <v>21821457.877447501</v>
      </c>
      <c r="G469" s="9">
        <v>29359833.384549845</v>
      </c>
      <c r="H469" s="9">
        <v>10488036.408391641</v>
      </c>
      <c r="I469" s="9">
        <v>7660851.4437250057</v>
      </c>
      <c r="J469" s="9">
        <v>10440657.457992271</v>
      </c>
      <c r="K469" s="9">
        <v>8895006.3012539558</v>
      </c>
      <c r="L469" s="9">
        <v>10168355.218487965</v>
      </c>
      <c r="M469" s="9">
        <v>9734177.2399967685</v>
      </c>
      <c r="N469" s="9">
        <v>9655717.6920586862</v>
      </c>
      <c r="O469" s="9">
        <v>7380626.5218552547</v>
      </c>
      <c r="P469" s="9">
        <v>632983.9184394076</v>
      </c>
      <c r="Q469" s="9">
        <v>425075.06241593813</v>
      </c>
      <c r="R469" s="9">
        <v>403639.15647631302</v>
      </c>
      <c r="S469" s="9">
        <v>672778.29614055855</v>
      </c>
      <c r="T469" s="9">
        <v>296872.48235737358</v>
      </c>
      <c r="U469" s="9">
        <v>383915.2878323287</v>
      </c>
      <c r="V469" s="9">
        <v>347962.85195831669</v>
      </c>
      <c r="W469" s="9">
        <v>384609.15003105369</v>
      </c>
      <c r="X469" s="9">
        <v>331788.86624955019</v>
      </c>
      <c r="Y469" s="9">
        <v>257278.63758529662</v>
      </c>
      <c r="Z469" s="9">
        <v>238119.47469983483</v>
      </c>
      <c r="AA469" s="9">
        <v>244856.9892288181</v>
      </c>
      <c r="AB469" s="9">
        <f>AVERAGE($Y469:AA469)</f>
        <v>246751.70050464987</v>
      </c>
      <c r="AC469" s="9">
        <f>AVERAGE($X469:Z469)</f>
        <v>275728.99284489389</v>
      </c>
      <c r="AD469" s="9">
        <f t="shared" ref="AD469:BE469" si="95">AC469*(1+0.01*AD$374)</f>
        <v>278486.28277334286</v>
      </c>
      <c r="AE469" s="9">
        <f t="shared" si="95"/>
        <v>280992.65931830293</v>
      </c>
      <c r="AF469" s="9">
        <f t="shared" si="95"/>
        <v>283268.69985878118</v>
      </c>
      <c r="AG469" s="9">
        <f t="shared" si="95"/>
        <v>285333.72868075169</v>
      </c>
      <c r="AH469" s="9">
        <f t="shared" si="95"/>
        <v>287205.80327462615</v>
      </c>
      <c r="AI469" s="9">
        <f t="shared" si="95"/>
        <v>288901.7248223825</v>
      </c>
      <c r="AJ469" s="9">
        <f t="shared" si="95"/>
        <v>290437.06703779584</v>
      </c>
      <c r="AK469" s="9">
        <f t="shared" si="95"/>
        <v>291826.21852588857</v>
      </c>
      <c r="AL469" s="9">
        <f t="shared" si="95"/>
        <v>293082.43470682547</v>
      </c>
      <c r="AM469" s="9">
        <f t="shared" si="95"/>
        <v>294217.89610853978</v>
      </c>
      <c r="AN469" s="9">
        <f t="shared" si="95"/>
        <v>295243.77047918609</v>
      </c>
      <c r="AO469" s="9">
        <f t="shared" si="95"/>
        <v>296170.27671524539</v>
      </c>
      <c r="AP469" s="9">
        <f t="shared" si="95"/>
        <v>297006.74905496679</v>
      </c>
      <c r="AQ469" s="9">
        <f t="shared" si="95"/>
        <v>297761.70036117267</v>
      </c>
      <c r="AR469" s="9">
        <f t="shared" si="95"/>
        <v>298442.88362319249</v>
      </c>
      <c r="AS469" s="9">
        <f t="shared" si="95"/>
        <v>299057.35105494026</v>
      </c>
      <c r="AT469" s="9">
        <f t="shared" si="95"/>
        <v>299611.5103640696</v>
      </c>
      <c r="AU469" s="9">
        <f t="shared" si="95"/>
        <v>300111.17792383494</v>
      </c>
      <c r="AV469" s="9">
        <f t="shared" si="95"/>
        <v>300561.62870182528</v>
      </c>
      <c r="AW469" s="9">
        <f t="shared" si="95"/>
        <v>300967.64289422374</v>
      </c>
      <c r="AX469" s="9">
        <f t="shared" si="95"/>
        <v>301333.54928585462</v>
      </c>
      <c r="AY469" s="9">
        <f t="shared" si="95"/>
        <v>301663.26540939731</v>
      </c>
      <c r="AZ469" s="9">
        <f t="shared" si="95"/>
        <v>301960.33461543015</v>
      </c>
      <c r="BA469" s="9">
        <f t="shared" si="95"/>
        <v>302227.96019145875</v>
      </c>
      <c r="BB469" s="9">
        <f t="shared" si="95"/>
        <v>302469.03668528731</v>
      </c>
      <c r="BC469" s="9">
        <f t="shared" si="95"/>
        <v>302686.17859806278</v>
      </c>
      <c r="BD469" s="9">
        <f t="shared" si="95"/>
        <v>302881.74661672866</v>
      </c>
      <c r="BE469" s="9">
        <f t="shared" si="95"/>
        <v>303057.8715558165</v>
      </c>
    </row>
    <row r="470" spans="1:57" s="8" customFormat="1" ht="12" customHeight="1" x14ac:dyDescent="0.25">
      <c r="A470" s="8" t="s">
        <v>146</v>
      </c>
      <c r="B470" s="9">
        <v>6470858.0778536536</v>
      </c>
      <c r="C470" s="9">
        <v>25627501.753568631</v>
      </c>
      <c r="D470" s="9">
        <v>14979988.645958899</v>
      </c>
      <c r="E470" s="9">
        <v>13797401.352343</v>
      </c>
      <c r="F470" s="9">
        <v>21821457.877447501</v>
      </c>
      <c r="G470" s="9">
        <v>29359833.384549845</v>
      </c>
      <c r="H470" s="9">
        <v>10488036.408391641</v>
      </c>
      <c r="I470" s="9">
        <v>7660851.4437250057</v>
      </c>
      <c r="J470" s="9">
        <v>10440657.457992271</v>
      </c>
      <c r="K470" s="9">
        <v>8895006.3012539558</v>
      </c>
      <c r="L470" s="9">
        <v>10168355.218487965</v>
      </c>
      <c r="M470" s="9">
        <v>9734177.2399967685</v>
      </c>
      <c r="N470" s="9">
        <v>9655717.6920586862</v>
      </c>
      <c r="O470" s="9">
        <v>7380626.5218552547</v>
      </c>
      <c r="P470" s="9">
        <v>3790812.5878331754</v>
      </c>
      <c r="Q470" s="9">
        <v>26906.527033808128</v>
      </c>
      <c r="R470" s="9">
        <v>187787.67352622666</v>
      </c>
      <c r="S470" s="9">
        <v>570949.33686276816</v>
      </c>
      <c r="T470" s="9">
        <v>472191.23475765</v>
      </c>
      <c r="U470" s="9">
        <v>361481.92832110473</v>
      </c>
      <c r="V470" s="9">
        <v>568229.00216099934</v>
      </c>
      <c r="W470" s="9">
        <v>292819.23714087595</v>
      </c>
      <c r="X470" s="9">
        <v>169765.63239638624</v>
      </c>
      <c r="Y470" s="9">
        <v>98414.199517407193</v>
      </c>
      <c r="Z470" s="9">
        <v>9968.3941810264005</v>
      </c>
      <c r="AA470" s="9">
        <v>142186.23728685288</v>
      </c>
      <c r="AB470" s="9">
        <f>AVERAGE($Y470:AA470)</f>
        <v>83522.943661762154</v>
      </c>
      <c r="AC470" s="9">
        <f>AVERAGE($X470:Z470)</f>
        <v>92716.075364939941</v>
      </c>
      <c r="AD470" s="9">
        <f t="shared" ref="AD470:BE470" si="96">AC470*(1+0.01*AD$374)</f>
        <v>93643.236118589339</v>
      </c>
      <c r="AE470" s="9">
        <f t="shared" si="96"/>
        <v>94486.025243656637</v>
      </c>
      <c r="AF470" s="9">
        <f t="shared" si="96"/>
        <v>95251.36204813025</v>
      </c>
      <c r="AG470" s="9">
        <f t="shared" si="96"/>
        <v>95945.744477461121</v>
      </c>
      <c r="AH470" s="9">
        <f t="shared" si="96"/>
        <v>96575.244506977746</v>
      </c>
      <c r="AI470" s="9">
        <f t="shared" si="96"/>
        <v>97145.511668267005</v>
      </c>
      <c r="AJ470" s="9">
        <f t="shared" si="96"/>
        <v>97661.78274693196</v>
      </c>
      <c r="AK470" s="9">
        <f t="shared" si="96"/>
        <v>98128.896026295275</v>
      </c>
      <c r="AL470" s="9">
        <f t="shared" si="96"/>
        <v>98551.308747223462</v>
      </c>
      <c r="AM470" s="9">
        <f t="shared" si="96"/>
        <v>98933.116709487862</v>
      </c>
      <c r="AN470" s="9">
        <f t="shared" si="96"/>
        <v>99278.075157572821</v>
      </c>
      <c r="AO470" s="9">
        <f t="shared" si="96"/>
        <v>99589.620277011476</v>
      </c>
      <c r="AP470" s="9">
        <f t="shared" si="96"/>
        <v>99870.890779943031</v>
      </c>
      <c r="AQ470" s="9">
        <f t="shared" si="96"/>
        <v>100124.74918446134</v>
      </c>
      <c r="AR470" s="9">
        <f t="shared" si="96"/>
        <v>100353.80249513112</v>
      </c>
      <c r="AS470" s="9">
        <f t="shared" si="96"/>
        <v>100560.42207518838</v>
      </c>
      <c r="AT470" s="9">
        <f t="shared" si="96"/>
        <v>100746.76256749316</v>
      </c>
      <c r="AU470" s="9">
        <f t="shared" si="96"/>
        <v>100914.7797739923</v>
      </c>
      <c r="AV470" s="9">
        <f t="shared" si="96"/>
        <v>101066.24744465484</v>
      </c>
      <c r="AW470" s="9">
        <f t="shared" si="96"/>
        <v>101202.77295861422</v>
      </c>
      <c r="AX470" s="9">
        <f t="shared" si="96"/>
        <v>101325.81190433018</v>
      </c>
      <c r="AY470" s="9">
        <f t="shared" si="96"/>
        <v>101436.6815834452</v>
      </c>
      <c r="AZ470" s="9">
        <f t="shared" si="96"/>
        <v>101536.57347588263</v>
      </c>
      <c r="BA470" s="9">
        <f t="shared" si="96"/>
        <v>101626.56471264244</v>
      </c>
      <c r="BB470" s="9">
        <f t="shared" si="96"/>
        <v>101707.62860853494</v>
      </c>
      <c r="BC470" s="9">
        <f t="shared" si="96"/>
        <v>101780.64431044592</v>
      </c>
      <c r="BD470" s="9">
        <f t="shared" si="96"/>
        <v>101846.40561820872</v>
      </c>
      <c r="BE470" s="9">
        <f t="shared" si="96"/>
        <v>101905.62903522277</v>
      </c>
    </row>
    <row r="471" spans="1:57" s="8" customFormat="1" ht="12" customHeight="1" x14ac:dyDescent="0.25">
      <c r="A471" s="8" t="s">
        <v>147</v>
      </c>
      <c r="B471" s="9">
        <v>6470858.0778536536</v>
      </c>
      <c r="C471" s="9">
        <v>25627501.753568631</v>
      </c>
      <c r="D471" s="9">
        <v>14979988.645958899</v>
      </c>
      <c r="E471" s="9">
        <v>13797401.352343</v>
      </c>
      <c r="F471" s="9">
        <v>21821457.877447501</v>
      </c>
      <c r="G471" s="9">
        <v>29359833.384549845</v>
      </c>
      <c r="H471" s="9">
        <v>10488036.408391641</v>
      </c>
      <c r="I471" s="9">
        <v>7660851.4437250057</v>
      </c>
      <c r="J471" s="9">
        <v>10440657.457992271</v>
      </c>
      <c r="K471" s="9">
        <v>8895006.3012539558</v>
      </c>
      <c r="L471" s="9">
        <v>10168355.218487965</v>
      </c>
      <c r="M471" s="9">
        <v>9734177.2399967685</v>
      </c>
      <c r="N471" s="9">
        <v>9655717.6920586862</v>
      </c>
      <c r="O471" s="9">
        <v>7380626.5218552547</v>
      </c>
      <c r="P471" s="9">
        <v>632983.9184394076</v>
      </c>
      <c r="Q471" s="9">
        <v>425075.06241593813</v>
      </c>
      <c r="R471" s="9">
        <v>794368.96606259537</v>
      </c>
      <c r="S471" s="9">
        <v>627146.76767863438</v>
      </c>
      <c r="T471" s="9">
        <v>1624238.3495592619</v>
      </c>
      <c r="U471" s="9">
        <v>1097003.8133204514</v>
      </c>
      <c r="V471" s="9">
        <v>758116.21345186455</v>
      </c>
      <c r="W471" s="9">
        <v>1446166.1989971166</v>
      </c>
      <c r="X471" s="9">
        <v>1281299.5981949451</v>
      </c>
      <c r="Y471" s="9">
        <v>1371411.3057317315</v>
      </c>
      <c r="Z471" s="9">
        <v>1292256.6049236206</v>
      </c>
      <c r="AA471" s="9">
        <v>222744.10361698727</v>
      </c>
      <c r="AB471" s="9">
        <f>AVERAGE($Y471:AA471)</f>
        <v>962137.33809077984</v>
      </c>
      <c r="AC471" s="9">
        <f>AVERAGE($X471:Z471)</f>
        <v>1314989.1696167656</v>
      </c>
      <c r="AD471" s="9">
        <f t="shared" ref="AD471:BE471" si="97">AC471*(1+0.01*AD$374)</f>
        <v>1328139.0613129332</v>
      </c>
      <c r="AE471" s="9">
        <f t="shared" si="97"/>
        <v>1340092.3128647495</v>
      </c>
      <c r="AF471" s="9">
        <f t="shared" si="97"/>
        <v>1350947.0605989539</v>
      </c>
      <c r="AG471" s="9">
        <f t="shared" si="97"/>
        <v>1360795.4646707203</v>
      </c>
      <c r="AH471" s="9">
        <f t="shared" si="97"/>
        <v>1369723.6437144249</v>
      </c>
      <c r="AI471" s="9">
        <f t="shared" si="97"/>
        <v>1377811.7248581941</v>
      </c>
      <c r="AJ471" s="9">
        <f t="shared" si="97"/>
        <v>1385133.9812668976</v>
      </c>
      <c r="AK471" s="9">
        <f t="shared" si="97"/>
        <v>1391759.0341601439</v>
      </c>
      <c r="AL471" s="9">
        <f t="shared" si="97"/>
        <v>1397750.100444416</v>
      </c>
      <c r="AM471" s="9">
        <f t="shared" si="97"/>
        <v>1403165.2707185559</v>
      </c>
      <c r="AN471" s="9">
        <f t="shared" si="97"/>
        <v>1408057.8054965225</v>
      </c>
      <c r="AO471" s="9">
        <f t="shared" si="97"/>
        <v>1412476.4400892428</v>
      </c>
      <c r="AP471" s="9">
        <f t="shared" si="97"/>
        <v>1416465.6907518902</v>
      </c>
      <c r="AQ471" s="9">
        <f t="shared" si="97"/>
        <v>1420066.1564882128</v>
      </c>
      <c r="AR471" s="9">
        <f t="shared" si="97"/>
        <v>1423314.812361642</v>
      </c>
      <c r="AS471" s="9">
        <f t="shared" si="97"/>
        <v>1426245.2913420843</v>
      </c>
      <c r="AT471" s="9">
        <f t="shared" si="97"/>
        <v>1428888.152661196</v>
      </c>
      <c r="AU471" s="9">
        <f t="shared" si="97"/>
        <v>1431271.1353962391</v>
      </c>
      <c r="AV471" s="9">
        <f t="shared" si="97"/>
        <v>1433419.3965870235</v>
      </c>
      <c r="AW471" s="9">
        <f t="shared" si="97"/>
        <v>1435355.7336410489</v>
      </c>
      <c r="AX471" s="9">
        <f t="shared" si="97"/>
        <v>1437100.7911234836</v>
      </c>
      <c r="AY471" s="9">
        <f t="shared" si="97"/>
        <v>1438673.2522819317</v>
      </c>
      <c r="AZ471" s="9">
        <f t="shared" si="97"/>
        <v>1440090.0158385288</v>
      </c>
      <c r="BA471" s="9">
        <f t="shared" si="97"/>
        <v>1441366.3587082392</v>
      </c>
      <c r="BB471" s="9">
        <f t="shared" si="97"/>
        <v>1442516.0853842874</v>
      </c>
      <c r="BC471" s="9">
        <f t="shared" si="97"/>
        <v>1443551.6647791979</v>
      </c>
      <c r="BD471" s="9">
        <f t="shared" si="97"/>
        <v>1444484.3553309445</v>
      </c>
      <c r="BE471" s="9">
        <f t="shared" si="97"/>
        <v>1445324.3191846195</v>
      </c>
    </row>
    <row r="472" spans="1:57" s="8" customFormat="1" ht="12" customHeight="1" x14ac:dyDescent="0.25">
      <c r="A472" s="8" t="s">
        <v>148</v>
      </c>
      <c r="B472" s="9">
        <v>81605.032428072809</v>
      </c>
      <c r="C472" s="9">
        <v>7725226.7250298727</v>
      </c>
      <c r="D472" s="9">
        <v>122349.03619450449</v>
      </c>
      <c r="E472" s="9">
        <v>589289.73357176769</v>
      </c>
      <c r="F472" s="9">
        <v>1333785.5432612025</v>
      </c>
      <c r="G472" s="9">
        <v>8643826.2827762645</v>
      </c>
      <c r="H472" s="9">
        <v>876848.91024568758</v>
      </c>
      <c r="I472" s="9">
        <v>7660851.4437250057</v>
      </c>
      <c r="J472" s="9">
        <v>10440657.457992271</v>
      </c>
      <c r="K472" s="9">
        <v>8895006.3012539558</v>
      </c>
      <c r="L472" s="9">
        <v>10168355.218487965</v>
      </c>
      <c r="M472" s="9">
        <v>9734177.2399967685</v>
      </c>
      <c r="N472" s="9">
        <v>2271572.6814659587</v>
      </c>
      <c r="O472" s="9">
        <v>683712.85242294904</v>
      </c>
      <c r="P472" s="9">
        <v>228420.42246408199</v>
      </c>
      <c r="Q472" s="9">
        <v>208999.5427613577</v>
      </c>
      <c r="R472" s="9">
        <v>166662.61775600241</v>
      </c>
      <c r="S472" s="9">
        <v>323271.18770112545</v>
      </c>
      <c r="T472" s="9">
        <v>744599.03525909595</v>
      </c>
      <c r="U472" s="9">
        <v>747044.74829639855</v>
      </c>
      <c r="V472" s="9">
        <v>760809.58446277271</v>
      </c>
      <c r="W472" s="9">
        <v>986826.30219073326</v>
      </c>
      <c r="X472" s="9">
        <v>779140.31888303778</v>
      </c>
      <c r="Y472" s="9">
        <v>304834.52866505703</v>
      </c>
      <c r="Z472" s="9">
        <v>548625.2533557805</v>
      </c>
      <c r="AA472" s="9">
        <v>471363.32606238284</v>
      </c>
      <c r="AB472" s="9">
        <f>AVERAGE($Y472:AA472)</f>
        <v>441607.70269440679</v>
      </c>
      <c r="AC472" s="9">
        <f>AVERAGE($X472:Z472)</f>
        <v>544200.03363462503</v>
      </c>
      <c r="AD472" s="9">
        <f t="shared" ref="AD472:BE472" si="98">AC472*(1+0.01*AD$374)</f>
        <v>549642.03397097124</v>
      </c>
      <c r="AE472" s="9">
        <f t="shared" si="98"/>
        <v>554588.81227670994</v>
      </c>
      <c r="AF472" s="9">
        <f t="shared" si="98"/>
        <v>559080.98165615124</v>
      </c>
      <c r="AG472" s="9">
        <f t="shared" si="98"/>
        <v>563156.68201242457</v>
      </c>
      <c r="AH472" s="9">
        <f t="shared" si="98"/>
        <v>566851.55300310813</v>
      </c>
      <c r="AI472" s="9">
        <f t="shared" si="98"/>
        <v>570198.7547384362</v>
      </c>
      <c r="AJ472" s="9">
        <f t="shared" si="98"/>
        <v>573229.02470260567</v>
      </c>
      <c r="AK472" s="9">
        <f t="shared" si="98"/>
        <v>575970.76135765854</v>
      </c>
      <c r="AL472" s="9">
        <f t="shared" si="98"/>
        <v>578450.1266244906</v>
      </c>
      <c r="AM472" s="9">
        <f t="shared" si="98"/>
        <v>580691.16093368037</v>
      </c>
      <c r="AN472" s="9">
        <f t="shared" si="98"/>
        <v>582715.90581542253</v>
      </c>
      <c r="AO472" s="9">
        <f t="shared" si="98"/>
        <v>584544.53007297311</v>
      </c>
      <c r="AP472" s="9">
        <f t="shared" si="98"/>
        <v>586195.45647978329</v>
      </c>
      <c r="AQ472" s="9">
        <f t="shared" si="98"/>
        <v>587685.48667933093</v>
      </c>
      <c r="AR472" s="9">
        <f t="shared" si="98"/>
        <v>589029.92257008643</v>
      </c>
      <c r="AS472" s="9">
        <f t="shared" si="98"/>
        <v>590242.68294604227</v>
      </c>
      <c r="AT472" s="9">
        <f t="shared" si="98"/>
        <v>591336.41455386335</v>
      </c>
      <c r="AU472" s="9">
        <f t="shared" si="98"/>
        <v>592322.59703697776</v>
      </c>
      <c r="AV472" s="9">
        <f t="shared" si="98"/>
        <v>593211.64147878217</v>
      </c>
      <c r="AW472" s="9">
        <f t="shared" si="98"/>
        <v>594012.98244361742</v>
      </c>
      <c r="AX472" s="9">
        <f t="shared" si="98"/>
        <v>594735.16355550603</v>
      </c>
      <c r="AY472" s="9">
        <f t="shared" si="98"/>
        <v>595385.91675947804</v>
      </c>
      <c r="AZ472" s="9">
        <f t="shared" si="98"/>
        <v>595972.2354858726</v>
      </c>
      <c r="BA472" s="9">
        <f t="shared" si="98"/>
        <v>596500.44199028681</v>
      </c>
      <c r="BB472" s="9">
        <f t="shared" si="98"/>
        <v>596976.24917580036</v>
      </c>
      <c r="BC472" s="9">
        <f t="shared" si="98"/>
        <v>597404.81722378347</v>
      </c>
      <c r="BD472" s="9">
        <f t="shared" si="98"/>
        <v>597790.80536829354</v>
      </c>
      <c r="BE472" s="9">
        <f t="shared" si="98"/>
        <v>598138.41914944362</v>
      </c>
    </row>
    <row r="473" spans="1:57" s="8" customFormat="1" ht="12" customHeight="1" x14ac:dyDescent="0.25">
      <c r="A473" s="8" t="s">
        <v>149</v>
      </c>
      <c r="B473" s="9">
        <v>6470858.0778536536</v>
      </c>
      <c r="C473" s="9">
        <v>25627501.753568631</v>
      </c>
      <c r="D473" s="9">
        <v>14979988.645958899</v>
      </c>
      <c r="E473" s="9">
        <v>13797401.352343</v>
      </c>
      <c r="F473" s="9">
        <v>21821457.877447501</v>
      </c>
      <c r="G473" s="9">
        <v>29359833.384549845</v>
      </c>
      <c r="H473" s="9">
        <v>10488036.408391641</v>
      </c>
      <c r="I473" s="9">
        <v>7660851.4437250057</v>
      </c>
      <c r="J473" s="9">
        <v>10440657.457992271</v>
      </c>
      <c r="K473" s="9">
        <v>8895006.3012539558</v>
      </c>
      <c r="L473" s="9">
        <v>10168355.218487965</v>
      </c>
      <c r="M473" s="9">
        <v>9734177.2399967685</v>
      </c>
      <c r="N473" s="9">
        <v>9655717.6920586862</v>
      </c>
      <c r="O473" s="9">
        <v>7380626.5218552547</v>
      </c>
      <c r="P473" s="9">
        <v>632983.9184394076</v>
      </c>
      <c r="Q473" s="9">
        <v>425075.06241593813</v>
      </c>
      <c r="R473" s="9">
        <v>794368.96606259537</v>
      </c>
      <c r="S473" s="9">
        <v>627146.76767863438</v>
      </c>
      <c r="T473" s="9">
        <v>296872.48235737358</v>
      </c>
      <c r="U473" s="9">
        <v>383915.2878323287</v>
      </c>
      <c r="V473" s="9">
        <v>347962.85195831669</v>
      </c>
      <c r="W473" s="9">
        <v>384609.15003105369</v>
      </c>
      <c r="X473" s="9">
        <v>331788.86624955019</v>
      </c>
      <c r="Y473" s="9">
        <v>257278.63758529662</v>
      </c>
      <c r="Z473" s="9">
        <v>76878.669423892425</v>
      </c>
      <c r="AA473" s="9">
        <v>244856.9892288181</v>
      </c>
      <c r="AB473" s="9">
        <f>AVERAGE($Y473:AA473)</f>
        <v>193004.76541266905</v>
      </c>
      <c r="AC473" s="9">
        <f>AVERAGE($X473:Z473)</f>
        <v>221982.05775291307</v>
      </c>
      <c r="AD473" s="9">
        <f t="shared" ref="AD473:BE473" si="99">AC473*(1+0.01*AD$374)</f>
        <v>224201.87833044221</v>
      </c>
      <c r="AE473" s="9">
        <f t="shared" si="99"/>
        <v>226219.69523541618</v>
      </c>
      <c r="AF473" s="9">
        <f t="shared" si="99"/>
        <v>228052.07476682303</v>
      </c>
      <c r="AG473" s="9">
        <f t="shared" si="99"/>
        <v>229714.57439187318</v>
      </c>
      <c r="AH473" s="9">
        <f t="shared" si="99"/>
        <v>231221.73171445826</v>
      </c>
      <c r="AI473" s="9">
        <f t="shared" si="99"/>
        <v>232587.07291805896</v>
      </c>
      <c r="AJ473" s="9">
        <f t="shared" si="99"/>
        <v>233823.13598424543</v>
      </c>
      <c r="AK473" s="9">
        <f t="shared" si="99"/>
        <v>234941.50479514088</v>
      </c>
      <c r="AL473" s="9">
        <f t="shared" si="99"/>
        <v>235952.85093596452</v>
      </c>
      <c r="AM473" s="9">
        <f t="shared" si="99"/>
        <v>236866.98062487008</v>
      </c>
      <c r="AN473" s="9">
        <f t="shared" si="99"/>
        <v>237692.88471802484</v>
      </c>
      <c r="AO473" s="9">
        <f t="shared" si="99"/>
        <v>238438.79017642199</v>
      </c>
      <c r="AP473" s="9">
        <f t="shared" si="99"/>
        <v>239112.2117463082</v>
      </c>
      <c r="AQ473" s="9">
        <f t="shared" si="99"/>
        <v>239720.00290648229</v>
      </c>
      <c r="AR473" s="9">
        <f t="shared" si="99"/>
        <v>240268.4053818617</v>
      </c>
      <c r="AS473" s="9">
        <f t="shared" si="99"/>
        <v>240763.0967217682</v>
      </c>
      <c r="AT473" s="9">
        <f t="shared" si="99"/>
        <v>241209.23560072412</v>
      </c>
      <c r="AU473" s="9">
        <f t="shared" si="99"/>
        <v>241611.50462569922</v>
      </c>
      <c r="AV473" s="9">
        <f t="shared" si="99"/>
        <v>241974.15053240277</v>
      </c>
      <c r="AW473" s="9">
        <f t="shared" si="99"/>
        <v>242301.02172928193</v>
      </c>
      <c r="AX473" s="9">
        <f t="shared" si="99"/>
        <v>242595.60320553914</v>
      </c>
      <c r="AY473" s="9">
        <f t="shared" si="99"/>
        <v>242861.04886224412</v>
      </c>
      <c r="AZ473" s="9">
        <f t="shared" si="99"/>
        <v>243100.21135643742</v>
      </c>
      <c r="BA473" s="9">
        <f t="shared" si="99"/>
        <v>243315.66956945005</v>
      </c>
      <c r="BB473" s="9">
        <f t="shared" si="99"/>
        <v>243509.75382451431</v>
      </c>
      <c r="BC473" s="9">
        <f t="shared" si="99"/>
        <v>243684.56898676825</v>
      </c>
      <c r="BD473" s="9">
        <f t="shared" si="99"/>
        <v>243842.01558230468</v>
      </c>
      <c r="BE473" s="9">
        <f t="shared" si="99"/>
        <v>243983.80907306873</v>
      </c>
    </row>
    <row r="474" spans="1:57" s="8" customFormat="1" ht="12" customHeight="1" x14ac:dyDescent="0.25">
      <c r="A474" s="8" t="s">
        <v>150</v>
      </c>
      <c r="B474" s="9">
        <v>6470858.0778536536</v>
      </c>
      <c r="C474" s="9">
        <v>25627501.753568631</v>
      </c>
      <c r="D474" s="9">
        <v>14979988.645958899</v>
      </c>
      <c r="E474" s="9">
        <v>13797401.352343</v>
      </c>
      <c r="F474" s="9">
        <v>21821457.877447501</v>
      </c>
      <c r="G474" s="9">
        <v>29359833.384549845</v>
      </c>
      <c r="H474" s="9">
        <v>10488036.408391641</v>
      </c>
      <c r="I474" s="9">
        <v>7660851.4437250057</v>
      </c>
      <c r="J474" s="9">
        <v>10440657.457992271</v>
      </c>
      <c r="K474" s="9">
        <v>8895006.3012539558</v>
      </c>
      <c r="L474" s="9">
        <v>10168355.218487965</v>
      </c>
      <c r="M474" s="9">
        <v>9734177.2399967685</v>
      </c>
      <c r="N474" s="9">
        <v>9655717.6920586862</v>
      </c>
      <c r="O474" s="9">
        <v>7380626.5218552547</v>
      </c>
      <c r="P474" s="9">
        <v>568930.32369299058</v>
      </c>
      <c r="Q474" s="9">
        <v>984270.06082671927</v>
      </c>
      <c r="R474" s="9">
        <v>692945.32675151539</v>
      </c>
      <c r="S474" s="9">
        <v>774421.95028397033</v>
      </c>
      <c r="T474" s="9">
        <v>849696.17492922873</v>
      </c>
      <c r="U474" s="9">
        <v>1698169.6020749847</v>
      </c>
      <c r="V474" s="9">
        <v>1962882.1267956535</v>
      </c>
      <c r="W474" s="9">
        <v>1754221.4510338407</v>
      </c>
      <c r="X474" s="9">
        <v>845197.21061694296</v>
      </c>
      <c r="Y474" s="9">
        <v>805271.45712831535</v>
      </c>
      <c r="Z474" s="9">
        <v>379787.89797068015</v>
      </c>
      <c r="AA474" s="9">
        <v>315990.39154759294</v>
      </c>
      <c r="AB474" s="9">
        <f>AVERAGE($Y474:AA474)</f>
        <v>500349.91554886271</v>
      </c>
      <c r="AC474" s="9">
        <f>AVERAGE($X474:Z474)</f>
        <v>676752.18857197941</v>
      </c>
      <c r="AD474" s="9">
        <f t="shared" ref="AD474:BE474" si="100">AC474*(1+0.01*AD$374)</f>
        <v>683519.71045769926</v>
      </c>
      <c r="AE474" s="9">
        <f t="shared" si="100"/>
        <v>689671.38785181846</v>
      </c>
      <c r="AF474" s="9">
        <f t="shared" si="100"/>
        <v>695257.7260934182</v>
      </c>
      <c r="AG474" s="9">
        <f t="shared" si="100"/>
        <v>700326.15491663921</v>
      </c>
      <c r="AH474" s="9">
        <f t="shared" si="100"/>
        <v>704920.99481904728</v>
      </c>
      <c r="AI474" s="9">
        <f t="shared" si="100"/>
        <v>709083.48280135426</v>
      </c>
      <c r="AJ474" s="9">
        <f t="shared" si="100"/>
        <v>712851.84315318859</v>
      </c>
      <c r="AK474" s="9">
        <f t="shared" si="100"/>
        <v>716261.39142058324</v>
      </c>
      <c r="AL474" s="9">
        <f t="shared" si="100"/>
        <v>719344.66184853856</v>
      </c>
      <c r="AM474" s="9">
        <f t="shared" si="100"/>
        <v>722131.55045506754</v>
      </c>
      <c r="AN474" s="9">
        <f t="shared" si="100"/>
        <v>724649.46748066426</v>
      </c>
      <c r="AO474" s="9">
        <f t="shared" si="100"/>
        <v>726923.49429412826</v>
      </c>
      <c r="AP474" s="9">
        <f t="shared" si="100"/>
        <v>728976.54094963474</v>
      </c>
      <c r="AQ474" s="9">
        <f t="shared" si="100"/>
        <v>730829.50150872802</v>
      </c>
      <c r="AR474" s="9">
        <f t="shared" si="100"/>
        <v>732501.40499132569</v>
      </c>
      <c r="AS474" s="9">
        <f t="shared" si="100"/>
        <v>734009.56042667164</v>
      </c>
      <c r="AT474" s="9">
        <f t="shared" si="100"/>
        <v>735369.6949609525</v>
      </c>
      <c r="AU474" s="9">
        <f t="shared" si="100"/>
        <v>736596.08436288172</v>
      </c>
      <c r="AV474" s="9">
        <f t="shared" si="100"/>
        <v>737701.67556931823</v>
      </c>
      <c r="AW474" s="9">
        <f t="shared" si="100"/>
        <v>738698.20114489133</v>
      </c>
      <c r="AX474" s="9">
        <f t="shared" si="100"/>
        <v>739596.28570536396</v>
      </c>
      <c r="AY474" s="9">
        <f t="shared" si="100"/>
        <v>740405.54448483698</v>
      </c>
      <c r="AZ474" s="9">
        <f t="shared" si="100"/>
        <v>741134.674320861</v>
      </c>
      <c r="BA474" s="9">
        <f t="shared" si="100"/>
        <v>741791.53739654436</v>
      </c>
      <c r="BB474" s="9">
        <f t="shared" si="100"/>
        <v>742383.2381209709</v>
      </c>
      <c r="BC474" s="9">
        <f t="shared" si="100"/>
        <v>742916.19355371408</v>
      </c>
      <c r="BD474" s="9">
        <f t="shared" si="100"/>
        <v>743396.19779005239</v>
      </c>
      <c r="BE474" s="9">
        <f t="shared" si="100"/>
        <v>743828.48072395788</v>
      </c>
    </row>
    <row r="475" spans="1:57" s="8" customFormat="1" ht="12" customHeight="1" x14ac:dyDescent="0.25">
      <c r="A475" s="8" t="s">
        <v>152</v>
      </c>
      <c r="K475" s="25"/>
      <c r="Z475" s="39"/>
      <c r="AA475" s="40"/>
    </row>
    <row r="476" spans="1:57" s="8" customFormat="1" ht="12" customHeight="1" x14ac:dyDescent="0.25">
      <c r="W476" s="8">
        <v>22</v>
      </c>
    </row>
    <row r="477" spans="1:57" s="8" customFormat="1" ht="12" customHeight="1" x14ac:dyDescent="0.25">
      <c r="A477" s="8" t="s">
        <v>153</v>
      </c>
      <c r="AA477" s="40"/>
    </row>
    <row r="478" spans="1:57" s="8" customFormat="1" ht="12" customHeight="1" x14ac:dyDescent="0.25">
      <c r="A478" s="20" t="s">
        <v>154</v>
      </c>
      <c r="B478" s="8">
        <v>1995</v>
      </c>
      <c r="C478" s="8">
        <v>1996</v>
      </c>
      <c r="D478" s="8">
        <v>1997</v>
      </c>
      <c r="E478" s="8">
        <v>1998</v>
      </c>
      <c r="F478" s="8">
        <v>1999</v>
      </c>
      <c r="G478" s="8">
        <v>2000</v>
      </c>
      <c r="H478" s="8">
        <v>2001</v>
      </c>
      <c r="I478" s="8">
        <v>2002</v>
      </c>
      <c r="J478" s="8">
        <v>2003</v>
      </c>
      <c r="K478" s="8">
        <v>2004</v>
      </c>
      <c r="L478" s="8">
        <v>2005</v>
      </c>
      <c r="M478" s="8">
        <v>2006</v>
      </c>
      <c r="N478" s="8">
        <v>2007</v>
      </c>
      <c r="O478" s="8">
        <v>2008</v>
      </c>
      <c r="P478" s="8">
        <v>2009</v>
      </c>
      <c r="Q478" s="8">
        <v>2010</v>
      </c>
      <c r="R478" s="8">
        <f>+Q478+1</f>
        <v>2011</v>
      </c>
      <c r="S478" s="8">
        <f>+R478+1</f>
        <v>2012</v>
      </c>
      <c r="T478" s="8">
        <f>+S478+1</f>
        <v>2013</v>
      </c>
      <c r="U478" s="8">
        <v>2014</v>
      </c>
      <c r="V478" s="8">
        <v>2015</v>
      </c>
      <c r="W478" s="8">
        <v>2016</v>
      </c>
      <c r="X478" s="8">
        <v>2017</v>
      </c>
      <c r="Y478" s="8">
        <v>2018</v>
      </c>
      <c r="Z478" s="8">
        <v>2019</v>
      </c>
      <c r="AA478" s="40">
        <v>2020</v>
      </c>
      <c r="AB478" s="8">
        <v>2021</v>
      </c>
      <c r="AC478" s="8">
        <v>2022</v>
      </c>
      <c r="AD478" s="8">
        <v>2023</v>
      </c>
      <c r="AE478" s="8">
        <v>2024</v>
      </c>
      <c r="AF478" s="8">
        <v>2025</v>
      </c>
      <c r="AG478" s="8">
        <v>2026</v>
      </c>
      <c r="AH478" s="8">
        <v>2027</v>
      </c>
      <c r="AI478" s="8">
        <v>2028</v>
      </c>
      <c r="AJ478" s="8">
        <v>2029</v>
      </c>
      <c r="AK478" s="8">
        <v>2030</v>
      </c>
      <c r="AL478" s="8">
        <v>2031</v>
      </c>
      <c r="AM478" s="8">
        <v>2032</v>
      </c>
      <c r="AN478" s="8">
        <v>2033</v>
      </c>
      <c r="AO478" s="8">
        <v>2034</v>
      </c>
      <c r="AP478" s="8">
        <v>2035</v>
      </c>
      <c r="AQ478" s="8">
        <v>2036</v>
      </c>
      <c r="AR478" s="8">
        <v>2037</v>
      </c>
      <c r="AS478" s="8">
        <v>2038</v>
      </c>
      <c r="AT478" s="8">
        <v>2039</v>
      </c>
      <c r="AU478" s="8">
        <v>2040</v>
      </c>
      <c r="AV478" s="8">
        <v>2041</v>
      </c>
      <c r="AW478" s="8">
        <v>2042</v>
      </c>
      <c r="AX478" s="8">
        <v>2043</v>
      </c>
      <c r="AY478" s="8">
        <v>2044</v>
      </c>
      <c r="AZ478" s="8">
        <v>2045</v>
      </c>
      <c r="BA478" s="8">
        <v>2046</v>
      </c>
      <c r="BB478" s="8">
        <v>2047</v>
      </c>
      <c r="BC478" s="8">
        <v>2048</v>
      </c>
      <c r="BD478" s="8">
        <v>2049</v>
      </c>
      <c r="BE478" s="8">
        <v>2050</v>
      </c>
    </row>
    <row r="479" spans="1:57" s="8" customFormat="1" ht="12" customHeight="1" x14ac:dyDescent="0.25">
      <c r="A479" s="8" t="s">
        <v>103</v>
      </c>
      <c r="B479" s="8">
        <v>114</v>
      </c>
      <c r="C479" s="8">
        <v>110</v>
      </c>
      <c r="D479" s="8">
        <v>165</v>
      </c>
      <c r="E479" s="8">
        <v>254</v>
      </c>
      <c r="F479" s="8">
        <v>303</v>
      </c>
      <c r="G479" s="8">
        <v>265</v>
      </c>
      <c r="H479" s="8">
        <v>313</v>
      </c>
      <c r="I479" s="8">
        <v>173</v>
      </c>
      <c r="J479" s="8">
        <v>108</v>
      </c>
      <c r="K479" s="8">
        <v>131</v>
      </c>
      <c r="L479" s="8">
        <v>130</v>
      </c>
      <c r="M479" s="8">
        <v>127</v>
      </c>
      <c r="N479" s="8">
        <v>101</v>
      </c>
      <c r="O479" s="8">
        <v>112</v>
      </c>
      <c r="P479" s="8">
        <v>103</v>
      </c>
      <c r="Q479" s="8">
        <v>95</v>
      </c>
      <c r="R479" s="8">
        <v>80</v>
      </c>
      <c r="S479" s="8">
        <v>121</v>
      </c>
      <c r="T479" s="8">
        <v>152</v>
      </c>
      <c r="U479" s="8">
        <v>187</v>
      </c>
      <c r="V479" s="8">
        <v>170</v>
      </c>
      <c r="W479" s="8">
        <v>201</v>
      </c>
      <c r="X479" s="8">
        <v>222</v>
      </c>
      <c r="Y479" s="8">
        <v>199</v>
      </c>
      <c r="Z479" s="8">
        <v>140</v>
      </c>
      <c r="AA479" s="40">
        <v>71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</row>
    <row r="480" spans="1:57" s="8" customFormat="1" ht="12" customHeight="1" x14ac:dyDescent="0.25">
      <c r="A480" s="8" t="s">
        <v>104</v>
      </c>
      <c r="B480" s="8">
        <v>0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14</v>
      </c>
      <c r="I480" s="8">
        <v>28</v>
      </c>
      <c r="J480" s="8">
        <v>19</v>
      </c>
      <c r="K480" s="8">
        <v>11</v>
      </c>
      <c r="L480" s="8">
        <v>15</v>
      </c>
      <c r="M480" s="8">
        <v>13</v>
      </c>
      <c r="N480" s="8">
        <v>8</v>
      </c>
      <c r="O480" s="8">
        <v>7</v>
      </c>
      <c r="P480" s="8">
        <v>11</v>
      </c>
      <c r="Q480" s="8">
        <v>5</v>
      </c>
      <c r="R480" s="8">
        <v>7</v>
      </c>
      <c r="S480" s="8">
        <v>4</v>
      </c>
      <c r="T480" s="8">
        <v>6</v>
      </c>
      <c r="U480" s="8">
        <v>9</v>
      </c>
      <c r="V480" s="8">
        <v>19</v>
      </c>
      <c r="W480" s="8">
        <v>6</v>
      </c>
      <c r="X480" s="8">
        <v>9</v>
      </c>
      <c r="Y480" s="8">
        <v>25</v>
      </c>
      <c r="Z480" s="8">
        <v>13</v>
      </c>
      <c r="AA480" s="40">
        <v>19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  <c r="AK480" s="8">
        <v>0</v>
      </c>
      <c r="AL480" s="8">
        <v>0</v>
      </c>
      <c r="AM480" s="8">
        <v>0</v>
      </c>
      <c r="AN480" s="8">
        <v>0</v>
      </c>
      <c r="AO480" s="8">
        <v>0</v>
      </c>
      <c r="AP480" s="8">
        <v>0</v>
      </c>
      <c r="AQ480" s="8">
        <v>0</v>
      </c>
      <c r="AR480" s="8">
        <v>0</v>
      </c>
      <c r="AS480" s="8">
        <v>0</v>
      </c>
      <c r="AT480" s="8">
        <v>0</v>
      </c>
      <c r="AU480" s="8">
        <v>0</v>
      </c>
      <c r="AV480" s="8">
        <v>0</v>
      </c>
      <c r="AW480" s="8">
        <v>0</v>
      </c>
      <c r="AX480" s="8">
        <v>0</v>
      </c>
      <c r="AY480" s="8">
        <v>0</v>
      </c>
      <c r="AZ480" s="8">
        <v>0</v>
      </c>
      <c r="BA480" s="8">
        <v>0</v>
      </c>
      <c r="BB480" s="8">
        <v>0</v>
      </c>
      <c r="BC480" s="8">
        <v>0</v>
      </c>
      <c r="BD480" s="8">
        <v>0</v>
      </c>
      <c r="BE480" s="8">
        <v>0</v>
      </c>
    </row>
    <row r="481" spans="1:57" s="8" customFormat="1" ht="12" customHeight="1" x14ac:dyDescent="0.25">
      <c r="A481" s="8" t="s">
        <v>105</v>
      </c>
      <c r="B481" s="8">
        <v>3</v>
      </c>
      <c r="C481" s="8">
        <v>3</v>
      </c>
      <c r="D481" s="8">
        <v>5</v>
      </c>
      <c r="E481" s="8">
        <v>8</v>
      </c>
      <c r="F481" s="8">
        <v>9</v>
      </c>
      <c r="G481" s="8">
        <v>8</v>
      </c>
      <c r="H481" s="8">
        <v>16</v>
      </c>
      <c r="I481" s="8">
        <v>8</v>
      </c>
      <c r="J481" s="8">
        <v>12</v>
      </c>
      <c r="K481" s="8">
        <v>16</v>
      </c>
      <c r="L481" s="8">
        <v>17</v>
      </c>
      <c r="M481" s="8">
        <v>22</v>
      </c>
      <c r="N481" s="8">
        <v>28</v>
      </c>
      <c r="O481" s="8">
        <v>32</v>
      </c>
      <c r="P481" s="8">
        <v>15</v>
      </c>
      <c r="Q481" s="8">
        <v>19</v>
      </c>
      <c r="R481" s="8">
        <v>34</v>
      </c>
      <c r="S481" s="8">
        <v>31</v>
      </c>
      <c r="T481" s="8">
        <v>33</v>
      </c>
      <c r="U481" s="8">
        <v>38</v>
      </c>
      <c r="V481" s="8">
        <v>40</v>
      </c>
      <c r="W481" s="8">
        <v>40</v>
      </c>
      <c r="X481" s="8">
        <v>28</v>
      </c>
      <c r="Y481" s="8">
        <v>43</v>
      </c>
      <c r="Z481" s="8">
        <v>49</v>
      </c>
      <c r="AA481" s="40">
        <v>18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8">
        <v>0</v>
      </c>
      <c r="AR481" s="8">
        <v>0</v>
      </c>
      <c r="AS481" s="8">
        <v>0</v>
      </c>
      <c r="AT481" s="8">
        <v>0</v>
      </c>
      <c r="AU481" s="8">
        <v>0</v>
      </c>
      <c r="AV481" s="8">
        <v>0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0</v>
      </c>
      <c r="BD481" s="8">
        <v>0</v>
      </c>
      <c r="BE481" s="8">
        <v>0</v>
      </c>
    </row>
    <row r="482" spans="1:57" s="8" customFormat="1" ht="12" customHeight="1" x14ac:dyDescent="0.25">
      <c r="A482" s="8" t="s">
        <v>106</v>
      </c>
      <c r="B482" s="8">
        <v>95</v>
      </c>
      <c r="C482" s="8">
        <v>91</v>
      </c>
      <c r="D482" s="8">
        <v>138</v>
      </c>
      <c r="E482" s="8">
        <v>212</v>
      </c>
      <c r="F482" s="8">
        <v>253</v>
      </c>
      <c r="G482" s="8">
        <v>221</v>
      </c>
      <c r="H482" s="8">
        <v>154</v>
      </c>
      <c r="I482" s="8">
        <v>137</v>
      </c>
      <c r="J482" s="8">
        <v>133</v>
      </c>
      <c r="K482" s="8">
        <v>139</v>
      </c>
      <c r="L482" s="8">
        <v>135</v>
      </c>
      <c r="M482" s="8">
        <v>157</v>
      </c>
      <c r="N482" s="8">
        <v>202</v>
      </c>
      <c r="O482" s="8">
        <v>209</v>
      </c>
      <c r="P482" s="8">
        <v>228</v>
      </c>
      <c r="Q482" s="8">
        <v>201</v>
      </c>
      <c r="R482" s="8">
        <v>217</v>
      </c>
      <c r="S482" s="8">
        <v>154</v>
      </c>
      <c r="T482" s="8">
        <v>140</v>
      </c>
      <c r="U482" s="8">
        <v>123</v>
      </c>
      <c r="V482" s="8">
        <v>166</v>
      </c>
      <c r="W482" s="8">
        <v>250</v>
      </c>
      <c r="X482" s="8">
        <v>211</v>
      </c>
      <c r="Y482" s="8">
        <v>254</v>
      </c>
      <c r="Z482" s="8">
        <v>160</v>
      </c>
      <c r="AA482" s="40">
        <v>100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  <c r="AK482" s="8">
        <v>0</v>
      </c>
      <c r="AL482" s="8">
        <v>0</v>
      </c>
      <c r="AM482" s="8">
        <v>0</v>
      </c>
      <c r="AN482" s="8">
        <v>0</v>
      </c>
      <c r="AO482" s="8">
        <v>0</v>
      </c>
      <c r="AP482" s="8">
        <v>0</v>
      </c>
      <c r="AQ482" s="8">
        <v>0</v>
      </c>
      <c r="AR482" s="8">
        <v>0</v>
      </c>
      <c r="AS482" s="8">
        <v>0</v>
      </c>
      <c r="AT482" s="8">
        <v>0</v>
      </c>
      <c r="AU482" s="8">
        <v>0</v>
      </c>
      <c r="AV482" s="8">
        <v>0</v>
      </c>
      <c r="AW482" s="8">
        <v>0</v>
      </c>
      <c r="AX482" s="8">
        <v>0</v>
      </c>
      <c r="AY482" s="8">
        <v>0</v>
      </c>
      <c r="AZ482" s="8">
        <v>0</v>
      </c>
      <c r="BA482" s="8">
        <v>0</v>
      </c>
      <c r="BB482" s="8">
        <v>0</v>
      </c>
      <c r="BC482" s="8">
        <v>0</v>
      </c>
      <c r="BD482" s="8">
        <v>0</v>
      </c>
      <c r="BE482" s="8">
        <v>0</v>
      </c>
    </row>
    <row r="483" spans="1:57" s="8" customFormat="1" ht="12" customHeight="1" x14ac:dyDescent="0.25">
      <c r="A483" s="8" t="s">
        <v>107</v>
      </c>
      <c r="B483" s="8">
        <v>1</v>
      </c>
      <c r="C483" s="8">
        <v>1</v>
      </c>
      <c r="D483" s="8">
        <v>1</v>
      </c>
      <c r="E483" s="8">
        <v>2</v>
      </c>
      <c r="F483" s="8">
        <v>2</v>
      </c>
      <c r="G483" s="8">
        <v>2</v>
      </c>
      <c r="H483" s="8">
        <v>0</v>
      </c>
      <c r="I483" s="8">
        <v>0</v>
      </c>
      <c r="J483" s="8">
        <v>3</v>
      </c>
      <c r="K483" s="8">
        <v>0</v>
      </c>
      <c r="L483" s="8">
        <v>3</v>
      </c>
      <c r="M483" s="8">
        <v>13</v>
      </c>
      <c r="N483" s="8">
        <v>20</v>
      </c>
      <c r="O483" s="8">
        <v>18</v>
      </c>
      <c r="P483" s="8">
        <v>20</v>
      </c>
      <c r="Q483" s="8">
        <v>18</v>
      </c>
      <c r="R483" s="8">
        <v>17</v>
      </c>
      <c r="S483" s="8">
        <v>38</v>
      </c>
      <c r="T483" s="8">
        <v>39</v>
      </c>
      <c r="U483" s="8">
        <v>20</v>
      </c>
      <c r="V483" s="8">
        <v>10</v>
      </c>
      <c r="W483" s="8">
        <v>15</v>
      </c>
      <c r="X483" s="8">
        <v>17</v>
      </c>
      <c r="Y483" s="8">
        <v>30</v>
      </c>
      <c r="Z483" s="8">
        <v>15</v>
      </c>
      <c r="AA483" s="40">
        <v>5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0</v>
      </c>
      <c r="AV483" s="8">
        <v>0</v>
      </c>
      <c r="AW483" s="8">
        <v>0</v>
      </c>
      <c r="AX483" s="8">
        <v>0</v>
      </c>
      <c r="AY483" s="8">
        <v>0</v>
      </c>
      <c r="AZ483" s="8">
        <v>0</v>
      </c>
      <c r="BA483" s="8">
        <v>0</v>
      </c>
      <c r="BB483" s="8">
        <v>0</v>
      </c>
      <c r="BC483" s="8">
        <v>0</v>
      </c>
      <c r="BD483" s="8">
        <v>0</v>
      </c>
      <c r="BE483" s="8">
        <v>0</v>
      </c>
    </row>
    <row r="484" spans="1:57" s="8" customFormat="1" ht="12" customHeight="1" x14ac:dyDescent="0.25">
      <c r="A484" s="8" t="s">
        <v>108</v>
      </c>
      <c r="B484" s="8">
        <v>2</v>
      </c>
      <c r="C484" s="8">
        <v>2</v>
      </c>
      <c r="D484" s="8">
        <v>3</v>
      </c>
      <c r="E484" s="8">
        <v>5</v>
      </c>
      <c r="F484" s="8">
        <v>6</v>
      </c>
      <c r="G484" s="8">
        <v>5</v>
      </c>
      <c r="H484" s="8">
        <v>10</v>
      </c>
      <c r="I484" s="8">
        <v>33</v>
      </c>
      <c r="J484" s="8">
        <v>20</v>
      </c>
      <c r="K484" s="8">
        <v>25</v>
      </c>
      <c r="L484" s="8">
        <v>22</v>
      </c>
      <c r="M484" s="8">
        <v>15</v>
      </c>
      <c r="N484" s="8">
        <v>6</v>
      </c>
      <c r="O484" s="8">
        <v>12</v>
      </c>
      <c r="P484" s="8">
        <v>14</v>
      </c>
      <c r="Q484" s="8">
        <v>14</v>
      </c>
      <c r="R484" s="8">
        <v>34</v>
      </c>
      <c r="S484" s="8">
        <v>23</v>
      </c>
      <c r="T484" s="8">
        <v>20</v>
      </c>
      <c r="U484" s="8">
        <v>12</v>
      </c>
      <c r="V484" s="8">
        <v>12</v>
      </c>
      <c r="W484" s="8">
        <v>5</v>
      </c>
      <c r="X484" s="8">
        <v>5</v>
      </c>
      <c r="Y484" s="8">
        <v>4</v>
      </c>
      <c r="Z484" s="8">
        <v>12</v>
      </c>
      <c r="AA484" s="40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  <c r="AK484" s="8">
        <v>0</v>
      </c>
      <c r="AL484" s="8">
        <v>0</v>
      </c>
      <c r="AM484" s="8">
        <v>0</v>
      </c>
      <c r="AN484" s="8">
        <v>0</v>
      </c>
      <c r="AO484" s="8">
        <v>0</v>
      </c>
      <c r="AP484" s="8">
        <v>0</v>
      </c>
      <c r="AQ484" s="8">
        <v>0</v>
      </c>
      <c r="AR484" s="8">
        <v>0</v>
      </c>
      <c r="AS484" s="8">
        <v>0</v>
      </c>
      <c r="AT484" s="8">
        <v>0</v>
      </c>
      <c r="AU484" s="8">
        <v>0</v>
      </c>
      <c r="AV484" s="8">
        <v>0</v>
      </c>
      <c r="AW484" s="8">
        <v>0</v>
      </c>
      <c r="AX484" s="8">
        <v>0</v>
      </c>
      <c r="AY484" s="8">
        <v>0</v>
      </c>
      <c r="AZ484" s="8">
        <v>0</v>
      </c>
      <c r="BA484" s="8">
        <v>0</v>
      </c>
      <c r="BB484" s="8">
        <v>0</v>
      </c>
      <c r="BC484" s="8">
        <v>0</v>
      </c>
      <c r="BD484" s="8">
        <v>0</v>
      </c>
      <c r="BE484" s="8">
        <v>0</v>
      </c>
    </row>
    <row r="485" spans="1:57" s="8" customFormat="1" ht="12" customHeight="1" x14ac:dyDescent="0.25">
      <c r="A485" s="8" t="s">
        <v>109</v>
      </c>
      <c r="B485" s="8">
        <v>4</v>
      </c>
      <c r="C485" s="8">
        <v>4</v>
      </c>
      <c r="D485" s="8">
        <v>6</v>
      </c>
      <c r="E485" s="8">
        <v>10</v>
      </c>
      <c r="F485" s="8">
        <v>11</v>
      </c>
      <c r="G485" s="8">
        <v>10</v>
      </c>
      <c r="H485" s="8">
        <v>9</v>
      </c>
      <c r="I485" s="8">
        <v>9</v>
      </c>
      <c r="J485" s="8">
        <v>6</v>
      </c>
      <c r="K485" s="8">
        <v>8</v>
      </c>
      <c r="L485" s="8">
        <v>3</v>
      </c>
      <c r="M485" s="8">
        <v>4</v>
      </c>
      <c r="N485" s="8">
        <v>3</v>
      </c>
      <c r="O485" s="8">
        <v>4</v>
      </c>
      <c r="P485" s="8">
        <v>5</v>
      </c>
      <c r="Q485" s="8">
        <v>1</v>
      </c>
      <c r="R485" s="8">
        <v>6</v>
      </c>
      <c r="S485" s="8">
        <v>14</v>
      </c>
      <c r="T485" s="8">
        <v>8</v>
      </c>
      <c r="U485" s="8">
        <v>2</v>
      </c>
      <c r="V485" s="8">
        <v>7</v>
      </c>
      <c r="W485" s="8">
        <v>6</v>
      </c>
      <c r="X485" s="8">
        <v>7</v>
      </c>
      <c r="Y485" s="8">
        <v>12</v>
      </c>
      <c r="Z485" s="8">
        <v>2</v>
      </c>
      <c r="AA485" s="40">
        <v>3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8">
        <v>0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0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</row>
    <row r="486" spans="1:57" s="8" customFormat="1" ht="12" customHeight="1" x14ac:dyDescent="0.25">
      <c r="A486" s="8" t="s">
        <v>110</v>
      </c>
      <c r="B486" s="8">
        <v>1</v>
      </c>
      <c r="C486" s="8">
        <v>1</v>
      </c>
      <c r="D486" s="8">
        <v>2</v>
      </c>
      <c r="E486" s="8">
        <v>3</v>
      </c>
      <c r="F486" s="8">
        <v>3</v>
      </c>
      <c r="G486" s="8">
        <v>3</v>
      </c>
      <c r="H486" s="8">
        <v>4</v>
      </c>
      <c r="I486" s="8">
        <v>2</v>
      </c>
      <c r="J486" s="8">
        <v>10</v>
      </c>
      <c r="K486" s="8">
        <v>11</v>
      </c>
      <c r="L486" s="8">
        <v>2</v>
      </c>
      <c r="M486" s="8">
        <v>8</v>
      </c>
      <c r="N486" s="8">
        <v>10</v>
      </c>
      <c r="O486" s="8">
        <v>21</v>
      </c>
      <c r="P486" s="8">
        <v>23</v>
      </c>
      <c r="Q486" s="8">
        <v>5</v>
      </c>
      <c r="R486" s="8">
        <v>16</v>
      </c>
      <c r="S486" s="8">
        <v>14</v>
      </c>
      <c r="T486" s="8">
        <v>23</v>
      </c>
      <c r="U486" s="8">
        <v>39</v>
      </c>
      <c r="V486" s="8">
        <v>13</v>
      </c>
      <c r="W486" s="8">
        <v>26</v>
      </c>
      <c r="X486" s="8">
        <v>49</v>
      </c>
      <c r="Y486" s="8">
        <v>48</v>
      </c>
      <c r="Z486" s="8">
        <v>19</v>
      </c>
      <c r="AA486" s="40">
        <v>8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  <c r="AK486" s="8">
        <v>0</v>
      </c>
      <c r="AL486" s="8">
        <v>0</v>
      </c>
      <c r="AM486" s="8">
        <v>0</v>
      </c>
      <c r="AN486" s="8">
        <v>0</v>
      </c>
      <c r="AO486" s="8">
        <v>0</v>
      </c>
      <c r="AP486" s="8">
        <v>0</v>
      </c>
      <c r="AQ486" s="8">
        <v>0</v>
      </c>
      <c r="AR486" s="8">
        <v>0</v>
      </c>
      <c r="AS486" s="8">
        <v>0</v>
      </c>
      <c r="AT486" s="8">
        <v>0</v>
      </c>
      <c r="AU486" s="8">
        <v>0</v>
      </c>
      <c r="AV486" s="8">
        <v>0</v>
      </c>
      <c r="AW486" s="8">
        <v>0</v>
      </c>
      <c r="AX486" s="8">
        <v>0</v>
      </c>
      <c r="AY486" s="8">
        <v>0</v>
      </c>
      <c r="AZ486" s="8">
        <v>0</v>
      </c>
      <c r="BA486" s="8">
        <v>0</v>
      </c>
      <c r="BB486" s="8">
        <v>0</v>
      </c>
      <c r="BC486" s="8">
        <v>0</v>
      </c>
      <c r="BD486" s="8">
        <v>0</v>
      </c>
      <c r="BE486" s="8">
        <v>0</v>
      </c>
    </row>
    <row r="487" spans="1:57" s="8" customFormat="1" ht="12" customHeight="1" x14ac:dyDescent="0.25">
      <c r="A487" s="8" t="s">
        <v>111</v>
      </c>
      <c r="B487" s="8">
        <v>2</v>
      </c>
      <c r="C487" s="8">
        <v>2</v>
      </c>
      <c r="D487" s="8">
        <v>2</v>
      </c>
      <c r="E487" s="8">
        <v>4</v>
      </c>
      <c r="F487" s="8">
        <v>5</v>
      </c>
      <c r="G487" s="8">
        <v>4</v>
      </c>
      <c r="H487" s="8">
        <v>8</v>
      </c>
      <c r="I487" s="8">
        <v>5</v>
      </c>
      <c r="J487" s="8">
        <v>6</v>
      </c>
      <c r="K487" s="8">
        <v>9</v>
      </c>
      <c r="L487" s="8">
        <v>7</v>
      </c>
      <c r="M487" s="8">
        <v>9</v>
      </c>
      <c r="N487" s="8">
        <v>8</v>
      </c>
      <c r="O487" s="8">
        <v>9</v>
      </c>
      <c r="P487" s="8">
        <v>11</v>
      </c>
      <c r="Q487" s="8">
        <v>13</v>
      </c>
      <c r="R487" s="8">
        <v>6</v>
      </c>
      <c r="S487" s="8">
        <v>6</v>
      </c>
      <c r="T487" s="8">
        <v>11</v>
      </c>
      <c r="U487" s="8">
        <v>4</v>
      </c>
      <c r="V487" s="8">
        <v>0</v>
      </c>
      <c r="W487" s="8">
        <v>6</v>
      </c>
      <c r="X487" s="8">
        <v>7</v>
      </c>
      <c r="Y487" s="8">
        <v>12</v>
      </c>
      <c r="Z487" s="8">
        <v>9</v>
      </c>
      <c r="AA487" s="40">
        <v>7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8">
        <v>0</v>
      </c>
      <c r="AU487" s="8">
        <v>0</v>
      </c>
      <c r="AV487" s="8">
        <v>0</v>
      </c>
      <c r="AW487" s="8">
        <v>0</v>
      </c>
      <c r="AX487" s="8">
        <v>0</v>
      </c>
      <c r="AY487" s="8">
        <v>0</v>
      </c>
      <c r="AZ487" s="8">
        <v>0</v>
      </c>
      <c r="BA487" s="8">
        <v>0</v>
      </c>
      <c r="BB487" s="8">
        <v>0</v>
      </c>
      <c r="BC487" s="8">
        <v>0</v>
      </c>
      <c r="BD487" s="8">
        <v>0</v>
      </c>
      <c r="BE487" s="8">
        <v>0</v>
      </c>
    </row>
    <row r="488" spans="1:57" s="8" customFormat="1" ht="12" customHeight="1" x14ac:dyDescent="0.25">
      <c r="A488" s="8" t="s">
        <v>112</v>
      </c>
      <c r="B488" s="8">
        <v>12</v>
      </c>
      <c r="C488" s="8">
        <v>12</v>
      </c>
      <c r="D488" s="8">
        <v>17</v>
      </c>
      <c r="E488" s="8">
        <v>27</v>
      </c>
      <c r="F488" s="8">
        <v>32</v>
      </c>
      <c r="G488" s="8">
        <v>28</v>
      </c>
      <c r="H488" s="8">
        <v>27</v>
      </c>
      <c r="I488" s="8">
        <v>36</v>
      </c>
      <c r="J488" s="8">
        <v>48</v>
      </c>
      <c r="K488" s="8">
        <v>54</v>
      </c>
      <c r="L488" s="8">
        <v>104</v>
      </c>
      <c r="M488" s="8">
        <v>120</v>
      </c>
      <c r="N488" s="8">
        <v>120</v>
      </c>
      <c r="O488" s="8">
        <v>102</v>
      </c>
      <c r="P488" s="8">
        <v>157</v>
      </c>
      <c r="Q488" s="8">
        <v>168</v>
      </c>
      <c r="R488" s="8">
        <v>159</v>
      </c>
      <c r="S488" s="8">
        <v>190</v>
      </c>
      <c r="T488" s="8">
        <v>232</v>
      </c>
      <c r="U488" s="8">
        <v>252</v>
      </c>
      <c r="V488" s="8">
        <v>299</v>
      </c>
      <c r="W488" s="8">
        <v>280</v>
      </c>
      <c r="X488" s="8">
        <v>318</v>
      </c>
      <c r="Y488" s="8">
        <v>324</v>
      </c>
      <c r="Z488" s="8">
        <v>160</v>
      </c>
      <c r="AA488" s="40">
        <v>88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  <c r="AK488" s="8">
        <v>0</v>
      </c>
      <c r="AL488" s="8">
        <v>0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8">
        <v>0</v>
      </c>
      <c r="AU488" s="8">
        <v>0</v>
      </c>
      <c r="AV488" s="8">
        <v>0</v>
      </c>
      <c r="AW488" s="8">
        <v>0</v>
      </c>
      <c r="AX488" s="8">
        <v>0</v>
      </c>
      <c r="AY488" s="8">
        <v>0</v>
      </c>
      <c r="AZ488" s="8">
        <v>0</v>
      </c>
      <c r="BA488" s="8">
        <v>0</v>
      </c>
      <c r="BB488" s="8">
        <v>0</v>
      </c>
      <c r="BC488" s="8">
        <v>0</v>
      </c>
      <c r="BD488" s="8">
        <v>0</v>
      </c>
      <c r="BE488" s="8">
        <v>0</v>
      </c>
    </row>
    <row r="489" spans="1:57" s="8" customFormat="1" ht="12" customHeight="1" x14ac:dyDescent="0.25">
      <c r="A489" s="8" t="s">
        <v>113</v>
      </c>
      <c r="B489" s="8">
        <v>2</v>
      </c>
      <c r="C489" s="8">
        <v>2</v>
      </c>
      <c r="D489" s="8">
        <v>2</v>
      </c>
      <c r="E489" s="8">
        <v>4</v>
      </c>
      <c r="F489" s="8">
        <v>5</v>
      </c>
      <c r="G489" s="8">
        <v>4</v>
      </c>
      <c r="H489" s="8">
        <v>6</v>
      </c>
      <c r="I489" s="8">
        <v>4</v>
      </c>
      <c r="J489" s="8">
        <v>3</v>
      </c>
      <c r="K489" s="8">
        <v>1</v>
      </c>
      <c r="L489" s="8">
        <v>23</v>
      </c>
      <c r="M489" s="8">
        <v>46</v>
      </c>
      <c r="N489" s="8">
        <v>58</v>
      </c>
      <c r="O489" s="8">
        <v>27</v>
      </c>
      <c r="P489" s="8">
        <v>39</v>
      </c>
      <c r="Q489" s="8">
        <v>26</v>
      </c>
      <c r="R489" s="8">
        <v>23</v>
      </c>
      <c r="S489" s="8">
        <v>32</v>
      </c>
      <c r="T489" s="8">
        <v>39</v>
      </c>
      <c r="U489" s="8">
        <v>31</v>
      </c>
      <c r="V489" s="8">
        <v>9</v>
      </c>
      <c r="W489" s="8">
        <v>29</v>
      </c>
      <c r="X489" s="8">
        <v>45</v>
      </c>
      <c r="Y489" s="8">
        <v>87</v>
      </c>
      <c r="Z489" s="8">
        <v>62</v>
      </c>
      <c r="AA489" s="40">
        <v>52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0</v>
      </c>
      <c r="AV489" s="8">
        <v>0</v>
      </c>
      <c r="AW489" s="8">
        <v>0</v>
      </c>
      <c r="AX489" s="8">
        <v>0</v>
      </c>
      <c r="AY489" s="8">
        <v>0</v>
      </c>
      <c r="AZ489" s="8">
        <v>0</v>
      </c>
      <c r="BA489" s="8">
        <v>0</v>
      </c>
      <c r="BB489" s="8">
        <v>0</v>
      </c>
      <c r="BC489" s="8">
        <v>0</v>
      </c>
      <c r="BD489" s="8">
        <v>0</v>
      </c>
      <c r="BE489" s="8">
        <v>0</v>
      </c>
    </row>
    <row r="490" spans="1:57" s="8" customFormat="1" ht="12" customHeight="1" x14ac:dyDescent="0.25">
      <c r="A490" s="8" t="s">
        <v>114</v>
      </c>
      <c r="B490" s="8">
        <v>2</v>
      </c>
      <c r="C490" s="8">
        <v>2</v>
      </c>
      <c r="D490" s="8">
        <v>3</v>
      </c>
      <c r="E490" s="8">
        <v>5</v>
      </c>
      <c r="F490" s="8">
        <v>6</v>
      </c>
      <c r="G490" s="8">
        <v>5</v>
      </c>
      <c r="H490" s="8">
        <v>7</v>
      </c>
      <c r="I490" s="8">
        <v>7</v>
      </c>
      <c r="J490" s="8">
        <v>9</v>
      </c>
      <c r="K490" s="8">
        <v>19</v>
      </c>
      <c r="L490" s="8">
        <v>18</v>
      </c>
      <c r="M490" s="8">
        <v>30</v>
      </c>
      <c r="N490" s="8">
        <v>48</v>
      </c>
      <c r="O490" s="8">
        <v>57</v>
      </c>
      <c r="P490" s="8">
        <v>40</v>
      </c>
      <c r="Q490" s="8">
        <v>85</v>
      </c>
      <c r="R490" s="8">
        <v>78</v>
      </c>
      <c r="S490" s="8">
        <v>119</v>
      </c>
      <c r="T490" s="8">
        <v>137</v>
      </c>
      <c r="U490" s="8">
        <v>138</v>
      </c>
      <c r="V490" s="8">
        <v>111</v>
      </c>
      <c r="W490" s="8">
        <v>94</v>
      </c>
      <c r="X490" s="8">
        <v>95</v>
      </c>
      <c r="Y490" s="8">
        <v>89</v>
      </c>
      <c r="Z490" s="8">
        <v>58</v>
      </c>
      <c r="AA490" s="40">
        <v>10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  <c r="AK490" s="8">
        <v>0</v>
      </c>
      <c r="AL490" s="8">
        <v>0</v>
      </c>
      <c r="AM490" s="8">
        <v>0</v>
      </c>
      <c r="AN490" s="8">
        <v>0</v>
      </c>
      <c r="AO490" s="8">
        <v>0</v>
      </c>
      <c r="AP490" s="8">
        <v>0</v>
      </c>
      <c r="AQ490" s="8">
        <v>0</v>
      </c>
      <c r="AR490" s="8">
        <v>0</v>
      </c>
      <c r="AS490" s="8">
        <v>0</v>
      </c>
      <c r="AT490" s="8">
        <v>0</v>
      </c>
      <c r="AU490" s="8">
        <v>0</v>
      </c>
      <c r="AV490" s="8">
        <v>0</v>
      </c>
      <c r="AW490" s="8">
        <v>0</v>
      </c>
      <c r="AX490" s="8">
        <v>0</v>
      </c>
      <c r="AY490" s="8">
        <v>0</v>
      </c>
      <c r="AZ490" s="8">
        <v>0</v>
      </c>
      <c r="BA490" s="8">
        <v>0</v>
      </c>
      <c r="BB490" s="8">
        <v>0</v>
      </c>
      <c r="BC490" s="8">
        <v>0</v>
      </c>
      <c r="BD490" s="8">
        <v>0</v>
      </c>
      <c r="BE490" s="8">
        <v>0</v>
      </c>
    </row>
    <row r="491" spans="1:57" s="8" customFormat="1" ht="12" customHeight="1" x14ac:dyDescent="0.25">
      <c r="A491" s="8" t="s">
        <v>115</v>
      </c>
      <c r="B491" s="8">
        <v>4</v>
      </c>
      <c r="C491" s="8">
        <v>4</v>
      </c>
      <c r="D491" s="8">
        <v>6</v>
      </c>
      <c r="E491" s="8">
        <v>9</v>
      </c>
      <c r="F491" s="8">
        <v>10</v>
      </c>
      <c r="G491" s="8">
        <v>9</v>
      </c>
      <c r="H491" s="8">
        <v>7</v>
      </c>
      <c r="I491" s="8">
        <v>9</v>
      </c>
      <c r="J491" s="8">
        <v>12</v>
      </c>
      <c r="K491" s="8">
        <v>9</v>
      </c>
      <c r="L491" s="8">
        <v>9</v>
      </c>
      <c r="M491" s="8">
        <v>13</v>
      </c>
      <c r="N491" s="8">
        <v>18</v>
      </c>
      <c r="O491" s="8">
        <v>24</v>
      </c>
      <c r="P491" s="8">
        <v>56</v>
      </c>
      <c r="Q491" s="8">
        <v>54</v>
      </c>
      <c r="R491" s="8">
        <v>47</v>
      </c>
      <c r="S491" s="8">
        <v>46</v>
      </c>
      <c r="T491" s="8">
        <v>28</v>
      </c>
      <c r="U491" s="8">
        <v>35</v>
      </c>
      <c r="V491" s="8">
        <v>52</v>
      </c>
      <c r="W491" s="8">
        <v>24</v>
      </c>
      <c r="X491" s="8">
        <v>38</v>
      </c>
      <c r="Y491" s="8">
        <v>42</v>
      </c>
      <c r="Z491" s="8">
        <v>18</v>
      </c>
      <c r="AA491" s="40">
        <v>23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8">
        <v>0</v>
      </c>
      <c r="AR491" s="8">
        <v>0</v>
      </c>
      <c r="AS491" s="8">
        <v>0</v>
      </c>
      <c r="AT491" s="8">
        <v>0</v>
      </c>
      <c r="AU491" s="8">
        <v>0</v>
      </c>
      <c r="AV491" s="8">
        <v>0</v>
      </c>
      <c r="AW491" s="8">
        <v>0</v>
      </c>
      <c r="AX491" s="8">
        <v>0</v>
      </c>
      <c r="AY491" s="8">
        <v>0</v>
      </c>
      <c r="AZ491" s="8">
        <v>0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</row>
    <row r="492" spans="1:57" s="8" customFormat="1" ht="12" customHeight="1" x14ac:dyDescent="0.25">
      <c r="A492" s="8" t="s">
        <v>116</v>
      </c>
      <c r="B492" s="8">
        <v>9</v>
      </c>
      <c r="C492" s="8">
        <v>9</v>
      </c>
      <c r="D492" s="8">
        <v>14</v>
      </c>
      <c r="E492" s="8">
        <v>21</v>
      </c>
      <c r="F492" s="8">
        <v>25</v>
      </c>
      <c r="G492" s="8">
        <v>22</v>
      </c>
      <c r="H492" s="8">
        <v>17</v>
      </c>
      <c r="I492" s="8">
        <v>13</v>
      </c>
      <c r="J492" s="8">
        <v>15</v>
      </c>
      <c r="K492" s="8">
        <v>11</v>
      </c>
      <c r="L492" s="8">
        <v>13</v>
      </c>
      <c r="M492" s="8">
        <v>20</v>
      </c>
      <c r="N492" s="8">
        <v>18</v>
      </c>
      <c r="O492" s="8">
        <v>12</v>
      </c>
      <c r="P492" s="8">
        <v>17</v>
      </c>
      <c r="Q492" s="8">
        <v>26</v>
      </c>
      <c r="R492" s="8">
        <v>17</v>
      </c>
      <c r="S492" s="8">
        <v>20</v>
      </c>
      <c r="T492" s="8">
        <v>11</v>
      </c>
      <c r="U492" s="8">
        <v>14</v>
      </c>
      <c r="V492" s="8">
        <v>12</v>
      </c>
      <c r="W492" s="8">
        <v>13</v>
      </c>
      <c r="X492" s="8">
        <v>12</v>
      </c>
      <c r="Y492" s="8">
        <v>11</v>
      </c>
      <c r="Z492" s="8">
        <v>10</v>
      </c>
      <c r="AA492" s="40">
        <v>13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>
        <v>0</v>
      </c>
      <c r="AK492" s="8">
        <v>0</v>
      </c>
      <c r="AL492" s="8">
        <v>0</v>
      </c>
      <c r="AM492" s="8">
        <v>0</v>
      </c>
      <c r="AN492" s="8">
        <v>0</v>
      </c>
      <c r="AO492" s="8">
        <v>0</v>
      </c>
      <c r="AP492" s="8">
        <v>0</v>
      </c>
      <c r="AQ492" s="8">
        <v>0</v>
      </c>
      <c r="AR492" s="8">
        <v>0</v>
      </c>
      <c r="AS492" s="8">
        <v>0</v>
      </c>
      <c r="AT492" s="8">
        <v>0</v>
      </c>
      <c r="AU492" s="8">
        <v>0</v>
      </c>
      <c r="AV492" s="8">
        <v>0</v>
      </c>
      <c r="AW492" s="8">
        <v>0</v>
      </c>
      <c r="AX492" s="8">
        <v>0</v>
      </c>
      <c r="AY492" s="8">
        <v>0</v>
      </c>
      <c r="AZ492" s="8">
        <v>0</v>
      </c>
      <c r="BA492" s="8">
        <v>0</v>
      </c>
      <c r="BB492" s="8">
        <v>0</v>
      </c>
      <c r="BC492" s="8">
        <v>0</v>
      </c>
      <c r="BD492" s="8">
        <v>0</v>
      </c>
      <c r="BE492" s="8">
        <v>0</v>
      </c>
    </row>
    <row r="493" spans="1:57" s="8" customFormat="1" ht="12" customHeight="1" x14ac:dyDescent="0.25">
      <c r="A493" s="8" t="s">
        <v>117</v>
      </c>
      <c r="B493" s="8">
        <v>2</v>
      </c>
      <c r="C493" s="8">
        <v>2</v>
      </c>
      <c r="D493" s="8">
        <v>2</v>
      </c>
      <c r="E493" s="8">
        <v>4</v>
      </c>
      <c r="F493" s="8">
        <v>5</v>
      </c>
      <c r="G493" s="8">
        <v>4</v>
      </c>
      <c r="H493" s="8">
        <v>16</v>
      </c>
      <c r="I493" s="8">
        <v>23</v>
      </c>
      <c r="J493" s="8">
        <v>0</v>
      </c>
      <c r="K493" s="8">
        <v>1</v>
      </c>
      <c r="L493" s="8">
        <v>5</v>
      </c>
      <c r="M493" s="8">
        <v>20</v>
      </c>
      <c r="N493" s="8">
        <v>34</v>
      </c>
      <c r="O493" s="8">
        <v>20</v>
      </c>
      <c r="P493" s="8">
        <v>20</v>
      </c>
      <c r="Q493" s="8">
        <v>23</v>
      </c>
      <c r="R493" s="8">
        <v>20</v>
      </c>
      <c r="S493" s="8">
        <v>22</v>
      </c>
      <c r="T493" s="8">
        <v>29</v>
      </c>
      <c r="U493" s="8">
        <v>20</v>
      </c>
      <c r="V493" s="8">
        <v>24</v>
      </c>
      <c r="W493" s="8">
        <v>14</v>
      </c>
      <c r="X493" s="8">
        <v>13</v>
      </c>
      <c r="Y493" s="8">
        <v>15</v>
      </c>
      <c r="Z493" s="8">
        <v>15</v>
      </c>
      <c r="AA493" s="40">
        <v>3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  <c r="AK493" s="8">
        <v>0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8">
        <v>0</v>
      </c>
      <c r="AR493" s="8">
        <v>0</v>
      </c>
      <c r="AS493" s="8">
        <v>0</v>
      </c>
      <c r="AT493" s="8">
        <v>0</v>
      </c>
      <c r="AU493" s="8">
        <v>0</v>
      </c>
      <c r="AV493" s="8">
        <v>0</v>
      </c>
      <c r="AW493" s="8">
        <v>0</v>
      </c>
      <c r="AX493" s="8">
        <v>0</v>
      </c>
      <c r="AY493" s="8">
        <v>0</v>
      </c>
      <c r="AZ493" s="8">
        <v>0</v>
      </c>
      <c r="BA493" s="8">
        <v>0</v>
      </c>
      <c r="BB493" s="8">
        <v>0</v>
      </c>
      <c r="BC493" s="8">
        <v>0</v>
      </c>
      <c r="BD493" s="8">
        <v>0</v>
      </c>
      <c r="BE493" s="8">
        <v>0</v>
      </c>
    </row>
    <row r="494" spans="1:57" s="8" customFormat="1" ht="12" customHeight="1" x14ac:dyDescent="0.25">
      <c r="A494" s="8" t="s">
        <v>118</v>
      </c>
      <c r="B494" s="8">
        <v>5</v>
      </c>
      <c r="C494" s="8">
        <v>5</v>
      </c>
      <c r="D494" s="8">
        <v>7</v>
      </c>
      <c r="E494" s="8">
        <v>12</v>
      </c>
      <c r="F494" s="8">
        <v>14</v>
      </c>
      <c r="G494" s="8">
        <v>12</v>
      </c>
      <c r="H494" s="8">
        <v>7</v>
      </c>
      <c r="I494" s="8">
        <v>10</v>
      </c>
      <c r="J494" s="8">
        <v>15</v>
      </c>
      <c r="K494" s="8">
        <v>8</v>
      </c>
      <c r="L494" s="8">
        <v>6</v>
      </c>
      <c r="M494" s="8">
        <v>8</v>
      </c>
      <c r="N494" s="8">
        <v>10</v>
      </c>
      <c r="O494" s="8">
        <v>7</v>
      </c>
      <c r="P494" s="8">
        <v>6</v>
      </c>
      <c r="Q494" s="8">
        <v>12</v>
      </c>
      <c r="R494" s="8">
        <v>15</v>
      </c>
      <c r="S494" s="8">
        <v>21</v>
      </c>
      <c r="T494" s="8">
        <v>8</v>
      </c>
      <c r="U494" s="8">
        <v>20</v>
      </c>
      <c r="V494" s="8">
        <v>18</v>
      </c>
      <c r="W494" s="8">
        <v>7</v>
      </c>
      <c r="X494" s="8">
        <v>9</v>
      </c>
      <c r="Y494" s="8">
        <v>15</v>
      </c>
      <c r="Z494" s="8">
        <v>5</v>
      </c>
      <c r="AA494" s="40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  <c r="AK494" s="8">
        <v>0</v>
      </c>
      <c r="AL494" s="8">
        <v>0</v>
      </c>
      <c r="AM494" s="8">
        <v>0</v>
      </c>
      <c r="AN494" s="8">
        <v>0</v>
      </c>
      <c r="AO494" s="8">
        <v>0</v>
      </c>
      <c r="AP494" s="8">
        <v>0</v>
      </c>
      <c r="AQ494" s="8">
        <v>0</v>
      </c>
      <c r="AR494" s="8">
        <v>0</v>
      </c>
      <c r="AS494" s="8">
        <v>0</v>
      </c>
      <c r="AT494" s="8">
        <v>0</v>
      </c>
      <c r="AU494" s="8">
        <v>0</v>
      </c>
      <c r="AV494" s="8">
        <v>0</v>
      </c>
      <c r="AW494" s="8">
        <v>0</v>
      </c>
      <c r="AX494" s="8">
        <v>0</v>
      </c>
      <c r="AY494" s="8">
        <v>0</v>
      </c>
      <c r="AZ494" s="8">
        <v>0</v>
      </c>
      <c r="BA494" s="8">
        <v>0</v>
      </c>
      <c r="BB494" s="8">
        <v>0</v>
      </c>
      <c r="BC494" s="8">
        <v>0</v>
      </c>
      <c r="BD494" s="8">
        <v>0</v>
      </c>
      <c r="BE494" s="8">
        <v>0</v>
      </c>
    </row>
    <row r="495" spans="1:57" s="8" customFormat="1" ht="12" customHeight="1" x14ac:dyDescent="0.25">
      <c r="A495" s="8" t="s">
        <v>119</v>
      </c>
      <c r="B495" s="8">
        <v>48</v>
      </c>
      <c r="C495" s="8">
        <v>51</v>
      </c>
      <c r="D495" s="8">
        <v>64</v>
      </c>
      <c r="E495" s="8">
        <v>77</v>
      </c>
      <c r="F495" s="8">
        <v>78</v>
      </c>
      <c r="G495" s="8">
        <v>61</v>
      </c>
      <c r="H495" s="8">
        <v>42</v>
      </c>
      <c r="I495" s="8">
        <v>29</v>
      </c>
      <c r="J495" s="8">
        <v>20</v>
      </c>
      <c r="K495" s="8">
        <v>10</v>
      </c>
      <c r="L495" s="8">
        <v>3</v>
      </c>
      <c r="M495" s="8">
        <v>8</v>
      </c>
      <c r="N495" s="8">
        <v>11</v>
      </c>
      <c r="O495" s="8">
        <v>2</v>
      </c>
      <c r="P495" s="8">
        <v>11</v>
      </c>
      <c r="Q495" s="8">
        <v>9</v>
      </c>
      <c r="R495" s="8">
        <v>3</v>
      </c>
      <c r="S495" s="8">
        <v>12</v>
      </c>
      <c r="T495" s="8">
        <v>20</v>
      </c>
      <c r="U495" s="8">
        <v>21</v>
      </c>
      <c r="V495" s="8">
        <v>34</v>
      </c>
      <c r="W495" s="8">
        <v>22</v>
      </c>
      <c r="X495" s="8">
        <v>37</v>
      </c>
      <c r="Y495" s="8">
        <v>22</v>
      </c>
      <c r="Z495" s="8">
        <v>33</v>
      </c>
      <c r="AA495" s="40">
        <v>33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0</v>
      </c>
      <c r="AZ495" s="8">
        <v>0</v>
      </c>
      <c r="BA495" s="8">
        <v>0</v>
      </c>
      <c r="BB495" s="8">
        <v>0</v>
      </c>
      <c r="BC495" s="8">
        <v>0</v>
      </c>
      <c r="BD495" s="8">
        <v>0</v>
      </c>
      <c r="BE495" s="8">
        <v>0</v>
      </c>
    </row>
    <row r="496" spans="1:57" s="8" customFormat="1" ht="12" customHeight="1" x14ac:dyDescent="0.25">
      <c r="A496" s="8" t="s">
        <v>120</v>
      </c>
      <c r="B496" s="8">
        <v>2</v>
      </c>
      <c r="C496" s="8">
        <v>2</v>
      </c>
      <c r="D496" s="8">
        <v>3</v>
      </c>
      <c r="E496" s="8">
        <v>4</v>
      </c>
      <c r="F496" s="8">
        <v>4</v>
      </c>
      <c r="G496" s="8">
        <v>3</v>
      </c>
      <c r="H496" s="8">
        <v>8</v>
      </c>
      <c r="I496" s="8">
        <v>1</v>
      </c>
      <c r="J496" s="8">
        <v>0</v>
      </c>
      <c r="K496" s="8">
        <v>2</v>
      </c>
      <c r="L496" s="8">
        <v>0</v>
      </c>
      <c r="M496" s="8">
        <v>0</v>
      </c>
      <c r="N496" s="8">
        <v>8</v>
      </c>
      <c r="O496" s="8">
        <v>8</v>
      </c>
      <c r="P496" s="8">
        <v>2</v>
      </c>
      <c r="Q496" s="8">
        <v>0</v>
      </c>
      <c r="R496" s="8">
        <v>0</v>
      </c>
      <c r="S496" s="8">
        <v>0</v>
      </c>
      <c r="T496" s="8">
        <v>4</v>
      </c>
      <c r="U496" s="8">
        <v>7</v>
      </c>
      <c r="V496" s="8">
        <v>6</v>
      </c>
      <c r="W496" s="8">
        <v>11</v>
      </c>
      <c r="X496" s="8">
        <v>9</v>
      </c>
      <c r="Y496" s="8">
        <v>5</v>
      </c>
      <c r="Z496" s="8">
        <v>5</v>
      </c>
      <c r="AA496" s="40">
        <v>3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8">
        <v>0</v>
      </c>
      <c r="AU496" s="8">
        <v>0</v>
      </c>
      <c r="AV496" s="8">
        <v>0</v>
      </c>
      <c r="AW496" s="8">
        <v>0</v>
      </c>
      <c r="AX496" s="8">
        <v>0</v>
      </c>
      <c r="AY496" s="8">
        <v>0</v>
      </c>
      <c r="AZ496" s="8">
        <v>0</v>
      </c>
      <c r="BA496" s="8">
        <v>0</v>
      </c>
      <c r="BB496" s="8">
        <v>0</v>
      </c>
      <c r="BC496" s="8">
        <v>0</v>
      </c>
      <c r="BD496" s="8">
        <v>0</v>
      </c>
      <c r="BE496" s="8">
        <v>0</v>
      </c>
    </row>
    <row r="497" spans="1:57" s="8" customFormat="1" ht="12" customHeight="1" x14ac:dyDescent="0.25">
      <c r="A497" s="8" t="s">
        <v>121</v>
      </c>
      <c r="B497" s="8">
        <v>2</v>
      </c>
      <c r="C497" s="8">
        <v>2</v>
      </c>
      <c r="D497" s="8">
        <v>2</v>
      </c>
      <c r="E497" s="8">
        <v>3</v>
      </c>
      <c r="F497" s="8">
        <v>3</v>
      </c>
      <c r="G497" s="8">
        <v>2</v>
      </c>
      <c r="H497" s="8">
        <v>2</v>
      </c>
      <c r="I497" s="8">
        <v>0</v>
      </c>
      <c r="J497" s="8">
        <v>0</v>
      </c>
      <c r="K497" s="8">
        <v>0</v>
      </c>
      <c r="L497" s="8">
        <v>0</v>
      </c>
      <c r="M497" s="8">
        <v>6</v>
      </c>
      <c r="N497" s="8">
        <v>3</v>
      </c>
      <c r="O497" s="8">
        <v>9</v>
      </c>
      <c r="P497" s="8">
        <v>5</v>
      </c>
      <c r="Q497" s="8">
        <v>1</v>
      </c>
      <c r="R497" s="8">
        <v>5</v>
      </c>
      <c r="S497" s="8">
        <v>13</v>
      </c>
      <c r="T497" s="8">
        <v>10</v>
      </c>
      <c r="U497" s="8">
        <v>14</v>
      </c>
      <c r="V497" s="8">
        <v>13</v>
      </c>
      <c r="W497" s="8">
        <v>11</v>
      </c>
      <c r="X497" s="8">
        <v>7</v>
      </c>
      <c r="Y497" s="8">
        <v>5</v>
      </c>
      <c r="Z497" s="8">
        <v>3</v>
      </c>
      <c r="AA497" s="40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0</v>
      </c>
      <c r="AV497" s="8">
        <v>0</v>
      </c>
      <c r="AW497" s="8">
        <v>0</v>
      </c>
      <c r="AX497" s="8">
        <v>0</v>
      </c>
      <c r="AY497" s="8">
        <v>0</v>
      </c>
      <c r="AZ497" s="8">
        <v>0</v>
      </c>
      <c r="BA497" s="8">
        <v>0</v>
      </c>
      <c r="BB497" s="8">
        <v>0</v>
      </c>
      <c r="BC497" s="8">
        <v>0</v>
      </c>
      <c r="BD497" s="8">
        <v>0</v>
      </c>
      <c r="BE497" s="8">
        <v>0</v>
      </c>
    </row>
    <row r="498" spans="1:57" s="8" customFormat="1" ht="12" customHeight="1" x14ac:dyDescent="0.25">
      <c r="A498" s="8" t="s">
        <v>122</v>
      </c>
      <c r="B498" s="8">
        <v>45</v>
      </c>
      <c r="C498" s="8">
        <v>47</v>
      </c>
      <c r="D498" s="8">
        <v>60</v>
      </c>
      <c r="E498" s="8">
        <v>72</v>
      </c>
      <c r="F498" s="8">
        <v>72</v>
      </c>
      <c r="G498" s="8">
        <v>57</v>
      </c>
      <c r="H498" s="8">
        <v>46</v>
      </c>
      <c r="I498" s="8">
        <v>44</v>
      </c>
      <c r="J498" s="8">
        <v>33</v>
      </c>
      <c r="K498" s="8">
        <v>38</v>
      </c>
      <c r="L498" s="8">
        <v>26</v>
      </c>
      <c r="M498" s="8">
        <v>35</v>
      </c>
      <c r="N498" s="8">
        <v>29</v>
      </c>
      <c r="O498" s="8">
        <v>27</v>
      </c>
      <c r="P498" s="8">
        <v>29</v>
      </c>
      <c r="Q498" s="8">
        <v>36</v>
      </c>
      <c r="R498" s="8">
        <v>31</v>
      </c>
      <c r="S498" s="8">
        <v>43</v>
      </c>
      <c r="T498" s="8">
        <v>38</v>
      </c>
      <c r="U498" s="8">
        <v>48</v>
      </c>
      <c r="V498" s="8">
        <v>55</v>
      </c>
      <c r="W498" s="8">
        <v>76</v>
      </c>
      <c r="X498" s="8">
        <v>46</v>
      </c>
      <c r="Y498" s="8">
        <v>58</v>
      </c>
      <c r="Z498" s="8">
        <v>78</v>
      </c>
      <c r="AA498" s="40">
        <v>37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  <c r="AK498" s="8">
        <v>0</v>
      </c>
      <c r="AL498" s="8">
        <v>0</v>
      </c>
      <c r="AM498" s="8">
        <v>0</v>
      </c>
      <c r="AN498" s="8">
        <v>0</v>
      </c>
      <c r="AO498" s="8">
        <v>0</v>
      </c>
      <c r="AP498" s="8">
        <v>0</v>
      </c>
      <c r="AQ498" s="8">
        <v>0</v>
      </c>
      <c r="AR498" s="8">
        <v>0</v>
      </c>
      <c r="AS498" s="8">
        <v>0</v>
      </c>
      <c r="AT498" s="8">
        <v>0</v>
      </c>
      <c r="AU498" s="8">
        <v>0</v>
      </c>
      <c r="AV498" s="8">
        <v>0</v>
      </c>
      <c r="AW498" s="8">
        <v>0</v>
      </c>
      <c r="AX498" s="8">
        <v>0</v>
      </c>
      <c r="AY498" s="8">
        <v>0</v>
      </c>
      <c r="AZ498" s="8">
        <v>0</v>
      </c>
      <c r="BA498" s="8">
        <v>0</v>
      </c>
      <c r="BB498" s="8">
        <v>0</v>
      </c>
      <c r="BC498" s="8">
        <v>0</v>
      </c>
      <c r="BD498" s="8">
        <v>0</v>
      </c>
      <c r="BE498" s="8">
        <v>0</v>
      </c>
    </row>
    <row r="499" spans="1:57" s="8" customFormat="1" ht="12" customHeight="1" x14ac:dyDescent="0.25">
      <c r="A499" s="8" t="s">
        <v>123</v>
      </c>
      <c r="B499" s="8">
        <v>6</v>
      </c>
      <c r="C499" s="8">
        <v>6</v>
      </c>
      <c r="D499" s="8">
        <v>7</v>
      </c>
      <c r="E499" s="8">
        <v>9</v>
      </c>
      <c r="F499" s="8">
        <v>9</v>
      </c>
      <c r="G499" s="8">
        <v>7</v>
      </c>
      <c r="H499" s="8">
        <v>1</v>
      </c>
      <c r="I499" s="8">
        <v>17</v>
      </c>
      <c r="J499" s="8">
        <v>15</v>
      </c>
      <c r="K499" s="8">
        <v>14</v>
      </c>
      <c r="L499" s="8">
        <v>13</v>
      </c>
      <c r="M499" s="8">
        <v>10</v>
      </c>
      <c r="N499" s="8">
        <v>10</v>
      </c>
      <c r="O499" s="8">
        <v>8</v>
      </c>
      <c r="P499" s="8">
        <v>9</v>
      </c>
      <c r="Q499" s="8">
        <v>10</v>
      </c>
      <c r="R499" s="8">
        <v>14</v>
      </c>
      <c r="S499" s="8">
        <v>25</v>
      </c>
      <c r="T499" s="8">
        <v>15</v>
      </c>
      <c r="U499" s="8">
        <v>21</v>
      </c>
      <c r="V499" s="8">
        <v>19</v>
      </c>
      <c r="W499" s="8">
        <v>20</v>
      </c>
      <c r="X499" s="8">
        <v>11</v>
      </c>
      <c r="Y499" s="8">
        <v>7</v>
      </c>
      <c r="Z499" s="8">
        <v>17</v>
      </c>
      <c r="AA499" s="40">
        <v>9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0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8">
        <v>0</v>
      </c>
      <c r="AR499" s="8">
        <v>0</v>
      </c>
      <c r="AS499" s="8">
        <v>0</v>
      </c>
      <c r="AT499" s="8">
        <v>0</v>
      </c>
      <c r="AU499" s="8">
        <v>0</v>
      </c>
      <c r="AV499" s="8">
        <v>0</v>
      </c>
      <c r="AW499" s="8">
        <v>0</v>
      </c>
      <c r="AX499" s="8">
        <v>0</v>
      </c>
      <c r="AY499" s="8">
        <v>0</v>
      </c>
      <c r="AZ499" s="8">
        <v>0</v>
      </c>
      <c r="BA499" s="8">
        <v>0</v>
      </c>
      <c r="BB499" s="8">
        <v>0</v>
      </c>
      <c r="BC499" s="8">
        <v>0</v>
      </c>
      <c r="BD499" s="8">
        <v>0</v>
      </c>
      <c r="BE499" s="8">
        <v>0</v>
      </c>
    </row>
    <row r="500" spans="1:57" s="8" customFormat="1" ht="12" customHeight="1" x14ac:dyDescent="0.25">
      <c r="A500" s="8" t="s">
        <v>124</v>
      </c>
      <c r="B500" s="8">
        <v>3</v>
      </c>
      <c r="C500" s="8">
        <v>3</v>
      </c>
      <c r="D500" s="8">
        <v>4</v>
      </c>
      <c r="E500" s="8">
        <v>5</v>
      </c>
      <c r="F500" s="8">
        <v>5</v>
      </c>
      <c r="G500" s="8">
        <v>4</v>
      </c>
      <c r="H500" s="8">
        <v>0</v>
      </c>
      <c r="I500" s="8">
        <v>5</v>
      </c>
      <c r="J500" s="8">
        <v>7</v>
      </c>
      <c r="K500" s="8">
        <v>5</v>
      </c>
      <c r="L500" s="8">
        <v>5</v>
      </c>
      <c r="M500" s="8">
        <v>5</v>
      </c>
      <c r="N500" s="8">
        <v>4</v>
      </c>
      <c r="O500" s="8">
        <v>8</v>
      </c>
      <c r="P500" s="8">
        <v>7</v>
      </c>
      <c r="Q500" s="8">
        <v>7</v>
      </c>
      <c r="R500" s="8">
        <v>11</v>
      </c>
      <c r="S500" s="8">
        <v>5</v>
      </c>
      <c r="T500" s="8">
        <v>5</v>
      </c>
      <c r="U500" s="8">
        <v>10</v>
      </c>
      <c r="V500" s="8">
        <v>7</v>
      </c>
      <c r="W500" s="8">
        <v>3</v>
      </c>
      <c r="X500" s="8">
        <v>4</v>
      </c>
      <c r="Y500" s="8">
        <v>8</v>
      </c>
      <c r="Z500" s="8">
        <v>4</v>
      </c>
      <c r="AA500" s="40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  <c r="AK500" s="8">
        <v>0</v>
      </c>
      <c r="AL500" s="8">
        <v>0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8">
        <v>0</v>
      </c>
      <c r="AU500" s="8">
        <v>0</v>
      </c>
      <c r="AV500" s="8">
        <v>0</v>
      </c>
      <c r="AW500" s="8">
        <v>0</v>
      </c>
      <c r="AX500" s="8">
        <v>0</v>
      </c>
      <c r="AY500" s="8">
        <v>0</v>
      </c>
      <c r="AZ500" s="8">
        <v>0</v>
      </c>
      <c r="BA500" s="8">
        <v>0</v>
      </c>
      <c r="BB500" s="8">
        <v>0</v>
      </c>
      <c r="BC500" s="8">
        <v>0</v>
      </c>
      <c r="BD500" s="8">
        <v>0</v>
      </c>
      <c r="BE500" s="8">
        <v>0</v>
      </c>
    </row>
    <row r="501" spans="1:57" s="8" customFormat="1" ht="12" customHeight="1" x14ac:dyDescent="0.25">
      <c r="A501" s="8" t="s">
        <v>125</v>
      </c>
      <c r="B501" s="8">
        <v>6</v>
      </c>
      <c r="C501" s="8">
        <v>6</v>
      </c>
      <c r="D501" s="8">
        <v>7</v>
      </c>
      <c r="E501" s="8">
        <v>9</v>
      </c>
      <c r="F501" s="8">
        <v>9</v>
      </c>
      <c r="G501" s="8">
        <v>7</v>
      </c>
      <c r="H501" s="8">
        <v>7</v>
      </c>
      <c r="I501" s="8">
        <v>6</v>
      </c>
      <c r="J501" s="8">
        <v>2</v>
      </c>
      <c r="K501" s="8">
        <v>2</v>
      </c>
      <c r="L501" s="8">
        <v>5</v>
      </c>
      <c r="M501" s="8">
        <v>4</v>
      </c>
      <c r="N501" s="8">
        <v>7</v>
      </c>
      <c r="O501" s="8">
        <v>3</v>
      </c>
      <c r="P501" s="8">
        <v>5</v>
      </c>
      <c r="Q501" s="8">
        <v>7</v>
      </c>
      <c r="R501" s="8">
        <v>11</v>
      </c>
      <c r="S501" s="8">
        <v>5</v>
      </c>
      <c r="T501" s="8">
        <v>8</v>
      </c>
      <c r="U501" s="8">
        <v>8</v>
      </c>
      <c r="V501" s="8">
        <v>16</v>
      </c>
      <c r="W501" s="8">
        <v>7</v>
      </c>
      <c r="X501" s="8">
        <v>12</v>
      </c>
      <c r="Y501" s="8">
        <v>10</v>
      </c>
      <c r="Z501" s="8">
        <v>7</v>
      </c>
      <c r="AA501" s="40">
        <v>3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  <c r="AK501" s="8">
        <v>0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0</v>
      </c>
      <c r="AV501" s="8">
        <v>0</v>
      </c>
      <c r="AW501" s="8">
        <v>0</v>
      </c>
      <c r="AX501" s="8">
        <v>0</v>
      </c>
      <c r="AY501" s="8">
        <v>0</v>
      </c>
      <c r="AZ501" s="8">
        <v>0</v>
      </c>
      <c r="BA501" s="8">
        <v>0</v>
      </c>
      <c r="BB501" s="8">
        <v>0</v>
      </c>
      <c r="BC501" s="8">
        <v>0</v>
      </c>
      <c r="BD501" s="8">
        <v>0</v>
      </c>
      <c r="BE501" s="8">
        <v>0</v>
      </c>
    </row>
    <row r="502" spans="1:57" s="8" customFormat="1" ht="12" customHeight="1" x14ac:dyDescent="0.25">
      <c r="A502" s="8" t="s">
        <v>126</v>
      </c>
      <c r="B502" s="8">
        <v>0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2</v>
      </c>
      <c r="L502" s="8">
        <v>0</v>
      </c>
      <c r="M502" s="8">
        <v>0</v>
      </c>
      <c r="N502" s="8">
        <v>0</v>
      </c>
      <c r="O502" s="8">
        <v>4</v>
      </c>
      <c r="P502" s="8">
        <v>7</v>
      </c>
      <c r="Q502" s="8">
        <v>2</v>
      </c>
      <c r="R502" s="8">
        <v>4</v>
      </c>
      <c r="S502" s="8">
        <v>9</v>
      </c>
      <c r="T502" s="8">
        <v>5</v>
      </c>
      <c r="U502" s="8">
        <v>6</v>
      </c>
      <c r="V502" s="8">
        <v>4</v>
      </c>
      <c r="W502" s="8">
        <v>2</v>
      </c>
      <c r="X502" s="8">
        <v>1</v>
      </c>
      <c r="Y502" s="8">
        <v>1</v>
      </c>
      <c r="Z502" s="8">
        <v>2</v>
      </c>
      <c r="AA502" s="40">
        <v>1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  <c r="AK502" s="8">
        <v>0</v>
      </c>
      <c r="AL502" s="8">
        <v>0</v>
      </c>
      <c r="AM502" s="8">
        <v>0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8">
        <v>0</v>
      </c>
      <c r="AU502" s="8">
        <v>0</v>
      </c>
      <c r="AV502" s="8">
        <v>0</v>
      </c>
      <c r="AW502" s="8">
        <v>0</v>
      </c>
      <c r="AX502" s="8">
        <v>0</v>
      </c>
      <c r="AY502" s="8">
        <v>0</v>
      </c>
      <c r="AZ502" s="8">
        <v>0</v>
      </c>
      <c r="BA502" s="8">
        <v>0</v>
      </c>
      <c r="BB502" s="8">
        <v>0</v>
      </c>
      <c r="BC502" s="8">
        <v>0</v>
      </c>
      <c r="BD502" s="8">
        <v>0</v>
      </c>
      <c r="BE502" s="8">
        <v>0</v>
      </c>
    </row>
    <row r="503" spans="1:57" s="8" customFormat="1" ht="12" customHeight="1" x14ac:dyDescent="0.25">
      <c r="A503" s="8" t="s">
        <v>127</v>
      </c>
      <c r="B503" s="8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2</v>
      </c>
      <c r="J503" s="8">
        <v>2</v>
      </c>
      <c r="K503" s="8">
        <v>2</v>
      </c>
      <c r="L503" s="8">
        <v>0</v>
      </c>
      <c r="M503" s="8">
        <v>0</v>
      </c>
      <c r="N503" s="8">
        <v>1</v>
      </c>
      <c r="O503" s="8">
        <v>0</v>
      </c>
      <c r="P503" s="8">
        <v>0</v>
      </c>
      <c r="Q503" s="8">
        <v>2</v>
      </c>
      <c r="R503" s="8">
        <v>1</v>
      </c>
      <c r="S503" s="8">
        <v>5</v>
      </c>
      <c r="T503" s="8">
        <v>4</v>
      </c>
      <c r="U503" s="8">
        <v>5</v>
      </c>
      <c r="V503" s="8">
        <v>0</v>
      </c>
      <c r="W503" s="8">
        <v>2</v>
      </c>
      <c r="X503" s="8">
        <v>0</v>
      </c>
      <c r="Y503" s="8">
        <v>2</v>
      </c>
      <c r="Z503" s="8">
        <v>3</v>
      </c>
      <c r="AA503" s="40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0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</row>
    <row r="504" spans="1:57" s="8" customFormat="1" ht="12" customHeight="1" x14ac:dyDescent="0.25">
      <c r="A504" s="8" t="s">
        <v>128</v>
      </c>
      <c r="B504" s="8">
        <v>3</v>
      </c>
      <c r="C504" s="8">
        <v>3</v>
      </c>
      <c r="D504" s="8">
        <v>4</v>
      </c>
      <c r="E504" s="8">
        <v>5</v>
      </c>
      <c r="F504" s="8">
        <v>5</v>
      </c>
      <c r="G504" s="8">
        <v>4</v>
      </c>
      <c r="H504" s="8">
        <v>14</v>
      </c>
      <c r="I504" s="8">
        <v>6</v>
      </c>
      <c r="J504" s="8">
        <v>10</v>
      </c>
      <c r="K504" s="8">
        <v>5</v>
      </c>
      <c r="L504" s="8">
        <v>11</v>
      </c>
      <c r="M504" s="8">
        <v>23</v>
      </c>
      <c r="N504" s="8">
        <v>26</v>
      </c>
      <c r="O504" s="8">
        <v>26</v>
      </c>
      <c r="P504" s="8">
        <v>6</v>
      </c>
      <c r="Q504" s="8">
        <v>22</v>
      </c>
      <c r="R504" s="8">
        <v>28</v>
      </c>
      <c r="S504" s="8">
        <v>42</v>
      </c>
      <c r="T504" s="8">
        <v>57</v>
      </c>
      <c r="U504" s="8">
        <v>62</v>
      </c>
      <c r="V504" s="8">
        <v>49</v>
      </c>
      <c r="W504" s="8">
        <v>53</v>
      </c>
      <c r="X504" s="8">
        <v>72</v>
      </c>
      <c r="Y504" s="8">
        <v>91</v>
      </c>
      <c r="Z504" s="8">
        <v>46</v>
      </c>
      <c r="AA504" s="40">
        <v>6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  <c r="AK504" s="8">
        <v>0</v>
      </c>
      <c r="AL504" s="8">
        <v>0</v>
      </c>
      <c r="AM504" s="8">
        <v>0</v>
      </c>
      <c r="AN504" s="8">
        <v>0</v>
      </c>
      <c r="AO504" s="8">
        <v>0</v>
      </c>
      <c r="AP504" s="8">
        <v>0</v>
      </c>
      <c r="AQ504" s="8">
        <v>0</v>
      </c>
      <c r="AR504" s="8">
        <v>0</v>
      </c>
      <c r="AS504" s="8">
        <v>0</v>
      </c>
      <c r="AT504" s="8">
        <v>0</v>
      </c>
      <c r="AU504" s="8">
        <v>0</v>
      </c>
      <c r="AV504" s="8">
        <v>0</v>
      </c>
      <c r="AW504" s="8">
        <v>0</v>
      </c>
      <c r="AX504" s="8">
        <v>0</v>
      </c>
      <c r="AY504" s="8">
        <v>0</v>
      </c>
      <c r="AZ504" s="8">
        <v>0</v>
      </c>
      <c r="BA504" s="8">
        <v>0</v>
      </c>
      <c r="BB504" s="8">
        <v>0</v>
      </c>
      <c r="BC504" s="8">
        <v>0</v>
      </c>
      <c r="BD504" s="8">
        <v>0</v>
      </c>
      <c r="BE504" s="8">
        <v>0</v>
      </c>
    </row>
    <row r="505" spans="1:57" s="8" customFormat="1" ht="12" customHeight="1" x14ac:dyDescent="0.25">
      <c r="A505" s="8" t="s">
        <v>129</v>
      </c>
      <c r="B505" s="8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3</v>
      </c>
      <c r="M505" s="8">
        <v>1</v>
      </c>
      <c r="N505" s="8">
        <v>21</v>
      </c>
      <c r="O505" s="8">
        <v>15</v>
      </c>
      <c r="P505" s="8">
        <v>8</v>
      </c>
      <c r="Q505" s="8">
        <v>3</v>
      </c>
      <c r="R505" s="8">
        <v>0</v>
      </c>
      <c r="S505" s="8">
        <v>8</v>
      </c>
      <c r="T505" s="8">
        <v>7</v>
      </c>
      <c r="U505" s="8">
        <v>7</v>
      </c>
      <c r="V505" s="8">
        <v>3</v>
      </c>
      <c r="W505" s="8">
        <v>1</v>
      </c>
      <c r="X505" s="8">
        <v>5</v>
      </c>
      <c r="Y505" s="8">
        <v>2</v>
      </c>
      <c r="Z505" s="8">
        <v>0</v>
      </c>
      <c r="AA505" s="40">
        <v>2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</row>
    <row r="506" spans="1:57" s="8" customFormat="1" ht="12" customHeight="1" x14ac:dyDescent="0.25">
      <c r="A506" s="8" t="s">
        <v>130</v>
      </c>
      <c r="B506" s="8">
        <v>7</v>
      </c>
      <c r="C506" s="8">
        <v>7</v>
      </c>
      <c r="D506" s="8">
        <v>9</v>
      </c>
      <c r="E506" s="8">
        <v>11</v>
      </c>
      <c r="F506" s="8">
        <v>11</v>
      </c>
      <c r="G506" s="8">
        <v>9</v>
      </c>
      <c r="H506" s="8">
        <v>27</v>
      </c>
      <c r="I506" s="8">
        <v>20</v>
      </c>
      <c r="J506" s="8">
        <v>21</v>
      </c>
      <c r="K506" s="8">
        <v>23</v>
      </c>
      <c r="L506" s="8">
        <v>27</v>
      </c>
      <c r="M506" s="8">
        <v>20</v>
      </c>
      <c r="N506" s="8">
        <v>19</v>
      </c>
      <c r="O506" s="8">
        <v>20</v>
      </c>
      <c r="P506" s="8">
        <v>31</v>
      </c>
      <c r="Q506" s="8">
        <v>21</v>
      </c>
      <c r="R506" s="8">
        <v>21</v>
      </c>
      <c r="S506" s="8">
        <v>30</v>
      </c>
      <c r="T506" s="8">
        <v>53</v>
      </c>
      <c r="U506" s="8">
        <v>50</v>
      </c>
      <c r="V506" s="8">
        <v>67</v>
      </c>
      <c r="W506" s="8">
        <v>42</v>
      </c>
      <c r="X506" s="8">
        <v>53</v>
      </c>
      <c r="Y506" s="8">
        <v>50</v>
      </c>
      <c r="Z506" s="8">
        <v>48</v>
      </c>
      <c r="AA506" s="40">
        <v>10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  <c r="AK506" s="8">
        <v>0</v>
      </c>
      <c r="AL506" s="8">
        <v>0</v>
      </c>
      <c r="AM506" s="8">
        <v>0</v>
      </c>
      <c r="AN506" s="8">
        <v>0</v>
      </c>
      <c r="AO506" s="8">
        <v>0</v>
      </c>
      <c r="AP506" s="8">
        <v>0</v>
      </c>
      <c r="AQ506" s="8">
        <v>0</v>
      </c>
      <c r="AR506" s="8">
        <v>0</v>
      </c>
      <c r="AS506" s="8">
        <v>0</v>
      </c>
      <c r="AT506" s="8">
        <v>0</v>
      </c>
      <c r="AU506" s="8">
        <v>0</v>
      </c>
      <c r="AV506" s="8">
        <v>0</v>
      </c>
      <c r="AW506" s="8">
        <v>0</v>
      </c>
      <c r="AX506" s="8">
        <v>0</v>
      </c>
      <c r="AY506" s="8">
        <v>0</v>
      </c>
      <c r="AZ506" s="8">
        <v>0</v>
      </c>
      <c r="BA506" s="8">
        <v>0</v>
      </c>
      <c r="BB506" s="8">
        <v>0</v>
      </c>
      <c r="BC506" s="8">
        <v>0</v>
      </c>
      <c r="BD506" s="8">
        <v>0</v>
      </c>
      <c r="BE506" s="8">
        <v>0</v>
      </c>
    </row>
    <row r="507" spans="1:57" s="8" customFormat="1" ht="12" customHeight="1" x14ac:dyDescent="0.25">
      <c r="A507" s="8" t="s">
        <v>131</v>
      </c>
      <c r="B507" s="8">
        <v>10</v>
      </c>
      <c r="C507" s="8">
        <v>11</v>
      </c>
      <c r="D507" s="8">
        <v>14</v>
      </c>
      <c r="E507" s="8">
        <v>16</v>
      </c>
      <c r="F507" s="8">
        <v>17</v>
      </c>
      <c r="G507" s="8">
        <v>13</v>
      </c>
      <c r="H507" s="8">
        <v>10</v>
      </c>
      <c r="I507" s="8">
        <v>13</v>
      </c>
      <c r="J507" s="8">
        <v>19</v>
      </c>
      <c r="K507" s="8">
        <v>13</v>
      </c>
      <c r="L507" s="8">
        <v>18</v>
      </c>
      <c r="M507" s="8">
        <v>39</v>
      </c>
      <c r="N507" s="8">
        <v>27</v>
      </c>
      <c r="O507" s="8">
        <v>25</v>
      </c>
      <c r="P507" s="8">
        <v>39</v>
      </c>
      <c r="Q507" s="8">
        <v>30</v>
      </c>
      <c r="R507" s="8">
        <v>28</v>
      </c>
      <c r="S507" s="8">
        <v>48</v>
      </c>
      <c r="T507" s="8">
        <v>46</v>
      </c>
      <c r="U507" s="8">
        <v>58</v>
      </c>
      <c r="V507" s="8">
        <v>65</v>
      </c>
      <c r="W507" s="8">
        <v>88</v>
      </c>
      <c r="X507" s="8">
        <v>82</v>
      </c>
      <c r="Y507" s="8">
        <v>54</v>
      </c>
      <c r="Z507" s="8">
        <v>35</v>
      </c>
      <c r="AA507" s="40">
        <v>12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</row>
    <row r="508" spans="1:57" s="8" customFormat="1" ht="12" customHeight="1" x14ac:dyDescent="0.25">
      <c r="A508" s="8" t="s">
        <v>132</v>
      </c>
      <c r="B508" s="8">
        <v>2</v>
      </c>
      <c r="C508" s="8">
        <v>2</v>
      </c>
      <c r="D508" s="8">
        <v>2</v>
      </c>
      <c r="E508" s="8">
        <v>3</v>
      </c>
      <c r="F508" s="8">
        <v>3</v>
      </c>
      <c r="G508" s="8">
        <v>2</v>
      </c>
      <c r="H508" s="8">
        <v>7</v>
      </c>
      <c r="I508" s="8">
        <v>4</v>
      </c>
      <c r="J508" s="8">
        <v>4</v>
      </c>
      <c r="K508" s="8">
        <v>9</v>
      </c>
      <c r="L508" s="8">
        <v>15</v>
      </c>
      <c r="M508" s="8">
        <v>5</v>
      </c>
      <c r="N508" s="8">
        <v>4</v>
      </c>
      <c r="O508" s="8">
        <v>0</v>
      </c>
      <c r="P508" s="8">
        <v>7</v>
      </c>
      <c r="Q508" s="8">
        <v>7</v>
      </c>
      <c r="R508" s="8">
        <v>19</v>
      </c>
      <c r="S508" s="8">
        <v>4</v>
      </c>
      <c r="T508" s="8">
        <v>9</v>
      </c>
      <c r="U508" s="8">
        <v>16</v>
      </c>
      <c r="V508" s="8">
        <v>15</v>
      </c>
      <c r="W508" s="8">
        <v>19</v>
      </c>
      <c r="X508" s="8">
        <v>13</v>
      </c>
      <c r="Y508" s="8">
        <v>8</v>
      </c>
      <c r="Z508" s="8">
        <v>19</v>
      </c>
      <c r="AA508" s="40">
        <v>4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  <c r="AK508" s="8">
        <v>0</v>
      </c>
      <c r="AL508" s="8">
        <v>0</v>
      </c>
      <c r="AM508" s="8">
        <v>0</v>
      </c>
      <c r="AN508" s="8">
        <v>0</v>
      </c>
      <c r="AO508" s="8">
        <v>0</v>
      </c>
      <c r="AP508" s="8">
        <v>0</v>
      </c>
      <c r="AQ508" s="8">
        <v>0</v>
      </c>
      <c r="AR508" s="8">
        <v>0</v>
      </c>
      <c r="AS508" s="8">
        <v>0</v>
      </c>
      <c r="AT508" s="8">
        <v>0</v>
      </c>
      <c r="AU508" s="8">
        <v>0</v>
      </c>
      <c r="AV508" s="8">
        <v>0</v>
      </c>
      <c r="AW508" s="8">
        <v>0</v>
      </c>
      <c r="AX508" s="8">
        <v>0</v>
      </c>
      <c r="AY508" s="8">
        <v>0</v>
      </c>
      <c r="AZ508" s="8">
        <v>0</v>
      </c>
      <c r="BA508" s="8">
        <v>0</v>
      </c>
      <c r="BB508" s="8">
        <v>0</v>
      </c>
      <c r="BC508" s="8">
        <v>0</v>
      </c>
      <c r="BD508" s="8">
        <v>0</v>
      </c>
      <c r="BE508" s="8">
        <v>0</v>
      </c>
    </row>
    <row r="509" spans="1:57" s="8" customFormat="1" ht="12" customHeight="1" x14ac:dyDescent="0.25">
      <c r="A509" s="8" t="s">
        <v>133</v>
      </c>
      <c r="B509" s="8">
        <v>1</v>
      </c>
      <c r="C509" s="8">
        <v>1</v>
      </c>
      <c r="D509" s="8">
        <v>1</v>
      </c>
      <c r="E509" s="8">
        <v>1</v>
      </c>
      <c r="F509" s="8">
        <v>1</v>
      </c>
      <c r="G509" s="8">
        <v>1</v>
      </c>
      <c r="H509" s="8">
        <v>2</v>
      </c>
      <c r="I509" s="8">
        <v>4</v>
      </c>
      <c r="J509" s="8">
        <v>0</v>
      </c>
      <c r="K509" s="8">
        <v>0</v>
      </c>
      <c r="L509" s="8">
        <v>1</v>
      </c>
      <c r="M509" s="8">
        <v>0</v>
      </c>
      <c r="N509" s="8">
        <v>2</v>
      </c>
      <c r="O509" s="8">
        <v>8</v>
      </c>
      <c r="P509" s="8">
        <v>0</v>
      </c>
      <c r="Q509" s="8">
        <v>2</v>
      </c>
      <c r="R509" s="8">
        <v>2</v>
      </c>
      <c r="S509" s="8">
        <v>4</v>
      </c>
      <c r="T509" s="8">
        <v>2</v>
      </c>
      <c r="U509" s="8">
        <v>2</v>
      </c>
      <c r="V509" s="8">
        <v>3</v>
      </c>
      <c r="W509" s="8">
        <v>6</v>
      </c>
      <c r="X509" s="8">
        <v>0</v>
      </c>
      <c r="Y509" s="8">
        <v>0</v>
      </c>
      <c r="Z509" s="8">
        <v>3</v>
      </c>
      <c r="AA509" s="40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8">
        <v>0</v>
      </c>
      <c r="AR509" s="8">
        <v>0</v>
      </c>
      <c r="AS509" s="8">
        <v>0</v>
      </c>
      <c r="AT509" s="8">
        <v>0</v>
      </c>
      <c r="AU509" s="8">
        <v>0</v>
      </c>
      <c r="AV509" s="8">
        <v>0</v>
      </c>
      <c r="AW509" s="8">
        <v>0</v>
      </c>
      <c r="AX509" s="8">
        <v>0</v>
      </c>
      <c r="AY509" s="8">
        <v>0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</row>
    <row r="510" spans="1:57" s="8" customFormat="1" ht="12" customHeight="1" x14ac:dyDescent="0.25">
      <c r="A510" s="8" t="s">
        <v>134</v>
      </c>
      <c r="B510" s="8">
        <v>0</v>
      </c>
      <c r="C510" s="8">
        <v>0</v>
      </c>
      <c r="D510" s="8">
        <v>0</v>
      </c>
      <c r="E510" s="8">
        <v>0</v>
      </c>
      <c r="F510" s="8">
        <v>0</v>
      </c>
      <c r="G510" s="8">
        <v>0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2</v>
      </c>
      <c r="N510" s="8">
        <v>0</v>
      </c>
      <c r="O510" s="8">
        <v>1</v>
      </c>
      <c r="P510" s="8">
        <v>1</v>
      </c>
      <c r="Q510" s="8">
        <v>0</v>
      </c>
      <c r="R510" s="8">
        <v>1</v>
      </c>
      <c r="S510" s="8">
        <v>1</v>
      </c>
      <c r="T510" s="8">
        <v>0</v>
      </c>
      <c r="U510" s="8">
        <v>0</v>
      </c>
      <c r="V510" s="8">
        <v>2</v>
      </c>
      <c r="W510" s="8">
        <v>3</v>
      </c>
      <c r="X510" s="8">
        <v>3</v>
      </c>
      <c r="Y510" s="8">
        <v>0</v>
      </c>
      <c r="Z510" s="8">
        <v>0</v>
      </c>
      <c r="AA510" s="40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  <c r="AK510" s="8">
        <v>0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8">
        <v>0</v>
      </c>
      <c r="AU510" s="8">
        <v>0</v>
      </c>
      <c r="AV510" s="8">
        <v>0</v>
      </c>
      <c r="AW510" s="8">
        <v>0</v>
      </c>
      <c r="AX510" s="8">
        <v>0</v>
      </c>
      <c r="AY510" s="8">
        <v>0</v>
      </c>
      <c r="AZ510" s="8">
        <v>0</v>
      </c>
      <c r="BA510" s="8">
        <v>0</v>
      </c>
      <c r="BB510" s="8">
        <v>0</v>
      </c>
      <c r="BC510" s="8">
        <v>0</v>
      </c>
      <c r="BD510" s="8">
        <v>0</v>
      </c>
      <c r="BE510" s="8">
        <v>0</v>
      </c>
    </row>
    <row r="511" spans="1:57" s="8" customFormat="1" ht="12" customHeight="1" x14ac:dyDescent="0.25">
      <c r="A511" s="8" t="s">
        <v>135</v>
      </c>
      <c r="B511" s="8">
        <v>17</v>
      </c>
      <c r="C511" s="8">
        <v>20</v>
      </c>
      <c r="D511" s="8">
        <v>26</v>
      </c>
      <c r="E511" s="8">
        <v>40</v>
      </c>
      <c r="F511" s="8">
        <v>59</v>
      </c>
      <c r="G511" s="8">
        <v>88</v>
      </c>
      <c r="H511" s="8">
        <v>123</v>
      </c>
      <c r="I511" s="8">
        <v>155</v>
      </c>
      <c r="J511" s="8">
        <v>288</v>
      </c>
      <c r="K511" s="8">
        <v>271</v>
      </c>
      <c r="L511" s="8">
        <v>173</v>
      </c>
      <c r="M511" s="8">
        <v>87</v>
      </c>
      <c r="N511" s="8">
        <v>98</v>
      </c>
      <c r="O511" s="8">
        <v>129</v>
      </c>
      <c r="P511" s="8">
        <v>54</v>
      </c>
      <c r="Q511" s="8">
        <v>35</v>
      </c>
      <c r="R511" s="8">
        <v>38</v>
      </c>
      <c r="S511" s="8">
        <v>11</v>
      </c>
      <c r="T511" s="8">
        <v>49</v>
      </c>
      <c r="U511" s="8">
        <v>108</v>
      </c>
      <c r="V511" s="8">
        <v>115</v>
      </c>
      <c r="W511" s="8">
        <v>105</v>
      </c>
      <c r="X511" s="8">
        <v>72</v>
      </c>
      <c r="Y511" s="8">
        <v>63</v>
      </c>
      <c r="Z511" s="8">
        <v>79</v>
      </c>
      <c r="AA511" s="40">
        <v>40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0</v>
      </c>
      <c r="AV511" s="8">
        <v>0</v>
      </c>
      <c r="AW511" s="8">
        <v>0</v>
      </c>
      <c r="AX511" s="8">
        <v>0</v>
      </c>
      <c r="AY511" s="8">
        <v>0</v>
      </c>
      <c r="AZ511" s="8">
        <v>0</v>
      </c>
      <c r="BA511" s="8">
        <v>0</v>
      </c>
      <c r="BB511" s="8">
        <v>0</v>
      </c>
      <c r="BC511" s="8">
        <v>0</v>
      </c>
      <c r="BD511" s="8">
        <v>0</v>
      </c>
      <c r="BE511" s="8">
        <v>0</v>
      </c>
    </row>
    <row r="512" spans="1:57" s="8" customFormat="1" ht="12" customHeight="1" x14ac:dyDescent="0.25">
      <c r="A512" s="8" t="s">
        <v>136</v>
      </c>
      <c r="B512" s="8">
        <v>0</v>
      </c>
      <c r="C512" s="8">
        <v>0</v>
      </c>
      <c r="D512" s="8">
        <v>0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8</v>
      </c>
      <c r="L512" s="8">
        <v>39</v>
      </c>
      <c r="M512" s="8">
        <v>17</v>
      </c>
      <c r="N512" s="8">
        <v>26</v>
      </c>
      <c r="O512" s="8">
        <v>5</v>
      </c>
      <c r="P512" s="8">
        <v>16</v>
      </c>
      <c r="Q512" s="8">
        <v>8</v>
      </c>
      <c r="R512" s="8">
        <v>20</v>
      </c>
      <c r="S512" s="8">
        <v>5</v>
      </c>
      <c r="T512" s="8">
        <v>14</v>
      </c>
      <c r="U512" s="8">
        <v>7</v>
      </c>
      <c r="V512" s="8">
        <v>14</v>
      </c>
      <c r="W512" s="8">
        <v>20</v>
      </c>
      <c r="X512" s="8">
        <v>16</v>
      </c>
      <c r="Y512" s="8">
        <v>3</v>
      </c>
      <c r="Z512" s="8">
        <v>0</v>
      </c>
      <c r="AA512" s="40">
        <v>4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  <c r="AK512" s="8">
        <v>0</v>
      </c>
      <c r="AL512" s="8">
        <v>0</v>
      </c>
      <c r="AM512" s="8">
        <v>0</v>
      </c>
      <c r="AN512" s="8">
        <v>0</v>
      </c>
      <c r="AO512" s="8">
        <v>0</v>
      </c>
      <c r="AP512" s="8">
        <v>0</v>
      </c>
      <c r="AQ512" s="8">
        <v>0</v>
      </c>
      <c r="AR512" s="8">
        <v>0</v>
      </c>
      <c r="AS512" s="8">
        <v>0</v>
      </c>
      <c r="AT512" s="8">
        <v>0</v>
      </c>
      <c r="AU512" s="8">
        <v>0</v>
      </c>
      <c r="AV512" s="8">
        <v>0</v>
      </c>
      <c r="AW512" s="8">
        <v>0</v>
      </c>
      <c r="AX512" s="8">
        <v>0</v>
      </c>
      <c r="AY512" s="8">
        <v>0</v>
      </c>
      <c r="AZ512" s="8">
        <v>0</v>
      </c>
      <c r="BA512" s="8">
        <v>0</v>
      </c>
      <c r="BB512" s="8">
        <v>0</v>
      </c>
      <c r="BC512" s="8">
        <v>0</v>
      </c>
      <c r="BD512" s="8">
        <v>0</v>
      </c>
      <c r="BE512" s="8">
        <v>0</v>
      </c>
    </row>
    <row r="513" spans="1:57" s="8" customFormat="1" ht="12" customHeight="1" x14ac:dyDescent="0.25">
      <c r="A513" s="8" t="s">
        <v>137</v>
      </c>
      <c r="B513" s="8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6</v>
      </c>
      <c r="L513" s="8">
        <v>1</v>
      </c>
      <c r="M513" s="8">
        <v>3</v>
      </c>
      <c r="N513" s="8">
        <v>9</v>
      </c>
      <c r="O513" s="8">
        <v>5</v>
      </c>
      <c r="P513" s="8">
        <v>3</v>
      </c>
      <c r="Q513" s="8">
        <v>1</v>
      </c>
      <c r="R513" s="8">
        <v>4</v>
      </c>
      <c r="S513" s="8">
        <v>8</v>
      </c>
      <c r="T513" s="8">
        <v>11</v>
      </c>
      <c r="U513" s="8">
        <v>16</v>
      </c>
      <c r="V513" s="8">
        <v>12</v>
      </c>
      <c r="W513" s="8">
        <v>5</v>
      </c>
      <c r="X513" s="8">
        <v>2</v>
      </c>
      <c r="Y513" s="8">
        <v>7</v>
      </c>
      <c r="Z513" s="8">
        <v>6</v>
      </c>
      <c r="AA513" s="40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</row>
    <row r="514" spans="1:57" s="8" customFormat="1" ht="12" customHeight="1" x14ac:dyDescent="0.25">
      <c r="A514" s="8" t="s">
        <v>138</v>
      </c>
      <c r="B514" s="8">
        <v>7</v>
      </c>
      <c r="C514" s="8">
        <v>8</v>
      </c>
      <c r="D514" s="8">
        <v>11</v>
      </c>
      <c r="E514" s="8">
        <v>16</v>
      </c>
      <c r="F514" s="8">
        <v>24</v>
      </c>
      <c r="G514" s="8">
        <v>36</v>
      </c>
      <c r="H514" s="8">
        <v>42</v>
      </c>
      <c r="I514" s="8">
        <v>27</v>
      </c>
      <c r="J514" s="8">
        <v>30</v>
      </c>
      <c r="K514" s="8">
        <v>31</v>
      </c>
      <c r="L514" s="8">
        <v>30</v>
      </c>
      <c r="M514" s="8">
        <v>61</v>
      </c>
      <c r="N514" s="8">
        <v>49</v>
      </c>
      <c r="O514" s="8">
        <v>37</v>
      </c>
      <c r="P514" s="8">
        <v>119</v>
      </c>
      <c r="Q514" s="8">
        <v>80</v>
      </c>
      <c r="R514" s="8">
        <v>70</v>
      </c>
      <c r="S514" s="8">
        <v>62</v>
      </c>
      <c r="T514" s="8">
        <v>39</v>
      </c>
      <c r="U514" s="8">
        <v>21</v>
      </c>
      <c r="V514" s="8">
        <v>26</v>
      </c>
      <c r="W514" s="8">
        <v>48</v>
      </c>
      <c r="X514" s="8">
        <v>42</v>
      </c>
      <c r="Y514" s="8">
        <v>34</v>
      </c>
      <c r="Z514" s="8">
        <v>17</v>
      </c>
      <c r="AA514" s="40">
        <v>9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</v>
      </c>
      <c r="AQ514" s="8">
        <v>0</v>
      </c>
      <c r="AR514" s="8">
        <v>0</v>
      </c>
      <c r="AS514" s="8">
        <v>0</v>
      </c>
      <c r="AT514" s="8">
        <v>0</v>
      </c>
      <c r="AU514" s="8">
        <v>0</v>
      </c>
      <c r="AV514" s="8">
        <v>0</v>
      </c>
      <c r="AW514" s="8">
        <v>0</v>
      </c>
      <c r="AX514" s="8">
        <v>0</v>
      </c>
      <c r="AY514" s="8">
        <v>0</v>
      </c>
      <c r="AZ514" s="8">
        <v>0</v>
      </c>
      <c r="BA514" s="8">
        <v>0</v>
      </c>
      <c r="BB514" s="8">
        <v>0</v>
      </c>
      <c r="BC514" s="8">
        <v>0</v>
      </c>
      <c r="BD514" s="8">
        <v>0</v>
      </c>
      <c r="BE514" s="8">
        <v>0</v>
      </c>
    </row>
    <row r="515" spans="1:57" s="8" customFormat="1" ht="12" customHeight="1" x14ac:dyDescent="0.25">
      <c r="A515" s="8" t="s">
        <v>139</v>
      </c>
      <c r="B515" s="8">
        <v>0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1</v>
      </c>
      <c r="I515" s="8">
        <v>3</v>
      </c>
      <c r="J515" s="8">
        <v>3</v>
      </c>
      <c r="K515" s="8">
        <v>0</v>
      </c>
      <c r="L515" s="8">
        <v>2</v>
      </c>
      <c r="M515" s="8">
        <v>1</v>
      </c>
      <c r="N515" s="8">
        <v>0</v>
      </c>
      <c r="O515" s="8">
        <v>1</v>
      </c>
      <c r="P515" s="8">
        <v>8</v>
      </c>
      <c r="Q515" s="8">
        <v>8</v>
      </c>
      <c r="R515" s="8">
        <v>5</v>
      </c>
      <c r="S515" s="8">
        <v>4</v>
      </c>
      <c r="T515" s="8">
        <v>7</v>
      </c>
      <c r="U515" s="8">
        <v>3</v>
      </c>
      <c r="V515" s="8">
        <v>6</v>
      </c>
      <c r="W515" s="8">
        <v>9</v>
      </c>
      <c r="X515" s="8">
        <v>15</v>
      </c>
      <c r="Y515" s="8">
        <v>10</v>
      </c>
      <c r="Z515" s="8">
        <v>6</v>
      </c>
      <c r="AA515" s="40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0</v>
      </c>
      <c r="AV515" s="8">
        <v>0</v>
      </c>
      <c r="AW515" s="8">
        <v>0</v>
      </c>
      <c r="AX515" s="8">
        <v>0</v>
      </c>
      <c r="AY515" s="8">
        <v>0</v>
      </c>
      <c r="AZ515" s="8">
        <v>0</v>
      </c>
      <c r="BA515" s="8">
        <v>0</v>
      </c>
      <c r="BB515" s="8">
        <v>0</v>
      </c>
      <c r="BC515" s="8">
        <v>0</v>
      </c>
      <c r="BD515" s="8">
        <v>0</v>
      </c>
      <c r="BE515" s="8">
        <v>0</v>
      </c>
    </row>
    <row r="516" spans="1:57" s="8" customFormat="1" ht="12" customHeight="1" x14ac:dyDescent="0.25">
      <c r="A516" s="8" t="s">
        <v>140</v>
      </c>
      <c r="B516" s="8">
        <v>1</v>
      </c>
      <c r="C516" s="8">
        <v>1</v>
      </c>
      <c r="D516" s="8">
        <v>2</v>
      </c>
      <c r="E516" s="8">
        <v>3</v>
      </c>
      <c r="F516" s="8">
        <v>4</v>
      </c>
      <c r="G516" s="8">
        <v>6</v>
      </c>
      <c r="H516" s="8">
        <v>1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4</v>
      </c>
      <c r="O516" s="8">
        <v>16</v>
      </c>
      <c r="P516" s="8">
        <v>12</v>
      </c>
      <c r="Q516" s="8">
        <v>4</v>
      </c>
      <c r="R516" s="8">
        <v>10</v>
      </c>
      <c r="S516" s="8">
        <v>8</v>
      </c>
      <c r="T516" s="8">
        <v>8</v>
      </c>
      <c r="U516" s="8">
        <v>2</v>
      </c>
      <c r="V516" s="8">
        <v>4</v>
      </c>
      <c r="W516" s="8">
        <v>5</v>
      </c>
      <c r="X516" s="8">
        <v>2</v>
      </c>
      <c r="Y516" s="8">
        <v>4</v>
      </c>
      <c r="Z516" s="8">
        <v>5</v>
      </c>
      <c r="AA516" s="40">
        <v>1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  <c r="AK516" s="8">
        <v>0</v>
      </c>
      <c r="AL516" s="8">
        <v>0</v>
      </c>
      <c r="AM516" s="8">
        <v>0</v>
      </c>
      <c r="AN516" s="8">
        <v>0</v>
      </c>
      <c r="AO516" s="8">
        <v>0</v>
      </c>
      <c r="AP516" s="8">
        <v>0</v>
      </c>
      <c r="AQ516" s="8">
        <v>0</v>
      </c>
      <c r="AR516" s="8">
        <v>0</v>
      </c>
      <c r="AS516" s="8">
        <v>0</v>
      </c>
      <c r="AT516" s="8">
        <v>0</v>
      </c>
      <c r="AU516" s="8">
        <v>0</v>
      </c>
      <c r="AV516" s="8">
        <v>0</v>
      </c>
      <c r="AW516" s="8">
        <v>0</v>
      </c>
      <c r="AX516" s="8">
        <v>0</v>
      </c>
      <c r="AY516" s="8">
        <v>0</v>
      </c>
      <c r="AZ516" s="8">
        <v>0</v>
      </c>
      <c r="BA516" s="8">
        <v>0</v>
      </c>
      <c r="BB516" s="8">
        <v>0</v>
      </c>
      <c r="BC516" s="8">
        <v>0</v>
      </c>
      <c r="BD516" s="8">
        <v>0</v>
      </c>
      <c r="BE516" s="8">
        <v>0</v>
      </c>
    </row>
    <row r="517" spans="1:57" s="8" customFormat="1" ht="12" customHeight="1" x14ac:dyDescent="0.25">
      <c r="A517" s="8" t="s">
        <v>141</v>
      </c>
      <c r="B517" s="8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40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0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</row>
    <row r="518" spans="1:57" s="8" customFormat="1" ht="12" customHeight="1" x14ac:dyDescent="0.25">
      <c r="A518" s="8" t="s">
        <v>142</v>
      </c>
      <c r="B518" s="8">
        <v>0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1</v>
      </c>
      <c r="K518" s="8">
        <v>1</v>
      </c>
      <c r="L518" s="8">
        <v>1</v>
      </c>
      <c r="M518" s="8">
        <v>1</v>
      </c>
      <c r="N518" s="8">
        <v>1</v>
      </c>
      <c r="O518" s="8">
        <v>4</v>
      </c>
      <c r="P518" s="8">
        <v>1</v>
      </c>
      <c r="Q518" s="8">
        <v>1</v>
      </c>
      <c r="R518" s="8">
        <v>21</v>
      </c>
      <c r="S518" s="8">
        <v>7</v>
      </c>
      <c r="T518" s="8">
        <v>7</v>
      </c>
      <c r="U518" s="8">
        <v>19</v>
      </c>
      <c r="V518" s="8">
        <v>11</v>
      </c>
      <c r="W518" s="8">
        <v>13</v>
      </c>
      <c r="X518" s="8">
        <v>19</v>
      </c>
      <c r="Y518" s="8">
        <v>25</v>
      </c>
      <c r="Z518" s="8">
        <v>2</v>
      </c>
      <c r="AA518" s="40">
        <v>2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  <c r="AK518" s="8">
        <v>0</v>
      </c>
      <c r="AL518" s="8">
        <v>0</v>
      </c>
      <c r="AM518" s="8">
        <v>0</v>
      </c>
      <c r="AN518" s="8">
        <v>0</v>
      </c>
      <c r="AO518" s="8">
        <v>0</v>
      </c>
      <c r="AP518" s="8">
        <v>0</v>
      </c>
      <c r="AQ518" s="8">
        <v>0</v>
      </c>
      <c r="AR518" s="8">
        <v>0</v>
      </c>
      <c r="AS518" s="8">
        <v>0</v>
      </c>
      <c r="AT518" s="8">
        <v>0</v>
      </c>
      <c r="AU518" s="8">
        <v>0</v>
      </c>
      <c r="AV518" s="8">
        <v>0</v>
      </c>
      <c r="AW518" s="8">
        <v>0</v>
      </c>
      <c r="AX518" s="8">
        <v>0</v>
      </c>
      <c r="AY518" s="8">
        <v>0</v>
      </c>
      <c r="AZ518" s="8">
        <v>0</v>
      </c>
      <c r="BA518" s="8">
        <v>0</v>
      </c>
      <c r="BB518" s="8">
        <v>0</v>
      </c>
      <c r="BC518" s="8">
        <v>0</v>
      </c>
      <c r="BD518" s="8">
        <v>0</v>
      </c>
      <c r="BE518" s="8">
        <v>0</v>
      </c>
    </row>
    <row r="519" spans="1:57" s="8" customFormat="1" ht="12" customHeight="1" x14ac:dyDescent="0.25">
      <c r="A519" s="8" t="s">
        <v>143</v>
      </c>
      <c r="B519" s="8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1</v>
      </c>
      <c r="L519" s="8">
        <v>0</v>
      </c>
      <c r="M519" s="8">
        <v>0</v>
      </c>
      <c r="N519" s="8">
        <v>1</v>
      </c>
      <c r="O519" s="8">
        <v>3</v>
      </c>
      <c r="P519" s="8">
        <v>8</v>
      </c>
      <c r="Q519" s="8">
        <v>4</v>
      </c>
      <c r="R519" s="8">
        <v>6</v>
      </c>
      <c r="S519" s="8">
        <v>18</v>
      </c>
      <c r="T519" s="8">
        <v>9</v>
      </c>
      <c r="U519" s="8">
        <v>5</v>
      </c>
      <c r="V519" s="8">
        <v>4</v>
      </c>
      <c r="W519" s="8">
        <v>0</v>
      </c>
      <c r="X519" s="8">
        <v>2</v>
      </c>
      <c r="Y519" s="8">
        <v>6</v>
      </c>
      <c r="Z519" s="8">
        <v>9</v>
      </c>
      <c r="AA519" s="40">
        <v>5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</row>
    <row r="520" spans="1:57" s="8" customFormat="1" ht="12" customHeight="1" x14ac:dyDescent="0.25">
      <c r="A520" s="8" t="s">
        <v>144</v>
      </c>
      <c r="B520" s="8">
        <v>3</v>
      </c>
      <c r="C520" s="8">
        <v>3</v>
      </c>
      <c r="D520" s="8">
        <v>4</v>
      </c>
      <c r="E520" s="8">
        <v>7</v>
      </c>
      <c r="F520" s="8">
        <v>10</v>
      </c>
      <c r="G520" s="8">
        <v>15</v>
      </c>
      <c r="H520" s="8">
        <v>15</v>
      </c>
      <c r="I520" s="8">
        <v>8</v>
      </c>
      <c r="J520" s="8">
        <v>9</v>
      </c>
      <c r="K520" s="8">
        <v>8</v>
      </c>
      <c r="L520" s="8">
        <v>7</v>
      </c>
      <c r="M520" s="8">
        <v>4</v>
      </c>
      <c r="N520" s="8">
        <v>4</v>
      </c>
      <c r="O520" s="8">
        <v>19</v>
      </c>
      <c r="P520" s="8">
        <v>20</v>
      </c>
      <c r="Q520" s="8">
        <v>18</v>
      </c>
      <c r="R520" s="8">
        <v>21</v>
      </c>
      <c r="S520" s="8">
        <v>27</v>
      </c>
      <c r="T520" s="8">
        <v>15</v>
      </c>
      <c r="U520" s="8">
        <v>11</v>
      </c>
      <c r="V520" s="8">
        <v>15</v>
      </c>
      <c r="W520" s="8">
        <v>17</v>
      </c>
      <c r="X520" s="8">
        <v>21</v>
      </c>
      <c r="Y520" s="8">
        <v>9</v>
      </c>
      <c r="Z520" s="8">
        <v>14</v>
      </c>
      <c r="AA520" s="40">
        <v>20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  <c r="AK520" s="8">
        <v>0</v>
      </c>
      <c r="AL520" s="8">
        <v>0</v>
      </c>
      <c r="AM520" s="8">
        <v>0</v>
      </c>
      <c r="AN520" s="8">
        <v>0</v>
      </c>
      <c r="AO520" s="8">
        <v>0</v>
      </c>
      <c r="AP520" s="8">
        <v>0</v>
      </c>
      <c r="AQ520" s="8">
        <v>0</v>
      </c>
      <c r="AR520" s="8">
        <v>0</v>
      </c>
      <c r="AS520" s="8">
        <v>0</v>
      </c>
      <c r="AT520" s="8">
        <v>0</v>
      </c>
      <c r="AU520" s="8">
        <v>0</v>
      </c>
      <c r="AV520" s="8">
        <v>0</v>
      </c>
      <c r="AW520" s="8">
        <v>0</v>
      </c>
      <c r="AX520" s="8">
        <v>0</v>
      </c>
      <c r="AY520" s="8">
        <v>0</v>
      </c>
      <c r="AZ520" s="8">
        <v>0</v>
      </c>
      <c r="BA520" s="8">
        <v>0</v>
      </c>
      <c r="BB520" s="8">
        <v>0</v>
      </c>
      <c r="BC520" s="8">
        <v>0</v>
      </c>
      <c r="BD520" s="8">
        <v>0</v>
      </c>
      <c r="BE520" s="8">
        <v>0</v>
      </c>
    </row>
    <row r="521" spans="1:57" s="8" customFormat="1" ht="12" customHeight="1" x14ac:dyDescent="0.25">
      <c r="A521" s="8" t="s">
        <v>145</v>
      </c>
      <c r="B521" s="8">
        <v>0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1</v>
      </c>
      <c r="Q521" s="8">
        <v>7</v>
      </c>
      <c r="R521" s="8">
        <v>8</v>
      </c>
      <c r="S521" s="8">
        <v>11</v>
      </c>
      <c r="T521" s="8">
        <v>3</v>
      </c>
      <c r="U521" s="8">
        <v>2</v>
      </c>
      <c r="V521" s="8">
        <v>4</v>
      </c>
      <c r="W521" s="8">
        <v>5</v>
      </c>
      <c r="X521" s="8">
        <v>8</v>
      </c>
      <c r="Y521" s="8">
        <v>16</v>
      </c>
      <c r="Z521" s="8">
        <v>11</v>
      </c>
      <c r="AA521" s="40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0</v>
      </c>
      <c r="AX521" s="8">
        <v>0</v>
      </c>
      <c r="AY521" s="8">
        <v>0</v>
      </c>
      <c r="AZ521" s="8">
        <v>0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</row>
    <row r="522" spans="1:57" s="8" customFormat="1" ht="12" customHeight="1" x14ac:dyDescent="0.25">
      <c r="A522" s="8" t="s">
        <v>146</v>
      </c>
      <c r="B522" s="8">
        <v>0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1</v>
      </c>
      <c r="L522" s="8">
        <v>0</v>
      </c>
      <c r="M522" s="8">
        <v>2</v>
      </c>
      <c r="N522" s="8">
        <v>3</v>
      </c>
      <c r="O522" s="8">
        <v>6</v>
      </c>
      <c r="P522" s="8">
        <v>26</v>
      </c>
      <c r="Q522" s="8">
        <v>22</v>
      </c>
      <c r="R522" s="8">
        <v>14</v>
      </c>
      <c r="S522" s="8">
        <v>16</v>
      </c>
      <c r="T522" s="8">
        <v>36</v>
      </c>
      <c r="U522" s="8">
        <v>52</v>
      </c>
      <c r="V522" s="8">
        <v>36</v>
      </c>
      <c r="W522" s="8">
        <v>36</v>
      </c>
      <c r="X522" s="8">
        <v>26</v>
      </c>
      <c r="Y522" s="8">
        <v>25</v>
      </c>
      <c r="Z522" s="8">
        <v>12</v>
      </c>
      <c r="AA522" s="40">
        <v>4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  <c r="AK522" s="8">
        <v>0</v>
      </c>
      <c r="AL522" s="8">
        <v>0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8">
        <v>0</v>
      </c>
      <c r="AU522" s="8">
        <v>0</v>
      </c>
      <c r="AV522" s="8">
        <v>0</v>
      </c>
      <c r="AW522" s="8">
        <v>0</v>
      </c>
      <c r="AX522" s="8">
        <v>0</v>
      </c>
      <c r="AY522" s="8">
        <v>0</v>
      </c>
      <c r="AZ522" s="8">
        <v>0</v>
      </c>
      <c r="BA522" s="8">
        <v>0</v>
      </c>
      <c r="BB522" s="8">
        <v>0</v>
      </c>
      <c r="BC522" s="8">
        <v>0</v>
      </c>
      <c r="BD522" s="8">
        <v>0</v>
      </c>
      <c r="BE522" s="8">
        <v>0</v>
      </c>
    </row>
    <row r="523" spans="1:57" s="8" customFormat="1" ht="12" customHeight="1" x14ac:dyDescent="0.25">
      <c r="A523" s="8" t="s">
        <v>147</v>
      </c>
      <c r="B523" s="8">
        <v>0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2</v>
      </c>
      <c r="K523" s="8">
        <v>0</v>
      </c>
      <c r="L523" s="8">
        <v>2</v>
      </c>
      <c r="M523" s="8">
        <v>17</v>
      </c>
      <c r="N523" s="8">
        <v>7</v>
      </c>
      <c r="O523" s="8">
        <v>17</v>
      </c>
      <c r="P523" s="8">
        <v>7</v>
      </c>
      <c r="Q523" s="8">
        <v>15</v>
      </c>
      <c r="R523" s="8">
        <v>6</v>
      </c>
      <c r="S523" s="8">
        <v>4</v>
      </c>
      <c r="T523" s="8">
        <v>0</v>
      </c>
      <c r="U523" s="8">
        <v>6</v>
      </c>
      <c r="V523" s="8">
        <v>2</v>
      </c>
      <c r="W523" s="8">
        <v>1</v>
      </c>
      <c r="X523" s="8">
        <v>6</v>
      </c>
      <c r="Y523" s="8">
        <v>5</v>
      </c>
      <c r="Z523" s="8">
        <v>0</v>
      </c>
      <c r="AA523" s="40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8">
        <v>0</v>
      </c>
      <c r="AY523" s="8">
        <v>0</v>
      </c>
      <c r="AZ523" s="8">
        <v>0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</row>
    <row r="524" spans="1:57" s="8" customFormat="1" ht="12" customHeight="1" x14ac:dyDescent="0.25">
      <c r="A524" s="8" t="s">
        <v>148</v>
      </c>
      <c r="B524" s="8">
        <v>0</v>
      </c>
      <c r="C524" s="8">
        <v>0</v>
      </c>
      <c r="D524" s="8">
        <v>1</v>
      </c>
      <c r="E524" s="8">
        <v>1</v>
      </c>
      <c r="F524" s="8">
        <v>1</v>
      </c>
      <c r="G524" s="8">
        <v>2</v>
      </c>
      <c r="H524" s="8">
        <v>0</v>
      </c>
      <c r="I524" s="8">
        <v>0</v>
      </c>
      <c r="J524" s="8">
        <v>0</v>
      </c>
      <c r="K524" s="8">
        <v>0</v>
      </c>
      <c r="L524" s="8">
        <v>1</v>
      </c>
      <c r="M524" s="8">
        <v>3</v>
      </c>
      <c r="N524" s="8">
        <v>11</v>
      </c>
      <c r="O524" s="8">
        <v>6</v>
      </c>
      <c r="P524" s="8">
        <v>19</v>
      </c>
      <c r="Q524" s="8">
        <v>24</v>
      </c>
      <c r="R524" s="8">
        <v>17</v>
      </c>
      <c r="S524" s="8">
        <v>16</v>
      </c>
      <c r="T524" s="8">
        <v>7</v>
      </c>
      <c r="U524" s="8">
        <v>15</v>
      </c>
      <c r="V524" s="8">
        <v>7</v>
      </c>
      <c r="W524" s="8">
        <v>8</v>
      </c>
      <c r="X524" s="8">
        <v>7</v>
      </c>
      <c r="Y524" s="8">
        <v>9</v>
      </c>
      <c r="Z524" s="8">
        <v>13</v>
      </c>
      <c r="AA524" s="40">
        <v>3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  <c r="AK524" s="8">
        <v>0</v>
      </c>
      <c r="AL524" s="8">
        <v>0</v>
      </c>
      <c r="AM524" s="8">
        <v>0</v>
      </c>
      <c r="AN524" s="8">
        <v>0</v>
      </c>
      <c r="AO524" s="8">
        <v>0</v>
      </c>
      <c r="AP524" s="8">
        <v>0</v>
      </c>
      <c r="AQ524" s="8">
        <v>0</v>
      </c>
      <c r="AR524" s="8">
        <v>0</v>
      </c>
      <c r="AS524" s="8">
        <v>0</v>
      </c>
      <c r="AT524" s="8">
        <v>0</v>
      </c>
      <c r="AU524" s="8">
        <v>0</v>
      </c>
      <c r="AV524" s="8">
        <v>0</v>
      </c>
      <c r="AW524" s="8">
        <v>0</v>
      </c>
      <c r="AX524" s="8">
        <v>0</v>
      </c>
      <c r="AY524" s="8">
        <v>0</v>
      </c>
      <c r="AZ524" s="8">
        <v>0</v>
      </c>
      <c r="BA524" s="8">
        <v>0</v>
      </c>
      <c r="BB524" s="8">
        <v>0</v>
      </c>
      <c r="BC524" s="8">
        <v>0</v>
      </c>
      <c r="BD524" s="8">
        <v>0</v>
      </c>
      <c r="BE524" s="8">
        <v>0</v>
      </c>
    </row>
    <row r="525" spans="1:57" s="8" customFormat="1" ht="12" customHeight="1" x14ac:dyDescent="0.25">
      <c r="A525" s="8" t="s">
        <v>149</v>
      </c>
      <c r="B525" s="8">
        <v>0</v>
      </c>
      <c r="C525" s="8">
        <v>0</v>
      </c>
      <c r="D525" s="8">
        <v>0</v>
      </c>
      <c r="E525" s="8">
        <v>0</v>
      </c>
      <c r="F525" s="8">
        <v>0</v>
      </c>
      <c r="G525" s="8">
        <v>0</v>
      </c>
      <c r="H525" s="8">
        <v>0</v>
      </c>
      <c r="I525" s="8">
        <v>0</v>
      </c>
      <c r="J525" s="8">
        <v>1</v>
      </c>
      <c r="K525" s="8">
        <v>0</v>
      </c>
      <c r="L525" s="8">
        <v>0</v>
      </c>
      <c r="M525" s="8">
        <v>1</v>
      </c>
      <c r="N525" s="8">
        <v>2</v>
      </c>
      <c r="O525" s="8">
        <v>8</v>
      </c>
      <c r="P525" s="8">
        <v>15</v>
      </c>
      <c r="Q525" s="8">
        <v>19</v>
      </c>
      <c r="R525" s="8">
        <v>27</v>
      </c>
      <c r="S525" s="8">
        <v>37</v>
      </c>
      <c r="T525" s="8">
        <v>23</v>
      </c>
      <c r="U525" s="8">
        <v>16</v>
      </c>
      <c r="V525" s="8">
        <v>17</v>
      </c>
      <c r="W525" s="8">
        <v>0</v>
      </c>
      <c r="X525" s="8">
        <v>1</v>
      </c>
      <c r="Y525" s="8">
        <v>1</v>
      </c>
      <c r="Z525" s="8">
        <v>4</v>
      </c>
      <c r="AA525" s="40">
        <v>4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8">
        <v>0</v>
      </c>
      <c r="AR525" s="8">
        <v>0</v>
      </c>
      <c r="AS525" s="8">
        <v>0</v>
      </c>
      <c r="AT525" s="8">
        <v>0</v>
      </c>
      <c r="AU525" s="8">
        <v>0</v>
      </c>
      <c r="AV525" s="8">
        <v>0</v>
      </c>
      <c r="AW525" s="8">
        <v>0</v>
      </c>
      <c r="AX525" s="8">
        <v>0</v>
      </c>
      <c r="AY525" s="8">
        <v>0</v>
      </c>
      <c r="AZ525" s="8">
        <v>0</v>
      </c>
      <c r="BA525" s="8">
        <v>0</v>
      </c>
      <c r="BB525" s="8">
        <v>0</v>
      </c>
      <c r="BC525" s="8">
        <v>0</v>
      </c>
      <c r="BD525" s="8">
        <v>0</v>
      </c>
      <c r="BE525" s="8">
        <v>0</v>
      </c>
    </row>
    <row r="526" spans="1:57" s="8" customFormat="1" ht="12" customHeight="1" x14ac:dyDescent="0.25">
      <c r="A526" s="8" t="s">
        <v>150</v>
      </c>
      <c r="B526" s="8">
        <v>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0</v>
      </c>
      <c r="M526" s="8">
        <v>10</v>
      </c>
      <c r="N526" s="8">
        <v>8</v>
      </c>
      <c r="O526" s="8">
        <v>14</v>
      </c>
      <c r="P526" s="8">
        <v>10</v>
      </c>
      <c r="Q526" s="8">
        <v>17</v>
      </c>
      <c r="R526" s="8">
        <v>19</v>
      </c>
      <c r="S526" s="8">
        <v>7</v>
      </c>
      <c r="T526" s="8">
        <v>17</v>
      </c>
      <c r="U526" s="8">
        <v>9</v>
      </c>
      <c r="V526" s="8">
        <v>4</v>
      </c>
      <c r="W526" s="8">
        <v>9</v>
      </c>
      <c r="X526" s="8">
        <v>5</v>
      </c>
      <c r="Y526" s="8">
        <v>1</v>
      </c>
      <c r="Z526" s="8">
        <v>0</v>
      </c>
      <c r="AA526" s="40">
        <v>0</v>
      </c>
      <c r="AB526" s="8">
        <v>0</v>
      </c>
      <c r="AC526" s="8">
        <v>0</v>
      </c>
      <c r="AD526" s="8">
        <v>0</v>
      </c>
      <c r="AE526" s="8">
        <v>0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  <c r="AK526" s="8">
        <v>0</v>
      </c>
      <c r="AL526" s="8">
        <v>0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</v>
      </c>
      <c r="AT526" s="8">
        <v>0</v>
      </c>
      <c r="AU526" s="8">
        <v>0</v>
      </c>
      <c r="AV526" s="8">
        <v>0</v>
      </c>
      <c r="AW526" s="8">
        <v>0</v>
      </c>
      <c r="AX526" s="8">
        <v>0</v>
      </c>
      <c r="AY526" s="8">
        <v>0</v>
      </c>
      <c r="AZ526" s="8">
        <v>0</v>
      </c>
      <c r="BA526" s="8">
        <v>0</v>
      </c>
      <c r="BB526" s="8">
        <v>0</v>
      </c>
      <c r="BC526" s="8">
        <v>0</v>
      </c>
      <c r="BD526" s="8">
        <v>0</v>
      </c>
      <c r="BE526" s="8">
        <v>0</v>
      </c>
    </row>
    <row r="527" spans="1:57" s="46" customFormat="1" ht="12" customHeight="1" x14ac:dyDescent="0.25">
      <c r="A527" s="13" t="s">
        <v>155</v>
      </c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8"/>
      <c r="R527" s="49"/>
      <c r="S527" s="49"/>
      <c r="T527" s="49"/>
      <c r="U527" s="49"/>
      <c r="V527" s="49"/>
      <c r="W527" s="49"/>
      <c r="X527" s="49"/>
      <c r="Y527" s="49"/>
      <c r="Z527" s="48"/>
      <c r="AA527" s="50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  <c r="AZ527" s="48"/>
      <c r="BA527" s="48"/>
      <c r="BB527" s="48"/>
      <c r="BC527" s="48"/>
      <c r="BD527" s="48"/>
      <c r="BE527" s="48"/>
    </row>
    <row r="528" spans="1:57" s="46" customFormat="1" ht="12" customHeight="1" x14ac:dyDescent="0.25">
      <c r="A528" s="13" t="s">
        <v>156</v>
      </c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  <c r="AZ528" s="48"/>
      <c r="BA528" s="48"/>
      <c r="BB528" s="48"/>
      <c r="BC528" s="48"/>
      <c r="BD528" s="48"/>
      <c r="BE528" s="48"/>
    </row>
    <row r="529" spans="1:57" s="8" customFormat="1" ht="12" customHeight="1" x14ac:dyDescent="0.25"/>
    <row r="530" spans="1:57" s="8" customFormat="1" ht="12" customHeight="1" x14ac:dyDescent="0.25">
      <c r="A530" s="8" t="s">
        <v>157</v>
      </c>
      <c r="AA530" s="40"/>
    </row>
    <row r="531" spans="1:57" s="8" customFormat="1" ht="12" customHeight="1" x14ac:dyDescent="0.25">
      <c r="A531" s="20" t="s">
        <v>158</v>
      </c>
      <c r="B531" s="8">
        <v>1995</v>
      </c>
      <c r="C531" s="8">
        <v>1996</v>
      </c>
      <c r="D531" s="8">
        <v>1997</v>
      </c>
      <c r="E531" s="8">
        <v>1998</v>
      </c>
      <c r="F531" s="8">
        <v>1999</v>
      </c>
      <c r="G531" s="8">
        <v>2000</v>
      </c>
      <c r="H531" s="8">
        <v>2001</v>
      </c>
      <c r="I531" s="8">
        <v>2002</v>
      </c>
      <c r="J531" s="8">
        <v>2003</v>
      </c>
      <c r="K531" s="8">
        <v>2004</v>
      </c>
      <c r="L531" s="8">
        <v>2005</v>
      </c>
      <c r="M531" s="8">
        <v>2006</v>
      </c>
      <c r="N531" s="8">
        <v>2007</v>
      </c>
      <c r="O531" s="8">
        <v>2008</v>
      </c>
      <c r="P531" s="8">
        <v>2009</v>
      </c>
      <c r="Q531" s="8">
        <v>2010</v>
      </c>
      <c r="R531" s="8">
        <v>2011</v>
      </c>
      <c r="S531" s="8">
        <v>2012</v>
      </c>
      <c r="T531" s="8">
        <v>2013</v>
      </c>
      <c r="U531" s="8">
        <v>2014</v>
      </c>
      <c r="V531" s="8">
        <v>2015</v>
      </c>
      <c r="W531" s="8">
        <v>2016</v>
      </c>
      <c r="X531" s="8">
        <v>2017</v>
      </c>
      <c r="Y531" s="8">
        <v>2018</v>
      </c>
      <c r="Z531" s="8">
        <v>2019</v>
      </c>
      <c r="AA531" s="40">
        <v>2020</v>
      </c>
      <c r="AB531" s="8">
        <v>2021</v>
      </c>
      <c r="AC531" s="8">
        <v>2022</v>
      </c>
      <c r="AD531" s="8">
        <v>2023</v>
      </c>
      <c r="AE531" s="8">
        <v>2024</v>
      </c>
      <c r="AF531" s="8">
        <v>2025</v>
      </c>
      <c r="AG531" s="8">
        <v>2026</v>
      </c>
      <c r="AH531" s="8">
        <v>2027</v>
      </c>
      <c r="AI531" s="8">
        <v>2028</v>
      </c>
      <c r="AJ531" s="8">
        <v>2029</v>
      </c>
      <c r="AK531" s="8">
        <v>2030</v>
      </c>
      <c r="AL531" s="8">
        <v>2031</v>
      </c>
      <c r="AM531" s="8">
        <v>2032</v>
      </c>
      <c r="AN531" s="8">
        <v>2033</v>
      </c>
      <c r="AO531" s="8">
        <v>2034</v>
      </c>
      <c r="AP531" s="8">
        <v>2035</v>
      </c>
      <c r="AQ531" s="8">
        <v>2036</v>
      </c>
      <c r="AR531" s="8">
        <v>2037</v>
      </c>
      <c r="AS531" s="8">
        <v>2038</v>
      </c>
      <c r="AT531" s="8">
        <v>2039</v>
      </c>
      <c r="AU531" s="8">
        <v>2040</v>
      </c>
      <c r="AV531" s="8">
        <v>2041</v>
      </c>
      <c r="AW531" s="8">
        <v>2042</v>
      </c>
      <c r="AX531" s="8">
        <v>2043</v>
      </c>
      <c r="AY531" s="8">
        <v>2044</v>
      </c>
      <c r="AZ531" s="8">
        <v>2045</v>
      </c>
      <c r="BA531" s="8">
        <v>2046</v>
      </c>
      <c r="BB531" s="8">
        <v>2047</v>
      </c>
      <c r="BC531" s="8">
        <v>2048</v>
      </c>
      <c r="BD531" s="8">
        <v>2049</v>
      </c>
      <c r="BE531" s="8">
        <v>2050</v>
      </c>
    </row>
    <row r="532" spans="1:57" s="8" customFormat="1" ht="12" customHeight="1" x14ac:dyDescent="0.25">
      <c r="A532" s="8" t="s">
        <v>103</v>
      </c>
      <c r="B532" s="8">
        <v>3011</v>
      </c>
      <c r="C532" s="8">
        <v>3082</v>
      </c>
      <c r="D532" s="8">
        <v>3181</v>
      </c>
      <c r="E532" s="8">
        <v>3346</v>
      </c>
      <c r="F532" s="8">
        <v>3525</v>
      </c>
      <c r="G532" s="8">
        <v>3698</v>
      </c>
      <c r="H532" s="8">
        <v>3495</v>
      </c>
      <c r="I532" s="8">
        <v>3484</v>
      </c>
      <c r="J532" s="8">
        <v>3472</v>
      </c>
      <c r="K532" s="8">
        <v>3526</v>
      </c>
      <c r="L532" s="8">
        <v>3430</v>
      </c>
      <c r="M532" s="8">
        <v>3484</v>
      </c>
      <c r="N532" s="8">
        <v>3525</v>
      </c>
      <c r="O532" s="8">
        <v>3334</v>
      </c>
      <c r="P532" s="8">
        <v>3272</v>
      </c>
      <c r="Q532" s="8">
        <v>3354</v>
      </c>
      <c r="R532" s="8">
        <v>3258</v>
      </c>
      <c r="S532" s="8">
        <v>3264</v>
      </c>
      <c r="T532" s="8">
        <v>3337</v>
      </c>
      <c r="U532" s="8">
        <v>3331</v>
      </c>
      <c r="V532" s="8">
        <v>3446</v>
      </c>
      <c r="W532" s="8">
        <v>3565</v>
      </c>
      <c r="X532" s="8">
        <v>3661</v>
      </c>
      <c r="Y532" s="8">
        <v>3837</v>
      </c>
      <c r="Z532" s="8">
        <v>3874</v>
      </c>
      <c r="AA532" s="40">
        <v>3084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  <c r="AK532" s="8">
        <v>0</v>
      </c>
      <c r="AL532" s="8">
        <v>0</v>
      </c>
      <c r="AM532" s="8">
        <v>0</v>
      </c>
      <c r="AN532" s="8">
        <v>0</v>
      </c>
      <c r="AO532" s="8">
        <v>0</v>
      </c>
      <c r="AP532" s="8">
        <v>0</v>
      </c>
      <c r="AQ532" s="8">
        <v>0</v>
      </c>
      <c r="AR532" s="8">
        <v>0</v>
      </c>
      <c r="AS532" s="8">
        <v>0</v>
      </c>
      <c r="AT532" s="8">
        <v>0</v>
      </c>
      <c r="AU532" s="8">
        <v>0</v>
      </c>
      <c r="AV532" s="8">
        <v>0</v>
      </c>
      <c r="AW532" s="8">
        <v>0</v>
      </c>
      <c r="AX532" s="8">
        <v>0</v>
      </c>
      <c r="AY532" s="8">
        <v>0</v>
      </c>
      <c r="AZ532" s="8">
        <v>0</v>
      </c>
      <c r="BA532" s="8">
        <v>0</v>
      </c>
      <c r="BB532" s="8">
        <v>0</v>
      </c>
      <c r="BC532" s="8">
        <v>0</v>
      </c>
      <c r="BD532" s="8">
        <v>0</v>
      </c>
      <c r="BE532" s="8">
        <v>0</v>
      </c>
    </row>
    <row r="533" spans="1:57" s="8" customFormat="1" ht="12" customHeight="1" x14ac:dyDescent="0.25">
      <c r="A533" s="8" t="s">
        <v>104</v>
      </c>
      <c r="B533" s="8">
        <v>175</v>
      </c>
      <c r="C533" s="8">
        <v>179</v>
      </c>
      <c r="D533" s="8">
        <v>185</v>
      </c>
      <c r="E533" s="8">
        <v>195</v>
      </c>
      <c r="F533" s="8">
        <v>205</v>
      </c>
      <c r="G533" s="8">
        <v>215</v>
      </c>
      <c r="H533" s="8">
        <v>179</v>
      </c>
      <c r="I533" s="8">
        <v>224</v>
      </c>
      <c r="J533" s="8">
        <v>242</v>
      </c>
      <c r="K533" s="8">
        <v>241</v>
      </c>
      <c r="L533" s="8">
        <v>228</v>
      </c>
      <c r="M533" s="8">
        <v>227</v>
      </c>
      <c r="N533" s="8">
        <v>223</v>
      </c>
      <c r="O533" s="8">
        <v>233</v>
      </c>
      <c r="P533" s="8">
        <v>250</v>
      </c>
      <c r="Q533" s="8">
        <v>251</v>
      </c>
      <c r="R533" s="8">
        <v>268</v>
      </c>
      <c r="S533" s="8">
        <v>278</v>
      </c>
      <c r="T533" s="8">
        <v>291</v>
      </c>
      <c r="U533" s="8">
        <v>304</v>
      </c>
      <c r="V533" s="8">
        <v>314</v>
      </c>
      <c r="W533" s="8">
        <v>308</v>
      </c>
      <c r="X533" s="8">
        <v>323</v>
      </c>
      <c r="Y533" s="8">
        <v>332</v>
      </c>
      <c r="Z533" s="8">
        <v>359</v>
      </c>
      <c r="AA533" s="40">
        <v>182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  <c r="AK533" s="8">
        <v>0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0</v>
      </c>
      <c r="AV533" s="8">
        <v>0</v>
      </c>
      <c r="AW533" s="8">
        <v>0</v>
      </c>
      <c r="AX533" s="8">
        <v>0</v>
      </c>
      <c r="AY533" s="8">
        <v>0</v>
      </c>
      <c r="AZ533" s="8">
        <v>0</v>
      </c>
      <c r="BA533" s="8">
        <v>0</v>
      </c>
      <c r="BB533" s="8">
        <v>0</v>
      </c>
      <c r="BC533" s="8">
        <v>0</v>
      </c>
      <c r="BD533" s="8">
        <v>0</v>
      </c>
      <c r="BE533" s="8">
        <v>0</v>
      </c>
    </row>
    <row r="534" spans="1:57" s="8" customFormat="1" ht="12" customHeight="1" x14ac:dyDescent="0.25">
      <c r="A534" s="8" t="s">
        <v>105</v>
      </c>
      <c r="B534" s="8">
        <v>231</v>
      </c>
      <c r="C534" s="8">
        <v>237</v>
      </c>
      <c r="D534" s="8">
        <v>244</v>
      </c>
      <c r="E534" s="8">
        <v>257</v>
      </c>
      <c r="F534" s="8">
        <v>271</v>
      </c>
      <c r="G534" s="8">
        <v>284</v>
      </c>
      <c r="H534" s="8">
        <v>279</v>
      </c>
      <c r="I534" s="8">
        <v>300</v>
      </c>
      <c r="J534" s="8">
        <v>310</v>
      </c>
      <c r="K534" s="8">
        <v>312</v>
      </c>
      <c r="L534" s="8">
        <v>303</v>
      </c>
      <c r="M534" s="8">
        <v>335</v>
      </c>
      <c r="N534" s="8">
        <v>349</v>
      </c>
      <c r="O534" s="8">
        <v>302</v>
      </c>
      <c r="P534" s="8">
        <v>273</v>
      </c>
      <c r="Q534" s="8">
        <v>248</v>
      </c>
      <c r="R534" s="8">
        <v>288</v>
      </c>
      <c r="S534" s="8">
        <v>320</v>
      </c>
      <c r="T534" s="8">
        <v>344</v>
      </c>
      <c r="U534" s="8">
        <v>368</v>
      </c>
      <c r="V534" s="8">
        <v>394</v>
      </c>
      <c r="W534" s="8">
        <v>416</v>
      </c>
      <c r="X534" s="8">
        <v>443</v>
      </c>
      <c r="Y534" s="8">
        <v>480</v>
      </c>
      <c r="Z534" s="8">
        <v>470</v>
      </c>
      <c r="AA534" s="40">
        <v>332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  <c r="AK534" s="8">
        <v>0</v>
      </c>
      <c r="AL534" s="8">
        <v>0</v>
      </c>
      <c r="AM534" s="8">
        <v>0</v>
      </c>
      <c r="AN534" s="8">
        <v>0</v>
      </c>
      <c r="AO534" s="8">
        <v>0</v>
      </c>
      <c r="AP534" s="8">
        <v>0</v>
      </c>
      <c r="AQ534" s="8">
        <v>0</v>
      </c>
      <c r="AR534" s="8">
        <v>0</v>
      </c>
      <c r="AS534" s="8">
        <v>0</v>
      </c>
      <c r="AT534" s="8">
        <v>0</v>
      </c>
      <c r="AU534" s="8">
        <v>0</v>
      </c>
      <c r="AV534" s="8">
        <v>0</v>
      </c>
      <c r="AW534" s="8">
        <v>0</v>
      </c>
      <c r="AX534" s="8">
        <v>0</v>
      </c>
      <c r="AY534" s="8">
        <v>0</v>
      </c>
      <c r="AZ534" s="8">
        <v>0</v>
      </c>
      <c r="BA534" s="8">
        <v>0</v>
      </c>
      <c r="BB534" s="8">
        <v>0</v>
      </c>
      <c r="BC534" s="8">
        <v>0</v>
      </c>
      <c r="BD534" s="8">
        <v>0</v>
      </c>
      <c r="BE534" s="8">
        <v>0</v>
      </c>
    </row>
    <row r="535" spans="1:57" s="8" customFormat="1" ht="12" customHeight="1" x14ac:dyDescent="0.25">
      <c r="A535" s="8" t="s">
        <v>106</v>
      </c>
      <c r="B535" s="8">
        <v>1663</v>
      </c>
      <c r="C535" s="8">
        <v>1702</v>
      </c>
      <c r="D535" s="8">
        <v>1757</v>
      </c>
      <c r="E535" s="8">
        <v>1848</v>
      </c>
      <c r="F535" s="8">
        <v>1947</v>
      </c>
      <c r="G535" s="8">
        <v>2042</v>
      </c>
      <c r="H535" s="8">
        <v>1974</v>
      </c>
      <c r="I535" s="8">
        <v>2082</v>
      </c>
      <c r="J535" s="8">
        <v>2135</v>
      </c>
      <c r="K535" s="8">
        <v>2232</v>
      </c>
      <c r="L535" s="8">
        <v>2359</v>
      </c>
      <c r="M535" s="8">
        <v>2528</v>
      </c>
      <c r="N535" s="8">
        <v>2662</v>
      </c>
      <c r="O535" s="8">
        <v>2681</v>
      </c>
      <c r="P535" s="8">
        <v>2702</v>
      </c>
      <c r="Q535" s="8">
        <v>2777</v>
      </c>
      <c r="R535" s="8">
        <v>2797</v>
      </c>
      <c r="S535" s="8">
        <v>2815</v>
      </c>
      <c r="T535" s="8">
        <v>2872</v>
      </c>
      <c r="U535" s="8">
        <v>2947</v>
      </c>
      <c r="V535" s="8">
        <v>3066</v>
      </c>
      <c r="W535" s="8">
        <v>3187</v>
      </c>
      <c r="X535" s="8">
        <v>3260</v>
      </c>
      <c r="Y535" s="8">
        <v>3528</v>
      </c>
      <c r="Z535" s="8">
        <v>3550</v>
      </c>
      <c r="AA535" s="40">
        <v>2277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8">
        <v>0</v>
      </c>
      <c r="AR535" s="8">
        <v>0</v>
      </c>
      <c r="AS535" s="8">
        <v>0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0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</row>
    <row r="536" spans="1:57" s="8" customFormat="1" ht="12" customHeight="1" x14ac:dyDescent="0.25">
      <c r="A536" s="8" t="s">
        <v>107</v>
      </c>
      <c r="B536" s="8">
        <v>96</v>
      </c>
      <c r="C536" s="8">
        <v>98</v>
      </c>
      <c r="D536" s="8">
        <v>102</v>
      </c>
      <c r="E536" s="8">
        <v>107</v>
      </c>
      <c r="F536" s="8">
        <v>112</v>
      </c>
      <c r="G536" s="8">
        <v>118</v>
      </c>
      <c r="H536" s="8">
        <v>123</v>
      </c>
      <c r="I536" s="8">
        <v>125</v>
      </c>
      <c r="J536" s="8">
        <v>130</v>
      </c>
      <c r="K536" s="8">
        <v>129</v>
      </c>
      <c r="L536" s="8">
        <v>132</v>
      </c>
      <c r="M536" s="8">
        <v>147</v>
      </c>
      <c r="N536" s="8">
        <v>161</v>
      </c>
      <c r="O536" s="8">
        <v>167</v>
      </c>
      <c r="P536" s="8">
        <v>180</v>
      </c>
      <c r="Q536" s="8">
        <v>184</v>
      </c>
      <c r="R536" s="8">
        <v>198</v>
      </c>
      <c r="S536" s="8">
        <v>209</v>
      </c>
      <c r="T536" s="8">
        <v>229</v>
      </c>
      <c r="U536" s="8">
        <v>236</v>
      </c>
      <c r="V536" s="8">
        <v>242</v>
      </c>
      <c r="W536" s="8">
        <v>251</v>
      </c>
      <c r="X536" s="8">
        <v>262</v>
      </c>
      <c r="Y536" s="8">
        <v>283</v>
      </c>
      <c r="Z536" s="8">
        <v>269</v>
      </c>
      <c r="AA536" s="40">
        <v>261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  <c r="AK536" s="8">
        <v>0</v>
      </c>
      <c r="AL536" s="8">
        <v>0</v>
      </c>
      <c r="AM536" s="8">
        <v>0</v>
      </c>
      <c r="AN536" s="8">
        <v>0</v>
      </c>
      <c r="AO536" s="8">
        <v>0</v>
      </c>
      <c r="AP536" s="8">
        <v>0</v>
      </c>
      <c r="AQ536" s="8">
        <v>0</v>
      </c>
      <c r="AR536" s="8">
        <v>0</v>
      </c>
      <c r="AS536" s="8">
        <v>0</v>
      </c>
      <c r="AT536" s="8">
        <v>0</v>
      </c>
      <c r="AU536" s="8">
        <v>0</v>
      </c>
      <c r="AV536" s="8">
        <v>0</v>
      </c>
      <c r="AW536" s="8">
        <v>0</v>
      </c>
      <c r="AX536" s="8">
        <v>0</v>
      </c>
      <c r="AY536" s="8">
        <v>0</v>
      </c>
      <c r="AZ536" s="8">
        <v>0</v>
      </c>
      <c r="BA536" s="8">
        <v>0</v>
      </c>
      <c r="BB536" s="8">
        <v>0</v>
      </c>
      <c r="BC536" s="8">
        <v>0</v>
      </c>
      <c r="BD536" s="8">
        <v>0</v>
      </c>
      <c r="BE536" s="8">
        <v>0</v>
      </c>
    </row>
    <row r="537" spans="1:57" s="8" customFormat="1" ht="12" customHeight="1" x14ac:dyDescent="0.25">
      <c r="A537" s="8" t="s">
        <v>108</v>
      </c>
      <c r="B537" s="8">
        <v>93</v>
      </c>
      <c r="C537" s="8">
        <v>95</v>
      </c>
      <c r="D537" s="8">
        <v>98</v>
      </c>
      <c r="E537" s="8">
        <v>103</v>
      </c>
      <c r="F537" s="8">
        <v>109</v>
      </c>
      <c r="G537" s="8">
        <v>114</v>
      </c>
      <c r="H537" s="8">
        <v>108</v>
      </c>
      <c r="I537" s="8">
        <v>125</v>
      </c>
      <c r="J537" s="8">
        <v>139</v>
      </c>
      <c r="K537" s="8">
        <v>155</v>
      </c>
      <c r="L537" s="8">
        <v>173</v>
      </c>
      <c r="M537" s="8">
        <v>177</v>
      </c>
      <c r="N537" s="8">
        <v>188</v>
      </c>
      <c r="O537" s="8">
        <v>204</v>
      </c>
      <c r="P537" s="8">
        <v>206</v>
      </c>
      <c r="Q537" s="8">
        <v>225</v>
      </c>
      <c r="R537" s="8">
        <v>242</v>
      </c>
      <c r="S537" s="8">
        <v>246</v>
      </c>
      <c r="T537" s="8">
        <v>258</v>
      </c>
      <c r="U537" s="8">
        <v>253</v>
      </c>
      <c r="V537" s="8">
        <v>255</v>
      </c>
      <c r="W537" s="8">
        <v>262</v>
      </c>
      <c r="X537" s="8">
        <v>267</v>
      </c>
      <c r="Y537" s="8">
        <v>275</v>
      </c>
      <c r="Z537" s="8">
        <v>316</v>
      </c>
      <c r="AA537" s="40">
        <v>244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8">
        <v>0</v>
      </c>
      <c r="AU537" s="8">
        <v>0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</row>
    <row r="538" spans="1:57" s="8" customFormat="1" ht="12" customHeight="1" x14ac:dyDescent="0.25">
      <c r="A538" s="8" t="s">
        <v>109</v>
      </c>
      <c r="B538" s="8">
        <v>37</v>
      </c>
      <c r="C538" s="8">
        <v>38</v>
      </c>
      <c r="D538" s="8">
        <v>40</v>
      </c>
      <c r="E538" s="8">
        <v>42</v>
      </c>
      <c r="F538" s="8">
        <v>44</v>
      </c>
      <c r="G538" s="8">
        <v>46</v>
      </c>
      <c r="H538" s="8">
        <v>51</v>
      </c>
      <c r="I538" s="8">
        <v>56</v>
      </c>
      <c r="J538" s="8">
        <v>60</v>
      </c>
      <c r="K538" s="8">
        <v>61</v>
      </c>
      <c r="L538" s="8">
        <v>59</v>
      </c>
      <c r="M538" s="8">
        <v>58</v>
      </c>
      <c r="N538" s="8">
        <v>63</v>
      </c>
      <c r="O538" s="8">
        <v>70</v>
      </c>
      <c r="P538" s="8">
        <v>83</v>
      </c>
      <c r="Q538" s="8">
        <v>88</v>
      </c>
      <c r="R538" s="8">
        <v>100</v>
      </c>
      <c r="S538" s="8">
        <v>120</v>
      </c>
      <c r="T538" s="8">
        <v>128</v>
      </c>
      <c r="U538" s="8">
        <v>141</v>
      </c>
      <c r="V538" s="8">
        <v>155</v>
      </c>
      <c r="W538" s="8">
        <v>170</v>
      </c>
      <c r="X538" s="8">
        <v>187</v>
      </c>
      <c r="Y538" s="8">
        <v>208</v>
      </c>
      <c r="Z538" s="8">
        <v>229</v>
      </c>
      <c r="AA538" s="40">
        <v>158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  <c r="AK538" s="8">
        <v>0</v>
      </c>
      <c r="AL538" s="8">
        <v>0</v>
      </c>
      <c r="AM538" s="8">
        <v>0</v>
      </c>
      <c r="AN538" s="8">
        <v>0</v>
      </c>
      <c r="AO538" s="8">
        <v>0</v>
      </c>
      <c r="AP538" s="8">
        <v>0</v>
      </c>
      <c r="AQ538" s="8">
        <v>0</v>
      </c>
      <c r="AR538" s="8">
        <v>0</v>
      </c>
      <c r="AS538" s="8">
        <v>0</v>
      </c>
      <c r="AT538" s="8">
        <v>0</v>
      </c>
      <c r="AU538" s="8">
        <v>0</v>
      </c>
      <c r="AV538" s="8">
        <v>0</v>
      </c>
      <c r="AW538" s="8">
        <v>0</v>
      </c>
      <c r="AX538" s="8">
        <v>0</v>
      </c>
      <c r="AY538" s="8">
        <v>0</v>
      </c>
      <c r="AZ538" s="8">
        <v>0</v>
      </c>
      <c r="BA538" s="8">
        <v>0</v>
      </c>
      <c r="BB538" s="8">
        <v>0</v>
      </c>
      <c r="BC538" s="8">
        <v>0</v>
      </c>
      <c r="BD538" s="8">
        <v>0</v>
      </c>
      <c r="BE538" s="8">
        <v>0</v>
      </c>
    </row>
    <row r="539" spans="1:57" s="8" customFormat="1" ht="12" customHeight="1" x14ac:dyDescent="0.25">
      <c r="A539" s="8" t="s">
        <v>110</v>
      </c>
      <c r="B539" s="8">
        <v>692</v>
      </c>
      <c r="C539" s="8">
        <v>708</v>
      </c>
      <c r="D539" s="8">
        <v>731</v>
      </c>
      <c r="E539" s="8">
        <v>769</v>
      </c>
      <c r="F539" s="8">
        <v>810</v>
      </c>
      <c r="G539" s="8">
        <v>850</v>
      </c>
      <c r="H539" s="8">
        <v>809</v>
      </c>
      <c r="I539" s="8">
        <v>812</v>
      </c>
      <c r="J539" s="8">
        <v>828</v>
      </c>
      <c r="K539" s="8">
        <v>857</v>
      </c>
      <c r="L539" s="8">
        <v>850</v>
      </c>
      <c r="M539" s="8">
        <v>873</v>
      </c>
      <c r="N539" s="8">
        <v>826</v>
      </c>
      <c r="O539" s="8">
        <v>661</v>
      </c>
      <c r="P539" s="8">
        <v>697</v>
      </c>
      <c r="Q539" s="8">
        <v>719</v>
      </c>
      <c r="R539" s="8">
        <v>637</v>
      </c>
      <c r="S539" s="8">
        <v>663</v>
      </c>
      <c r="T539" s="8">
        <v>552</v>
      </c>
      <c r="U539" s="8">
        <v>559</v>
      </c>
      <c r="V539" s="8">
        <v>484</v>
      </c>
      <c r="W539" s="8">
        <v>491</v>
      </c>
      <c r="X539" s="8">
        <v>537</v>
      </c>
      <c r="Y539" s="8">
        <v>589</v>
      </c>
      <c r="Z539" s="8">
        <v>578</v>
      </c>
      <c r="AA539" s="40">
        <v>449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8">
        <v>0</v>
      </c>
      <c r="AU539" s="8">
        <v>0</v>
      </c>
      <c r="AV539" s="8">
        <v>0</v>
      </c>
      <c r="AW539" s="8">
        <v>0</v>
      </c>
      <c r="AX539" s="8">
        <v>0</v>
      </c>
      <c r="AY539" s="8">
        <v>0</v>
      </c>
      <c r="AZ539" s="8">
        <v>0</v>
      </c>
      <c r="BA539" s="8">
        <v>0</v>
      </c>
      <c r="BB539" s="8">
        <v>0</v>
      </c>
      <c r="BC539" s="8">
        <v>0</v>
      </c>
      <c r="BD539" s="8">
        <v>0</v>
      </c>
      <c r="BE539" s="8">
        <v>0</v>
      </c>
    </row>
    <row r="540" spans="1:57" s="8" customFormat="1" ht="12" customHeight="1" x14ac:dyDescent="0.25">
      <c r="A540" s="8" t="s">
        <v>111</v>
      </c>
      <c r="B540" s="8">
        <v>318</v>
      </c>
      <c r="C540" s="8">
        <v>326</v>
      </c>
      <c r="D540" s="8">
        <v>336</v>
      </c>
      <c r="E540" s="8">
        <v>354</v>
      </c>
      <c r="F540" s="8">
        <v>373</v>
      </c>
      <c r="G540" s="8">
        <v>391</v>
      </c>
      <c r="H540" s="8">
        <v>374</v>
      </c>
      <c r="I540" s="8">
        <v>364</v>
      </c>
      <c r="J540" s="8">
        <v>379</v>
      </c>
      <c r="K540" s="8">
        <v>359</v>
      </c>
      <c r="L540" s="8">
        <v>361</v>
      </c>
      <c r="M540" s="8">
        <v>367</v>
      </c>
      <c r="N540" s="8">
        <v>363</v>
      </c>
      <c r="O540" s="8">
        <v>333</v>
      </c>
      <c r="P540" s="8">
        <v>352</v>
      </c>
      <c r="Q540" s="8">
        <v>355</v>
      </c>
      <c r="R540" s="8">
        <v>352</v>
      </c>
      <c r="S540" s="8">
        <v>343</v>
      </c>
      <c r="T540" s="8">
        <v>306</v>
      </c>
      <c r="U540" s="8">
        <v>327</v>
      </c>
      <c r="V540" s="8">
        <v>308</v>
      </c>
      <c r="W540" s="8">
        <v>353</v>
      </c>
      <c r="X540" s="8">
        <v>375</v>
      </c>
      <c r="Y540" s="8">
        <v>368</v>
      </c>
      <c r="Z540" s="8">
        <v>408</v>
      </c>
      <c r="AA540" s="40">
        <v>386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  <c r="AK540" s="8">
        <v>0</v>
      </c>
      <c r="AL540" s="8">
        <v>0</v>
      </c>
      <c r="AM540" s="8">
        <v>0</v>
      </c>
      <c r="AN540" s="8">
        <v>0</v>
      </c>
      <c r="AO540" s="8">
        <v>0</v>
      </c>
      <c r="AP540" s="8">
        <v>0</v>
      </c>
      <c r="AQ540" s="8">
        <v>0</v>
      </c>
      <c r="AR540" s="8">
        <v>0</v>
      </c>
      <c r="AS540" s="8">
        <v>0</v>
      </c>
      <c r="AT540" s="8">
        <v>0</v>
      </c>
      <c r="AU540" s="8">
        <v>0</v>
      </c>
      <c r="AV540" s="8">
        <v>0</v>
      </c>
      <c r="AW540" s="8">
        <v>0</v>
      </c>
      <c r="AX540" s="8">
        <v>0</v>
      </c>
      <c r="AY540" s="8">
        <v>0</v>
      </c>
      <c r="AZ540" s="8">
        <v>0</v>
      </c>
      <c r="BA540" s="8">
        <v>0</v>
      </c>
      <c r="BB540" s="8">
        <v>0</v>
      </c>
      <c r="BC540" s="8">
        <v>0</v>
      </c>
      <c r="BD540" s="8">
        <v>0</v>
      </c>
      <c r="BE540" s="8">
        <v>0</v>
      </c>
    </row>
    <row r="541" spans="1:57" s="8" customFormat="1" ht="12" customHeight="1" x14ac:dyDescent="0.25">
      <c r="A541" s="8" t="s">
        <v>112</v>
      </c>
      <c r="B541" s="8">
        <v>316</v>
      </c>
      <c r="C541" s="8">
        <v>323</v>
      </c>
      <c r="D541" s="8">
        <v>334</v>
      </c>
      <c r="E541" s="8">
        <v>351</v>
      </c>
      <c r="F541" s="8">
        <v>370</v>
      </c>
      <c r="G541" s="8">
        <v>388</v>
      </c>
      <c r="H541" s="8">
        <v>410</v>
      </c>
      <c r="I541" s="8">
        <v>456</v>
      </c>
      <c r="J541" s="8">
        <v>508</v>
      </c>
      <c r="K541" s="8">
        <v>573</v>
      </c>
      <c r="L541" s="8">
        <v>685</v>
      </c>
      <c r="M541" s="8">
        <v>801</v>
      </c>
      <c r="N541" s="8">
        <v>924</v>
      </c>
      <c r="O541" s="8">
        <v>1015</v>
      </c>
      <c r="P541" s="8">
        <v>1153</v>
      </c>
      <c r="Q541" s="8">
        <v>1288</v>
      </c>
      <c r="R541" s="8">
        <v>1412</v>
      </c>
      <c r="S541" s="8">
        <v>1562</v>
      </c>
      <c r="T541" s="8">
        <v>1762</v>
      </c>
      <c r="U541" s="8">
        <v>1972</v>
      </c>
      <c r="V541" s="8">
        <v>2235</v>
      </c>
      <c r="W541" s="8">
        <v>2480</v>
      </c>
      <c r="X541" s="8">
        <v>2745</v>
      </c>
      <c r="Y541" s="8">
        <v>3001</v>
      </c>
      <c r="Z541" s="8">
        <v>3108</v>
      </c>
      <c r="AA541" s="40">
        <v>2952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  <c r="AK541" s="8">
        <v>0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8">
        <v>0</v>
      </c>
      <c r="AR541" s="8">
        <v>0</v>
      </c>
      <c r="AS541" s="8">
        <v>0</v>
      </c>
      <c r="AT541" s="8">
        <v>0</v>
      </c>
      <c r="AU541" s="8">
        <v>0</v>
      </c>
      <c r="AV541" s="8">
        <v>0</v>
      </c>
      <c r="AW541" s="8">
        <v>0</v>
      </c>
      <c r="AX541" s="8">
        <v>0</v>
      </c>
      <c r="AY541" s="8">
        <v>0</v>
      </c>
      <c r="AZ541" s="8">
        <v>0</v>
      </c>
      <c r="BA541" s="8">
        <v>0</v>
      </c>
      <c r="BB541" s="8">
        <v>0</v>
      </c>
      <c r="BC541" s="8">
        <v>0</v>
      </c>
      <c r="BD541" s="8">
        <v>0</v>
      </c>
      <c r="BE541" s="8">
        <v>0</v>
      </c>
    </row>
    <row r="542" spans="1:57" s="8" customFormat="1" ht="12" customHeight="1" x14ac:dyDescent="0.25">
      <c r="A542" s="8" t="s">
        <v>113</v>
      </c>
      <c r="B542" s="8">
        <v>58</v>
      </c>
      <c r="C542" s="8">
        <v>59</v>
      </c>
      <c r="D542" s="8">
        <v>61</v>
      </c>
      <c r="E542" s="8">
        <v>64</v>
      </c>
      <c r="F542" s="8">
        <v>68</v>
      </c>
      <c r="G542" s="8">
        <v>71</v>
      </c>
      <c r="H542" s="8">
        <v>86</v>
      </c>
      <c r="I542" s="8">
        <v>97</v>
      </c>
      <c r="J542" s="8">
        <v>107</v>
      </c>
      <c r="K542" s="8">
        <v>119</v>
      </c>
      <c r="L542" s="8">
        <v>146</v>
      </c>
      <c r="M542" s="8">
        <v>199</v>
      </c>
      <c r="N542" s="8">
        <v>241</v>
      </c>
      <c r="O542" s="8">
        <v>251</v>
      </c>
      <c r="P542" s="8">
        <v>266</v>
      </c>
      <c r="Q542" s="8">
        <v>280</v>
      </c>
      <c r="R542" s="8">
        <v>301</v>
      </c>
      <c r="S542" s="8">
        <v>279</v>
      </c>
      <c r="T542" s="8">
        <v>296</v>
      </c>
      <c r="U542" s="8">
        <v>296</v>
      </c>
      <c r="V542" s="8">
        <v>324</v>
      </c>
      <c r="W542" s="8">
        <v>369</v>
      </c>
      <c r="X542" s="8">
        <v>436</v>
      </c>
      <c r="Y542" s="8">
        <v>522</v>
      </c>
      <c r="Z542" s="8">
        <v>558</v>
      </c>
      <c r="AA542" s="40">
        <v>470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  <c r="AK542" s="8">
        <v>0</v>
      </c>
      <c r="AL542" s="8">
        <v>0</v>
      </c>
      <c r="AM542" s="8">
        <v>0</v>
      </c>
      <c r="AN542" s="8">
        <v>0</v>
      </c>
      <c r="AO542" s="8">
        <v>0</v>
      </c>
      <c r="AP542" s="8">
        <v>0</v>
      </c>
      <c r="AQ542" s="8">
        <v>0</v>
      </c>
      <c r="AR542" s="8">
        <v>0</v>
      </c>
      <c r="AS542" s="8">
        <v>0</v>
      </c>
      <c r="AT542" s="8">
        <v>0</v>
      </c>
      <c r="AU542" s="8">
        <v>0</v>
      </c>
      <c r="AV542" s="8">
        <v>0</v>
      </c>
      <c r="AW542" s="8">
        <v>0</v>
      </c>
      <c r="AX542" s="8">
        <v>0</v>
      </c>
      <c r="AY542" s="8">
        <v>0</v>
      </c>
      <c r="AZ542" s="8">
        <v>0</v>
      </c>
      <c r="BA542" s="8">
        <v>0</v>
      </c>
      <c r="BB542" s="8">
        <v>0</v>
      </c>
      <c r="BC542" s="8">
        <v>0</v>
      </c>
      <c r="BD542" s="8">
        <v>0</v>
      </c>
      <c r="BE542" s="8">
        <v>0</v>
      </c>
    </row>
    <row r="543" spans="1:57" s="8" customFormat="1" ht="12" customHeight="1" x14ac:dyDescent="0.25">
      <c r="A543" s="8" t="s">
        <v>114</v>
      </c>
      <c r="B543" s="8">
        <v>219</v>
      </c>
      <c r="C543" s="8">
        <v>224</v>
      </c>
      <c r="D543" s="8">
        <v>231</v>
      </c>
      <c r="E543" s="8">
        <v>243</v>
      </c>
      <c r="F543" s="8">
        <v>256</v>
      </c>
      <c r="G543" s="8">
        <v>269</v>
      </c>
      <c r="H543" s="8">
        <v>289</v>
      </c>
      <c r="I543" s="8">
        <v>339</v>
      </c>
      <c r="J543" s="8">
        <v>412</v>
      </c>
      <c r="K543" s="8">
        <v>461</v>
      </c>
      <c r="L543" s="8">
        <v>526</v>
      </c>
      <c r="M543" s="8">
        <v>525</v>
      </c>
      <c r="N543" s="8">
        <v>568</v>
      </c>
      <c r="O543" s="8">
        <v>554</v>
      </c>
      <c r="P543" s="8">
        <v>613</v>
      </c>
      <c r="Q543" s="8">
        <v>690</v>
      </c>
      <c r="R543" s="8">
        <v>769</v>
      </c>
      <c r="S543" s="8">
        <v>908</v>
      </c>
      <c r="T543" s="8">
        <v>1021</v>
      </c>
      <c r="U543" s="8">
        <v>1107</v>
      </c>
      <c r="V543" s="8">
        <v>1198</v>
      </c>
      <c r="W543" s="8">
        <v>1232</v>
      </c>
      <c r="X543" s="8">
        <v>1326</v>
      </c>
      <c r="Y543" s="8">
        <v>1332</v>
      </c>
      <c r="Z543" s="8">
        <v>1302</v>
      </c>
      <c r="AA543" s="40">
        <v>769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0</v>
      </c>
      <c r="AV543" s="8">
        <v>0</v>
      </c>
      <c r="AW543" s="8">
        <v>0</v>
      </c>
      <c r="AX543" s="8">
        <v>0</v>
      </c>
      <c r="AY543" s="8">
        <v>0</v>
      </c>
      <c r="AZ543" s="8">
        <v>0</v>
      </c>
      <c r="BA543" s="8">
        <v>0</v>
      </c>
      <c r="BB543" s="8">
        <v>0</v>
      </c>
      <c r="BC543" s="8">
        <v>0</v>
      </c>
      <c r="BD543" s="8">
        <v>0</v>
      </c>
      <c r="BE543" s="8">
        <v>0</v>
      </c>
    </row>
    <row r="544" spans="1:57" s="8" customFormat="1" ht="12" customHeight="1" x14ac:dyDescent="0.25">
      <c r="A544" s="8" t="s">
        <v>115</v>
      </c>
      <c r="B544" s="8">
        <v>165</v>
      </c>
      <c r="C544" s="8">
        <v>169</v>
      </c>
      <c r="D544" s="8">
        <v>175</v>
      </c>
      <c r="E544" s="8">
        <v>184</v>
      </c>
      <c r="F544" s="8">
        <v>194</v>
      </c>
      <c r="G544" s="8">
        <v>203</v>
      </c>
      <c r="H544" s="8">
        <v>196</v>
      </c>
      <c r="I544" s="8">
        <v>184</v>
      </c>
      <c r="J544" s="8">
        <v>185</v>
      </c>
      <c r="K544" s="8">
        <v>191</v>
      </c>
      <c r="L544" s="8">
        <v>209</v>
      </c>
      <c r="M544" s="8">
        <v>235</v>
      </c>
      <c r="N544" s="8">
        <v>267</v>
      </c>
      <c r="O544" s="8">
        <v>310</v>
      </c>
      <c r="P544" s="8">
        <v>383</v>
      </c>
      <c r="Q544" s="8">
        <v>416</v>
      </c>
      <c r="R544" s="8">
        <v>415</v>
      </c>
      <c r="S544" s="8">
        <v>465</v>
      </c>
      <c r="T544" s="8">
        <v>448</v>
      </c>
      <c r="U544" s="8">
        <v>481</v>
      </c>
      <c r="V544" s="8">
        <v>552</v>
      </c>
      <c r="W544" s="8">
        <v>588</v>
      </c>
      <c r="X544" s="8">
        <v>619</v>
      </c>
      <c r="Y544" s="8">
        <v>614</v>
      </c>
      <c r="Z544" s="8">
        <v>588</v>
      </c>
      <c r="AA544" s="40">
        <v>445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  <c r="AK544" s="8">
        <v>0</v>
      </c>
      <c r="AL544" s="8">
        <v>0</v>
      </c>
      <c r="AM544" s="8">
        <v>0</v>
      </c>
      <c r="AN544" s="8">
        <v>0</v>
      </c>
      <c r="AO544" s="8">
        <v>0</v>
      </c>
      <c r="AP544" s="8">
        <v>0</v>
      </c>
      <c r="AQ544" s="8">
        <v>0</v>
      </c>
      <c r="AR544" s="8">
        <v>0</v>
      </c>
      <c r="AS544" s="8">
        <v>0</v>
      </c>
      <c r="AT544" s="8">
        <v>0</v>
      </c>
      <c r="AU544" s="8">
        <v>0</v>
      </c>
      <c r="AV544" s="8">
        <v>0</v>
      </c>
      <c r="AW544" s="8">
        <v>0</v>
      </c>
      <c r="AX544" s="8">
        <v>0</v>
      </c>
      <c r="AY544" s="8">
        <v>0</v>
      </c>
      <c r="AZ544" s="8">
        <v>0</v>
      </c>
      <c r="BA544" s="8">
        <v>0</v>
      </c>
      <c r="BB544" s="8">
        <v>0</v>
      </c>
      <c r="BC544" s="8">
        <v>0</v>
      </c>
      <c r="BD544" s="8">
        <v>0</v>
      </c>
      <c r="BE544" s="8">
        <v>0</v>
      </c>
    </row>
    <row r="545" spans="1:57" s="8" customFormat="1" ht="12" customHeight="1" x14ac:dyDescent="0.25">
      <c r="A545" s="8" t="s">
        <v>116</v>
      </c>
      <c r="B545" s="8">
        <v>257</v>
      </c>
      <c r="C545" s="8">
        <v>263</v>
      </c>
      <c r="D545" s="8">
        <v>271</v>
      </c>
      <c r="E545" s="8">
        <v>285</v>
      </c>
      <c r="F545" s="8">
        <v>300</v>
      </c>
      <c r="G545" s="8">
        <v>315</v>
      </c>
      <c r="H545" s="8">
        <v>321</v>
      </c>
      <c r="I545" s="8">
        <v>379</v>
      </c>
      <c r="J545" s="8">
        <v>407</v>
      </c>
      <c r="K545" s="8">
        <v>411</v>
      </c>
      <c r="L545" s="8">
        <v>430</v>
      </c>
      <c r="M545" s="8">
        <v>459</v>
      </c>
      <c r="N545" s="8">
        <v>447</v>
      </c>
      <c r="O545" s="8">
        <v>470</v>
      </c>
      <c r="P545" s="8">
        <v>512</v>
      </c>
      <c r="Q545" s="8">
        <v>541</v>
      </c>
      <c r="R545" s="8">
        <v>483</v>
      </c>
      <c r="S545" s="8">
        <v>479</v>
      </c>
      <c r="T545" s="8">
        <v>491</v>
      </c>
      <c r="U545" s="8">
        <v>525</v>
      </c>
      <c r="V545" s="8">
        <v>535</v>
      </c>
      <c r="W545" s="8">
        <v>543</v>
      </c>
      <c r="X545" s="8">
        <v>555</v>
      </c>
      <c r="Y545" s="8">
        <v>511</v>
      </c>
      <c r="Z545" s="8">
        <v>494</v>
      </c>
      <c r="AA545" s="40">
        <v>355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0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0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</row>
    <row r="546" spans="1:57" s="8" customFormat="1" ht="12" customHeight="1" x14ac:dyDescent="0.25">
      <c r="A546" s="8" t="s">
        <v>117</v>
      </c>
      <c r="B546" s="8">
        <v>104</v>
      </c>
      <c r="C546" s="8">
        <v>107</v>
      </c>
      <c r="D546" s="8">
        <v>110</v>
      </c>
      <c r="E546" s="8">
        <v>116</v>
      </c>
      <c r="F546" s="8">
        <v>122</v>
      </c>
      <c r="G546" s="8">
        <v>128</v>
      </c>
      <c r="H546" s="8">
        <v>143</v>
      </c>
      <c r="I546" s="8">
        <v>159</v>
      </c>
      <c r="J546" s="8">
        <v>151</v>
      </c>
      <c r="K546" s="8">
        <v>155</v>
      </c>
      <c r="L546" s="8">
        <v>156</v>
      </c>
      <c r="M546" s="8">
        <v>174</v>
      </c>
      <c r="N546" s="8">
        <v>204</v>
      </c>
      <c r="O546" s="8">
        <v>230</v>
      </c>
      <c r="P546" s="8">
        <v>256</v>
      </c>
      <c r="Q546" s="8">
        <v>271</v>
      </c>
      <c r="R546" s="8">
        <v>293</v>
      </c>
      <c r="S546" s="8">
        <v>274</v>
      </c>
      <c r="T546" s="8">
        <v>300</v>
      </c>
      <c r="U546" s="8">
        <v>303</v>
      </c>
      <c r="V546" s="8">
        <v>323</v>
      </c>
      <c r="W546" s="8">
        <v>299</v>
      </c>
      <c r="X546" s="8">
        <v>294</v>
      </c>
      <c r="Y546" s="8">
        <v>295</v>
      </c>
      <c r="Z546" s="8">
        <v>314</v>
      </c>
      <c r="AA546" s="40">
        <v>253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  <c r="AK546" s="8">
        <v>0</v>
      </c>
      <c r="AL546" s="8">
        <v>0</v>
      </c>
      <c r="AM546" s="8">
        <v>0</v>
      </c>
      <c r="AN546" s="8">
        <v>0</v>
      </c>
      <c r="AO546" s="8">
        <v>0</v>
      </c>
      <c r="AP546" s="8">
        <v>0</v>
      </c>
      <c r="AQ546" s="8">
        <v>0</v>
      </c>
      <c r="AR546" s="8">
        <v>0</v>
      </c>
      <c r="AS546" s="8">
        <v>0</v>
      </c>
      <c r="AT546" s="8">
        <v>0</v>
      </c>
      <c r="AU546" s="8">
        <v>0</v>
      </c>
      <c r="AV546" s="8">
        <v>0</v>
      </c>
      <c r="AW546" s="8">
        <v>0</v>
      </c>
      <c r="AX546" s="8">
        <v>0</v>
      </c>
      <c r="AY546" s="8">
        <v>0</v>
      </c>
      <c r="AZ546" s="8">
        <v>0</v>
      </c>
      <c r="BA546" s="8">
        <v>0</v>
      </c>
      <c r="BB546" s="8">
        <v>0</v>
      </c>
      <c r="BC546" s="8">
        <v>0</v>
      </c>
      <c r="BD546" s="8">
        <v>0</v>
      </c>
      <c r="BE546" s="8">
        <v>0</v>
      </c>
    </row>
    <row r="547" spans="1:57" s="8" customFormat="1" ht="12" customHeight="1" x14ac:dyDescent="0.25">
      <c r="A547" s="8" t="s">
        <v>118</v>
      </c>
      <c r="B547" s="8">
        <v>222</v>
      </c>
      <c r="C547" s="8">
        <v>228</v>
      </c>
      <c r="D547" s="8">
        <v>235</v>
      </c>
      <c r="E547" s="8">
        <v>247</v>
      </c>
      <c r="F547" s="8">
        <v>260</v>
      </c>
      <c r="G547" s="8">
        <v>273</v>
      </c>
      <c r="H547" s="8">
        <v>269</v>
      </c>
      <c r="I547" s="8">
        <v>262</v>
      </c>
      <c r="J547" s="8">
        <v>275</v>
      </c>
      <c r="K547" s="8">
        <v>263</v>
      </c>
      <c r="L547" s="8">
        <v>268</v>
      </c>
      <c r="M547" s="8">
        <v>300</v>
      </c>
      <c r="N547" s="8">
        <v>307</v>
      </c>
      <c r="O547" s="8">
        <v>318</v>
      </c>
      <c r="P547" s="8">
        <v>339</v>
      </c>
      <c r="Q547" s="8">
        <v>350</v>
      </c>
      <c r="R547" s="8">
        <v>330</v>
      </c>
      <c r="S547" s="8">
        <v>328</v>
      </c>
      <c r="T547" s="8">
        <v>338</v>
      </c>
      <c r="U547" s="8">
        <v>368</v>
      </c>
      <c r="V547" s="8">
        <v>398</v>
      </c>
      <c r="W547" s="8">
        <v>417</v>
      </c>
      <c r="X547" s="8">
        <v>420</v>
      </c>
      <c r="Y547" s="8">
        <v>370</v>
      </c>
      <c r="Z547" s="8">
        <v>369</v>
      </c>
      <c r="AA547" s="40">
        <v>247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0</v>
      </c>
      <c r="AW547" s="8">
        <v>0</v>
      </c>
      <c r="AX547" s="8">
        <v>0</v>
      </c>
      <c r="AY547" s="8">
        <v>0</v>
      </c>
      <c r="AZ547" s="8">
        <v>0</v>
      </c>
      <c r="BA547" s="8">
        <v>0</v>
      </c>
      <c r="BB547" s="8">
        <v>0</v>
      </c>
      <c r="BC547" s="8">
        <v>0</v>
      </c>
      <c r="BD547" s="8">
        <v>0</v>
      </c>
      <c r="BE547" s="8">
        <v>0</v>
      </c>
    </row>
    <row r="548" spans="1:57" s="8" customFormat="1" ht="12" customHeight="1" x14ac:dyDescent="0.25">
      <c r="A548" s="8" t="s">
        <v>119</v>
      </c>
      <c r="B548" s="8">
        <v>577</v>
      </c>
      <c r="C548" s="8">
        <v>601</v>
      </c>
      <c r="D548" s="8">
        <v>618</v>
      </c>
      <c r="E548" s="8">
        <v>633</v>
      </c>
      <c r="F548" s="8">
        <v>655</v>
      </c>
      <c r="G548" s="8">
        <v>660</v>
      </c>
      <c r="H548" s="8">
        <v>614</v>
      </c>
      <c r="I548" s="8">
        <v>606</v>
      </c>
      <c r="J548" s="8">
        <v>553</v>
      </c>
      <c r="K548" s="8">
        <v>565</v>
      </c>
      <c r="L548" s="8">
        <v>551</v>
      </c>
      <c r="M548" s="8">
        <v>565</v>
      </c>
      <c r="N548" s="8">
        <v>574</v>
      </c>
      <c r="O548" s="8">
        <v>562</v>
      </c>
      <c r="P548" s="8">
        <v>541</v>
      </c>
      <c r="Q548" s="8">
        <v>561</v>
      </c>
      <c r="R548" s="8">
        <v>545</v>
      </c>
      <c r="S548" s="8">
        <v>545</v>
      </c>
      <c r="T548" s="8">
        <v>559</v>
      </c>
      <c r="U548" s="8">
        <v>548</v>
      </c>
      <c r="V548" s="8">
        <v>555</v>
      </c>
      <c r="W548" s="8">
        <v>542</v>
      </c>
      <c r="X548" s="8">
        <v>547</v>
      </c>
      <c r="Y548" s="8">
        <v>568</v>
      </c>
      <c r="Z548" s="8">
        <v>607</v>
      </c>
      <c r="AA548" s="40">
        <v>433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  <c r="AK548" s="8">
        <v>0</v>
      </c>
      <c r="AL548" s="8">
        <v>0</v>
      </c>
      <c r="AM548" s="8">
        <v>0</v>
      </c>
      <c r="AN548" s="8">
        <v>0</v>
      </c>
      <c r="AO548" s="8">
        <v>0</v>
      </c>
      <c r="AP548" s="8">
        <v>0</v>
      </c>
      <c r="AQ548" s="8">
        <v>0</v>
      </c>
      <c r="AR548" s="8">
        <v>0</v>
      </c>
      <c r="AS548" s="8">
        <v>0</v>
      </c>
      <c r="AT548" s="8">
        <v>0</v>
      </c>
      <c r="AU548" s="8">
        <v>0</v>
      </c>
      <c r="AV548" s="8">
        <v>0</v>
      </c>
      <c r="AW548" s="8">
        <v>0</v>
      </c>
      <c r="AX548" s="8">
        <v>0</v>
      </c>
      <c r="AY548" s="8">
        <v>0</v>
      </c>
      <c r="AZ548" s="8">
        <v>0</v>
      </c>
      <c r="BA548" s="8">
        <v>0</v>
      </c>
      <c r="BB548" s="8">
        <v>0</v>
      </c>
      <c r="BC548" s="8">
        <v>0</v>
      </c>
      <c r="BD548" s="8">
        <v>0</v>
      </c>
      <c r="BE548" s="8">
        <v>0</v>
      </c>
    </row>
    <row r="549" spans="1:57" s="8" customFormat="1" ht="12" customHeight="1" x14ac:dyDescent="0.25">
      <c r="A549" s="8" t="s">
        <v>120</v>
      </c>
      <c r="B549" s="8">
        <v>88</v>
      </c>
      <c r="C549" s="8">
        <v>92</v>
      </c>
      <c r="D549" s="8">
        <v>95</v>
      </c>
      <c r="E549" s="8">
        <v>97</v>
      </c>
      <c r="F549" s="8">
        <v>100</v>
      </c>
      <c r="G549" s="8">
        <v>101</v>
      </c>
      <c r="H549" s="8">
        <v>86</v>
      </c>
      <c r="I549" s="8">
        <v>82</v>
      </c>
      <c r="J549" s="8">
        <v>73</v>
      </c>
      <c r="K549" s="8">
        <v>74</v>
      </c>
      <c r="L549" s="8">
        <v>79</v>
      </c>
      <c r="M549" s="8">
        <v>84</v>
      </c>
      <c r="N549" s="8">
        <v>83</v>
      </c>
      <c r="O549" s="8">
        <v>72</v>
      </c>
      <c r="P549" s="8">
        <v>71</v>
      </c>
      <c r="Q549" s="8">
        <v>75</v>
      </c>
      <c r="R549" s="8">
        <v>80</v>
      </c>
      <c r="S549" s="8">
        <v>77</v>
      </c>
      <c r="T549" s="8">
        <v>79</v>
      </c>
      <c r="U549" s="8">
        <v>87</v>
      </c>
      <c r="V549" s="8">
        <v>97</v>
      </c>
      <c r="W549" s="8">
        <v>114</v>
      </c>
      <c r="X549" s="8">
        <v>124</v>
      </c>
      <c r="Y549" s="8">
        <v>132</v>
      </c>
      <c r="Z549" s="8">
        <v>140</v>
      </c>
      <c r="AA549" s="40">
        <v>66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</row>
    <row r="550" spans="1:57" s="8" customFormat="1" ht="12" customHeight="1" x14ac:dyDescent="0.25">
      <c r="A550" s="8" t="s">
        <v>121</v>
      </c>
      <c r="B550" s="8">
        <v>24</v>
      </c>
      <c r="C550" s="8">
        <v>25</v>
      </c>
      <c r="D550" s="8">
        <v>25</v>
      </c>
      <c r="E550" s="8">
        <v>26</v>
      </c>
      <c r="F550" s="8">
        <v>27</v>
      </c>
      <c r="G550" s="8">
        <v>27</v>
      </c>
      <c r="H550" s="8">
        <v>28</v>
      </c>
      <c r="I550" s="8">
        <v>25</v>
      </c>
      <c r="J550" s="8">
        <v>27</v>
      </c>
      <c r="K550" s="8">
        <v>32</v>
      </c>
      <c r="L550" s="8">
        <v>33</v>
      </c>
      <c r="M550" s="8">
        <v>38</v>
      </c>
      <c r="N550" s="8">
        <v>41</v>
      </c>
      <c r="O550" s="8">
        <v>53</v>
      </c>
      <c r="P550" s="8">
        <v>54</v>
      </c>
      <c r="Q550" s="8">
        <v>45</v>
      </c>
      <c r="R550" s="8">
        <v>49</v>
      </c>
      <c r="S550" s="8">
        <v>62</v>
      </c>
      <c r="T550" s="8">
        <v>62</v>
      </c>
      <c r="U550" s="8">
        <v>68</v>
      </c>
      <c r="V550" s="8">
        <v>70</v>
      </c>
      <c r="W550" s="8">
        <v>74</v>
      </c>
      <c r="X550" s="8">
        <v>79</v>
      </c>
      <c r="Y550" s="8">
        <v>84</v>
      </c>
      <c r="Z550" s="8">
        <v>83</v>
      </c>
      <c r="AA550" s="40">
        <v>58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0</v>
      </c>
      <c r="AJ550" s="8">
        <v>0</v>
      </c>
      <c r="AK550" s="8">
        <v>0</v>
      </c>
      <c r="AL550" s="8">
        <v>0</v>
      </c>
      <c r="AM550" s="8">
        <v>0</v>
      </c>
      <c r="AN550" s="8">
        <v>0</v>
      </c>
      <c r="AO550" s="8">
        <v>0</v>
      </c>
      <c r="AP550" s="8">
        <v>0</v>
      </c>
      <c r="AQ550" s="8">
        <v>0</v>
      </c>
      <c r="AR550" s="8">
        <v>0</v>
      </c>
      <c r="AS550" s="8">
        <v>0</v>
      </c>
      <c r="AT550" s="8">
        <v>0</v>
      </c>
      <c r="AU550" s="8">
        <v>0</v>
      </c>
      <c r="AV550" s="8">
        <v>0</v>
      </c>
      <c r="AW550" s="8">
        <v>0</v>
      </c>
      <c r="AX550" s="8">
        <v>0</v>
      </c>
      <c r="AY550" s="8">
        <v>0</v>
      </c>
      <c r="AZ550" s="8">
        <v>0</v>
      </c>
      <c r="BA550" s="8">
        <v>0</v>
      </c>
      <c r="BB550" s="8">
        <v>0</v>
      </c>
      <c r="BC550" s="8">
        <v>0</v>
      </c>
      <c r="BD550" s="8">
        <v>0</v>
      </c>
      <c r="BE550" s="8">
        <v>0</v>
      </c>
    </row>
    <row r="551" spans="1:57" s="8" customFormat="1" ht="12" customHeight="1" x14ac:dyDescent="0.25">
      <c r="A551" s="8" t="s">
        <v>122</v>
      </c>
      <c r="B551" s="8">
        <v>663</v>
      </c>
      <c r="C551" s="8">
        <v>690</v>
      </c>
      <c r="D551" s="8">
        <v>709</v>
      </c>
      <c r="E551" s="8">
        <v>727</v>
      </c>
      <c r="F551" s="8">
        <v>752</v>
      </c>
      <c r="G551" s="8">
        <v>758</v>
      </c>
      <c r="H551" s="8">
        <v>690</v>
      </c>
      <c r="I551" s="8">
        <v>714</v>
      </c>
      <c r="J551" s="8">
        <v>682</v>
      </c>
      <c r="K551" s="8">
        <v>713</v>
      </c>
      <c r="L551" s="8">
        <v>743</v>
      </c>
      <c r="M551" s="8">
        <v>767</v>
      </c>
      <c r="N551" s="8">
        <v>774</v>
      </c>
      <c r="O551" s="8">
        <v>778</v>
      </c>
      <c r="P551" s="8">
        <v>751</v>
      </c>
      <c r="Q551" s="8">
        <v>782</v>
      </c>
      <c r="R551" s="8">
        <v>777</v>
      </c>
      <c r="S551" s="8">
        <v>797</v>
      </c>
      <c r="T551" s="8">
        <v>809</v>
      </c>
      <c r="U551" s="8">
        <v>820</v>
      </c>
      <c r="V551" s="8">
        <v>865</v>
      </c>
      <c r="W551" s="8">
        <v>897</v>
      </c>
      <c r="X551" s="8">
        <v>936</v>
      </c>
      <c r="Y551" s="8">
        <v>992</v>
      </c>
      <c r="Z551" s="8">
        <v>1057</v>
      </c>
      <c r="AA551" s="40">
        <v>683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0</v>
      </c>
      <c r="AZ551" s="8">
        <v>0</v>
      </c>
      <c r="BA551" s="8">
        <v>0</v>
      </c>
      <c r="BB551" s="8">
        <v>0</v>
      </c>
      <c r="BC551" s="8">
        <v>0</v>
      </c>
      <c r="BD551" s="8">
        <v>0</v>
      </c>
      <c r="BE551" s="8">
        <v>0</v>
      </c>
    </row>
    <row r="552" spans="1:57" s="8" customFormat="1" ht="12" customHeight="1" x14ac:dyDescent="0.25">
      <c r="A552" s="8" t="s">
        <v>123</v>
      </c>
      <c r="B552" s="8">
        <v>256</v>
      </c>
      <c r="C552" s="8">
        <v>267</v>
      </c>
      <c r="D552" s="8">
        <v>274</v>
      </c>
      <c r="E552" s="8">
        <v>281</v>
      </c>
      <c r="F552" s="8">
        <v>291</v>
      </c>
      <c r="G552" s="8">
        <v>293</v>
      </c>
      <c r="H552" s="8">
        <v>287</v>
      </c>
      <c r="I552" s="8">
        <v>290</v>
      </c>
      <c r="J552" s="8">
        <v>287</v>
      </c>
      <c r="K552" s="8">
        <v>283</v>
      </c>
      <c r="L552" s="8">
        <v>281</v>
      </c>
      <c r="M552" s="8">
        <v>278</v>
      </c>
      <c r="N552" s="8">
        <v>272</v>
      </c>
      <c r="O552" s="8">
        <v>266</v>
      </c>
      <c r="P552" s="8">
        <v>258</v>
      </c>
      <c r="Q552" s="8">
        <v>232</v>
      </c>
      <c r="R552" s="8">
        <v>213</v>
      </c>
      <c r="S552" s="8">
        <v>229</v>
      </c>
      <c r="T552" s="8">
        <v>237</v>
      </c>
      <c r="U552" s="8">
        <v>249</v>
      </c>
      <c r="V552" s="8">
        <v>250</v>
      </c>
      <c r="W552" s="8">
        <v>261</v>
      </c>
      <c r="X552" s="8">
        <v>265</v>
      </c>
      <c r="Y552" s="8">
        <v>266</v>
      </c>
      <c r="Z552" s="8">
        <v>280</v>
      </c>
      <c r="AA552" s="40">
        <v>259</v>
      </c>
      <c r="AB552" s="8">
        <v>0</v>
      </c>
      <c r="AC552" s="8">
        <v>0</v>
      </c>
      <c r="AD552" s="8">
        <v>0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  <c r="AK552" s="8">
        <v>0</v>
      </c>
      <c r="AL552" s="8">
        <v>0</v>
      </c>
      <c r="AM552" s="8">
        <v>0</v>
      </c>
      <c r="AN552" s="8">
        <v>0</v>
      </c>
      <c r="AO552" s="8">
        <v>0</v>
      </c>
      <c r="AP552" s="8">
        <v>0</v>
      </c>
      <c r="AQ552" s="8">
        <v>0</v>
      </c>
      <c r="AR552" s="8">
        <v>0</v>
      </c>
      <c r="AS552" s="8">
        <v>0</v>
      </c>
      <c r="AT552" s="8">
        <v>0</v>
      </c>
      <c r="AU552" s="8">
        <v>0</v>
      </c>
      <c r="AV552" s="8">
        <v>0</v>
      </c>
      <c r="AW552" s="8">
        <v>0</v>
      </c>
      <c r="AX552" s="8">
        <v>0</v>
      </c>
      <c r="AY552" s="8">
        <v>0</v>
      </c>
      <c r="AZ552" s="8">
        <v>0</v>
      </c>
      <c r="BA552" s="8">
        <v>0</v>
      </c>
      <c r="BB552" s="8">
        <v>0</v>
      </c>
      <c r="BC552" s="8">
        <v>0</v>
      </c>
      <c r="BD552" s="8">
        <v>0</v>
      </c>
      <c r="BE552" s="8">
        <v>0</v>
      </c>
    </row>
    <row r="553" spans="1:57" s="8" customFormat="1" ht="12" customHeight="1" x14ac:dyDescent="0.25">
      <c r="A553" s="8" t="s">
        <v>124</v>
      </c>
      <c r="B553" s="8">
        <v>94</v>
      </c>
      <c r="C553" s="8">
        <v>97</v>
      </c>
      <c r="D553" s="8">
        <v>100</v>
      </c>
      <c r="E553" s="8">
        <v>103</v>
      </c>
      <c r="F553" s="8">
        <v>106</v>
      </c>
      <c r="G553" s="8">
        <v>107</v>
      </c>
      <c r="H553" s="8">
        <v>100</v>
      </c>
      <c r="I553" s="8">
        <v>91</v>
      </c>
      <c r="J553" s="8">
        <v>91</v>
      </c>
      <c r="K553" s="8">
        <v>92</v>
      </c>
      <c r="L553" s="8">
        <v>93</v>
      </c>
      <c r="M553" s="8">
        <v>96</v>
      </c>
      <c r="N553" s="8">
        <v>102</v>
      </c>
      <c r="O553" s="8">
        <v>105</v>
      </c>
      <c r="P553" s="8">
        <v>108</v>
      </c>
      <c r="Q553" s="8">
        <v>111</v>
      </c>
      <c r="R553" s="8">
        <v>120</v>
      </c>
      <c r="S553" s="8">
        <v>113</v>
      </c>
      <c r="T553" s="8">
        <v>108</v>
      </c>
      <c r="U553" s="8">
        <v>97</v>
      </c>
      <c r="V553" s="8">
        <v>100</v>
      </c>
      <c r="W553" s="8">
        <v>100</v>
      </c>
      <c r="X553" s="8">
        <v>103</v>
      </c>
      <c r="Y553" s="8">
        <v>111</v>
      </c>
      <c r="Z553" s="8">
        <v>111</v>
      </c>
      <c r="AA553" s="40">
        <v>35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8">
        <v>0</v>
      </c>
      <c r="AW553" s="8">
        <v>0</v>
      </c>
      <c r="AX553" s="8">
        <v>0</v>
      </c>
      <c r="AY553" s="8">
        <v>0</v>
      </c>
      <c r="AZ553" s="8">
        <v>0</v>
      </c>
      <c r="BA553" s="8">
        <v>0</v>
      </c>
      <c r="BB553" s="8">
        <v>0</v>
      </c>
      <c r="BC553" s="8">
        <v>0</v>
      </c>
      <c r="BD553" s="8">
        <v>0</v>
      </c>
      <c r="BE553" s="8">
        <v>0</v>
      </c>
    </row>
    <row r="554" spans="1:57" s="8" customFormat="1" ht="12" customHeight="1" x14ac:dyDescent="0.25">
      <c r="A554" s="8" t="s">
        <v>125</v>
      </c>
      <c r="B554" s="8">
        <v>78</v>
      </c>
      <c r="C554" s="8">
        <v>81</v>
      </c>
      <c r="D554" s="8">
        <v>83</v>
      </c>
      <c r="E554" s="8">
        <v>85</v>
      </c>
      <c r="F554" s="8">
        <v>88</v>
      </c>
      <c r="G554" s="8">
        <v>89</v>
      </c>
      <c r="H554" s="8">
        <v>93</v>
      </c>
      <c r="I554" s="8">
        <v>93</v>
      </c>
      <c r="J554" s="8">
        <v>89</v>
      </c>
      <c r="K554" s="8">
        <v>90</v>
      </c>
      <c r="L554" s="8">
        <v>92</v>
      </c>
      <c r="M554" s="8">
        <v>95</v>
      </c>
      <c r="N554" s="8">
        <v>98</v>
      </c>
      <c r="O554" s="8">
        <v>100</v>
      </c>
      <c r="P554" s="8">
        <v>103</v>
      </c>
      <c r="Q554" s="8">
        <v>106</v>
      </c>
      <c r="R554" s="8">
        <v>114</v>
      </c>
      <c r="S554" s="8">
        <v>114</v>
      </c>
      <c r="T554" s="8">
        <v>116</v>
      </c>
      <c r="U554" s="8">
        <v>124</v>
      </c>
      <c r="V554" s="8">
        <v>136</v>
      </c>
      <c r="W554" s="8">
        <v>136</v>
      </c>
      <c r="X554" s="8">
        <v>144</v>
      </c>
      <c r="Y554" s="8">
        <v>153</v>
      </c>
      <c r="Z554" s="8">
        <v>159</v>
      </c>
      <c r="AA554" s="40">
        <v>107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8">
        <v>0</v>
      </c>
      <c r="AK554" s="8">
        <v>0</v>
      </c>
      <c r="AL554" s="8">
        <v>0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8">
        <v>0</v>
      </c>
      <c r="AU554" s="8">
        <v>0</v>
      </c>
      <c r="AV554" s="8">
        <v>0</v>
      </c>
      <c r="AW554" s="8">
        <v>0</v>
      </c>
      <c r="AX554" s="8">
        <v>0</v>
      </c>
      <c r="AY554" s="8">
        <v>0</v>
      </c>
      <c r="AZ554" s="8">
        <v>0</v>
      </c>
      <c r="BA554" s="8">
        <v>0</v>
      </c>
      <c r="BB554" s="8">
        <v>0</v>
      </c>
      <c r="BC554" s="8">
        <v>0</v>
      </c>
      <c r="BD554" s="8">
        <v>0</v>
      </c>
      <c r="BE554" s="8">
        <v>0</v>
      </c>
    </row>
    <row r="555" spans="1:57" s="8" customFormat="1" ht="12" customHeight="1" x14ac:dyDescent="0.25">
      <c r="A555" s="8" t="s">
        <v>126</v>
      </c>
      <c r="B555" s="8">
        <v>91</v>
      </c>
      <c r="C555" s="8">
        <v>95</v>
      </c>
      <c r="D555" s="8">
        <v>97</v>
      </c>
      <c r="E555" s="8">
        <v>100</v>
      </c>
      <c r="F555" s="8">
        <v>103</v>
      </c>
      <c r="G555" s="8">
        <v>104</v>
      </c>
      <c r="H555" s="8">
        <v>88</v>
      </c>
      <c r="I555" s="8">
        <v>86</v>
      </c>
      <c r="J555" s="8">
        <v>85</v>
      </c>
      <c r="K555" s="8">
        <v>88</v>
      </c>
      <c r="L555" s="8">
        <v>92</v>
      </c>
      <c r="M555" s="8">
        <v>99</v>
      </c>
      <c r="N555" s="8">
        <v>103</v>
      </c>
      <c r="O555" s="8">
        <v>90</v>
      </c>
      <c r="P555" s="8">
        <v>91</v>
      </c>
      <c r="Q555" s="8">
        <v>102</v>
      </c>
      <c r="R555" s="8">
        <v>101</v>
      </c>
      <c r="S555" s="8">
        <v>119</v>
      </c>
      <c r="T555" s="8">
        <v>117</v>
      </c>
      <c r="U555" s="8">
        <v>123</v>
      </c>
      <c r="V555" s="8">
        <v>71</v>
      </c>
      <c r="W555" s="8">
        <v>93</v>
      </c>
      <c r="X555" s="8">
        <v>94</v>
      </c>
      <c r="Y555" s="8">
        <v>111</v>
      </c>
      <c r="Z555" s="8">
        <v>107</v>
      </c>
      <c r="AA555" s="40">
        <v>87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0</v>
      </c>
      <c r="AX555" s="8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</row>
    <row r="556" spans="1:57" s="8" customFormat="1" ht="12" customHeight="1" x14ac:dyDescent="0.25">
      <c r="A556" s="8" t="s">
        <v>127</v>
      </c>
      <c r="B556" s="8">
        <v>24</v>
      </c>
      <c r="C556" s="8">
        <v>25</v>
      </c>
      <c r="D556" s="8">
        <v>25</v>
      </c>
      <c r="E556" s="8">
        <v>26</v>
      </c>
      <c r="F556" s="8">
        <v>27</v>
      </c>
      <c r="G556" s="8">
        <v>27</v>
      </c>
      <c r="H556" s="8">
        <v>23</v>
      </c>
      <c r="I556" s="8">
        <v>23</v>
      </c>
      <c r="J556" s="8">
        <v>22</v>
      </c>
      <c r="K556" s="8">
        <v>23</v>
      </c>
      <c r="L556" s="8">
        <v>22</v>
      </c>
      <c r="M556" s="8">
        <v>16</v>
      </c>
      <c r="N556" s="8">
        <v>21</v>
      </c>
      <c r="O556" s="8">
        <v>22</v>
      </c>
      <c r="P556" s="8">
        <v>23</v>
      </c>
      <c r="Q556" s="8">
        <v>24</v>
      </c>
      <c r="R556" s="8">
        <v>21</v>
      </c>
      <c r="S556" s="8">
        <v>27</v>
      </c>
      <c r="T556" s="8">
        <v>33</v>
      </c>
      <c r="U556" s="8">
        <v>37</v>
      </c>
      <c r="V556" s="8">
        <v>37</v>
      </c>
      <c r="W556" s="8">
        <v>41</v>
      </c>
      <c r="X556" s="8">
        <v>39</v>
      </c>
      <c r="Y556" s="8">
        <v>46</v>
      </c>
      <c r="Z556" s="8">
        <v>45</v>
      </c>
      <c r="AA556" s="40">
        <v>33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8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0</v>
      </c>
      <c r="AS556" s="8">
        <v>0</v>
      </c>
      <c r="AT556" s="8">
        <v>0</v>
      </c>
      <c r="AU556" s="8">
        <v>0</v>
      </c>
      <c r="AV556" s="8">
        <v>0</v>
      </c>
      <c r="AW556" s="8">
        <v>0</v>
      </c>
      <c r="AX556" s="8">
        <v>0</v>
      </c>
      <c r="AY556" s="8">
        <v>0</v>
      </c>
      <c r="AZ556" s="8">
        <v>0</v>
      </c>
      <c r="BA556" s="8">
        <v>0</v>
      </c>
      <c r="BB556" s="8">
        <v>0</v>
      </c>
      <c r="BC556" s="8">
        <v>0</v>
      </c>
      <c r="BD556" s="8">
        <v>0</v>
      </c>
      <c r="BE556" s="8">
        <v>0</v>
      </c>
    </row>
    <row r="557" spans="1:57" s="8" customFormat="1" ht="12" customHeight="1" x14ac:dyDescent="0.25">
      <c r="A557" s="8" t="s">
        <v>128</v>
      </c>
      <c r="B557" s="8">
        <v>122</v>
      </c>
      <c r="C557" s="8">
        <v>127</v>
      </c>
      <c r="D557" s="8">
        <v>130</v>
      </c>
      <c r="E557" s="8">
        <v>133</v>
      </c>
      <c r="F557" s="8">
        <v>138</v>
      </c>
      <c r="G557" s="8">
        <v>139</v>
      </c>
      <c r="H557" s="8">
        <v>150</v>
      </c>
      <c r="I557" s="8">
        <v>160</v>
      </c>
      <c r="J557" s="8">
        <v>170</v>
      </c>
      <c r="K557" s="8">
        <v>178</v>
      </c>
      <c r="L557" s="8">
        <v>191</v>
      </c>
      <c r="M557" s="8">
        <v>214</v>
      </c>
      <c r="N557" s="8">
        <v>237</v>
      </c>
      <c r="O557" s="8">
        <v>256</v>
      </c>
      <c r="P557" s="8">
        <v>250</v>
      </c>
      <c r="Q557" s="8">
        <v>269</v>
      </c>
      <c r="R557" s="8">
        <v>285</v>
      </c>
      <c r="S557" s="8">
        <v>316</v>
      </c>
      <c r="T557" s="8">
        <v>358</v>
      </c>
      <c r="U557" s="8">
        <v>390</v>
      </c>
      <c r="V557" s="8">
        <v>426</v>
      </c>
      <c r="W557" s="8">
        <v>477</v>
      </c>
      <c r="X557" s="8">
        <v>539</v>
      </c>
      <c r="Y557" s="8">
        <v>605</v>
      </c>
      <c r="Z557" s="8">
        <v>643</v>
      </c>
      <c r="AA557" s="40">
        <v>484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8">
        <v>0</v>
      </c>
      <c r="AW557" s="8">
        <v>0</v>
      </c>
      <c r="AX557" s="8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</row>
    <row r="558" spans="1:57" s="8" customFormat="1" ht="12" customHeight="1" x14ac:dyDescent="0.25">
      <c r="A558" s="8" t="s">
        <v>129</v>
      </c>
      <c r="B558" s="8">
        <v>31</v>
      </c>
      <c r="C558" s="8">
        <v>33</v>
      </c>
      <c r="D558" s="8">
        <v>34</v>
      </c>
      <c r="E558" s="8">
        <v>35</v>
      </c>
      <c r="F558" s="8">
        <v>36</v>
      </c>
      <c r="G558" s="8">
        <v>36</v>
      </c>
      <c r="H558" s="8">
        <v>38</v>
      </c>
      <c r="I558" s="8">
        <v>37</v>
      </c>
      <c r="J558" s="8">
        <v>36</v>
      </c>
      <c r="K558" s="8">
        <v>38</v>
      </c>
      <c r="L558" s="8">
        <v>49</v>
      </c>
      <c r="M558" s="8">
        <v>43</v>
      </c>
      <c r="N558" s="8">
        <v>57</v>
      </c>
      <c r="O558" s="8">
        <v>63</v>
      </c>
      <c r="P558" s="8">
        <v>58</v>
      </c>
      <c r="Q558" s="8">
        <v>50</v>
      </c>
      <c r="R558" s="8">
        <v>48</v>
      </c>
      <c r="S558" s="8">
        <v>50</v>
      </c>
      <c r="T558" s="8">
        <v>55</v>
      </c>
      <c r="U558" s="8">
        <v>47</v>
      </c>
      <c r="V558" s="8">
        <v>52</v>
      </c>
      <c r="W558" s="8">
        <v>59</v>
      </c>
      <c r="X558" s="8">
        <v>64</v>
      </c>
      <c r="Y558" s="8">
        <v>67</v>
      </c>
      <c r="Z558" s="8">
        <v>49</v>
      </c>
      <c r="AA558" s="40">
        <v>39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  <c r="AK558" s="8">
        <v>0</v>
      </c>
      <c r="AL558" s="8">
        <v>0</v>
      </c>
      <c r="AM558" s="8">
        <v>0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</v>
      </c>
      <c r="AT558" s="8">
        <v>0</v>
      </c>
      <c r="AU558" s="8">
        <v>0</v>
      </c>
      <c r="AV558" s="8">
        <v>0</v>
      </c>
      <c r="AW558" s="8">
        <v>0</v>
      </c>
      <c r="AX558" s="8">
        <v>0</v>
      </c>
      <c r="AY558" s="8">
        <v>0</v>
      </c>
      <c r="AZ558" s="8">
        <v>0</v>
      </c>
      <c r="BA558" s="8">
        <v>0</v>
      </c>
      <c r="BB558" s="8">
        <v>0</v>
      </c>
      <c r="BC558" s="8">
        <v>0</v>
      </c>
      <c r="BD558" s="8">
        <v>0</v>
      </c>
      <c r="BE558" s="8">
        <v>0</v>
      </c>
    </row>
    <row r="559" spans="1:57" s="8" customFormat="1" ht="12" customHeight="1" x14ac:dyDescent="0.25">
      <c r="A559" s="8" t="s">
        <v>130</v>
      </c>
      <c r="B559" s="8">
        <v>317</v>
      </c>
      <c r="C559" s="8">
        <v>330</v>
      </c>
      <c r="D559" s="8">
        <v>340</v>
      </c>
      <c r="E559" s="8">
        <v>348</v>
      </c>
      <c r="F559" s="8">
        <v>360</v>
      </c>
      <c r="G559" s="8">
        <v>363</v>
      </c>
      <c r="H559" s="8">
        <v>380</v>
      </c>
      <c r="I559" s="8">
        <v>394</v>
      </c>
      <c r="J559" s="8">
        <v>408</v>
      </c>
      <c r="K559" s="8">
        <v>432</v>
      </c>
      <c r="L559" s="8">
        <v>420</v>
      </c>
      <c r="M559" s="8">
        <v>419</v>
      </c>
      <c r="N559" s="8">
        <v>420</v>
      </c>
      <c r="O559" s="8">
        <v>420</v>
      </c>
      <c r="P559" s="8">
        <v>459</v>
      </c>
      <c r="Q559" s="8">
        <v>468</v>
      </c>
      <c r="R559" s="8">
        <v>475</v>
      </c>
      <c r="S559" s="8">
        <v>478</v>
      </c>
      <c r="T559" s="8">
        <v>509</v>
      </c>
      <c r="U559" s="8">
        <v>520</v>
      </c>
      <c r="V559" s="8">
        <v>541</v>
      </c>
      <c r="W559" s="8">
        <v>531</v>
      </c>
      <c r="X559" s="8">
        <v>550</v>
      </c>
      <c r="Y559" s="8">
        <v>575</v>
      </c>
      <c r="Z559" s="8">
        <v>586</v>
      </c>
      <c r="AA559" s="40">
        <v>368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</v>
      </c>
      <c r="AT559" s="8">
        <v>0</v>
      </c>
      <c r="AU559" s="8">
        <v>0</v>
      </c>
      <c r="AV559" s="8">
        <v>0</v>
      </c>
      <c r="AW559" s="8">
        <v>0</v>
      </c>
      <c r="AX559" s="8">
        <v>0</v>
      </c>
      <c r="AY559" s="8">
        <v>0</v>
      </c>
      <c r="AZ559" s="8">
        <v>0</v>
      </c>
      <c r="BA559" s="8">
        <v>0</v>
      </c>
      <c r="BB559" s="8">
        <v>0</v>
      </c>
      <c r="BC559" s="8">
        <v>0</v>
      </c>
      <c r="BD559" s="8">
        <v>0</v>
      </c>
      <c r="BE559" s="8">
        <v>0</v>
      </c>
    </row>
    <row r="560" spans="1:57" s="8" customFormat="1" ht="12" customHeight="1" x14ac:dyDescent="0.25">
      <c r="A560" s="8" t="s">
        <v>131</v>
      </c>
      <c r="B560" s="8">
        <v>159</v>
      </c>
      <c r="C560" s="8">
        <v>166</v>
      </c>
      <c r="D560" s="8">
        <v>170</v>
      </c>
      <c r="E560" s="8">
        <v>175</v>
      </c>
      <c r="F560" s="8">
        <v>181</v>
      </c>
      <c r="G560" s="8">
        <v>182</v>
      </c>
      <c r="H560" s="8">
        <v>186</v>
      </c>
      <c r="I560" s="8">
        <v>205</v>
      </c>
      <c r="J560" s="8">
        <v>232</v>
      </c>
      <c r="K560" s="8">
        <v>280</v>
      </c>
      <c r="L560" s="8">
        <v>299</v>
      </c>
      <c r="M560" s="8">
        <v>328</v>
      </c>
      <c r="N560" s="8">
        <v>347</v>
      </c>
      <c r="O560" s="8">
        <v>355</v>
      </c>
      <c r="P560" s="8">
        <v>396</v>
      </c>
      <c r="Q560" s="8">
        <v>442</v>
      </c>
      <c r="R560" s="8">
        <v>449</v>
      </c>
      <c r="S560" s="8">
        <v>492</v>
      </c>
      <c r="T560" s="8">
        <v>531</v>
      </c>
      <c r="U560" s="8">
        <v>593</v>
      </c>
      <c r="V560" s="8">
        <v>645</v>
      </c>
      <c r="W560" s="8">
        <v>681</v>
      </c>
      <c r="X560" s="8">
        <v>751</v>
      </c>
      <c r="Y560" s="8">
        <v>747</v>
      </c>
      <c r="Z560" s="8">
        <v>743</v>
      </c>
      <c r="AA560" s="40">
        <v>537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  <c r="AK560" s="8">
        <v>0</v>
      </c>
      <c r="AL560" s="8">
        <v>0</v>
      </c>
      <c r="AM560" s="8">
        <v>0</v>
      </c>
      <c r="AN560" s="8">
        <v>0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8">
        <v>0</v>
      </c>
      <c r="AU560" s="8">
        <v>0</v>
      </c>
      <c r="AV560" s="8">
        <v>0</v>
      </c>
      <c r="AW560" s="8">
        <v>0</v>
      </c>
      <c r="AX560" s="8">
        <v>0</v>
      </c>
      <c r="AY560" s="8">
        <v>0</v>
      </c>
      <c r="AZ560" s="8">
        <v>0</v>
      </c>
      <c r="BA560" s="8">
        <v>0</v>
      </c>
      <c r="BB560" s="8">
        <v>0</v>
      </c>
      <c r="BC560" s="8">
        <v>0</v>
      </c>
      <c r="BD560" s="8">
        <v>0</v>
      </c>
      <c r="BE560" s="8">
        <v>0</v>
      </c>
    </row>
    <row r="561" spans="1:57" s="8" customFormat="1" ht="12" customHeight="1" x14ac:dyDescent="0.25">
      <c r="A561" s="8" t="s">
        <v>132</v>
      </c>
      <c r="B561" s="8">
        <v>109</v>
      </c>
      <c r="C561" s="8">
        <v>114</v>
      </c>
      <c r="D561" s="8">
        <v>117</v>
      </c>
      <c r="E561" s="8">
        <v>120</v>
      </c>
      <c r="F561" s="8">
        <v>124</v>
      </c>
      <c r="G561" s="8">
        <v>125</v>
      </c>
      <c r="H561" s="8">
        <v>118</v>
      </c>
      <c r="I561" s="8">
        <v>137</v>
      </c>
      <c r="J561" s="8">
        <v>132</v>
      </c>
      <c r="K561" s="8">
        <v>126</v>
      </c>
      <c r="L561" s="8">
        <v>124</v>
      </c>
      <c r="M561" s="8">
        <v>136</v>
      </c>
      <c r="N561" s="8">
        <v>138</v>
      </c>
      <c r="O561" s="8">
        <v>142</v>
      </c>
      <c r="P561" s="8">
        <v>154</v>
      </c>
      <c r="Q561" s="8">
        <v>159</v>
      </c>
      <c r="R561" s="8">
        <v>153</v>
      </c>
      <c r="S561" s="8">
        <v>148</v>
      </c>
      <c r="T561" s="8">
        <v>159</v>
      </c>
      <c r="U561" s="8">
        <v>170</v>
      </c>
      <c r="V561" s="8">
        <v>175</v>
      </c>
      <c r="W561" s="8">
        <v>185</v>
      </c>
      <c r="X561" s="8">
        <v>189</v>
      </c>
      <c r="Y561" s="8">
        <v>181</v>
      </c>
      <c r="Z561" s="8">
        <v>183</v>
      </c>
      <c r="AA561" s="40">
        <v>126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</row>
    <row r="562" spans="1:57" s="8" customFormat="1" ht="12" customHeight="1" x14ac:dyDescent="0.25">
      <c r="A562" s="8" t="s">
        <v>133</v>
      </c>
      <c r="B562" s="8">
        <v>36</v>
      </c>
      <c r="C562" s="8">
        <v>37</v>
      </c>
      <c r="D562" s="8">
        <v>38</v>
      </c>
      <c r="E562" s="8">
        <v>39</v>
      </c>
      <c r="F562" s="8">
        <v>41</v>
      </c>
      <c r="G562" s="8">
        <v>41</v>
      </c>
      <c r="H562" s="8">
        <v>39</v>
      </c>
      <c r="I562" s="8">
        <v>39</v>
      </c>
      <c r="J562" s="8">
        <v>31</v>
      </c>
      <c r="K562" s="8">
        <v>35</v>
      </c>
      <c r="L562" s="8">
        <v>29</v>
      </c>
      <c r="M562" s="8">
        <v>25</v>
      </c>
      <c r="N562" s="8">
        <v>29</v>
      </c>
      <c r="O562" s="8">
        <v>28</v>
      </c>
      <c r="P562" s="8">
        <v>26</v>
      </c>
      <c r="Q562" s="8">
        <v>33</v>
      </c>
      <c r="R562" s="8">
        <v>29</v>
      </c>
      <c r="S562" s="8">
        <v>32</v>
      </c>
      <c r="T562" s="8">
        <v>40</v>
      </c>
      <c r="U562" s="8">
        <v>40</v>
      </c>
      <c r="V562" s="8">
        <v>43</v>
      </c>
      <c r="W562" s="8">
        <v>39</v>
      </c>
      <c r="X562" s="8">
        <v>41</v>
      </c>
      <c r="Y562" s="8">
        <v>40</v>
      </c>
      <c r="Z562" s="8">
        <v>42</v>
      </c>
      <c r="AA562" s="40">
        <v>32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  <c r="AK562" s="8">
        <v>0</v>
      </c>
      <c r="AL562" s="8">
        <v>0</v>
      </c>
      <c r="AM562" s="8">
        <v>0</v>
      </c>
      <c r="AN562" s="8">
        <v>0</v>
      </c>
      <c r="AO562" s="8">
        <v>0</v>
      </c>
      <c r="AP562" s="8">
        <v>0</v>
      </c>
      <c r="AQ562" s="8">
        <v>0</v>
      </c>
      <c r="AR562" s="8">
        <v>0</v>
      </c>
      <c r="AS562" s="8">
        <v>0</v>
      </c>
      <c r="AT562" s="8">
        <v>0</v>
      </c>
      <c r="AU562" s="8">
        <v>0</v>
      </c>
      <c r="AV562" s="8">
        <v>0</v>
      </c>
      <c r="AW562" s="8">
        <v>0</v>
      </c>
      <c r="AX562" s="8">
        <v>0</v>
      </c>
      <c r="AY562" s="8">
        <v>0</v>
      </c>
      <c r="AZ562" s="8">
        <v>0</v>
      </c>
      <c r="BA562" s="8">
        <v>0</v>
      </c>
      <c r="BB562" s="8">
        <v>0</v>
      </c>
      <c r="BC562" s="8">
        <v>0</v>
      </c>
      <c r="BD562" s="8">
        <v>0</v>
      </c>
      <c r="BE562" s="8">
        <v>0</v>
      </c>
    </row>
    <row r="563" spans="1:57" s="8" customFormat="1" ht="12" customHeight="1" x14ac:dyDescent="0.25">
      <c r="A563" s="8" t="s">
        <v>134</v>
      </c>
      <c r="B563" s="8">
        <v>21</v>
      </c>
      <c r="C563" s="8">
        <v>22</v>
      </c>
      <c r="D563" s="8">
        <v>22</v>
      </c>
      <c r="E563" s="8">
        <v>23</v>
      </c>
      <c r="F563" s="8">
        <v>24</v>
      </c>
      <c r="G563" s="8">
        <v>24</v>
      </c>
      <c r="H563" s="8">
        <v>26</v>
      </c>
      <c r="I563" s="8">
        <v>33</v>
      </c>
      <c r="J563" s="8">
        <v>32</v>
      </c>
      <c r="K563" s="8">
        <v>30</v>
      </c>
      <c r="L563" s="8">
        <v>25</v>
      </c>
      <c r="M563" s="8">
        <v>31</v>
      </c>
      <c r="N563" s="8">
        <v>33</v>
      </c>
      <c r="O563" s="8">
        <v>29</v>
      </c>
      <c r="P563" s="8">
        <v>34</v>
      </c>
      <c r="Q563" s="8">
        <v>35</v>
      </c>
      <c r="R563" s="8">
        <v>37</v>
      </c>
      <c r="S563" s="8">
        <v>32</v>
      </c>
      <c r="T563" s="8">
        <v>38</v>
      </c>
      <c r="U563" s="8">
        <v>40</v>
      </c>
      <c r="V563" s="8">
        <v>45</v>
      </c>
      <c r="W563" s="8">
        <v>46</v>
      </c>
      <c r="X563" s="8">
        <v>50</v>
      </c>
      <c r="Y563" s="8">
        <v>46</v>
      </c>
      <c r="Z563" s="8">
        <v>27</v>
      </c>
      <c r="AA563" s="40">
        <v>22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0</v>
      </c>
      <c r="AR563" s="8">
        <v>0</v>
      </c>
      <c r="AS563" s="8">
        <v>0</v>
      </c>
      <c r="AT563" s="8">
        <v>0</v>
      </c>
      <c r="AU563" s="8">
        <v>0</v>
      </c>
      <c r="AV563" s="8">
        <v>0</v>
      </c>
      <c r="AW563" s="8">
        <v>0</v>
      </c>
      <c r="AX563" s="8">
        <v>0</v>
      </c>
      <c r="AY563" s="8">
        <v>0</v>
      </c>
      <c r="AZ563" s="8">
        <v>0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</row>
    <row r="564" spans="1:57" s="8" customFormat="1" ht="12" customHeight="1" x14ac:dyDescent="0.25">
      <c r="A564" s="8" t="s">
        <v>135</v>
      </c>
      <c r="B564" s="8">
        <v>259</v>
      </c>
      <c r="C564" s="8">
        <v>289</v>
      </c>
      <c r="D564" s="8">
        <v>315</v>
      </c>
      <c r="E564" s="8">
        <v>358</v>
      </c>
      <c r="F564" s="8">
        <v>414</v>
      </c>
      <c r="G564" s="8">
        <v>516</v>
      </c>
      <c r="H564" s="8">
        <v>573</v>
      </c>
      <c r="I564" s="8">
        <v>712</v>
      </c>
      <c r="J564" s="8">
        <v>1431</v>
      </c>
      <c r="K564" s="8">
        <v>1644</v>
      </c>
      <c r="L564" s="8">
        <v>1781</v>
      </c>
      <c r="M564" s="8">
        <v>1808</v>
      </c>
      <c r="N564" s="8">
        <v>1897</v>
      </c>
      <c r="O564" s="8">
        <v>1917</v>
      </c>
      <c r="P564" s="8">
        <v>2294</v>
      </c>
      <c r="Q564" s="8">
        <v>2257</v>
      </c>
      <c r="R564" s="8">
        <v>2212</v>
      </c>
      <c r="S564" s="8">
        <v>2093</v>
      </c>
      <c r="T564" s="8">
        <v>2158</v>
      </c>
      <c r="U564" s="8">
        <v>2228</v>
      </c>
      <c r="V564" s="8">
        <v>2234</v>
      </c>
      <c r="W564" s="8">
        <v>2208</v>
      </c>
      <c r="X564" s="8">
        <v>2149</v>
      </c>
      <c r="Y564" s="8">
        <v>2191</v>
      </c>
      <c r="Z564" s="8">
        <v>2235</v>
      </c>
      <c r="AA564" s="40">
        <v>1868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  <c r="AK564" s="8">
        <v>0</v>
      </c>
      <c r="AL564" s="8">
        <v>0</v>
      </c>
      <c r="AM564" s="8">
        <v>0</v>
      </c>
      <c r="AN564" s="8">
        <v>0</v>
      </c>
      <c r="AO564" s="8">
        <v>0</v>
      </c>
      <c r="AP564" s="8">
        <v>0</v>
      </c>
      <c r="AQ564" s="8">
        <v>0</v>
      </c>
      <c r="AR564" s="8">
        <v>0</v>
      </c>
      <c r="AS564" s="8">
        <v>0</v>
      </c>
      <c r="AT564" s="8">
        <v>0</v>
      </c>
      <c r="AU564" s="8">
        <v>0</v>
      </c>
      <c r="AV564" s="8">
        <v>0</v>
      </c>
      <c r="AW564" s="8">
        <v>0</v>
      </c>
      <c r="AX564" s="8">
        <v>0</v>
      </c>
      <c r="AY564" s="8">
        <v>0</v>
      </c>
      <c r="AZ564" s="8">
        <v>0</v>
      </c>
      <c r="BA564" s="8">
        <v>0</v>
      </c>
      <c r="BB564" s="8">
        <v>0</v>
      </c>
      <c r="BC564" s="8">
        <v>0</v>
      </c>
      <c r="BD564" s="8">
        <v>0</v>
      </c>
      <c r="BE564" s="8">
        <v>0</v>
      </c>
    </row>
    <row r="565" spans="1:57" s="8" customFormat="1" ht="12" customHeight="1" x14ac:dyDescent="0.25">
      <c r="A565" s="8" t="s">
        <v>136</v>
      </c>
      <c r="B565" s="8">
        <v>34</v>
      </c>
      <c r="C565" s="8">
        <v>38</v>
      </c>
      <c r="D565" s="8">
        <v>42</v>
      </c>
      <c r="E565" s="8">
        <v>47</v>
      </c>
      <c r="F565" s="8">
        <v>55</v>
      </c>
      <c r="G565" s="8">
        <v>68</v>
      </c>
      <c r="H565" s="8">
        <v>59</v>
      </c>
      <c r="I565" s="8">
        <v>55</v>
      </c>
      <c r="J565" s="8">
        <v>48</v>
      </c>
      <c r="K565" s="8">
        <v>69</v>
      </c>
      <c r="L565" s="8">
        <v>93</v>
      </c>
      <c r="M565" s="8">
        <v>116</v>
      </c>
      <c r="N565" s="8">
        <v>142</v>
      </c>
      <c r="O565" s="8">
        <v>150</v>
      </c>
      <c r="P565" s="8">
        <v>325</v>
      </c>
      <c r="Q565" s="8">
        <v>331</v>
      </c>
      <c r="R565" s="8">
        <v>355</v>
      </c>
      <c r="S565" s="8">
        <v>351</v>
      </c>
      <c r="T565" s="8">
        <v>368</v>
      </c>
      <c r="U565" s="8">
        <v>374</v>
      </c>
      <c r="V565" s="8">
        <v>386</v>
      </c>
      <c r="W565" s="8">
        <v>387</v>
      </c>
      <c r="X565" s="8">
        <v>403</v>
      </c>
      <c r="Y565" s="8">
        <v>405</v>
      </c>
      <c r="Z565" s="8">
        <v>401</v>
      </c>
      <c r="AA565" s="40">
        <v>281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0</v>
      </c>
      <c r="AV565" s="8">
        <v>0</v>
      </c>
      <c r="AW565" s="8">
        <v>0</v>
      </c>
      <c r="AX565" s="8">
        <v>0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</row>
    <row r="566" spans="1:57" s="8" customFormat="1" ht="12" customHeight="1" x14ac:dyDescent="0.25">
      <c r="A566" s="8" t="s">
        <v>137</v>
      </c>
      <c r="B566" s="8">
        <v>7</v>
      </c>
      <c r="C566" s="8">
        <v>8</v>
      </c>
      <c r="D566" s="8">
        <v>9</v>
      </c>
      <c r="E566" s="8">
        <v>10</v>
      </c>
      <c r="F566" s="8">
        <v>11</v>
      </c>
      <c r="G566" s="8">
        <v>14</v>
      </c>
      <c r="H566" s="8">
        <v>15</v>
      </c>
      <c r="I566" s="8">
        <v>15</v>
      </c>
      <c r="J566" s="8">
        <v>14</v>
      </c>
      <c r="K566" s="8">
        <v>20</v>
      </c>
      <c r="L566" s="8">
        <v>25</v>
      </c>
      <c r="M566" s="8">
        <v>60</v>
      </c>
      <c r="N566" s="8">
        <v>92</v>
      </c>
      <c r="O566" s="8">
        <v>99</v>
      </c>
      <c r="P566" s="8">
        <v>163</v>
      </c>
      <c r="Q566" s="8">
        <v>137</v>
      </c>
      <c r="R566" s="8">
        <v>136</v>
      </c>
      <c r="S566" s="8">
        <v>141</v>
      </c>
      <c r="T566" s="8">
        <v>139</v>
      </c>
      <c r="U566" s="8">
        <v>165</v>
      </c>
      <c r="V566" s="8">
        <v>175</v>
      </c>
      <c r="W566" s="8">
        <v>188</v>
      </c>
      <c r="X566" s="8">
        <v>188</v>
      </c>
      <c r="Y566" s="8">
        <v>186</v>
      </c>
      <c r="Z566" s="8">
        <v>181</v>
      </c>
      <c r="AA566" s="40">
        <v>137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  <c r="AK566" s="8">
        <v>0</v>
      </c>
      <c r="AL566" s="8">
        <v>0</v>
      </c>
      <c r="AM566" s="8">
        <v>0</v>
      </c>
      <c r="AN566" s="8">
        <v>0</v>
      </c>
      <c r="AO566" s="8">
        <v>0</v>
      </c>
      <c r="AP566" s="8">
        <v>0</v>
      </c>
      <c r="AQ566" s="8">
        <v>0</v>
      </c>
      <c r="AR566" s="8">
        <v>0</v>
      </c>
      <c r="AS566" s="8">
        <v>0</v>
      </c>
      <c r="AT566" s="8">
        <v>0</v>
      </c>
      <c r="AU566" s="8">
        <v>0</v>
      </c>
      <c r="AV566" s="8">
        <v>0</v>
      </c>
      <c r="AW566" s="8">
        <v>0</v>
      </c>
      <c r="AX566" s="8">
        <v>0</v>
      </c>
      <c r="AY566" s="8">
        <v>0</v>
      </c>
      <c r="AZ566" s="8">
        <v>0</v>
      </c>
      <c r="BA566" s="8">
        <v>0</v>
      </c>
      <c r="BB566" s="8">
        <v>0</v>
      </c>
      <c r="BC566" s="8">
        <v>0</v>
      </c>
      <c r="BD566" s="8">
        <v>0</v>
      </c>
      <c r="BE566" s="8">
        <v>0</v>
      </c>
    </row>
    <row r="567" spans="1:57" s="8" customFormat="1" ht="12" customHeight="1" x14ac:dyDescent="0.25">
      <c r="A567" s="8" t="s">
        <v>138</v>
      </c>
      <c r="B567" s="8">
        <v>236</v>
      </c>
      <c r="C567" s="8">
        <v>263</v>
      </c>
      <c r="D567" s="8">
        <v>287</v>
      </c>
      <c r="E567" s="8">
        <v>326</v>
      </c>
      <c r="F567" s="8">
        <v>377</v>
      </c>
      <c r="G567" s="8">
        <v>470</v>
      </c>
      <c r="H567" s="8">
        <v>471</v>
      </c>
      <c r="I567" s="8">
        <v>501</v>
      </c>
      <c r="J567" s="8">
        <v>675</v>
      </c>
      <c r="K567" s="8">
        <v>688</v>
      </c>
      <c r="L567" s="8">
        <v>730</v>
      </c>
      <c r="M567" s="8">
        <v>785</v>
      </c>
      <c r="N567" s="8">
        <v>825</v>
      </c>
      <c r="O567" s="8">
        <v>791</v>
      </c>
      <c r="P567" s="8">
        <v>1413</v>
      </c>
      <c r="Q567" s="8">
        <v>1355</v>
      </c>
      <c r="R567" s="8">
        <v>1302</v>
      </c>
      <c r="S567" s="8">
        <v>1245</v>
      </c>
      <c r="T567" s="8">
        <v>1213</v>
      </c>
      <c r="U567" s="8">
        <v>1216</v>
      </c>
      <c r="V567" s="8">
        <v>1204</v>
      </c>
      <c r="W567" s="8">
        <v>1202</v>
      </c>
      <c r="X567" s="8">
        <v>1167</v>
      </c>
      <c r="Y567" s="8">
        <v>1162</v>
      </c>
      <c r="Z567" s="8">
        <v>1157</v>
      </c>
      <c r="AA567" s="40">
        <v>810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8">
        <v>0</v>
      </c>
      <c r="AR567" s="8">
        <v>0</v>
      </c>
      <c r="AS567" s="8">
        <v>0</v>
      </c>
      <c r="AT567" s="8">
        <v>0</v>
      </c>
      <c r="AU567" s="8">
        <v>0</v>
      </c>
      <c r="AV567" s="8">
        <v>0</v>
      </c>
      <c r="AW567" s="8">
        <v>0</v>
      </c>
      <c r="AX567" s="8">
        <v>0</v>
      </c>
      <c r="AY567" s="8">
        <v>0</v>
      </c>
      <c r="AZ567" s="8">
        <v>0</v>
      </c>
      <c r="BA567" s="8">
        <v>0</v>
      </c>
      <c r="BB567" s="8">
        <v>0</v>
      </c>
      <c r="BC567" s="8">
        <v>0</v>
      </c>
      <c r="BD567" s="8">
        <v>0</v>
      </c>
      <c r="BE567" s="8">
        <v>0</v>
      </c>
    </row>
    <row r="568" spans="1:57" s="8" customFormat="1" ht="12" customHeight="1" x14ac:dyDescent="0.25">
      <c r="A568" s="8" t="s">
        <v>139</v>
      </c>
      <c r="B568" s="8">
        <v>2</v>
      </c>
      <c r="C568" s="8">
        <v>2</v>
      </c>
      <c r="D568" s="8">
        <v>2</v>
      </c>
      <c r="E568" s="8">
        <v>3</v>
      </c>
      <c r="F568" s="8">
        <v>3</v>
      </c>
      <c r="G568" s="8">
        <v>4</v>
      </c>
      <c r="H568" s="8">
        <v>4</v>
      </c>
      <c r="I568" s="8">
        <v>7</v>
      </c>
      <c r="J568" s="8">
        <v>10</v>
      </c>
      <c r="K568" s="8">
        <v>10</v>
      </c>
      <c r="L568" s="8">
        <v>12</v>
      </c>
      <c r="M568" s="8">
        <v>13</v>
      </c>
      <c r="N568" s="8">
        <v>13</v>
      </c>
      <c r="O568" s="8">
        <v>14</v>
      </c>
      <c r="P568" s="8">
        <v>75</v>
      </c>
      <c r="Q568" s="8">
        <v>82</v>
      </c>
      <c r="R568" s="8">
        <v>86</v>
      </c>
      <c r="S568" s="8">
        <v>87</v>
      </c>
      <c r="T568" s="8">
        <v>94</v>
      </c>
      <c r="U568" s="8">
        <v>94</v>
      </c>
      <c r="V568" s="8">
        <v>98</v>
      </c>
      <c r="W568" s="8">
        <v>100</v>
      </c>
      <c r="X568" s="8">
        <v>105</v>
      </c>
      <c r="Y568" s="8">
        <v>105</v>
      </c>
      <c r="Z568" s="8">
        <v>115</v>
      </c>
      <c r="AA568" s="40">
        <v>111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  <c r="AK568" s="8">
        <v>0</v>
      </c>
      <c r="AL568" s="8">
        <v>0</v>
      </c>
      <c r="AM568" s="8">
        <v>0</v>
      </c>
      <c r="AN568" s="8">
        <v>0</v>
      </c>
      <c r="AO568" s="8">
        <v>0</v>
      </c>
      <c r="AP568" s="8">
        <v>0</v>
      </c>
      <c r="AQ568" s="8">
        <v>0</v>
      </c>
      <c r="AR568" s="8">
        <v>0</v>
      </c>
      <c r="AS568" s="8">
        <v>0</v>
      </c>
      <c r="AT568" s="8">
        <v>0</v>
      </c>
      <c r="AU568" s="8">
        <v>0</v>
      </c>
      <c r="AV568" s="8">
        <v>0</v>
      </c>
      <c r="AW568" s="8">
        <v>0</v>
      </c>
      <c r="AX568" s="8">
        <v>0</v>
      </c>
      <c r="AY568" s="8">
        <v>0</v>
      </c>
      <c r="AZ568" s="8">
        <v>0</v>
      </c>
      <c r="BA568" s="8">
        <v>0</v>
      </c>
      <c r="BB568" s="8">
        <v>0</v>
      </c>
      <c r="BC568" s="8">
        <v>0</v>
      </c>
      <c r="BD568" s="8">
        <v>0</v>
      </c>
      <c r="BE568" s="8">
        <v>0</v>
      </c>
    </row>
    <row r="569" spans="1:57" s="8" customFormat="1" ht="12" customHeight="1" x14ac:dyDescent="0.25">
      <c r="A569" s="8" t="s">
        <v>140</v>
      </c>
      <c r="B569" s="8">
        <v>25</v>
      </c>
      <c r="C569" s="8">
        <v>28</v>
      </c>
      <c r="D569" s="8">
        <v>31</v>
      </c>
      <c r="E569" s="8">
        <v>35</v>
      </c>
      <c r="F569" s="8">
        <v>40</v>
      </c>
      <c r="G569" s="8">
        <v>50</v>
      </c>
      <c r="H569" s="8">
        <v>21</v>
      </c>
      <c r="I569" s="8">
        <v>24</v>
      </c>
      <c r="J569" s="8">
        <v>21</v>
      </c>
      <c r="K569" s="8">
        <v>26</v>
      </c>
      <c r="L569" s="8">
        <v>22</v>
      </c>
      <c r="M569" s="8">
        <v>19</v>
      </c>
      <c r="N569" s="8">
        <v>30</v>
      </c>
      <c r="O569" s="8">
        <v>51</v>
      </c>
      <c r="P569" s="8">
        <v>217</v>
      </c>
      <c r="Q569" s="8">
        <v>239</v>
      </c>
      <c r="R569" s="8">
        <v>248</v>
      </c>
      <c r="S569" s="8">
        <v>278</v>
      </c>
      <c r="T569" s="8">
        <v>293</v>
      </c>
      <c r="U569" s="8">
        <v>304</v>
      </c>
      <c r="V569" s="8">
        <v>317</v>
      </c>
      <c r="W569" s="8">
        <v>302</v>
      </c>
      <c r="X569" s="8">
        <v>294</v>
      </c>
      <c r="Y569" s="8">
        <v>299</v>
      </c>
      <c r="Z569" s="8">
        <v>327</v>
      </c>
      <c r="AA569" s="40">
        <v>262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</row>
    <row r="570" spans="1:57" s="8" customFormat="1" ht="12" customHeight="1" x14ac:dyDescent="0.25">
      <c r="A570" s="8" t="s">
        <v>141</v>
      </c>
      <c r="B570" s="8">
        <v>5</v>
      </c>
      <c r="C570" s="8">
        <v>6</v>
      </c>
      <c r="D570" s="8">
        <v>6</v>
      </c>
      <c r="E570" s="8">
        <v>7</v>
      </c>
      <c r="F570" s="8">
        <v>8</v>
      </c>
      <c r="G570" s="8">
        <v>10</v>
      </c>
      <c r="H570" s="8">
        <v>10</v>
      </c>
      <c r="I570" s="8">
        <v>10</v>
      </c>
      <c r="J570" s="8">
        <v>4</v>
      </c>
      <c r="K570" s="8">
        <v>1</v>
      </c>
      <c r="L570" s="8">
        <v>0</v>
      </c>
      <c r="M570" s="8">
        <v>0</v>
      </c>
      <c r="N570" s="8">
        <v>1</v>
      </c>
      <c r="O570" s="8">
        <v>1</v>
      </c>
      <c r="P570" s="8">
        <v>7</v>
      </c>
      <c r="Q570" s="8">
        <v>3</v>
      </c>
      <c r="R570" s="8">
        <v>3</v>
      </c>
      <c r="S570" s="8">
        <v>3</v>
      </c>
      <c r="T570" s="8">
        <v>3</v>
      </c>
      <c r="U570" s="8">
        <v>3</v>
      </c>
      <c r="V570" s="8">
        <v>7</v>
      </c>
      <c r="W570" s="8">
        <v>7</v>
      </c>
      <c r="X570" s="8">
        <v>9</v>
      </c>
      <c r="Y570" s="8">
        <v>11</v>
      </c>
      <c r="Z570" s="8">
        <v>5</v>
      </c>
      <c r="AA570" s="40">
        <v>2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  <c r="AK570" s="8">
        <v>0</v>
      </c>
      <c r="AL570" s="8">
        <v>0</v>
      </c>
      <c r="AM570" s="8">
        <v>0</v>
      </c>
      <c r="AN570" s="8">
        <v>0</v>
      </c>
      <c r="AO570" s="8">
        <v>0</v>
      </c>
      <c r="AP570" s="8">
        <v>0</v>
      </c>
      <c r="AQ570" s="8">
        <v>0</v>
      </c>
      <c r="AR570" s="8">
        <v>0</v>
      </c>
      <c r="AS570" s="8">
        <v>0</v>
      </c>
      <c r="AT570" s="8">
        <v>0</v>
      </c>
      <c r="AU570" s="8">
        <v>0</v>
      </c>
      <c r="AV570" s="8">
        <v>0</v>
      </c>
      <c r="AW570" s="8">
        <v>0</v>
      </c>
      <c r="AX570" s="8">
        <v>0</v>
      </c>
      <c r="AY570" s="8">
        <v>0</v>
      </c>
      <c r="AZ570" s="8">
        <v>0</v>
      </c>
      <c r="BA570" s="8">
        <v>0</v>
      </c>
      <c r="BB570" s="8">
        <v>0</v>
      </c>
      <c r="BC570" s="8">
        <v>0</v>
      </c>
      <c r="BD570" s="8">
        <v>0</v>
      </c>
      <c r="BE570" s="8">
        <v>0</v>
      </c>
    </row>
    <row r="571" spans="1:57" s="8" customFormat="1" ht="12" customHeight="1" x14ac:dyDescent="0.25">
      <c r="A571" s="8" t="s">
        <v>142</v>
      </c>
      <c r="B571" s="8">
        <v>47</v>
      </c>
      <c r="C571" s="8">
        <v>52</v>
      </c>
      <c r="D571" s="8">
        <v>57</v>
      </c>
      <c r="E571" s="8">
        <v>64</v>
      </c>
      <c r="F571" s="8">
        <v>75</v>
      </c>
      <c r="G571" s="8">
        <v>93</v>
      </c>
      <c r="H571" s="8">
        <v>86</v>
      </c>
      <c r="I571" s="8">
        <v>98</v>
      </c>
      <c r="J571" s="8">
        <v>107</v>
      </c>
      <c r="K571" s="8">
        <v>110</v>
      </c>
      <c r="L571" s="8">
        <v>110</v>
      </c>
      <c r="M571" s="8">
        <v>111</v>
      </c>
      <c r="N571" s="8">
        <v>113</v>
      </c>
      <c r="O571" s="8">
        <v>89</v>
      </c>
      <c r="P571" s="8">
        <v>114</v>
      </c>
      <c r="Q571" s="8">
        <v>146</v>
      </c>
      <c r="R571" s="8">
        <v>168</v>
      </c>
      <c r="S571" s="8">
        <v>179</v>
      </c>
      <c r="T571" s="8">
        <v>181</v>
      </c>
      <c r="U571" s="8">
        <v>198</v>
      </c>
      <c r="V571" s="8">
        <v>194</v>
      </c>
      <c r="W571" s="8">
        <v>220</v>
      </c>
      <c r="X571" s="8">
        <v>249</v>
      </c>
      <c r="Y571" s="8">
        <v>268</v>
      </c>
      <c r="Z571" s="8">
        <v>246</v>
      </c>
      <c r="AA571" s="40">
        <v>206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0</v>
      </c>
      <c r="AX571" s="8">
        <v>0</v>
      </c>
      <c r="AY571" s="8">
        <v>0</v>
      </c>
      <c r="AZ571" s="8">
        <v>0</v>
      </c>
      <c r="BA571" s="8">
        <v>0</v>
      </c>
      <c r="BB571" s="8">
        <v>0</v>
      </c>
      <c r="BC571" s="8">
        <v>0</v>
      </c>
      <c r="BD571" s="8">
        <v>0</v>
      </c>
      <c r="BE571" s="8">
        <v>0</v>
      </c>
    </row>
    <row r="572" spans="1:57" s="8" customFormat="1" ht="12" customHeight="1" x14ac:dyDescent="0.25">
      <c r="A572" s="8" t="s">
        <v>143</v>
      </c>
      <c r="B572" s="8">
        <v>25</v>
      </c>
      <c r="C572" s="8">
        <v>27</v>
      </c>
      <c r="D572" s="8">
        <v>30</v>
      </c>
      <c r="E572" s="8">
        <v>34</v>
      </c>
      <c r="F572" s="8">
        <v>39</v>
      </c>
      <c r="G572" s="8">
        <v>49</v>
      </c>
      <c r="H572" s="8">
        <v>49</v>
      </c>
      <c r="I572" s="8">
        <v>48</v>
      </c>
      <c r="J572" s="8">
        <v>44</v>
      </c>
      <c r="K572" s="8">
        <v>47</v>
      </c>
      <c r="L572" s="8">
        <v>55</v>
      </c>
      <c r="M572" s="8">
        <v>59</v>
      </c>
      <c r="N572" s="8">
        <v>71</v>
      </c>
      <c r="O572" s="8">
        <v>82</v>
      </c>
      <c r="P572" s="8">
        <v>148</v>
      </c>
      <c r="Q572" s="8">
        <v>171</v>
      </c>
      <c r="R572" s="8">
        <v>168</v>
      </c>
      <c r="S572" s="8">
        <v>180</v>
      </c>
      <c r="T572" s="8">
        <v>157</v>
      </c>
      <c r="U572" s="8">
        <v>161</v>
      </c>
      <c r="V572" s="8">
        <v>178</v>
      </c>
      <c r="W572" s="8">
        <v>172</v>
      </c>
      <c r="X572" s="8">
        <v>177</v>
      </c>
      <c r="Y572" s="8">
        <v>177</v>
      </c>
      <c r="Z572" s="8">
        <v>181</v>
      </c>
      <c r="AA572" s="40">
        <v>123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  <c r="AK572" s="8">
        <v>0</v>
      </c>
      <c r="AL572" s="8">
        <v>0</v>
      </c>
      <c r="AM572" s="8">
        <v>0</v>
      </c>
      <c r="AN572" s="8">
        <v>0</v>
      </c>
      <c r="AO572" s="8">
        <v>0</v>
      </c>
      <c r="AP572" s="8">
        <v>0</v>
      </c>
      <c r="AQ572" s="8">
        <v>0</v>
      </c>
      <c r="AR572" s="8">
        <v>0</v>
      </c>
      <c r="AS572" s="8">
        <v>0</v>
      </c>
      <c r="AT572" s="8">
        <v>0</v>
      </c>
      <c r="AU572" s="8">
        <v>0</v>
      </c>
      <c r="AV572" s="8">
        <v>0</v>
      </c>
      <c r="AW572" s="8">
        <v>0</v>
      </c>
      <c r="AX572" s="8">
        <v>0</v>
      </c>
      <c r="AY572" s="8">
        <v>0</v>
      </c>
      <c r="AZ572" s="8">
        <v>0</v>
      </c>
      <c r="BA572" s="8">
        <v>0</v>
      </c>
      <c r="BB572" s="8">
        <v>0</v>
      </c>
      <c r="BC572" s="8">
        <v>0</v>
      </c>
      <c r="BD572" s="8">
        <v>0</v>
      </c>
      <c r="BE572" s="8">
        <v>0</v>
      </c>
    </row>
    <row r="573" spans="1:57" s="8" customFormat="1" ht="12" customHeight="1" x14ac:dyDescent="0.25">
      <c r="A573" s="8" t="s">
        <v>144</v>
      </c>
      <c r="B573" s="8">
        <v>18</v>
      </c>
      <c r="C573" s="8">
        <v>20</v>
      </c>
      <c r="D573" s="8">
        <v>22</v>
      </c>
      <c r="E573" s="8">
        <v>25</v>
      </c>
      <c r="F573" s="8">
        <v>29</v>
      </c>
      <c r="G573" s="8">
        <v>36</v>
      </c>
      <c r="H573" s="8">
        <v>51</v>
      </c>
      <c r="I573" s="8">
        <v>54</v>
      </c>
      <c r="J573" s="8">
        <v>64</v>
      </c>
      <c r="K573" s="8">
        <v>73</v>
      </c>
      <c r="L573" s="8">
        <v>81</v>
      </c>
      <c r="M573" s="8">
        <v>82</v>
      </c>
      <c r="N573" s="8">
        <v>86</v>
      </c>
      <c r="O573" s="8">
        <v>105</v>
      </c>
      <c r="P573" s="8">
        <v>124</v>
      </c>
      <c r="Q573" s="8">
        <v>144</v>
      </c>
      <c r="R573" s="8">
        <v>140</v>
      </c>
      <c r="S573" s="8">
        <v>152</v>
      </c>
      <c r="T573" s="8">
        <v>164</v>
      </c>
      <c r="U573" s="8">
        <v>162</v>
      </c>
      <c r="V573" s="8">
        <v>170</v>
      </c>
      <c r="W573" s="8">
        <v>177</v>
      </c>
      <c r="X573" s="8">
        <v>195</v>
      </c>
      <c r="Y573" s="8">
        <v>200</v>
      </c>
      <c r="Z573" s="8">
        <v>217</v>
      </c>
      <c r="AA573" s="40">
        <v>184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</row>
    <row r="574" spans="1:57" s="8" customFormat="1" ht="12" customHeight="1" x14ac:dyDescent="0.25">
      <c r="A574" s="8" t="s">
        <v>145</v>
      </c>
      <c r="B574" s="8">
        <v>0</v>
      </c>
      <c r="C574" s="8">
        <v>0</v>
      </c>
      <c r="D574" s="8">
        <v>0</v>
      </c>
      <c r="E574" s="8">
        <v>0</v>
      </c>
      <c r="F574" s="8">
        <v>0</v>
      </c>
      <c r="G574" s="8">
        <v>0</v>
      </c>
      <c r="H574" s="8">
        <v>4</v>
      </c>
      <c r="I574" s="8">
        <v>4</v>
      </c>
      <c r="J574" s="8">
        <v>7</v>
      </c>
      <c r="K574" s="8">
        <v>7</v>
      </c>
      <c r="L574" s="8">
        <v>7</v>
      </c>
      <c r="M574" s="8">
        <v>9</v>
      </c>
      <c r="N574" s="8">
        <v>9</v>
      </c>
      <c r="O574" s="8">
        <v>13</v>
      </c>
      <c r="P574" s="8">
        <v>63</v>
      </c>
      <c r="Q574" s="8">
        <v>66</v>
      </c>
      <c r="R574" s="8">
        <v>75</v>
      </c>
      <c r="S574" s="8">
        <v>60</v>
      </c>
      <c r="T574" s="8">
        <v>59</v>
      </c>
      <c r="U574" s="8">
        <v>60</v>
      </c>
      <c r="V574" s="8">
        <v>61</v>
      </c>
      <c r="W574" s="8">
        <v>67</v>
      </c>
      <c r="X574" s="8">
        <v>76</v>
      </c>
      <c r="Y574" s="8">
        <v>95</v>
      </c>
      <c r="Z574" s="8">
        <v>109</v>
      </c>
      <c r="AA574" s="40">
        <v>101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  <c r="AK574" s="8">
        <v>0</v>
      </c>
      <c r="AL574" s="8">
        <v>0</v>
      </c>
      <c r="AM574" s="8">
        <v>0</v>
      </c>
      <c r="AN574" s="8">
        <v>0</v>
      </c>
      <c r="AO574" s="8">
        <v>0</v>
      </c>
      <c r="AP574" s="8">
        <v>0</v>
      </c>
      <c r="AQ574" s="8">
        <v>0</v>
      </c>
      <c r="AR574" s="8">
        <v>0</v>
      </c>
      <c r="AS574" s="8">
        <v>0</v>
      </c>
      <c r="AT574" s="8">
        <v>0</v>
      </c>
      <c r="AU574" s="8">
        <v>0</v>
      </c>
      <c r="AV574" s="8">
        <v>0</v>
      </c>
      <c r="AW574" s="8">
        <v>0</v>
      </c>
      <c r="AX574" s="8">
        <v>0</v>
      </c>
      <c r="AY574" s="8">
        <v>0</v>
      </c>
      <c r="AZ574" s="8">
        <v>0</v>
      </c>
      <c r="BA574" s="8">
        <v>0</v>
      </c>
      <c r="BB574" s="8">
        <v>0</v>
      </c>
      <c r="BC574" s="8">
        <v>0</v>
      </c>
      <c r="BD574" s="8">
        <v>0</v>
      </c>
      <c r="BE574" s="8">
        <v>0</v>
      </c>
    </row>
    <row r="575" spans="1:57" s="8" customFormat="1" ht="12" customHeight="1" x14ac:dyDescent="0.25">
      <c r="A575" s="8" t="s">
        <v>146</v>
      </c>
      <c r="B575" s="8">
        <v>41</v>
      </c>
      <c r="C575" s="8">
        <v>46</v>
      </c>
      <c r="D575" s="8">
        <v>50</v>
      </c>
      <c r="E575" s="8">
        <v>57</v>
      </c>
      <c r="F575" s="8">
        <v>66</v>
      </c>
      <c r="G575" s="8">
        <v>82</v>
      </c>
      <c r="H575" s="8">
        <v>76</v>
      </c>
      <c r="I575" s="8">
        <v>73</v>
      </c>
      <c r="J575" s="8">
        <v>71</v>
      </c>
      <c r="K575" s="8">
        <v>59</v>
      </c>
      <c r="L575" s="8">
        <v>64</v>
      </c>
      <c r="M575" s="8">
        <v>53</v>
      </c>
      <c r="N575" s="8">
        <v>62</v>
      </c>
      <c r="O575" s="8">
        <v>69</v>
      </c>
      <c r="P575" s="8">
        <v>239</v>
      </c>
      <c r="Q575" s="8">
        <v>283</v>
      </c>
      <c r="R575" s="8">
        <v>296</v>
      </c>
      <c r="S575" s="8">
        <v>337</v>
      </c>
      <c r="T575" s="8">
        <v>372</v>
      </c>
      <c r="U575" s="8">
        <v>421</v>
      </c>
      <c r="V575" s="8">
        <v>457</v>
      </c>
      <c r="W575" s="8">
        <v>467</v>
      </c>
      <c r="X575" s="8">
        <v>492</v>
      </c>
      <c r="Y575" s="8">
        <v>503</v>
      </c>
      <c r="Z575" s="8">
        <v>506</v>
      </c>
      <c r="AA575" s="40">
        <v>360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8">
        <v>0</v>
      </c>
      <c r="AR575" s="8">
        <v>0</v>
      </c>
      <c r="AS575" s="8">
        <v>0</v>
      </c>
      <c r="AT575" s="8">
        <v>0</v>
      </c>
      <c r="AU575" s="8">
        <v>0</v>
      </c>
      <c r="AV575" s="8">
        <v>0</v>
      </c>
      <c r="AW575" s="8">
        <v>0</v>
      </c>
      <c r="AX575" s="8">
        <v>0</v>
      </c>
      <c r="AY575" s="8">
        <v>0</v>
      </c>
      <c r="AZ575" s="8">
        <v>0</v>
      </c>
      <c r="BA575" s="8">
        <v>0</v>
      </c>
      <c r="BB575" s="8">
        <v>0</v>
      </c>
      <c r="BC575" s="8">
        <v>0</v>
      </c>
      <c r="BD575" s="8">
        <v>0</v>
      </c>
      <c r="BE575" s="8">
        <v>0</v>
      </c>
    </row>
    <row r="576" spans="1:57" s="8" customFormat="1" ht="12" customHeight="1" x14ac:dyDescent="0.25">
      <c r="A576" s="8" t="s">
        <v>147</v>
      </c>
      <c r="B576" s="8">
        <v>11</v>
      </c>
      <c r="C576" s="8">
        <v>12</v>
      </c>
      <c r="D576" s="8">
        <v>13</v>
      </c>
      <c r="E576" s="8">
        <v>15</v>
      </c>
      <c r="F576" s="8">
        <v>18</v>
      </c>
      <c r="G576" s="8">
        <v>22</v>
      </c>
      <c r="H576" s="8">
        <v>19</v>
      </c>
      <c r="I576" s="8">
        <v>17</v>
      </c>
      <c r="J576" s="8">
        <v>26</v>
      </c>
      <c r="K576" s="8">
        <v>31</v>
      </c>
      <c r="L576" s="8">
        <v>35</v>
      </c>
      <c r="M576" s="8">
        <v>58</v>
      </c>
      <c r="N576" s="8">
        <v>71</v>
      </c>
      <c r="O576" s="8">
        <v>93</v>
      </c>
      <c r="P576" s="8">
        <v>136</v>
      </c>
      <c r="Q576" s="8">
        <v>159</v>
      </c>
      <c r="R576" s="8">
        <v>158</v>
      </c>
      <c r="S576" s="8">
        <v>165</v>
      </c>
      <c r="T576" s="8">
        <v>173</v>
      </c>
      <c r="U576" s="8">
        <v>179</v>
      </c>
      <c r="V576" s="8">
        <v>177</v>
      </c>
      <c r="W576" s="8">
        <v>171</v>
      </c>
      <c r="X576" s="8">
        <v>167</v>
      </c>
      <c r="Y576" s="8">
        <v>147</v>
      </c>
      <c r="Z576" s="8">
        <v>141</v>
      </c>
      <c r="AA576" s="40">
        <v>120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  <c r="AK576" s="8">
        <v>0</v>
      </c>
      <c r="AL576" s="8">
        <v>0</v>
      </c>
      <c r="AM576" s="8">
        <v>0</v>
      </c>
      <c r="AN576" s="8">
        <v>0</v>
      </c>
      <c r="AO576" s="8">
        <v>0</v>
      </c>
      <c r="AP576" s="8">
        <v>0</v>
      </c>
      <c r="AQ576" s="8">
        <v>0</v>
      </c>
      <c r="AR576" s="8">
        <v>0</v>
      </c>
      <c r="AS576" s="8">
        <v>0</v>
      </c>
      <c r="AT576" s="8">
        <v>0</v>
      </c>
      <c r="AU576" s="8">
        <v>0</v>
      </c>
      <c r="AV576" s="8">
        <v>0</v>
      </c>
      <c r="AW576" s="8">
        <v>0</v>
      </c>
      <c r="AX576" s="8">
        <v>0</v>
      </c>
      <c r="AY576" s="8">
        <v>0</v>
      </c>
      <c r="AZ576" s="8">
        <v>0</v>
      </c>
      <c r="BA576" s="8">
        <v>0</v>
      </c>
      <c r="BB576" s="8">
        <v>0</v>
      </c>
      <c r="BC576" s="8">
        <v>0</v>
      </c>
      <c r="BD576" s="8">
        <v>0</v>
      </c>
      <c r="BE576" s="8">
        <v>0</v>
      </c>
    </row>
    <row r="577" spans="1:59" s="8" customFormat="1" ht="12" customHeight="1" x14ac:dyDescent="0.25">
      <c r="A577" s="8" t="s">
        <v>148</v>
      </c>
      <c r="B577" s="8">
        <v>43</v>
      </c>
      <c r="C577" s="8">
        <v>48</v>
      </c>
      <c r="D577" s="8">
        <v>52</v>
      </c>
      <c r="E577" s="8">
        <v>59</v>
      </c>
      <c r="F577" s="8">
        <v>68</v>
      </c>
      <c r="G577" s="8">
        <v>85</v>
      </c>
      <c r="H577" s="8">
        <v>79</v>
      </c>
      <c r="I577" s="8">
        <v>78</v>
      </c>
      <c r="J577" s="8">
        <v>76</v>
      </c>
      <c r="K577" s="8">
        <v>68</v>
      </c>
      <c r="L577" s="8">
        <v>71</v>
      </c>
      <c r="M577" s="8">
        <v>65</v>
      </c>
      <c r="N577" s="8">
        <v>84</v>
      </c>
      <c r="O577" s="8">
        <v>107</v>
      </c>
      <c r="P577" s="8">
        <v>293</v>
      </c>
      <c r="Q577" s="8">
        <v>339</v>
      </c>
      <c r="R577" s="8">
        <v>344</v>
      </c>
      <c r="S577" s="8">
        <v>362</v>
      </c>
      <c r="T577" s="8">
        <v>377</v>
      </c>
      <c r="U577" s="8">
        <v>443</v>
      </c>
      <c r="V577" s="8">
        <v>463</v>
      </c>
      <c r="W577" s="8">
        <v>479</v>
      </c>
      <c r="X577" s="8">
        <v>517</v>
      </c>
      <c r="Y577" s="8">
        <v>549</v>
      </c>
      <c r="Z577" s="8">
        <v>508</v>
      </c>
      <c r="AA577" s="40">
        <v>403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8">
        <v>0</v>
      </c>
      <c r="AR577" s="8">
        <v>0</v>
      </c>
      <c r="AS577" s="8">
        <v>0</v>
      </c>
      <c r="AT577" s="8">
        <v>0</v>
      </c>
      <c r="AU577" s="8">
        <v>0</v>
      </c>
      <c r="AV577" s="8">
        <v>0</v>
      </c>
      <c r="AW577" s="8">
        <v>0</v>
      </c>
      <c r="AX577" s="8">
        <v>0</v>
      </c>
      <c r="AY577" s="8">
        <v>0</v>
      </c>
      <c r="AZ577" s="8">
        <v>0</v>
      </c>
      <c r="BA577" s="8">
        <v>0</v>
      </c>
      <c r="BB577" s="8">
        <v>0</v>
      </c>
      <c r="BC577" s="8">
        <v>0</v>
      </c>
      <c r="BD577" s="8">
        <v>0</v>
      </c>
      <c r="BE577" s="8">
        <v>0</v>
      </c>
    </row>
    <row r="578" spans="1:59" s="8" customFormat="1" ht="12" customHeight="1" x14ac:dyDescent="0.25">
      <c r="A578" s="8" t="s">
        <v>149</v>
      </c>
      <c r="B578" s="8">
        <v>25</v>
      </c>
      <c r="C578" s="8">
        <v>28</v>
      </c>
      <c r="D578" s="8">
        <v>31</v>
      </c>
      <c r="E578" s="8">
        <v>35</v>
      </c>
      <c r="F578" s="8">
        <v>40</v>
      </c>
      <c r="G578" s="8">
        <v>50</v>
      </c>
      <c r="H578" s="8">
        <v>49</v>
      </c>
      <c r="I578" s="8">
        <v>47</v>
      </c>
      <c r="J578" s="8">
        <v>50</v>
      </c>
      <c r="K578" s="8">
        <v>29</v>
      </c>
      <c r="L578" s="8">
        <v>28</v>
      </c>
      <c r="M578" s="8">
        <v>34</v>
      </c>
      <c r="N578" s="8">
        <v>34</v>
      </c>
      <c r="O578" s="8">
        <v>31</v>
      </c>
      <c r="P578" s="8">
        <v>81</v>
      </c>
      <c r="Q578" s="8">
        <v>110</v>
      </c>
      <c r="R578" s="8">
        <v>148</v>
      </c>
      <c r="S578" s="8">
        <v>177</v>
      </c>
      <c r="T578" s="8">
        <v>190</v>
      </c>
      <c r="U578" s="8">
        <v>216</v>
      </c>
      <c r="V578" s="8">
        <v>216</v>
      </c>
      <c r="W578" s="8">
        <v>179</v>
      </c>
      <c r="X578" s="8">
        <v>167</v>
      </c>
      <c r="Y578" s="8">
        <v>148</v>
      </c>
      <c r="Z578" s="8">
        <v>180</v>
      </c>
      <c r="AA578" s="40">
        <v>169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  <c r="AK578" s="8">
        <v>0</v>
      </c>
      <c r="AL578" s="8">
        <v>0</v>
      </c>
      <c r="AM578" s="8">
        <v>0</v>
      </c>
      <c r="AN578" s="8">
        <v>0</v>
      </c>
      <c r="AO578" s="8">
        <v>0</v>
      </c>
      <c r="AP578" s="8">
        <v>0</v>
      </c>
      <c r="AQ578" s="8">
        <v>0</v>
      </c>
      <c r="AR578" s="8">
        <v>0</v>
      </c>
      <c r="AS578" s="8">
        <v>0</v>
      </c>
      <c r="AT578" s="8">
        <v>0</v>
      </c>
      <c r="AU578" s="8">
        <v>0</v>
      </c>
      <c r="AV578" s="8">
        <v>0</v>
      </c>
      <c r="AW578" s="8">
        <v>0</v>
      </c>
      <c r="AX578" s="8">
        <v>0</v>
      </c>
      <c r="AY578" s="8">
        <v>0</v>
      </c>
      <c r="AZ578" s="8">
        <v>0</v>
      </c>
      <c r="BA578" s="8">
        <v>0</v>
      </c>
      <c r="BB578" s="8">
        <v>0</v>
      </c>
      <c r="BC578" s="8">
        <v>0</v>
      </c>
      <c r="BD578" s="8">
        <v>0</v>
      </c>
      <c r="BE578" s="8">
        <v>0</v>
      </c>
    </row>
    <row r="579" spans="1:59" s="8" customFormat="1" ht="12" customHeight="1" x14ac:dyDescent="0.25">
      <c r="A579" s="8" t="s">
        <v>150</v>
      </c>
      <c r="B579" s="8">
        <v>10</v>
      </c>
      <c r="C579" s="8">
        <v>11</v>
      </c>
      <c r="D579" s="8">
        <v>12</v>
      </c>
      <c r="E579" s="8">
        <v>14</v>
      </c>
      <c r="F579" s="8">
        <v>16</v>
      </c>
      <c r="G579" s="8">
        <v>20</v>
      </c>
      <c r="H579" s="8">
        <v>20</v>
      </c>
      <c r="I579" s="8">
        <v>21</v>
      </c>
      <c r="J579" s="8">
        <v>25</v>
      </c>
      <c r="K579" s="8">
        <v>23</v>
      </c>
      <c r="L579" s="8">
        <v>20</v>
      </c>
      <c r="M579" s="8">
        <v>28</v>
      </c>
      <c r="N579" s="8">
        <v>34</v>
      </c>
      <c r="O579" s="8">
        <v>45</v>
      </c>
      <c r="P579" s="8">
        <v>156</v>
      </c>
      <c r="Q579" s="8">
        <v>188</v>
      </c>
      <c r="R579" s="8">
        <v>205</v>
      </c>
      <c r="S579" s="8">
        <v>186</v>
      </c>
      <c r="T579" s="8">
        <v>204</v>
      </c>
      <c r="U579" s="8">
        <v>223</v>
      </c>
      <c r="V579" s="8">
        <v>236</v>
      </c>
      <c r="W579" s="8">
        <v>222</v>
      </c>
      <c r="X579" s="8">
        <v>224</v>
      </c>
      <c r="Y579" s="8">
        <v>233</v>
      </c>
      <c r="Z579" s="8">
        <v>219</v>
      </c>
      <c r="AA579" s="40">
        <v>161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0</v>
      </c>
      <c r="AX579" s="8">
        <v>0</v>
      </c>
      <c r="AY579" s="8">
        <v>0</v>
      </c>
      <c r="AZ579" s="8">
        <v>0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</row>
    <row r="580" spans="1:59" s="46" customFormat="1" ht="12" customHeight="1" x14ac:dyDescent="0.25">
      <c r="A580" s="13" t="s">
        <v>155</v>
      </c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2"/>
      <c r="AA580" s="53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G580" s="48"/>
    </row>
    <row r="581" spans="1:59" s="46" customFormat="1" ht="12" customHeight="1" x14ac:dyDescent="0.25">
      <c r="A581" s="13" t="s">
        <v>156</v>
      </c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G581" s="48"/>
    </row>
    <row r="582" spans="1:59" s="8" customFormat="1" ht="12" customHeight="1" x14ac:dyDescent="0.25"/>
    <row r="583" spans="1:59" s="8" customFormat="1" ht="12" customHeight="1" x14ac:dyDescent="0.25">
      <c r="A583" s="8" t="s">
        <v>159</v>
      </c>
      <c r="AA583" s="40"/>
    </row>
    <row r="584" spans="1:59" s="8" customFormat="1" ht="12" customHeight="1" x14ac:dyDescent="0.25">
      <c r="A584" s="20" t="s">
        <v>160</v>
      </c>
      <c r="B584" s="8">
        <v>1995</v>
      </c>
      <c r="C584" s="8">
        <v>1996</v>
      </c>
      <c r="D584" s="8">
        <v>1997</v>
      </c>
      <c r="E584" s="8">
        <v>1998</v>
      </c>
      <c r="F584" s="8">
        <v>1999</v>
      </c>
      <c r="G584" s="8">
        <v>2000</v>
      </c>
      <c r="H584" s="8">
        <v>2001</v>
      </c>
      <c r="I584" s="8">
        <v>2002</v>
      </c>
      <c r="J584" s="8">
        <v>2003</v>
      </c>
      <c r="K584" s="8">
        <v>2004</v>
      </c>
      <c r="L584" s="8">
        <v>2005</v>
      </c>
      <c r="M584" s="8">
        <v>2006</v>
      </c>
      <c r="N584" s="8">
        <v>2007</v>
      </c>
      <c r="O584" s="8">
        <v>2008</v>
      </c>
      <c r="P584" s="8">
        <v>2009</v>
      </c>
      <c r="Q584" s="8">
        <v>2010</v>
      </c>
      <c r="R584" s="8">
        <v>2011</v>
      </c>
      <c r="S584" s="8">
        <v>2012</v>
      </c>
      <c r="T584" s="8">
        <v>2013</v>
      </c>
      <c r="U584" s="8">
        <v>2014</v>
      </c>
      <c r="V584" s="8">
        <v>2015</v>
      </c>
      <c r="W584" s="8">
        <v>2016</v>
      </c>
      <c r="X584" s="8">
        <v>2017</v>
      </c>
      <c r="Y584" s="8">
        <v>2018</v>
      </c>
      <c r="Z584" s="8">
        <v>2019</v>
      </c>
      <c r="AA584" s="40">
        <v>2020</v>
      </c>
      <c r="AB584" s="8">
        <v>2021</v>
      </c>
      <c r="AC584" s="8">
        <v>2022</v>
      </c>
      <c r="AD584" s="8">
        <v>2023</v>
      </c>
      <c r="AE584" s="8">
        <v>2024</v>
      </c>
      <c r="AF584" s="8">
        <v>2025</v>
      </c>
      <c r="AG584" s="8">
        <v>2026</v>
      </c>
      <c r="AH584" s="8">
        <v>2027</v>
      </c>
      <c r="AI584" s="8">
        <v>2028</v>
      </c>
      <c r="AJ584" s="8">
        <v>2029</v>
      </c>
      <c r="AK584" s="8">
        <v>2030</v>
      </c>
      <c r="AL584" s="8">
        <v>2031</v>
      </c>
      <c r="AM584" s="8">
        <v>2032</v>
      </c>
      <c r="AN584" s="8">
        <v>2033</v>
      </c>
      <c r="AO584" s="8">
        <v>2034</v>
      </c>
      <c r="AP584" s="8">
        <v>2035</v>
      </c>
      <c r="AQ584" s="8">
        <v>2036</v>
      </c>
      <c r="AR584" s="8">
        <v>2037</v>
      </c>
      <c r="AS584" s="8">
        <v>2038</v>
      </c>
      <c r="AT584" s="8">
        <v>2039</v>
      </c>
      <c r="AU584" s="8">
        <v>2040</v>
      </c>
      <c r="AV584" s="8">
        <v>2041</v>
      </c>
      <c r="AW584" s="8">
        <v>2042</v>
      </c>
      <c r="AX584" s="8">
        <v>2043</v>
      </c>
      <c r="AY584" s="8">
        <v>2044</v>
      </c>
      <c r="AZ584" s="8">
        <v>2045</v>
      </c>
      <c r="BA584" s="8">
        <v>2046</v>
      </c>
      <c r="BB584" s="8">
        <v>2047</v>
      </c>
      <c r="BC584" s="8">
        <v>2048</v>
      </c>
      <c r="BD584" s="8">
        <v>2049</v>
      </c>
      <c r="BE584" s="8">
        <v>2050</v>
      </c>
    </row>
    <row r="585" spans="1:59" s="8" customFormat="1" ht="12" customHeight="1" x14ac:dyDescent="0.25">
      <c r="A585" s="8" t="s">
        <v>103</v>
      </c>
      <c r="B585" s="8">
        <v>128</v>
      </c>
      <c r="C585" s="8">
        <v>116</v>
      </c>
      <c r="D585" s="8">
        <v>113</v>
      </c>
      <c r="E585" s="8">
        <v>110</v>
      </c>
      <c r="F585" s="8">
        <v>169</v>
      </c>
      <c r="G585" s="8">
        <v>188</v>
      </c>
      <c r="H585" s="8">
        <v>686</v>
      </c>
      <c r="I585" s="8">
        <v>703</v>
      </c>
      <c r="J585" s="8">
        <v>673</v>
      </c>
      <c r="K585" s="8">
        <v>582</v>
      </c>
      <c r="L585" s="8">
        <v>603</v>
      </c>
      <c r="M585" s="8">
        <v>427</v>
      </c>
      <c r="N585" s="8">
        <v>313</v>
      </c>
      <c r="O585" s="8">
        <v>464</v>
      </c>
      <c r="P585" s="8">
        <v>473</v>
      </c>
      <c r="Q585" s="8">
        <v>470</v>
      </c>
      <c r="R585" s="8">
        <v>534</v>
      </c>
      <c r="S585" s="8">
        <v>520</v>
      </c>
      <c r="T585" s="8">
        <v>425</v>
      </c>
      <c r="U585" s="8">
        <v>531</v>
      </c>
      <c r="V585" s="8">
        <v>433</v>
      </c>
      <c r="W585" s="8">
        <v>407</v>
      </c>
      <c r="X585" s="8">
        <v>314</v>
      </c>
      <c r="Y585" s="8">
        <v>257</v>
      </c>
      <c r="Z585" s="8">
        <v>284</v>
      </c>
      <c r="AA585" s="40">
        <v>984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0</v>
      </c>
      <c r="AU585" s="8">
        <v>0</v>
      </c>
      <c r="AV585" s="8">
        <v>0</v>
      </c>
      <c r="AW585" s="8">
        <v>0</v>
      </c>
      <c r="AX585" s="8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</row>
    <row r="586" spans="1:59" s="8" customFormat="1" ht="12" customHeight="1" x14ac:dyDescent="0.25">
      <c r="A586" s="8" t="s">
        <v>104</v>
      </c>
      <c r="B586" s="8">
        <v>5</v>
      </c>
      <c r="C586" s="8">
        <v>5</v>
      </c>
      <c r="D586" s="8">
        <v>5</v>
      </c>
      <c r="E586" s="8">
        <v>5</v>
      </c>
      <c r="F586" s="8">
        <v>7</v>
      </c>
      <c r="G586" s="8">
        <v>8</v>
      </c>
      <c r="H586" s="8">
        <v>30</v>
      </c>
      <c r="I586" s="8">
        <v>29</v>
      </c>
      <c r="J586" s="8">
        <v>19</v>
      </c>
      <c r="K586" s="8">
        <v>23</v>
      </c>
      <c r="L586" s="8">
        <v>21</v>
      </c>
      <c r="M586" s="8">
        <v>11</v>
      </c>
      <c r="N586" s="8">
        <v>3</v>
      </c>
      <c r="O586" s="8">
        <v>7</v>
      </c>
      <c r="P586" s="8">
        <v>3</v>
      </c>
      <c r="Q586" s="8">
        <v>8</v>
      </c>
      <c r="R586" s="8">
        <v>8</v>
      </c>
      <c r="S586" s="8">
        <v>4</v>
      </c>
      <c r="T586" s="8">
        <v>6</v>
      </c>
      <c r="U586" s="8">
        <v>6</v>
      </c>
      <c r="V586" s="8">
        <v>9</v>
      </c>
      <c r="W586" s="8">
        <v>12</v>
      </c>
      <c r="X586" s="8">
        <v>4</v>
      </c>
      <c r="Y586" s="8">
        <v>5</v>
      </c>
      <c r="Z586" s="8">
        <v>12</v>
      </c>
      <c r="AA586" s="40">
        <v>193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>
        <v>0</v>
      </c>
      <c r="AK586" s="8">
        <v>0</v>
      </c>
      <c r="AL586" s="8">
        <v>0</v>
      </c>
      <c r="AM586" s="8">
        <v>0</v>
      </c>
      <c r="AN586" s="8">
        <v>0</v>
      </c>
      <c r="AO586" s="8">
        <v>0</v>
      </c>
      <c r="AP586" s="8">
        <v>0</v>
      </c>
      <c r="AQ586" s="8">
        <v>0</v>
      </c>
      <c r="AR586" s="8">
        <v>0</v>
      </c>
      <c r="AS586" s="8">
        <v>0</v>
      </c>
      <c r="AT586" s="8">
        <v>0</v>
      </c>
      <c r="AU586" s="8">
        <v>0</v>
      </c>
      <c r="AV586" s="8">
        <v>0</v>
      </c>
      <c r="AW586" s="8">
        <v>0</v>
      </c>
      <c r="AX586" s="8">
        <v>0</v>
      </c>
      <c r="AY586" s="8">
        <v>0</v>
      </c>
      <c r="AZ586" s="8">
        <v>0</v>
      </c>
      <c r="BA586" s="8">
        <v>0</v>
      </c>
      <c r="BB586" s="8">
        <v>0</v>
      </c>
      <c r="BC586" s="8">
        <v>0</v>
      </c>
      <c r="BD586" s="8">
        <v>0</v>
      </c>
      <c r="BE586" s="8">
        <v>0</v>
      </c>
    </row>
    <row r="587" spans="1:59" s="8" customFormat="1" ht="12" customHeight="1" x14ac:dyDescent="0.25">
      <c r="A587" s="8" t="s">
        <v>105</v>
      </c>
      <c r="B587" s="8">
        <v>12</v>
      </c>
      <c r="C587" s="8">
        <v>11</v>
      </c>
      <c r="D587" s="8">
        <v>11</v>
      </c>
      <c r="E587" s="8">
        <v>11</v>
      </c>
      <c r="F587" s="8">
        <v>16</v>
      </c>
      <c r="G587" s="8">
        <v>18</v>
      </c>
      <c r="H587" s="8">
        <v>25</v>
      </c>
      <c r="I587" s="8">
        <v>18</v>
      </c>
      <c r="J587" s="8">
        <v>22</v>
      </c>
      <c r="K587" s="8">
        <v>33</v>
      </c>
      <c r="L587" s="8">
        <v>37</v>
      </c>
      <c r="M587" s="8">
        <v>36</v>
      </c>
      <c r="N587" s="8">
        <v>40</v>
      </c>
      <c r="O587" s="8">
        <v>68</v>
      </c>
      <c r="P587" s="8">
        <v>91</v>
      </c>
      <c r="Q587" s="8">
        <v>127</v>
      </c>
      <c r="R587" s="8">
        <v>90</v>
      </c>
      <c r="S587" s="8">
        <v>77</v>
      </c>
      <c r="T587" s="8">
        <v>60</v>
      </c>
      <c r="U587" s="8">
        <v>41</v>
      </c>
      <c r="V587" s="8">
        <v>38</v>
      </c>
      <c r="W587" s="8">
        <v>41</v>
      </c>
      <c r="X587" s="8">
        <v>16</v>
      </c>
      <c r="Y587" s="8">
        <v>21</v>
      </c>
      <c r="Z587" s="8">
        <v>45</v>
      </c>
      <c r="AA587" s="40">
        <v>172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  <c r="AK587" s="8">
        <v>0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8">
        <v>0</v>
      </c>
      <c r="AR587" s="8">
        <v>0</v>
      </c>
      <c r="AS587" s="8">
        <v>0</v>
      </c>
      <c r="AT587" s="8">
        <v>0</v>
      </c>
      <c r="AU587" s="8">
        <v>0</v>
      </c>
      <c r="AV587" s="8">
        <v>0</v>
      </c>
      <c r="AW587" s="8">
        <v>0</v>
      </c>
      <c r="AX587" s="8">
        <v>0</v>
      </c>
      <c r="AY587" s="8">
        <v>0</v>
      </c>
      <c r="AZ587" s="8">
        <v>0</v>
      </c>
      <c r="BA587" s="8">
        <v>0</v>
      </c>
      <c r="BB587" s="8">
        <v>0</v>
      </c>
      <c r="BC587" s="8">
        <v>0</v>
      </c>
      <c r="BD587" s="8">
        <v>0</v>
      </c>
      <c r="BE587" s="8">
        <v>0</v>
      </c>
    </row>
    <row r="588" spans="1:59" s="8" customFormat="1" ht="12" customHeight="1" x14ac:dyDescent="0.25">
      <c r="A588" s="8" t="s">
        <v>106</v>
      </c>
      <c r="B588" s="8">
        <v>55</v>
      </c>
      <c r="C588" s="8">
        <v>50</v>
      </c>
      <c r="D588" s="8">
        <v>49</v>
      </c>
      <c r="E588" s="8">
        <v>48</v>
      </c>
      <c r="F588" s="8">
        <v>73</v>
      </c>
      <c r="G588" s="8">
        <v>81</v>
      </c>
      <c r="H588" s="8">
        <v>175</v>
      </c>
      <c r="I588" s="8">
        <v>108</v>
      </c>
      <c r="J588" s="8">
        <v>130</v>
      </c>
      <c r="K588" s="8">
        <v>88</v>
      </c>
      <c r="L588" s="8">
        <v>75</v>
      </c>
      <c r="M588" s="8">
        <v>37</v>
      </c>
      <c r="N588" s="8">
        <v>28</v>
      </c>
      <c r="O588" s="8">
        <v>118</v>
      </c>
      <c r="P588" s="8">
        <v>147</v>
      </c>
      <c r="Q588" s="8">
        <v>102</v>
      </c>
      <c r="R588" s="8">
        <v>135</v>
      </c>
      <c r="S588" s="8">
        <v>144</v>
      </c>
      <c r="T588" s="8">
        <v>101</v>
      </c>
      <c r="U588" s="8">
        <v>118</v>
      </c>
      <c r="V588" s="8">
        <v>93</v>
      </c>
      <c r="W588" s="8">
        <v>119</v>
      </c>
      <c r="X588" s="8">
        <v>186</v>
      </c>
      <c r="Y588" s="8">
        <v>114</v>
      </c>
      <c r="Z588" s="8">
        <v>182</v>
      </c>
      <c r="AA588" s="40">
        <v>1499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8">
        <v>0</v>
      </c>
      <c r="AK588" s="8">
        <v>0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</v>
      </c>
      <c r="AT588" s="8">
        <v>0</v>
      </c>
      <c r="AU588" s="8">
        <v>0</v>
      </c>
      <c r="AV588" s="8">
        <v>0</v>
      </c>
      <c r="AW588" s="8">
        <v>0</v>
      </c>
      <c r="AX588" s="8">
        <v>0</v>
      </c>
      <c r="AY588" s="8">
        <v>0</v>
      </c>
      <c r="AZ588" s="8">
        <v>0</v>
      </c>
      <c r="BA588" s="8">
        <v>0</v>
      </c>
      <c r="BB588" s="8">
        <v>0</v>
      </c>
      <c r="BC588" s="8">
        <v>0</v>
      </c>
      <c r="BD588" s="8">
        <v>0</v>
      </c>
      <c r="BE588" s="8">
        <v>0</v>
      </c>
    </row>
    <row r="589" spans="1:59" s="8" customFormat="1" ht="12" customHeight="1" x14ac:dyDescent="0.25">
      <c r="A589" s="8" t="s">
        <v>107</v>
      </c>
      <c r="B589" s="8">
        <v>3</v>
      </c>
      <c r="C589" s="8">
        <v>3</v>
      </c>
      <c r="D589" s="8">
        <v>3</v>
      </c>
      <c r="E589" s="8">
        <v>3</v>
      </c>
      <c r="F589" s="8">
        <v>5</v>
      </c>
      <c r="G589" s="8">
        <v>5</v>
      </c>
      <c r="H589" s="8">
        <v>7</v>
      </c>
      <c r="I589" s="8">
        <v>6</v>
      </c>
      <c r="J589" s="8">
        <v>10</v>
      </c>
      <c r="K589" s="8">
        <v>6</v>
      </c>
      <c r="L589" s="8">
        <v>4</v>
      </c>
      <c r="M589" s="8">
        <v>1</v>
      </c>
      <c r="N589" s="8">
        <v>1</v>
      </c>
      <c r="O589" s="8">
        <v>2</v>
      </c>
      <c r="P589" s="8">
        <v>1</v>
      </c>
      <c r="Q589" s="8">
        <v>6</v>
      </c>
      <c r="R589" s="8">
        <v>2</v>
      </c>
      <c r="S589" s="8">
        <v>3</v>
      </c>
      <c r="T589" s="8">
        <v>3</v>
      </c>
      <c r="U589" s="8">
        <v>1</v>
      </c>
      <c r="V589" s="8">
        <v>2</v>
      </c>
      <c r="W589" s="8">
        <v>1</v>
      </c>
      <c r="X589" s="8">
        <v>0</v>
      </c>
      <c r="Y589" s="8">
        <v>0</v>
      </c>
      <c r="Z589" s="8">
        <v>26</v>
      </c>
      <c r="AA589" s="40">
        <v>17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  <c r="AU589" s="8">
        <v>0</v>
      </c>
      <c r="AV589" s="8">
        <v>0</v>
      </c>
      <c r="AW589" s="8">
        <v>0</v>
      </c>
      <c r="AX589" s="8">
        <v>0</v>
      </c>
      <c r="AY589" s="8">
        <v>0</v>
      </c>
      <c r="AZ589" s="8">
        <v>0</v>
      </c>
      <c r="BA589" s="8">
        <v>0</v>
      </c>
      <c r="BB589" s="8">
        <v>0</v>
      </c>
      <c r="BC589" s="8">
        <v>0</v>
      </c>
      <c r="BD589" s="8">
        <v>0</v>
      </c>
      <c r="BE589" s="8">
        <v>0</v>
      </c>
    </row>
    <row r="590" spans="1:59" s="8" customFormat="1" ht="12" customHeight="1" x14ac:dyDescent="0.25">
      <c r="A590" s="8" t="s">
        <v>108</v>
      </c>
      <c r="B590" s="8">
        <v>5</v>
      </c>
      <c r="C590" s="8">
        <v>5</v>
      </c>
      <c r="D590" s="8">
        <v>5</v>
      </c>
      <c r="E590" s="8">
        <v>5</v>
      </c>
      <c r="F590" s="8">
        <v>7</v>
      </c>
      <c r="G590" s="8">
        <v>8</v>
      </c>
      <c r="H590" s="8">
        <v>28</v>
      </c>
      <c r="I590" s="8">
        <v>21</v>
      </c>
      <c r="J590" s="8">
        <v>5</v>
      </c>
      <c r="K590" s="8">
        <v>5</v>
      </c>
      <c r="L590" s="8">
        <v>4</v>
      </c>
      <c r="M590" s="8">
        <v>9</v>
      </c>
      <c r="N590" s="8">
        <v>6</v>
      </c>
      <c r="O590" s="8">
        <v>3</v>
      </c>
      <c r="P590" s="8">
        <v>1</v>
      </c>
      <c r="Q590" s="8">
        <v>0</v>
      </c>
      <c r="R590" s="8">
        <v>4</v>
      </c>
      <c r="S590" s="8">
        <v>6</v>
      </c>
      <c r="T590" s="8">
        <v>9</v>
      </c>
      <c r="U590" s="8">
        <v>7</v>
      </c>
      <c r="V590" s="8">
        <v>6</v>
      </c>
      <c r="W590" s="8">
        <v>3</v>
      </c>
      <c r="X590" s="8">
        <v>1</v>
      </c>
      <c r="Y590" s="8">
        <v>0</v>
      </c>
      <c r="Z590" s="8">
        <v>3</v>
      </c>
      <c r="AA590" s="40">
        <v>78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  <c r="AK590" s="8">
        <v>0</v>
      </c>
      <c r="AL590" s="8">
        <v>0</v>
      </c>
      <c r="AM590" s="8">
        <v>0</v>
      </c>
      <c r="AN590" s="8">
        <v>0</v>
      </c>
      <c r="AO590" s="8">
        <v>0</v>
      </c>
      <c r="AP590" s="8">
        <v>0</v>
      </c>
      <c r="AQ590" s="8">
        <v>0</v>
      </c>
      <c r="AR590" s="8">
        <v>0</v>
      </c>
      <c r="AS590" s="8">
        <v>0</v>
      </c>
      <c r="AT590" s="8">
        <v>0</v>
      </c>
      <c r="AU590" s="8">
        <v>0</v>
      </c>
      <c r="AV590" s="8">
        <v>0</v>
      </c>
      <c r="AW590" s="8">
        <v>0</v>
      </c>
      <c r="AX590" s="8">
        <v>0</v>
      </c>
      <c r="AY590" s="8">
        <v>0</v>
      </c>
      <c r="AZ590" s="8">
        <v>0</v>
      </c>
      <c r="BA590" s="8">
        <v>0</v>
      </c>
      <c r="BB590" s="8">
        <v>0</v>
      </c>
      <c r="BC590" s="8">
        <v>0</v>
      </c>
      <c r="BD590" s="8">
        <v>0</v>
      </c>
      <c r="BE590" s="8">
        <v>0</v>
      </c>
    </row>
    <row r="591" spans="1:59" s="8" customFormat="1" ht="12" customHeight="1" x14ac:dyDescent="0.25">
      <c r="A591" s="8" t="s">
        <v>109</v>
      </c>
      <c r="B591" s="8">
        <v>0</v>
      </c>
      <c r="C591" s="8">
        <v>0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1</v>
      </c>
      <c r="K591" s="8">
        <v>0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2</v>
      </c>
      <c r="T591" s="8">
        <v>2</v>
      </c>
      <c r="U591" s="8">
        <v>2</v>
      </c>
      <c r="V591" s="8">
        <v>0</v>
      </c>
      <c r="W591" s="8">
        <v>2</v>
      </c>
      <c r="X591" s="8">
        <v>1</v>
      </c>
      <c r="Y591" s="8">
        <v>0</v>
      </c>
      <c r="Z591" s="8">
        <v>4</v>
      </c>
      <c r="AA591" s="40">
        <v>85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0</v>
      </c>
      <c r="AV591" s="8">
        <v>0</v>
      </c>
      <c r="AW591" s="8">
        <v>0</v>
      </c>
      <c r="AX591" s="8">
        <v>0</v>
      </c>
      <c r="AY591" s="8">
        <v>0</v>
      </c>
      <c r="AZ591" s="8">
        <v>0</v>
      </c>
      <c r="BA591" s="8">
        <v>0</v>
      </c>
      <c r="BB591" s="8">
        <v>0</v>
      </c>
      <c r="BC591" s="8">
        <v>0</v>
      </c>
      <c r="BD591" s="8">
        <v>0</v>
      </c>
      <c r="BE591" s="8">
        <v>0</v>
      </c>
    </row>
    <row r="592" spans="1:59" s="8" customFormat="1" ht="12" customHeight="1" x14ac:dyDescent="0.25">
      <c r="A592" s="8" t="s">
        <v>110</v>
      </c>
      <c r="B592" s="8">
        <v>5</v>
      </c>
      <c r="C592" s="8">
        <v>4</v>
      </c>
      <c r="D592" s="8">
        <v>4</v>
      </c>
      <c r="E592" s="8">
        <v>4</v>
      </c>
      <c r="F592" s="8">
        <v>6</v>
      </c>
      <c r="G592" s="8">
        <v>7</v>
      </c>
      <c r="H592" s="8">
        <v>6</v>
      </c>
      <c r="I592" s="8">
        <v>5</v>
      </c>
      <c r="J592" s="8">
        <v>14</v>
      </c>
      <c r="K592" s="8">
        <v>12</v>
      </c>
      <c r="L592" s="8">
        <v>50</v>
      </c>
      <c r="M592" s="8">
        <v>69</v>
      </c>
      <c r="N592" s="8">
        <v>89</v>
      </c>
      <c r="O592" s="8">
        <v>162</v>
      </c>
      <c r="P592" s="8">
        <v>168</v>
      </c>
      <c r="Q592" s="8">
        <v>155</v>
      </c>
      <c r="R592" s="8">
        <v>231</v>
      </c>
      <c r="S592" s="8">
        <v>191</v>
      </c>
      <c r="T592" s="8">
        <v>267</v>
      </c>
      <c r="U592" s="8">
        <v>231</v>
      </c>
      <c r="V592" s="8">
        <v>239</v>
      </c>
      <c r="W592" s="8">
        <v>198</v>
      </c>
      <c r="X592" s="8">
        <v>196</v>
      </c>
      <c r="Y592" s="8">
        <v>191</v>
      </c>
      <c r="Z592" s="8">
        <v>176</v>
      </c>
      <c r="AA592" s="40">
        <v>140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  <c r="AK592" s="8">
        <v>0</v>
      </c>
      <c r="AL592" s="8">
        <v>0</v>
      </c>
      <c r="AM592" s="8">
        <v>0</v>
      </c>
      <c r="AN592" s="8">
        <v>0</v>
      </c>
      <c r="AO592" s="8">
        <v>0</v>
      </c>
      <c r="AP592" s="8">
        <v>0</v>
      </c>
      <c r="AQ592" s="8">
        <v>0</v>
      </c>
      <c r="AR592" s="8">
        <v>0</v>
      </c>
      <c r="AS592" s="8">
        <v>0</v>
      </c>
      <c r="AT592" s="8">
        <v>0</v>
      </c>
      <c r="AU592" s="8">
        <v>0</v>
      </c>
      <c r="AV592" s="8">
        <v>0</v>
      </c>
      <c r="AW592" s="8">
        <v>0</v>
      </c>
      <c r="AX592" s="8">
        <v>0</v>
      </c>
      <c r="AY592" s="8">
        <v>0</v>
      </c>
      <c r="AZ592" s="8">
        <v>0</v>
      </c>
      <c r="BA592" s="8">
        <v>0</v>
      </c>
      <c r="BB592" s="8">
        <v>0</v>
      </c>
      <c r="BC592" s="8">
        <v>0</v>
      </c>
      <c r="BD592" s="8">
        <v>0</v>
      </c>
      <c r="BE592" s="8">
        <v>0</v>
      </c>
    </row>
    <row r="593" spans="1:57" s="8" customFormat="1" ht="12" customHeight="1" x14ac:dyDescent="0.25">
      <c r="A593" s="8" t="s">
        <v>111</v>
      </c>
      <c r="B593" s="8">
        <v>10</v>
      </c>
      <c r="C593" s="8">
        <v>9</v>
      </c>
      <c r="D593" s="8">
        <v>8</v>
      </c>
      <c r="E593" s="8">
        <v>8</v>
      </c>
      <c r="F593" s="8">
        <v>13</v>
      </c>
      <c r="G593" s="8">
        <v>14</v>
      </c>
      <c r="H593" s="8">
        <v>38</v>
      </c>
      <c r="I593" s="8">
        <v>38</v>
      </c>
      <c r="J593" s="8">
        <v>37</v>
      </c>
      <c r="K593" s="8">
        <v>70</v>
      </c>
      <c r="L593" s="8">
        <v>74</v>
      </c>
      <c r="M593" s="8">
        <v>72</v>
      </c>
      <c r="N593" s="8">
        <v>63</v>
      </c>
      <c r="O593" s="8">
        <v>43</v>
      </c>
      <c r="P593" s="8">
        <v>48</v>
      </c>
      <c r="Q593" s="8">
        <v>63</v>
      </c>
      <c r="R593" s="8">
        <v>72</v>
      </c>
      <c r="S593" s="8">
        <v>71</v>
      </c>
      <c r="T593" s="8">
        <v>104</v>
      </c>
      <c r="U593" s="8">
        <v>87</v>
      </c>
      <c r="V593" s="8">
        <v>84</v>
      </c>
      <c r="W593" s="8">
        <v>91</v>
      </c>
      <c r="X593" s="8">
        <v>84</v>
      </c>
      <c r="Y593" s="8">
        <v>115</v>
      </c>
      <c r="Z593" s="8">
        <v>131</v>
      </c>
      <c r="AA593" s="40">
        <v>201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8">
        <v>0</v>
      </c>
      <c r="AR593" s="8">
        <v>0</v>
      </c>
      <c r="AS593" s="8">
        <v>0</v>
      </c>
      <c r="AT593" s="8">
        <v>0</v>
      </c>
      <c r="AU593" s="8">
        <v>0</v>
      </c>
      <c r="AV593" s="8">
        <v>0</v>
      </c>
      <c r="AW593" s="8">
        <v>0</v>
      </c>
      <c r="AX593" s="8">
        <v>0</v>
      </c>
      <c r="AY593" s="8">
        <v>0</v>
      </c>
      <c r="AZ593" s="8">
        <v>0</v>
      </c>
      <c r="BA593" s="8">
        <v>0</v>
      </c>
      <c r="BB593" s="8">
        <v>0</v>
      </c>
      <c r="BC593" s="8">
        <v>0</v>
      </c>
      <c r="BD593" s="8">
        <v>0</v>
      </c>
      <c r="BE593" s="8">
        <v>0</v>
      </c>
    </row>
    <row r="594" spans="1:57" s="8" customFormat="1" ht="12" customHeight="1" x14ac:dyDescent="0.25">
      <c r="A594" s="8" t="s">
        <v>112</v>
      </c>
      <c r="B594" s="8">
        <v>7</v>
      </c>
      <c r="C594" s="8">
        <v>6</v>
      </c>
      <c r="D594" s="8">
        <v>6</v>
      </c>
      <c r="E594" s="8">
        <v>6</v>
      </c>
      <c r="F594" s="8">
        <v>9</v>
      </c>
      <c r="G594" s="8">
        <v>10</v>
      </c>
      <c r="H594" s="8">
        <v>3</v>
      </c>
      <c r="I594" s="8">
        <v>1</v>
      </c>
      <c r="J594" s="8">
        <v>0</v>
      </c>
      <c r="K594" s="8">
        <v>14</v>
      </c>
      <c r="L594" s="8">
        <v>17</v>
      </c>
      <c r="M594" s="8">
        <v>22</v>
      </c>
      <c r="N594" s="8">
        <v>10</v>
      </c>
      <c r="O594" s="8">
        <v>13</v>
      </c>
      <c r="P594" s="8">
        <v>7</v>
      </c>
      <c r="Q594" s="8">
        <v>10</v>
      </c>
      <c r="R594" s="8">
        <v>11</v>
      </c>
      <c r="S594" s="8">
        <v>16</v>
      </c>
      <c r="T594" s="8">
        <v>19</v>
      </c>
      <c r="U594" s="8">
        <v>16</v>
      </c>
      <c r="V594" s="8">
        <v>18</v>
      </c>
      <c r="W594" s="8">
        <v>19</v>
      </c>
      <c r="X594" s="8">
        <v>13</v>
      </c>
      <c r="Y594" s="8">
        <v>30</v>
      </c>
      <c r="Z594" s="8">
        <v>79</v>
      </c>
      <c r="AA594" s="40">
        <v>337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  <c r="AK594" s="8">
        <v>0</v>
      </c>
      <c r="AL594" s="8">
        <v>0</v>
      </c>
      <c r="AM594" s="8">
        <v>0</v>
      </c>
      <c r="AN594" s="8">
        <v>0</v>
      </c>
      <c r="AO594" s="8">
        <v>0</v>
      </c>
      <c r="AP594" s="8">
        <v>0</v>
      </c>
      <c r="AQ594" s="8">
        <v>0</v>
      </c>
      <c r="AR594" s="8">
        <v>0</v>
      </c>
      <c r="AS594" s="8">
        <v>0</v>
      </c>
      <c r="AT594" s="8">
        <v>0</v>
      </c>
      <c r="AU594" s="8">
        <v>0</v>
      </c>
      <c r="AV594" s="8">
        <v>0</v>
      </c>
      <c r="AW594" s="8">
        <v>0</v>
      </c>
      <c r="AX594" s="8">
        <v>0</v>
      </c>
      <c r="AY594" s="8">
        <v>0</v>
      </c>
      <c r="AZ594" s="8">
        <v>0</v>
      </c>
      <c r="BA594" s="8">
        <v>0</v>
      </c>
      <c r="BB594" s="8">
        <v>0</v>
      </c>
      <c r="BC594" s="8">
        <v>0</v>
      </c>
      <c r="BD594" s="8">
        <v>0</v>
      </c>
      <c r="BE594" s="8">
        <v>0</v>
      </c>
    </row>
    <row r="595" spans="1:57" s="8" customFormat="1" ht="12" customHeight="1" x14ac:dyDescent="0.25">
      <c r="A595" s="8" t="s">
        <v>113</v>
      </c>
      <c r="B595" s="8">
        <v>4</v>
      </c>
      <c r="C595" s="8">
        <v>4</v>
      </c>
      <c r="D595" s="8">
        <v>4</v>
      </c>
      <c r="E595" s="8">
        <v>4</v>
      </c>
      <c r="F595" s="8">
        <v>5</v>
      </c>
      <c r="G595" s="8">
        <v>6</v>
      </c>
      <c r="H595" s="8">
        <v>0</v>
      </c>
      <c r="I595" s="8">
        <v>0</v>
      </c>
      <c r="J595" s="8">
        <v>0</v>
      </c>
      <c r="K595" s="8">
        <v>2</v>
      </c>
      <c r="L595" s="8">
        <v>0</v>
      </c>
      <c r="M595" s="8">
        <v>0</v>
      </c>
      <c r="N595" s="8">
        <v>5</v>
      </c>
      <c r="O595" s="8">
        <v>4</v>
      </c>
      <c r="P595" s="8">
        <v>7</v>
      </c>
      <c r="Q595" s="8">
        <v>11</v>
      </c>
      <c r="R595" s="8">
        <v>8</v>
      </c>
      <c r="S595" s="8">
        <v>20</v>
      </c>
      <c r="T595" s="8">
        <v>9</v>
      </c>
      <c r="U595" s="8">
        <v>7</v>
      </c>
      <c r="V595" s="8">
        <v>7</v>
      </c>
      <c r="W595" s="8">
        <v>9</v>
      </c>
      <c r="X595" s="8">
        <v>7</v>
      </c>
      <c r="Y595" s="8">
        <v>3</v>
      </c>
      <c r="Z595" s="8">
        <v>22</v>
      </c>
      <c r="AA595" s="40">
        <v>143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0</v>
      </c>
      <c r="AV595" s="8">
        <v>0</v>
      </c>
      <c r="AW595" s="8">
        <v>0</v>
      </c>
      <c r="AX595" s="8">
        <v>0</v>
      </c>
      <c r="AY595" s="8">
        <v>0</v>
      </c>
      <c r="AZ595" s="8">
        <v>0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</row>
    <row r="596" spans="1:57" s="8" customFormat="1" ht="12" customHeight="1" x14ac:dyDescent="0.25">
      <c r="A596" s="8" t="s">
        <v>114</v>
      </c>
      <c r="B596" s="8">
        <v>9</v>
      </c>
      <c r="C596" s="8">
        <v>8</v>
      </c>
      <c r="D596" s="8">
        <v>8</v>
      </c>
      <c r="E596" s="8">
        <v>8</v>
      </c>
      <c r="F596" s="8">
        <v>12</v>
      </c>
      <c r="G596" s="8">
        <v>13</v>
      </c>
      <c r="H596" s="8">
        <v>16</v>
      </c>
      <c r="I596" s="8">
        <v>15</v>
      </c>
      <c r="J596" s="8">
        <v>16</v>
      </c>
      <c r="K596" s="8">
        <v>22</v>
      </c>
      <c r="L596" s="8">
        <v>39</v>
      </c>
      <c r="M596" s="8">
        <v>64</v>
      </c>
      <c r="N596" s="8">
        <v>73</v>
      </c>
      <c r="O596" s="8">
        <v>85</v>
      </c>
      <c r="P596" s="8">
        <v>72</v>
      </c>
      <c r="Q596" s="8">
        <v>69</v>
      </c>
      <c r="R596" s="8">
        <v>82</v>
      </c>
      <c r="S596" s="8">
        <v>91</v>
      </c>
      <c r="T596" s="8">
        <v>114</v>
      </c>
      <c r="U596" s="8">
        <v>128</v>
      </c>
      <c r="V596" s="8">
        <v>120</v>
      </c>
      <c r="W596" s="8">
        <v>133</v>
      </c>
      <c r="X596" s="8">
        <v>69</v>
      </c>
      <c r="Y596" s="8">
        <v>94</v>
      </c>
      <c r="Z596" s="8">
        <v>150</v>
      </c>
      <c r="AA596" s="40">
        <v>453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>
        <v>0</v>
      </c>
      <c r="AK596" s="8">
        <v>0</v>
      </c>
      <c r="AL596" s="8">
        <v>0</v>
      </c>
      <c r="AM596" s="8">
        <v>0</v>
      </c>
      <c r="AN596" s="8">
        <v>0</v>
      </c>
      <c r="AO596" s="8">
        <v>0</v>
      </c>
      <c r="AP596" s="8">
        <v>0</v>
      </c>
      <c r="AQ596" s="8">
        <v>0</v>
      </c>
      <c r="AR596" s="8">
        <v>0</v>
      </c>
      <c r="AS596" s="8">
        <v>0</v>
      </c>
      <c r="AT596" s="8">
        <v>0</v>
      </c>
      <c r="AU596" s="8">
        <v>0</v>
      </c>
      <c r="AV596" s="8">
        <v>0</v>
      </c>
      <c r="AW596" s="8">
        <v>0</v>
      </c>
      <c r="AX596" s="8">
        <v>0</v>
      </c>
      <c r="AY596" s="8">
        <v>0</v>
      </c>
      <c r="AZ596" s="8">
        <v>0</v>
      </c>
      <c r="BA596" s="8">
        <v>0</v>
      </c>
      <c r="BB596" s="8">
        <v>0</v>
      </c>
      <c r="BC596" s="8">
        <v>0</v>
      </c>
      <c r="BD596" s="8">
        <v>0</v>
      </c>
      <c r="BE596" s="8">
        <v>0</v>
      </c>
    </row>
    <row r="597" spans="1:57" s="8" customFormat="1" ht="12" customHeight="1" x14ac:dyDescent="0.25">
      <c r="A597" s="8" t="s">
        <v>115</v>
      </c>
      <c r="B597" s="8">
        <v>9</v>
      </c>
      <c r="C597" s="8">
        <v>8</v>
      </c>
      <c r="D597" s="8">
        <v>8</v>
      </c>
      <c r="E597" s="8">
        <v>8</v>
      </c>
      <c r="F597" s="8">
        <v>12</v>
      </c>
      <c r="G597" s="8">
        <v>13</v>
      </c>
      <c r="H597" s="8">
        <v>29</v>
      </c>
      <c r="I597" s="8">
        <v>31</v>
      </c>
      <c r="J597" s="8">
        <v>40</v>
      </c>
      <c r="K597" s="8">
        <v>39</v>
      </c>
      <c r="L597" s="8">
        <v>35</v>
      </c>
      <c r="M597" s="8">
        <v>30</v>
      </c>
      <c r="N597" s="8">
        <v>25</v>
      </c>
      <c r="O597" s="8">
        <v>27</v>
      </c>
      <c r="P597" s="8">
        <v>18</v>
      </c>
      <c r="Q597" s="8">
        <v>22</v>
      </c>
      <c r="R597" s="8">
        <v>55</v>
      </c>
      <c r="S597" s="8">
        <v>52</v>
      </c>
      <c r="T597" s="8">
        <v>68</v>
      </c>
      <c r="U597" s="8">
        <v>57</v>
      </c>
      <c r="V597" s="8">
        <v>58</v>
      </c>
      <c r="W597" s="8">
        <v>57</v>
      </c>
      <c r="X597" s="8">
        <v>57</v>
      </c>
      <c r="Y597" s="8">
        <v>79</v>
      </c>
      <c r="Z597" s="8">
        <v>94</v>
      </c>
      <c r="AA597" s="40">
        <v>198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0</v>
      </c>
      <c r="AT597" s="8">
        <v>0</v>
      </c>
      <c r="AU597" s="8">
        <v>0</v>
      </c>
      <c r="AV597" s="8">
        <v>0</v>
      </c>
      <c r="AW597" s="8">
        <v>0</v>
      </c>
      <c r="AX597" s="8">
        <v>0</v>
      </c>
      <c r="AY597" s="8">
        <v>0</v>
      </c>
      <c r="AZ597" s="8">
        <v>0</v>
      </c>
      <c r="BA597" s="8">
        <v>0</v>
      </c>
      <c r="BB597" s="8">
        <v>0</v>
      </c>
      <c r="BC597" s="8">
        <v>0</v>
      </c>
      <c r="BD597" s="8">
        <v>0</v>
      </c>
      <c r="BE597" s="8">
        <v>0</v>
      </c>
    </row>
    <row r="598" spans="1:57" s="8" customFormat="1" ht="12" customHeight="1" x14ac:dyDescent="0.25">
      <c r="A598" s="8" t="s">
        <v>116</v>
      </c>
      <c r="B598" s="8">
        <v>15</v>
      </c>
      <c r="C598" s="8">
        <v>14</v>
      </c>
      <c r="D598" s="8">
        <v>13</v>
      </c>
      <c r="E598" s="8">
        <v>13</v>
      </c>
      <c r="F598" s="8">
        <v>20</v>
      </c>
      <c r="G598" s="8">
        <v>22</v>
      </c>
      <c r="H598" s="8">
        <v>22</v>
      </c>
      <c r="I598" s="8">
        <v>21</v>
      </c>
      <c r="J598" s="8">
        <v>21</v>
      </c>
      <c r="K598" s="8">
        <v>43</v>
      </c>
      <c r="L598" s="8">
        <v>60</v>
      </c>
      <c r="M598" s="8">
        <v>60</v>
      </c>
      <c r="N598" s="8">
        <v>91</v>
      </c>
      <c r="O598" s="8">
        <v>104</v>
      </c>
      <c r="P598" s="8">
        <v>114</v>
      </c>
      <c r="Q598" s="8">
        <v>116</v>
      </c>
      <c r="R598" s="8">
        <v>160</v>
      </c>
      <c r="S598" s="8">
        <v>148</v>
      </c>
      <c r="T598" s="8">
        <v>133</v>
      </c>
      <c r="U598" s="8">
        <v>117</v>
      </c>
      <c r="V598" s="8">
        <v>113</v>
      </c>
      <c r="W598" s="8">
        <v>119</v>
      </c>
      <c r="X598" s="8">
        <v>76</v>
      </c>
      <c r="Y598" s="8">
        <v>100</v>
      </c>
      <c r="Z598" s="8">
        <v>146</v>
      </c>
      <c r="AA598" s="40">
        <v>188</v>
      </c>
      <c r="AB598" s="8">
        <v>0</v>
      </c>
      <c r="AC598" s="8">
        <v>0</v>
      </c>
      <c r="AD598" s="8">
        <v>0</v>
      </c>
      <c r="AE598" s="8">
        <v>0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  <c r="AK598" s="8">
        <v>0</v>
      </c>
      <c r="AL598" s="8">
        <v>0</v>
      </c>
      <c r="AM598" s="8">
        <v>0</v>
      </c>
      <c r="AN598" s="8">
        <v>0</v>
      </c>
      <c r="AO598" s="8">
        <v>0</v>
      </c>
      <c r="AP598" s="8">
        <v>0</v>
      </c>
      <c r="AQ598" s="8">
        <v>0</v>
      </c>
      <c r="AR598" s="8">
        <v>0</v>
      </c>
      <c r="AS598" s="8">
        <v>0</v>
      </c>
      <c r="AT598" s="8">
        <v>0</v>
      </c>
      <c r="AU598" s="8">
        <v>0</v>
      </c>
      <c r="AV598" s="8">
        <v>0</v>
      </c>
      <c r="AW598" s="8">
        <v>0</v>
      </c>
      <c r="AX598" s="8">
        <v>0</v>
      </c>
      <c r="AY598" s="8">
        <v>0</v>
      </c>
      <c r="AZ598" s="8">
        <v>0</v>
      </c>
      <c r="BA598" s="8">
        <v>0</v>
      </c>
      <c r="BB598" s="8">
        <v>0</v>
      </c>
      <c r="BC598" s="8">
        <v>0</v>
      </c>
      <c r="BD598" s="8">
        <v>0</v>
      </c>
      <c r="BE598" s="8">
        <v>0</v>
      </c>
    </row>
    <row r="599" spans="1:57" s="8" customFormat="1" ht="12" customHeight="1" x14ac:dyDescent="0.25">
      <c r="A599" s="8" t="s">
        <v>117</v>
      </c>
      <c r="B599" s="8">
        <v>0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10</v>
      </c>
      <c r="I599" s="8">
        <v>4</v>
      </c>
      <c r="J599" s="8">
        <v>4</v>
      </c>
      <c r="K599" s="8">
        <v>14</v>
      </c>
      <c r="L599" s="8">
        <v>26</v>
      </c>
      <c r="M599" s="8">
        <v>22</v>
      </c>
      <c r="N599" s="8">
        <v>26</v>
      </c>
      <c r="O599" s="8">
        <v>16</v>
      </c>
      <c r="P599" s="8">
        <v>12</v>
      </c>
      <c r="Q599" s="8">
        <v>9</v>
      </c>
      <c r="R599" s="8">
        <v>6</v>
      </c>
      <c r="S599" s="8">
        <v>30</v>
      </c>
      <c r="T599" s="8">
        <v>20</v>
      </c>
      <c r="U599" s="8">
        <v>12</v>
      </c>
      <c r="V599" s="8">
        <v>12</v>
      </c>
      <c r="W599" s="8">
        <v>22</v>
      </c>
      <c r="X599" s="8">
        <v>8</v>
      </c>
      <c r="Y599" s="8">
        <v>14</v>
      </c>
      <c r="Z599" s="8">
        <v>33</v>
      </c>
      <c r="AA599" s="40">
        <v>77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0</v>
      </c>
      <c r="AW599" s="8">
        <v>0</v>
      </c>
      <c r="AX599" s="8">
        <v>0</v>
      </c>
      <c r="AY599" s="8">
        <v>0</v>
      </c>
      <c r="AZ599" s="8">
        <v>0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</row>
    <row r="600" spans="1:57" s="8" customFormat="1" ht="12" customHeight="1" x14ac:dyDescent="0.25">
      <c r="A600" s="8" t="s">
        <v>118</v>
      </c>
      <c r="B600" s="8">
        <v>6</v>
      </c>
      <c r="C600" s="8">
        <v>6</v>
      </c>
      <c r="D600" s="8">
        <v>5</v>
      </c>
      <c r="E600" s="8">
        <v>5</v>
      </c>
      <c r="F600" s="8">
        <v>8</v>
      </c>
      <c r="G600" s="8">
        <v>9</v>
      </c>
      <c r="H600" s="8">
        <v>12</v>
      </c>
      <c r="I600" s="8">
        <v>19</v>
      </c>
      <c r="J600" s="8">
        <v>24</v>
      </c>
      <c r="K600" s="8">
        <v>42</v>
      </c>
      <c r="L600" s="8">
        <v>65</v>
      </c>
      <c r="M600" s="8">
        <v>56</v>
      </c>
      <c r="N600" s="8">
        <v>60</v>
      </c>
      <c r="O600" s="8">
        <v>60</v>
      </c>
      <c r="P600" s="8">
        <v>79</v>
      </c>
      <c r="Q600" s="8">
        <v>79</v>
      </c>
      <c r="R600" s="8">
        <v>110</v>
      </c>
      <c r="S600" s="8">
        <v>106</v>
      </c>
      <c r="T600" s="8">
        <v>91</v>
      </c>
      <c r="U600" s="8">
        <v>72</v>
      </c>
      <c r="V600" s="8">
        <v>57</v>
      </c>
      <c r="W600" s="8">
        <v>53</v>
      </c>
      <c r="X600" s="8">
        <v>20</v>
      </c>
      <c r="Y600" s="8">
        <v>58</v>
      </c>
      <c r="Z600" s="8">
        <v>107</v>
      </c>
      <c r="AA600" s="40">
        <v>136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  <c r="AK600" s="8">
        <v>0</v>
      </c>
      <c r="AL600" s="8">
        <v>0</v>
      </c>
      <c r="AM600" s="8">
        <v>0</v>
      </c>
      <c r="AN600" s="8">
        <v>0</v>
      </c>
      <c r="AO600" s="8">
        <v>0</v>
      </c>
      <c r="AP600" s="8">
        <v>0</v>
      </c>
      <c r="AQ600" s="8">
        <v>0</v>
      </c>
      <c r="AR600" s="8">
        <v>0</v>
      </c>
      <c r="AS600" s="8">
        <v>0</v>
      </c>
      <c r="AT600" s="8">
        <v>0</v>
      </c>
      <c r="AU600" s="8">
        <v>0</v>
      </c>
      <c r="AV600" s="8">
        <v>0</v>
      </c>
      <c r="AW600" s="8">
        <v>0</v>
      </c>
      <c r="AX600" s="8">
        <v>0</v>
      </c>
      <c r="AY600" s="8">
        <v>0</v>
      </c>
      <c r="AZ600" s="8">
        <v>0</v>
      </c>
      <c r="BA600" s="8">
        <v>0</v>
      </c>
      <c r="BB600" s="8">
        <v>0</v>
      </c>
      <c r="BC600" s="8">
        <v>0</v>
      </c>
      <c r="BD600" s="8">
        <v>0</v>
      </c>
      <c r="BE600" s="8">
        <v>0</v>
      </c>
    </row>
    <row r="601" spans="1:57" s="8" customFormat="1" ht="12" customHeight="1" x14ac:dyDescent="0.25">
      <c r="A601" s="8" t="s">
        <v>119</v>
      </c>
      <c r="B601" s="8">
        <v>143</v>
      </c>
      <c r="C601" s="8">
        <v>126</v>
      </c>
      <c r="D601" s="8">
        <v>146</v>
      </c>
      <c r="E601" s="8">
        <v>160</v>
      </c>
      <c r="F601" s="8">
        <v>159</v>
      </c>
      <c r="G601" s="8">
        <v>192</v>
      </c>
      <c r="H601" s="8">
        <v>242</v>
      </c>
      <c r="I601" s="8">
        <v>207</v>
      </c>
      <c r="J601" s="8">
        <v>272</v>
      </c>
      <c r="K601" s="8">
        <v>240</v>
      </c>
      <c r="L601" s="8">
        <v>216</v>
      </c>
      <c r="M601" s="8">
        <v>155</v>
      </c>
      <c r="N601" s="8">
        <v>125</v>
      </c>
      <c r="O601" s="8">
        <v>122</v>
      </c>
      <c r="P601" s="8">
        <v>114</v>
      </c>
      <c r="Q601" s="8">
        <v>91</v>
      </c>
      <c r="R601" s="8">
        <v>79</v>
      </c>
      <c r="S601" s="8">
        <v>84</v>
      </c>
      <c r="T601" s="8">
        <v>59</v>
      </c>
      <c r="U601" s="8">
        <v>81</v>
      </c>
      <c r="V601" s="8">
        <v>104</v>
      </c>
      <c r="W601" s="8">
        <v>105</v>
      </c>
      <c r="X601" s="8">
        <v>97</v>
      </c>
      <c r="Y601" s="8">
        <v>81</v>
      </c>
      <c r="Z601" s="8">
        <v>37</v>
      </c>
      <c r="AA601" s="40">
        <v>258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</row>
    <row r="602" spans="1:57" s="8" customFormat="1" ht="12" customHeight="1" x14ac:dyDescent="0.25">
      <c r="A602" s="8" t="s">
        <v>120</v>
      </c>
      <c r="B602" s="8">
        <v>2</v>
      </c>
      <c r="C602" s="8">
        <v>2</v>
      </c>
      <c r="D602" s="8">
        <v>2</v>
      </c>
      <c r="E602" s="8">
        <v>3</v>
      </c>
      <c r="F602" s="8">
        <v>2</v>
      </c>
      <c r="G602" s="8">
        <v>3</v>
      </c>
      <c r="H602" s="8">
        <v>13</v>
      </c>
      <c r="I602" s="8">
        <v>23</v>
      </c>
      <c r="J602" s="8">
        <v>23</v>
      </c>
      <c r="K602" s="8">
        <v>14</v>
      </c>
      <c r="L602" s="8">
        <v>14</v>
      </c>
      <c r="M602" s="8">
        <v>10</v>
      </c>
      <c r="N602" s="8">
        <v>10</v>
      </c>
      <c r="O602" s="8">
        <v>22</v>
      </c>
      <c r="P602" s="8">
        <v>18</v>
      </c>
      <c r="Q602" s="8">
        <v>9</v>
      </c>
      <c r="R602" s="8">
        <v>10</v>
      </c>
      <c r="S602" s="8">
        <v>2</v>
      </c>
      <c r="T602" s="8">
        <v>2</v>
      </c>
      <c r="U602" s="8">
        <v>1</v>
      </c>
      <c r="V602" s="8">
        <v>1</v>
      </c>
      <c r="W602" s="8">
        <v>1</v>
      </c>
      <c r="X602" s="8">
        <v>0</v>
      </c>
      <c r="Y602" s="8">
        <v>1</v>
      </c>
      <c r="Z602" s="8">
        <v>2</v>
      </c>
      <c r="AA602" s="40">
        <v>80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  <c r="AK602" s="8">
        <v>0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0</v>
      </c>
      <c r="AS602" s="8">
        <v>0</v>
      </c>
      <c r="AT602" s="8">
        <v>0</v>
      </c>
      <c r="AU602" s="8">
        <v>0</v>
      </c>
      <c r="AV602" s="8">
        <v>0</v>
      </c>
      <c r="AW602" s="8">
        <v>0</v>
      </c>
      <c r="AX602" s="8">
        <v>0</v>
      </c>
      <c r="AY602" s="8">
        <v>0</v>
      </c>
      <c r="AZ602" s="8">
        <v>0</v>
      </c>
      <c r="BA602" s="8">
        <v>0</v>
      </c>
      <c r="BB602" s="8">
        <v>0</v>
      </c>
      <c r="BC602" s="8">
        <v>0</v>
      </c>
      <c r="BD602" s="8">
        <v>0</v>
      </c>
      <c r="BE602" s="8">
        <v>0</v>
      </c>
    </row>
    <row r="603" spans="1:57" s="8" customFormat="1" ht="12" customHeight="1" x14ac:dyDescent="0.25">
      <c r="A603" s="8" t="s">
        <v>121</v>
      </c>
      <c r="B603" s="8">
        <v>0</v>
      </c>
      <c r="C603" s="8">
        <v>0</v>
      </c>
      <c r="D603" s="8">
        <v>0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8">
        <v>4</v>
      </c>
      <c r="R603" s="8">
        <v>1</v>
      </c>
      <c r="S603" s="8">
        <v>0</v>
      </c>
      <c r="T603" s="8">
        <v>1</v>
      </c>
      <c r="U603" s="8">
        <v>3</v>
      </c>
      <c r="V603" s="8">
        <v>2</v>
      </c>
      <c r="W603" s="8">
        <v>5</v>
      </c>
      <c r="X603" s="8">
        <v>1</v>
      </c>
      <c r="Y603" s="8">
        <v>2</v>
      </c>
      <c r="Z603" s="8">
        <v>6</v>
      </c>
      <c r="AA603" s="40">
        <v>26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0</v>
      </c>
      <c r="AZ603" s="8">
        <v>0</v>
      </c>
      <c r="BA603" s="8">
        <v>0</v>
      </c>
      <c r="BB603" s="8">
        <v>0</v>
      </c>
      <c r="BC603" s="8">
        <v>0</v>
      </c>
      <c r="BD603" s="8">
        <v>0</v>
      </c>
      <c r="BE603" s="8">
        <v>0</v>
      </c>
    </row>
    <row r="604" spans="1:57" s="8" customFormat="1" ht="12" customHeight="1" x14ac:dyDescent="0.25">
      <c r="A604" s="8" t="s">
        <v>122</v>
      </c>
      <c r="B604" s="8">
        <v>29</v>
      </c>
      <c r="C604" s="8">
        <v>26</v>
      </c>
      <c r="D604" s="8">
        <v>30</v>
      </c>
      <c r="E604" s="8">
        <v>33</v>
      </c>
      <c r="F604" s="8">
        <v>32</v>
      </c>
      <c r="G604" s="8">
        <v>39</v>
      </c>
      <c r="H604" s="8">
        <v>105</v>
      </c>
      <c r="I604" s="8">
        <v>69</v>
      </c>
      <c r="J604" s="8">
        <v>99</v>
      </c>
      <c r="K604" s="8">
        <v>58</v>
      </c>
      <c r="L604" s="8">
        <v>52</v>
      </c>
      <c r="M604" s="8">
        <v>46</v>
      </c>
      <c r="N604" s="8">
        <v>38</v>
      </c>
      <c r="O604" s="8">
        <v>50</v>
      </c>
      <c r="P604" s="8">
        <v>58</v>
      </c>
      <c r="Q604" s="8">
        <v>46</v>
      </c>
      <c r="R604" s="8">
        <v>62</v>
      </c>
      <c r="S604" s="8">
        <v>64</v>
      </c>
      <c r="T604" s="8">
        <v>38</v>
      </c>
      <c r="U604" s="8">
        <v>37</v>
      </c>
      <c r="V604" s="8">
        <v>42</v>
      </c>
      <c r="W604" s="8">
        <v>98</v>
      </c>
      <c r="X604" s="8">
        <v>87</v>
      </c>
      <c r="Y604" s="8">
        <v>58</v>
      </c>
      <c r="Z604" s="8">
        <v>93</v>
      </c>
      <c r="AA604" s="40">
        <v>419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  <c r="AK604" s="8">
        <v>0</v>
      </c>
      <c r="AL604" s="8">
        <v>0</v>
      </c>
      <c r="AM604" s="8">
        <v>0</v>
      </c>
      <c r="AN604" s="8">
        <v>0</v>
      </c>
      <c r="AO604" s="8">
        <v>0</v>
      </c>
      <c r="AP604" s="8">
        <v>0</v>
      </c>
      <c r="AQ604" s="8">
        <v>0</v>
      </c>
      <c r="AR604" s="8">
        <v>0</v>
      </c>
      <c r="AS604" s="8">
        <v>0</v>
      </c>
      <c r="AT604" s="8">
        <v>0</v>
      </c>
      <c r="AU604" s="8">
        <v>0</v>
      </c>
      <c r="AV604" s="8">
        <v>0</v>
      </c>
      <c r="AW604" s="8">
        <v>0</v>
      </c>
      <c r="AX604" s="8">
        <v>0</v>
      </c>
      <c r="AY604" s="8">
        <v>0</v>
      </c>
      <c r="AZ604" s="8">
        <v>0</v>
      </c>
      <c r="BA604" s="8">
        <v>0</v>
      </c>
      <c r="BB604" s="8">
        <v>0</v>
      </c>
      <c r="BC604" s="8">
        <v>0</v>
      </c>
      <c r="BD604" s="8">
        <v>0</v>
      </c>
      <c r="BE604" s="8">
        <v>0</v>
      </c>
    </row>
    <row r="605" spans="1:57" s="8" customFormat="1" ht="12" customHeight="1" x14ac:dyDescent="0.25">
      <c r="A605" s="8" t="s">
        <v>123</v>
      </c>
      <c r="B605" s="8">
        <v>1</v>
      </c>
      <c r="C605" s="8">
        <v>1</v>
      </c>
      <c r="D605" s="8">
        <v>1</v>
      </c>
      <c r="E605" s="8">
        <v>1</v>
      </c>
      <c r="F605" s="8">
        <v>1</v>
      </c>
      <c r="G605" s="8">
        <v>1</v>
      </c>
      <c r="H605" s="8">
        <v>3</v>
      </c>
      <c r="I605" s="8">
        <v>0</v>
      </c>
      <c r="J605" s="8">
        <v>2</v>
      </c>
      <c r="K605" s="8">
        <v>0</v>
      </c>
      <c r="L605" s="8">
        <v>1</v>
      </c>
      <c r="M605" s="8">
        <v>1</v>
      </c>
      <c r="N605" s="8">
        <v>2</v>
      </c>
      <c r="O605" s="8">
        <v>3</v>
      </c>
      <c r="P605" s="8">
        <v>3</v>
      </c>
      <c r="Q605" s="8">
        <v>6</v>
      </c>
      <c r="R605" s="8">
        <v>2</v>
      </c>
      <c r="S605" s="8">
        <v>1</v>
      </c>
      <c r="T605" s="8">
        <v>2</v>
      </c>
      <c r="U605" s="8">
        <v>2</v>
      </c>
      <c r="V605" s="8">
        <v>4</v>
      </c>
      <c r="W605" s="8">
        <v>2</v>
      </c>
      <c r="X605" s="8">
        <v>1</v>
      </c>
      <c r="Y605" s="8">
        <v>2</v>
      </c>
      <c r="Z605" s="8">
        <v>5</v>
      </c>
      <c r="AA605" s="40">
        <v>32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0</v>
      </c>
      <c r="AZ605" s="8">
        <v>0</v>
      </c>
      <c r="BA605" s="8">
        <v>0</v>
      </c>
      <c r="BB605" s="8">
        <v>0</v>
      </c>
      <c r="BC605" s="8">
        <v>0</v>
      </c>
      <c r="BD605" s="8">
        <v>0</v>
      </c>
      <c r="BE605" s="8">
        <v>0</v>
      </c>
    </row>
    <row r="606" spans="1:57" s="8" customFormat="1" ht="12" customHeight="1" x14ac:dyDescent="0.25">
      <c r="A606" s="8" t="s">
        <v>124</v>
      </c>
      <c r="B606" s="8">
        <v>1</v>
      </c>
      <c r="C606" s="8">
        <v>1</v>
      </c>
      <c r="D606" s="8">
        <v>1</v>
      </c>
      <c r="E606" s="8">
        <v>1</v>
      </c>
      <c r="F606" s="8">
        <v>1</v>
      </c>
      <c r="G606" s="8">
        <v>1</v>
      </c>
      <c r="H606" s="8">
        <v>12</v>
      </c>
      <c r="I606" s="8">
        <v>7</v>
      </c>
      <c r="J606" s="8">
        <v>13</v>
      </c>
      <c r="K606" s="8">
        <v>1</v>
      </c>
      <c r="L606" s="8">
        <v>1</v>
      </c>
      <c r="M606" s="8">
        <v>1</v>
      </c>
      <c r="N606" s="8">
        <v>0</v>
      </c>
      <c r="O606" s="8">
        <v>4</v>
      </c>
      <c r="P606" s="8">
        <v>4</v>
      </c>
      <c r="Q606" s="8">
        <v>3</v>
      </c>
      <c r="R606" s="8">
        <v>2</v>
      </c>
      <c r="S606" s="8">
        <v>8</v>
      </c>
      <c r="T606" s="8">
        <v>11</v>
      </c>
      <c r="U606" s="8">
        <v>16</v>
      </c>
      <c r="V606" s="8">
        <v>7</v>
      </c>
      <c r="W606" s="8">
        <v>3</v>
      </c>
      <c r="X606" s="8">
        <v>1</v>
      </c>
      <c r="Y606" s="8">
        <v>0</v>
      </c>
      <c r="Z606" s="8">
        <v>3</v>
      </c>
      <c r="AA606" s="40">
        <v>74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  <c r="AK606" s="8">
        <v>0</v>
      </c>
      <c r="AL606" s="8">
        <v>0</v>
      </c>
      <c r="AM606" s="8">
        <v>0</v>
      </c>
      <c r="AN606" s="8">
        <v>0</v>
      </c>
      <c r="AO606" s="8">
        <v>0</v>
      </c>
      <c r="AP606" s="8">
        <v>0</v>
      </c>
      <c r="AQ606" s="8">
        <v>0</v>
      </c>
      <c r="AR606" s="8">
        <v>0</v>
      </c>
      <c r="AS606" s="8">
        <v>0</v>
      </c>
      <c r="AT606" s="8">
        <v>0</v>
      </c>
      <c r="AU606" s="8">
        <v>0</v>
      </c>
      <c r="AV606" s="8">
        <v>0</v>
      </c>
      <c r="AW606" s="8">
        <v>0</v>
      </c>
      <c r="AX606" s="8">
        <v>0</v>
      </c>
      <c r="AY606" s="8">
        <v>0</v>
      </c>
      <c r="AZ606" s="8">
        <v>0</v>
      </c>
      <c r="BA606" s="8">
        <v>0</v>
      </c>
      <c r="BB606" s="8">
        <v>0</v>
      </c>
      <c r="BC606" s="8">
        <v>0</v>
      </c>
      <c r="BD606" s="8">
        <v>0</v>
      </c>
      <c r="BE606" s="8">
        <v>0</v>
      </c>
    </row>
    <row r="607" spans="1:57" s="8" customFormat="1" ht="12" customHeight="1" x14ac:dyDescent="0.25">
      <c r="A607" s="8" t="s">
        <v>125</v>
      </c>
      <c r="B607" s="8">
        <v>0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0</v>
      </c>
      <c r="J607" s="8">
        <v>0</v>
      </c>
      <c r="K607" s="8">
        <v>0</v>
      </c>
      <c r="L607" s="8">
        <v>0</v>
      </c>
      <c r="M607" s="8">
        <v>2</v>
      </c>
      <c r="N607" s="8">
        <v>1</v>
      </c>
      <c r="O607" s="8">
        <v>0</v>
      </c>
      <c r="P607" s="8">
        <v>0</v>
      </c>
      <c r="Q607" s="8">
        <v>0</v>
      </c>
      <c r="R607" s="8">
        <v>1</v>
      </c>
      <c r="S607" s="8">
        <v>1</v>
      </c>
      <c r="T607" s="8">
        <v>2</v>
      </c>
      <c r="U607" s="8">
        <v>0</v>
      </c>
      <c r="V607" s="8">
        <v>0</v>
      </c>
      <c r="W607" s="8">
        <v>2</v>
      </c>
      <c r="X607" s="8">
        <v>1</v>
      </c>
      <c r="Y607" s="8">
        <v>1</v>
      </c>
      <c r="Z607" s="8">
        <v>4</v>
      </c>
      <c r="AA607" s="40">
        <v>53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8">
        <v>0</v>
      </c>
      <c r="AR607" s="8">
        <v>0</v>
      </c>
      <c r="AS607" s="8">
        <v>0</v>
      </c>
      <c r="AT607" s="8">
        <v>0</v>
      </c>
      <c r="AU607" s="8">
        <v>0</v>
      </c>
      <c r="AV607" s="8">
        <v>0</v>
      </c>
      <c r="AW607" s="8">
        <v>0</v>
      </c>
      <c r="AX607" s="8">
        <v>0</v>
      </c>
      <c r="AY607" s="8">
        <v>0</v>
      </c>
      <c r="AZ607" s="8">
        <v>0</v>
      </c>
      <c r="BA607" s="8">
        <v>0</v>
      </c>
      <c r="BB607" s="8">
        <v>0</v>
      </c>
      <c r="BC607" s="8">
        <v>0</v>
      </c>
      <c r="BD607" s="8">
        <v>0</v>
      </c>
      <c r="BE607" s="8">
        <v>0</v>
      </c>
    </row>
    <row r="608" spans="1:57" s="8" customFormat="1" ht="12" customHeight="1" x14ac:dyDescent="0.25">
      <c r="A608" s="8" t="s">
        <v>126</v>
      </c>
      <c r="B608" s="8">
        <v>3</v>
      </c>
      <c r="C608" s="8">
        <v>3</v>
      </c>
      <c r="D608" s="8">
        <v>3</v>
      </c>
      <c r="E608" s="8">
        <v>3</v>
      </c>
      <c r="F608" s="8">
        <v>3</v>
      </c>
      <c r="G608" s="8">
        <v>4</v>
      </c>
      <c r="H608" s="8">
        <v>3</v>
      </c>
      <c r="I608" s="8">
        <v>3</v>
      </c>
      <c r="J608" s="8">
        <v>5</v>
      </c>
      <c r="K608" s="8">
        <v>5</v>
      </c>
      <c r="L608" s="8">
        <v>12</v>
      </c>
      <c r="M608" s="8">
        <v>10</v>
      </c>
      <c r="N608" s="8">
        <v>6</v>
      </c>
      <c r="O608" s="8">
        <v>31</v>
      </c>
      <c r="P608" s="8">
        <v>35</v>
      </c>
      <c r="Q608" s="8">
        <v>32</v>
      </c>
      <c r="R608" s="8">
        <v>37</v>
      </c>
      <c r="S608" s="8">
        <v>30</v>
      </c>
      <c r="T608" s="8">
        <v>29</v>
      </c>
      <c r="U608" s="8">
        <v>22</v>
      </c>
      <c r="V608" s="8">
        <v>60</v>
      </c>
      <c r="W608" s="8">
        <v>39</v>
      </c>
      <c r="X608" s="8">
        <v>41</v>
      </c>
      <c r="Y608" s="8">
        <v>27</v>
      </c>
      <c r="Z608" s="8">
        <v>28</v>
      </c>
      <c r="AA608" s="40">
        <v>38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  <c r="AK608" s="8">
        <v>0</v>
      </c>
      <c r="AL608" s="8">
        <v>0</v>
      </c>
      <c r="AM608" s="8">
        <v>0</v>
      </c>
      <c r="AN608" s="8">
        <v>0</v>
      </c>
      <c r="AO608" s="8">
        <v>0</v>
      </c>
      <c r="AP608" s="8">
        <v>0</v>
      </c>
      <c r="AQ608" s="8">
        <v>0</v>
      </c>
      <c r="AR608" s="8">
        <v>0</v>
      </c>
      <c r="AS608" s="8">
        <v>0</v>
      </c>
      <c r="AT608" s="8">
        <v>0</v>
      </c>
      <c r="AU608" s="8">
        <v>0</v>
      </c>
      <c r="AV608" s="8">
        <v>0</v>
      </c>
      <c r="AW608" s="8">
        <v>0</v>
      </c>
      <c r="AX608" s="8">
        <v>0</v>
      </c>
      <c r="AY608" s="8">
        <v>0</v>
      </c>
      <c r="AZ608" s="8">
        <v>0</v>
      </c>
      <c r="BA608" s="8">
        <v>0</v>
      </c>
      <c r="BB608" s="8">
        <v>0</v>
      </c>
      <c r="BC608" s="8">
        <v>0</v>
      </c>
      <c r="BD608" s="8">
        <v>0</v>
      </c>
      <c r="BE608" s="8">
        <v>0</v>
      </c>
    </row>
    <row r="609" spans="1:57" s="8" customFormat="1" ht="12" customHeight="1" x14ac:dyDescent="0.25">
      <c r="A609" s="8" t="s">
        <v>127</v>
      </c>
      <c r="B609" s="8">
        <v>2</v>
      </c>
      <c r="C609" s="8">
        <v>2</v>
      </c>
      <c r="D609" s="8">
        <v>2</v>
      </c>
      <c r="E609" s="8">
        <v>3</v>
      </c>
      <c r="F609" s="8">
        <v>2</v>
      </c>
      <c r="G609" s="8">
        <v>3</v>
      </c>
      <c r="H609" s="8">
        <v>5</v>
      </c>
      <c r="I609" s="8">
        <v>8</v>
      </c>
      <c r="J609" s="8">
        <v>10</v>
      </c>
      <c r="K609" s="8">
        <v>12</v>
      </c>
      <c r="L609" s="8">
        <v>12</v>
      </c>
      <c r="M609" s="8">
        <v>14</v>
      </c>
      <c r="N609" s="8">
        <v>12</v>
      </c>
      <c r="O609" s="8">
        <v>13</v>
      </c>
      <c r="P609" s="8">
        <v>11</v>
      </c>
      <c r="Q609" s="8">
        <v>13</v>
      </c>
      <c r="R609" s="8">
        <v>16</v>
      </c>
      <c r="S609" s="8">
        <v>8</v>
      </c>
      <c r="T609" s="8">
        <v>6</v>
      </c>
      <c r="U609" s="8">
        <v>6</v>
      </c>
      <c r="V609" s="8">
        <v>3</v>
      </c>
      <c r="W609" s="8">
        <v>4</v>
      </c>
      <c r="X609" s="8">
        <v>3</v>
      </c>
      <c r="Y609" s="8">
        <v>5</v>
      </c>
      <c r="Z609" s="8">
        <v>9</v>
      </c>
      <c r="AA609" s="40">
        <v>26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0</v>
      </c>
      <c r="BD609" s="8">
        <v>0</v>
      </c>
      <c r="BE609" s="8">
        <v>0</v>
      </c>
    </row>
    <row r="610" spans="1:57" s="8" customFormat="1" ht="12" customHeight="1" x14ac:dyDescent="0.25">
      <c r="A610" s="8" t="s">
        <v>128</v>
      </c>
      <c r="B610" s="8">
        <v>3</v>
      </c>
      <c r="C610" s="8">
        <v>3</v>
      </c>
      <c r="D610" s="8">
        <v>3</v>
      </c>
      <c r="E610" s="8">
        <v>3</v>
      </c>
      <c r="F610" s="8">
        <v>3</v>
      </c>
      <c r="G610" s="8">
        <v>4</v>
      </c>
      <c r="H610" s="8">
        <v>6</v>
      </c>
      <c r="I610" s="8">
        <v>4</v>
      </c>
      <c r="J610" s="8">
        <v>1</v>
      </c>
      <c r="K610" s="8">
        <v>4</v>
      </c>
      <c r="L610" s="8">
        <v>2</v>
      </c>
      <c r="M610" s="8">
        <v>1</v>
      </c>
      <c r="N610" s="8">
        <v>2</v>
      </c>
      <c r="O610" s="8">
        <v>1</v>
      </c>
      <c r="P610" s="8">
        <v>3</v>
      </c>
      <c r="Q610" s="8">
        <v>2</v>
      </c>
      <c r="R610" s="8">
        <v>0</v>
      </c>
      <c r="S610" s="8">
        <v>7</v>
      </c>
      <c r="T610" s="8">
        <v>7</v>
      </c>
      <c r="U610" s="8">
        <v>15</v>
      </c>
      <c r="V610" s="8">
        <v>19</v>
      </c>
      <c r="W610" s="8">
        <v>16</v>
      </c>
      <c r="X610" s="8">
        <v>15</v>
      </c>
      <c r="Y610" s="8">
        <v>21</v>
      </c>
      <c r="Z610" s="8">
        <v>27</v>
      </c>
      <c r="AA610" s="40">
        <v>147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  <c r="AK610" s="8">
        <v>0</v>
      </c>
      <c r="AL610" s="8">
        <v>0</v>
      </c>
      <c r="AM610" s="8">
        <v>0</v>
      </c>
      <c r="AN610" s="8">
        <v>0</v>
      </c>
      <c r="AO610" s="8">
        <v>0</v>
      </c>
      <c r="AP610" s="8">
        <v>0</v>
      </c>
      <c r="AQ610" s="8">
        <v>0</v>
      </c>
      <c r="AR610" s="8">
        <v>0</v>
      </c>
      <c r="AS610" s="8">
        <v>0</v>
      </c>
      <c r="AT610" s="8">
        <v>0</v>
      </c>
      <c r="AU610" s="8">
        <v>0</v>
      </c>
      <c r="AV610" s="8">
        <v>0</v>
      </c>
      <c r="AW610" s="8">
        <v>0</v>
      </c>
      <c r="AX610" s="8">
        <v>0</v>
      </c>
      <c r="AY610" s="8">
        <v>0</v>
      </c>
      <c r="AZ610" s="8">
        <v>0</v>
      </c>
      <c r="BA610" s="8">
        <v>0</v>
      </c>
      <c r="BB610" s="8">
        <v>0</v>
      </c>
      <c r="BC610" s="8">
        <v>0</v>
      </c>
      <c r="BD610" s="8">
        <v>0</v>
      </c>
      <c r="BE610" s="8">
        <v>0</v>
      </c>
    </row>
    <row r="611" spans="1:57" s="8" customFormat="1" ht="12" customHeight="1" x14ac:dyDescent="0.25">
      <c r="A611" s="8" t="s">
        <v>129</v>
      </c>
      <c r="B611" s="8">
        <v>0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1</v>
      </c>
      <c r="I611" s="8">
        <v>1</v>
      </c>
      <c r="J611" s="8">
        <v>2</v>
      </c>
      <c r="K611" s="8">
        <v>2</v>
      </c>
      <c r="L611" s="8">
        <v>0</v>
      </c>
      <c r="M611" s="8">
        <v>0</v>
      </c>
      <c r="N611" s="8">
        <v>1</v>
      </c>
      <c r="O611" s="8">
        <v>2</v>
      </c>
      <c r="P611" s="8">
        <v>2</v>
      </c>
      <c r="Q611" s="8">
        <v>1</v>
      </c>
      <c r="R611" s="8">
        <v>3</v>
      </c>
      <c r="S611" s="8">
        <v>3</v>
      </c>
      <c r="T611" s="8">
        <v>0</v>
      </c>
      <c r="U611" s="8">
        <v>3</v>
      </c>
      <c r="V611" s="8">
        <v>0</v>
      </c>
      <c r="W611" s="8">
        <v>0</v>
      </c>
      <c r="X611" s="8">
        <v>0</v>
      </c>
      <c r="Y611" s="8">
        <v>1</v>
      </c>
      <c r="Z611" s="8">
        <v>17</v>
      </c>
      <c r="AA611" s="40">
        <v>14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0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</row>
    <row r="612" spans="1:57" s="8" customFormat="1" ht="12" customHeight="1" x14ac:dyDescent="0.25">
      <c r="A612" s="8" t="s">
        <v>130</v>
      </c>
      <c r="B612" s="8">
        <v>7</v>
      </c>
      <c r="C612" s="8">
        <v>6</v>
      </c>
      <c r="D612" s="8">
        <v>7</v>
      </c>
      <c r="E612" s="8">
        <v>8</v>
      </c>
      <c r="F612" s="8">
        <v>7</v>
      </c>
      <c r="G612" s="8">
        <v>9</v>
      </c>
      <c r="H612" s="8">
        <v>10</v>
      </c>
      <c r="I612" s="8">
        <v>10</v>
      </c>
      <c r="J612" s="8">
        <v>23</v>
      </c>
      <c r="K612" s="8">
        <v>19</v>
      </c>
      <c r="L612" s="8">
        <v>20</v>
      </c>
      <c r="M612" s="8">
        <v>18</v>
      </c>
      <c r="N612" s="8">
        <v>15</v>
      </c>
      <c r="O612" s="8">
        <v>18</v>
      </c>
      <c r="P612" s="8">
        <v>23</v>
      </c>
      <c r="Q612" s="8">
        <v>23</v>
      </c>
      <c r="R612" s="8">
        <v>25</v>
      </c>
      <c r="S612" s="8">
        <v>29</v>
      </c>
      <c r="T612" s="8">
        <v>35</v>
      </c>
      <c r="U612" s="8">
        <v>47</v>
      </c>
      <c r="V612" s="8">
        <v>49</v>
      </c>
      <c r="W612" s="8">
        <v>67</v>
      </c>
      <c r="X612" s="8">
        <v>56</v>
      </c>
      <c r="Y612" s="8">
        <v>58</v>
      </c>
      <c r="Z612" s="8">
        <v>91</v>
      </c>
      <c r="AA612" s="40">
        <v>257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  <c r="AK612" s="8">
        <v>0</v>
      </c>
      <c r="AL612" s="8">
        <v>0</v>
      </c>
      <c r="AM612" s="8">
        <v>0</v>
      </c>
      <c r="AN612" s="8">
        <v>0</v>
      </c>
      <c r="AO612" s="8">
        <v>0</v>
      </c>
      <c r="AP612" s="8">
        <v>0</v>
      </c>
      <c r="AQ612" s="8">
        <v>0</v>
      </c>
      <c r="AR612" s="8">
        <v>0</v>
      </c>
      <c r="AS612" s="8">
        <v>0</v>
      </c>
      <c r="AT612" s="8">
        <v>0</v>
      </c>
      <c r="AU612" s="8">
        <v>0</v>
      </c>
      <c r="AV612" s="8">
        <v>0</v>
      </c>
      <c r="AW612" s="8">
        <v>0</v>
      </c>
      <c r="AX612" s="8">
        <v>0</v>
      </c>
      <c r="AY612" s="8">
        <v>0</v>
      </c>
      <c r="AZ612" s="8">
        <v>0</v>
      </c>
      <c r="BA612" s="8">
        <v>0</v>
      </c>
      <c r="BB612" s="8">
        <v>0</v>
      </c>
      <c r="BC612" s="8">
        <v>0</v>
      </c>
      <c r="BD612" s="8">
        <v>0</v>
      </c>
      <c r="BE612" s="8">
        <v>0</v>
      </c>
    </row>
    <row r="613" spans="1:57" s="8" customFormat="1" ht="12" customHeight="1" x14ac:dyDescent="0.25">
      <c r="A613" s="8" t="s">
        <v>131</v>
      </c>
      <c r="B613" s="8">
        <v>13</v>
      </c>
      <c r="C613" s="8">
        <v>12</v>
      </c>
      <c r="D613" s="8">
        <v>14</v>
      </c>
      <c r="E613" s="8">
        <v>15</v>
      </c>
      <c r="F613" s="8">
        <v>15</v>
      </c>
      <c r="G613" s="8">
        <v>18</v>
      </c>
      <c r="H613" s="8">
        <v>23</v>
      </c>
      <c r="I613" s="8">
        <v>26</v>
      </c>
      <c r="J613" s="8">
        <v>23</v>
      </c>
      <c r="K613" s="8">
        <v>23</v>
      </c>
      <c r="L613" s="8">
        <v>25</v>
      </c>
      <c r="M613" s="8">
        <v>19</v>
      </c>
      <c r="N613" s="8">
        <v>27</v>
      </c>
      <c r="O613" s="8">
        <v>23</v>
      </c>
      <c r="P613" s="8">
        <v>18</v>
      </c>
      <c r="Q613" s="8">
        <v>15</v>
      </c>
      <c r="R613" s="8">
        <v>37</v>
      </c>
      <c r="S613" s="8">
        <v>31</v>
      </c>
      <c r="T613" s="8">
        <v>32</v>
      </c>
      <c r="U613" s="8">
        <v>31</v>
      </c>
      <c r="V613" s="8">
        <v>32</v>
      </c>
      <c r="W613" s="8">
        <v>40</v>
      </c>
      <c r="X613" s="8">
        <v>32</v>
      </c>
      <c r="Y613" s="8">
        <v>59</v>
      </c>
      <c r="Z613" s="8">
        <v>93</v>
      </c>
      <c r="AA613" s="40">
        <v>229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0</v>
      </c>
      <c r="AW613" s="8">
        <v>0</v>
      </c>
      <c r="AX613" s="8">
        <v>0</v>
      </c>
      <c r="AY613" s="8">
        <v>0</v>
      </c>
      <c r="AZ613" s="8">
        <v>0</v>
      </c>
      <c r="BA613" s="8">
        <v>0</v>
      </c>
      <c r="BB613" s="8">
        <v>0</v>
      </c>
      <c r="BC613" s="8">
        <v>0</v>
      </c>
      <c r="BD613" s="8">
        <v>0</v>
      </c>
      <c r="BE613" s="8">
        <v>0</v>
      </c>
    </row>
    <row r="614" spans="1:57" s="8" customFormat="1" ht="12" customHeight="1" x14ac:dyDescent="0.25">
      <c r="A614" s="8" t="s">
        <v>132</v>
      </c>
      <c r="B614" s="8">
        <v>4</v>
      </c>
      <c r="C614" s="8">
        <v>4</v>
      </c>
      <c r="D614" s="8">
        <v>5</v>
      </c>
      <c r="E614" s="8">
        <v>5</v>
      </c>
      <c r="F614" s="8">
        <v>5</v>
      </c>
      <c r="G614" s="8">
        <v>6</v>
      </c>
      <c r="H614" s="8">
        <v>8</v>
      </c>
      <c r="I614" s="8">
        <v>4</v>
      </c>
      <c r="J614" s="8">
        <v>9</v>
      </c>
      <c r="K614" s="8">
        <v>14</v>
      </c>
      <c r="L614" s="8">
        <v>20</v>
      </c>
      <c r="M614" s="8">
        <v>14</v>
      </c>
      <c r="N614" s="8">
        <v>16</v>
      </c>
      <c r="O614" s="8">
        <v>10</v>
      </c>
      <c r="P614" s="8">
        <v>14</v>
      </c>
      <c r="Q614" s="8">
        <v>12</v>
      </c>
      <c r="R614" s="8">
        <v>20</v>
      </c>
      <c r="S614" s="8">
        <v>19</v>
      </c>
      <c r="T614" s="8">
        <v>19</v>
      </c>
      <c r="U614" s="8">
        <v>26</v>
      </c>
      <c r="V614" s="8">
        <v>23</v>
      </c>
      <c r="W614" s="8">
        <v>24</v>
      </c>
      <c r="X614" s="8">
        <v>19</v>
      </c>
      <c r="Y614" s="8">
        <v>22</v>
      </c>
      <c r="Z614" s="8">
        <v>41</v>
      </c>
      <c r="AA614" s="40">
        <v>73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  <c r="AK614" s="8">
        <v>0</v>
      </c>
      <c r="AL614" s="8">
        <v>0</v>
      </c>
      <c r="AM614" s="8">
        <v>0</v>
      </c>
      <c r="AN614" s="8">
        <v>0</v>
      </c>
      <c r="AO614" s="8">
        <v>0</v>
      </c>
      <c r="AP614" s="8">
        <v>0</v>
      </c>
      <c r="AQ614" s="8">
        <v>0</v>
      </c>
      <c r="AR614" s="8">
        <v>0</v>
      </c>
      <c r="AS614" s="8">
        <v>0</v>
      </c>
      <c r="AT614" s="8">
        <v>0</v>
      </c>
      <c r="AU614" s="8">
        <v>0</v>
      </c>
      <c r="AV614" s="8">
        <v>0</v>
      </c>
      <c r="AW614" s="8">
        <v>0</v>
      </c>
      <c r="AX614" s="8">
        <v>0</v>
      </c>
      <c r="AY614" s="8">
        <v>0</v>
      </c>
      <c r="AZ614" s="8">
        <v>0</v>
      </c>
      <c r="BA614" s="8">
        <v>0</v>
      </c>
      <c r="BB614" s="8">
        <v>0</v>
      </c>
      <c r="BC614" s="8">
        <v>0</v>
      </c>
      <c r="BD614" s="8">
        <v>0</v>
      </c>
      <c r="BE614" s="8">
        <v>0</v>
      </c>
    </row>
    <row r="615" spans="1:57" s="8" customFormat="1" ht="12" customHeight="1" x14ac:dyDescent="0.25">
      <c r="A615" s="8" t="s">
        <v>133</v>
      </c>
      <c r="B615" s="8">
        <v>1</v>
      </c>
      <c r="C615" s="8">
        <v>1</v>
      </c>
      <c r="D615" s="8">
        <v>1</v>
      </c>
      <c r="E615" s="8">
        <v>1</v>
      </c>
      <c r="F615" s="8">
        <v>1</v>
      </c>
      <c r="G615" s="8">
        <v>1</v>
      </c>
      <c r="H615" s="8">
        <v>3</v>
      </c>
      <c r="I615" s="8">
        <v>3</v>
      </c>
      <c r="J615" s="8">
        <v>3</v>
      </c>
      <c r="K615" s="8">
        <v>3</v>
      </c>
      <c r="L615" s="8">
        <v>7</v>
      </c>
      <c r="M615" s="8">
        <v>4</v>
      </c>
      <c r="N615" s="8">
        <v>7</v>
      </c>
      <c r="O615" s="8">
        <v>5</v>
      </c>
      <c r="P615" s="8">
        <v>4</v>
      </c>
      <c r="Q615" s="8">
        <v>2</v>
      </c>
      <c r="R615" s="8">
        <v>3</v>
      </c>
      <c r="S615" s="8">
        <v>2</v>
      </c>
      <c r="T615" s="8">
        <v>1</v>
      </c>
      <c r="U615" s="8">
        <v>2</v>
      </c>
      <c r="V615" s="8">
        <v>2</v>
      </c>
      <c r="W615" s="8">
        <v>7</v>
      </c>
      <c r="X615" s="8">
        <v>4</v>
      </c>
      <c r="Y615" s="8">
        <v>3</v>
      </c>
      <c r="Z615" s="8">
        <v>5</v>
      </c>
      <c r="AA615" s="40">
        <v>12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</row>
    <row r="616" spans="1:57" s="8" customFormat="1" ht="12" customHeight="1" x14ac:dyDescent="0.25">
      <c r="A616" s="8" t="s">
        <v>134</v>
      </c>
      <c r="B616" s="8">
        <v>2</v>
      </c>
      <c r="C616" s="8">
        <v>2</v>
      </c>
      <c r="D616" s="8">
        <v>2</v>
      </c>
      <c r="E616" s="8">
        <v>3</v>
      </c>
      <c r="F616" s="8">
        <v>2</v>
      </c>
      <c r="G616" s="8">
        <v>3</v>
      </c>
      <c r="H616" s="8">
        <v>5</v>
      </c>
      <c r="I616" s="8">
        <v>6</v>
      </c>
      <c r="J616" s="8">
        <v>4</v>
      </c>
      <c r="K616" s="8">
        <v>7</v>
      </c>
      <c r="L616" s="8">
        <v>5</v>
      </c>
      <c r="M616" s="8">
        <v>5</v>
      </c>
      <c r="N616" s="8">
        <v>3</v>
      </c>
      <c r="O616" s="8">
        <v>3</v>
      </c>
      <c r="P616" s="8">
        <v>2</v>
      </c>
      <c r="Q616" s="8">
        <v>4</v>
      </c>
      <c r="R616" s="8">
        <v>6</v>
      </c>
      <c r="S616" s="8">
        <v>8</v>
      </c>
      <c r="T616" s="8">
        <v>7</v>
      </c>
      <c r="U616" s="8">
        <v>9</v>
      </c>
      <c r="V616" s="8">
        <v>9</v>
      </c>
      <c r="W616" s="8">
        <v>7</v>
      </c>
      <c r="X616" s="8">
        <v>3</v>
      </c>
      <c r="Y616" s="8">
        <v>6</v>
      </c>
      <c r="Z616" s="8">
        <v>13</v>
      </c>
      <c r="AA616" s="40">
        <v>8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  <c r="AK616" s="8">
        <v>0</v>
      </c>
      <c r="AL616" s="8">
        <v>0</v>
      </c>
      <c r="AM616" s="8">
        <v>0</v>
      </c>
      <c r="AN616" s="8">
        <v>0</v>
      </c>
      <c r="AO616" s="8">
        <v>0</v>
      </c>
      <c r="AP616" s="8">
        <v>0</v>
      </c>
      <c r="AQ616" s="8">
        <v>0</v>
      </c>
      <c r="AR616" s="8">
        <v>0</v>
      </c>
      <c r="AS616" s="8">
        <v>0</v>
      </c>
      <c r="AT616" s="8">
        <v>0</v>
      </c>
      <c r="AU616" s="8">
        <v>0</v>
      </c>
      <c r="AV616" s="8">
        <v>0</v>
      </c>
      <c r="AW616" s="8">
        <v>0</v>
      </c>
      <c r="AX616" s="8">
        <v>0</v>
      </c>
      <c r="AY616" s="8">
        <v>0</v>
      </c>
      <c r="AZ616" s="8">
        <v>0</v>
      </c>
      <c r="BA616" s="8">
        <v>0</v>
      </c>
      <c r="BB616" s="8">
        <v>0</v>
      </c>
      <c r="BC616" s="8">
        <v>0</v>
      </c>
      <c r="BD616" s="8">
        <v>0</v>
      </c>
      <c r="BE616" s="8">
        <v>0</v>
      </c>
    </row>
    <row r="617" spans="1:57" s="8" customFormat="1" ht="12" customHeight="1" x14ac:dyDescent="0.25">
      <c r="A617" s="8" t="s">
        <v>135</v>
      </c>
      <c r="B617" s="8">
        <v>3</v>
      </c>
      <c r="C617" s="8">
        <v>1</v>
      </c>
      <c r="D617" s="8">
        <v>1</v>
      </c>
      <c r="E617" s="8">
        <v>1</v>
      </c>
      <c r="F617" s="8">
        <v>3</v>
      </c>
      <c r="G617" s="8">
        <v>2</v>
      </c>
      <c r="H617" s="8">
        <v>56</v>
      </c>
      <c r="I617" s="8">
        <v>53</v>
      </c>
      <c r="J617" s="8">
        <v>57</v>
      </c>
      <c r="K617" s="8">
        <v>91</v>
      </c>
      <c r="L617" s="8">
        <v>110</v>
      </c>
      <c r="M617" s="8">
        <v>117</v>
      </c>
      <c r="N617" s="8">
        <v>68</v>
      </c>
      <c r="O617" s="8">
        <v>134</v>
      </c>
      <c r="P617" s="8">
        <v>237</v>
      </c>
      <c r="Q617" s="8">
        <v>263</v>
      </c>
      <c r="R617" s="8">
        <v>338</v>
      </c>
      <c r="S617" s="8">
        <v>375</v>
      </c>
      <c r="T617" s="8">
        <v>318</v>
      </c>
      <c r="U617" s="8">
        <v>441</v>
      </c>
      <c r="V617" s="8">
        <v>502</v>
      </c>
      <c r="W617" s="8">
        <v>565</v>
      </c>
      <c r="X617" s="8">
        <v>554</v>
      </c>
      <c r="Y617" s="8">
        <v>456</v>
      </c>
      <c r="Z617" s="8">
        <v>393</v>
      </c>
      <c r="AA617" s="40">
        <v>496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8">
        <v>0</v>
      </c>
      <c r="AR617" s="8">
        <v>0</v>
      </c>
      <c r="AS617" s="8">
        <v>0</v>
      </c>
      <c r="AT617" s="8">
        <v>0</v>
      </c>
      <c r="AU617" s="8">
        <v>0</v>
      </c>
      <c r="AV617" s="8">
        <v>0</v>
      </c>
      <c r="AW617" s="8">
        <v>0</v>
      </c>
      <c r="AX617" s="8">
        <v>0</v>
      </c>
      <c r="AY617" s="8">
        <v>0</v>
      </c>
      <c r="AZ617" s="8">
        <v>0</v>
      </c>
      <c r="BA617" s="8">
        <v>0</v>
      </c>
      <c r="BB617" s="8">
        <v>0</v>
      </c>
      <c r="BC617" s="8">
        <v>0</v>
      </c>
      <c r="BD617" s="8">
        <v>0</v>
      </c>
      <c r="BE617" s="8">
        <v>0</v>
      </c>
    </row>
    <row r="618" spans="1:57" s="8" customFormat="1" ht="12" customHeight="1" x14ac:dyDescent="0.25">
      <c r="A618" s="8" t="s">
        <v>136</v>
      </c>
      <c r="B618" s="8">
        <v>1</v>
      </c>
      <c r="C618" s="8">
        <v>1</v>
      </c>
      <c r="D618" s="8">
        <v>1</v>
      </c>
      <c r="E618" s="8">
        <v>1</v>
      </c>
      <c r="F618" s="8">
        <v>1</v>
      </c>
      <c r="G618" s="8">
        <v>1</v>
      </c>
      <c r="H618" s="8">
        <v>12</v>
      </c>
      <c r="I618" s="8">
        <v>34</v>
      </c>
      <c r="J618" s="8">
        <v>25</v>
      </c>
      <c r="K618" s="8">
        <v>30</v>
      </c>
      <c r="L618" s="8">
        <v>45</v>
      </c>
      <c r="M618" s="8">
        <v>44</v>
      </c>
      <c r="N618" s="8">
        <v>42</v>
      </c>
      <c r="O618" s="8">
        <v>38</v>
      </c>
      <c r="P618" s="8">
        <v>53</v>
      </c>
      <c r="Q618" s="8">
        <v>42</v>
      </c>
      <c r="R618" s="8">
        <v>59</v>
      </c>
      <c r="S618" s="8">
        <v>71</v>
      </c>
      <c r="T618" s="8">
        <v>65</v>
      </c>
      <c r="U618" s="8">
        <v>76</v>
      </c>
      <c r="V618" s="8">
        <v>71</v>
      </c>
      <c r="W618" s="8">
        <v>58</v>
      </c>
      <c r="X618" s="8">
        <v>62</v>
      </c>
      <c r="Y618" s="8">
        <v>60</v>
      </c>
      <c r="Z618" s="8">
        <v>52</v>
      </c>
      <c r="AA618" s="40">
        <v>150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  <c r="AK618" s="8">
        <v>0</v>
      </c>
      <c r="AL618" s="8">
        <v>0</v>
      </c>
      <c r="AM618" s="8">
        <v>0</v>
      </c>
      <c r="AN618" s="8">
        <v>0</v>
      </c>
      <c r="AO618" s="8">
        <v>0</v>
      </c>
      <c r="AP618" s="8">
        <v>0</v>
      </c>
      <c r="AQ618" s="8">
        <v>0</v>
      </c>
      <c r="AR618" s="8">
        <v>0</v>
      </c>
      <c r="AS618" s="8">
        <v>0</v>
      </c>
      <c r="AT618" s="8">
        <v>0</v>
      </c>
      <c r="AU618" s="8">
        <v>0</v>
      </c>
      <c r="AV618" s="8">
        <v>0</v>
      </c>
      <c r="AW618" s="8">
        <v>0</v>
      </c>
      <c r="AX618" s="8">
        <v>0</v>
      </c>
      <c r="AY618" s="8">
        <v>0</v>
      </c>
      <c r="AZ618" s="8">
        <v>0</v>
      </c>
      <c r="BA618" s="8">
        <v>0</v>
      </c>
      <c r="BB618" s="8">
        <v>0</v>
      </c>
      <c r="BC618" s="8">
        <v>0</v>
      </c>
      <c r="BD618" s="8">
        <v>0</v>
      </c>
      <c r="BE618" s="8">
        <v>0</v>
      </c>
    </row>
    <row r="619" spans="1:57" s="8" customFormat="1" ht="12" customHeight="1" x14ac:dyDescent="0.25">
      <c r="A619" s="8" t="s">
        <v>137</v>
      </c>
      <c r="B619" s="8">
        <v>0</v>
      </c>
      <c r="C619" s="8">
        <v>0</v>
      </c>
      <c r="D619" s="8">
        <v>0</v>
      </c>
      <c r="E619" s="8">
        <v>0</v>
      </c>
      <c r="F619" s="8">
        <v>0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4</v>
      </c>
      <c r="O619" s="8">
        <v>18</v>
      </c>
      <c r="P619" s="8">
        <v>7</v>
      </c>
      <c r="Q619" s="8">
        <v>35</v>
      </c>
      <c r="R619" s="8">
        <v>8</v>
      </c>
      <c r="S619" s="8">
        <v>6</v>
      </c>
      <c r="T619" s="8">
        <v>13</v>
      </c>
      <c r="U619" s="8">
        <v>11</v>
      </c>
      <c r="V619" s="8">
        <v>11</v>
      </c>
      <c r="W619" s="8">
        <v>12</v>
      </c>
      <c r="X619" s="8">
        <v>20</v>
      </c>
      <c r="Y619" s="8">
        <v>12</v>
      </c>
      <c r="Z619" s="8">
        <v>44</v>
      </c>
      <c r="AA619" s="40">
        <v>61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  <c r="AK619" s="8">
        <v>0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8">
        <v>0</v>
      </c>
      <c r="AR619" s="8">
        <v>0</v>
      </c>
      <c r="AS619" s="8">
        <v>0</v>
      </c>
      <c r="AT619" s="8">
        <v>0</v>
      </c>
      <c r="AU619" s="8">
        <v>0</v>
      </c>
      <c r="AV619" s="8">
        <v>0</v>
      </c>
      <c r="AW619" s="8">
        <v>0</v>
      </c>
      <c r="AX619" s="8">
        <v>0</v>
      </c>
      <c r="AY619" s="8">
        <v>0</v>
      </c>
      <c r="AZ619" s="8">
        <v>0</v>
      </c>
      <c r="BA619" s="8">
        <v>0</v>
      </c>
      <c r="BB619" s="8">
        <v>0</v>
      </c>
      <c r="BC619" s="8">
        <v>0</v>
      </c>
      <c r="BD619" s="8">
        <v>0</v>
      </c>
      <c r="BE619" s="8">
        <v>0</v>
      </c>
    </row>
    <row r="620" spans="1:57" s="8" customFormat="1" ht="12" customHeight="1" x14ac:dyDescent="0.25">
      <c r="A620" s="8" t="s">
        <v>138</v>
      </c>
      <c r="B620" s="8">
        <v>24</v>
      </c>
      <c r="C620" s="8">
        <v>13</v>
      </c>
      <c r="D620" s="8">
        <v>13</v>
      </c>
      <c r="E620" s="8">
        <v>13</v>
      </c>
      <c r="F620" s="8">
        <v>23</v>
      </c>
      <c r="G620" s="8">
        <v>18</v>
      </c>
      <c r="H620" s="8">
        <v>50</v>
      </c>
      <c r="I620" s="8">
        <v>46</v>
      </c>
      <c r="J620" s="8">
        <v>65</v>
      </c>
      <c r="K620" s="8">
        <v>70</v>
      </c>
      <c r="L620" s="8">
        <v>71</v>
      </c>
      <c r="M620" s="8">
        <v>63</v>
      </c>
      <c r="N620" s="8">
        <v>42</v>
      </c>
      <c r="O620" s="8">
        <v>73</v>
      </c>
      <c r="P620" s="8">
        <v>152</v>
      </c>
      <c r="Q620" s="8">
        <v>147</v>
      </c>
      <c r="R620" s="8">
        <v>156</v>
      </c>
      <c r="S620" s="8">
        <v>210</v>
      </c>
      <c r="T620" s="8">
        <v>188</v>
      </c>
      <c r="U620" s="8">
        <v>159</v>
      </c>
      <c r="V620" s="8">
        <v>145</v>
      </c>
      <c r="W620" s="8">
        <v>167</v>
      </c>
      <c r="X620" s="8">
        <v>188</v>
      </c>
      <c r="Y620" s="8">
        <v>213</v>
      </c>
      <c r="Z620" s="8">
        <v>194</v>
      </c>
      <c r="AA620" s="40">
        <v>383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  <c r="AK620" s="8">
        <v>0</v>
      </c>
      <c r="AL620" s="8">
        <v>0</v>
      </c>
      <c r="AM620" s="8">
        <v>0</v>
      </c>
      <c r="AN620" s="8">
        <v>0</v>
      </c>
      <c r="AO620" s="8">
        <v>0</v>
      </c>
      <c r="AP620" s="8">
        <v>0</v>
      </c>
      <c r="AQ620" s="8">
        <v>0</v>
      </c>
      <c r="AR620" s="8">
        <v>0</v>
      </c>
      <c r="AS620" s="8">
        <v>0</v>
      </c>
      <c r="AT620" s="8">
        <v>0</v>
      </c>
      <c r="AU620" s="8">
        <v>0</v>
      </c>
      <c r="AV620" s="8">
        <v>0</v>
      </c>
      <c r="AW620" s="8">
        <v>0</v>
      </c>
      <c r="AX620" s="8">
        <v>0</v>
      </c>
      <c r="AY620" s="8">
        <v>0</v>
      </c>
      <c r="AZ620" s="8">
        <v>0</v>
      </c>
      <c r="BA620" s="8">
        <v>0</v>
      </c>
      <c r="BB620" s="8">
        <v>0</v>
      </c>
      <c r="BC620" s="8">
        <v>0</v>
      </c>
      <c r="BD620" s="8">
        <v>0</v>
      </c>
      <c r="BE620" s="8">
        <v>0</v>
      </c>
    </row>
    <row r="621" spans="1:57" s="8" customFormat="1" ht="12" customHeight="1" x14ac:dyDescent="0.25">
      <c r="A621" s="8" t="s">
        <v>139</v>
      </c>
      <c r="B621" s="8">
        <v>0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1</v>
      </c>
      <c r="K621" s="8">
        <v>1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1</v>
      </c>
      <c r="V621" s="8">
        <v>2</v>
      </c>
      <c r="W621" s="8">
        <v>2</v>
      </c>
      <c r="X621" s="8">
        <v>1</v>
      </c>
      <c r="Y621" s="8">
        <v>0</v>
      </c>
      <c r="Z621" s="8">
        <v>15</v>
      </c>
      <c r="AA621" s="40">
        <v>10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8">
        <v>0</v>
      </c>
      <c r="AR621" s="8">
        <v>0</v>
      </c>
      <c r="AS621" s="8">
        <v>0</v>
      </c>
      <c r="AT621" s="8">
        <v>0</v>
      </c>
      <c r="AU621" s="8">
        <v>0</v>
      </c>
      <c r="AV621" s="8">
        <v>0</v>
      </c>
      <c r="AW621" s="8">
        <v>0</v>
      </c>
      <c r="AX621" s="8">
        <v>0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</row>
    <row r="622" spans="1:57" s="8" customFormat="1" ht="12" customHeight="1" x14ac:dyDescent="0.25">
      <c r="A622" s="8" t="s">
        <v>140</v>
      </c>
      <c r="B622" s="8">
        <v>5</v>
      </c>
      <c r="C622" s="8">
        <v>3</v>
      </c>
      <c r="D622" s="8">
        <v>3</v>
      </c>
      <c r="E622" s="8">
        <v>3</v>
      </c>
      <c r="F622" s="8">
        <v>5</v>
      </c>
      <c r="G622" s="8">
        <v>4</v>
      </c>
      <c r="H622" s="8">
        <v>35</v>
      </c>
      <c r="I622" s="8">
        <v>11</v>
      </c>
      <c r="J622" s="8">
        <v>11</v>
      </c>
      <c r="K622" s="8">
        <v>9</v>
      </c>
      <c r="L622" s="8">
        <v>7</v>
      </c>
      <c r="M622" s="8">
        <v>2</v>
      </c>
      <c r="N622" s="8">
        <v>2</v>
      </c>
      <c r="O622" s="8">
        <v>4</v>
      </c>
      <c r="P622" s="8">
        <v>13</v>
      </c>
      <c r="Q622" s="8">
        <v>10</v>
      </c>
      <c r="R622" s="8">
        <v>14</v>
      </c>
      <c r="S622" s="8">
        <v>9</v>
      </c>
      <c r="T622" s="8">
        <v>8</v>
      </c>
      <c r="U622" s="8">
        <v>15</v>
      </c>
      <c r="V622" s="8">
        <v>16</v>
      </c>
      <c r="W622" s="8">
        <v>27</v>
      </c>
      <c r="X622" s="8">
        <v>30</v>
      </c>
      <c r="Y622" s="8">
        <v>29</v>
      </c>
      <c r="Z622" s="8">
        <v>26</v>
      </c>
      <c r="AA622" s="40">
        <v>71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8">
        <v>0</v>
      </c>
      <c r="AK622" s="8">
        <v>0</v>
      </c>
      <c r="AL622" s="8">
        <v>0</v>
      </c>
      <c r="AM622" s="8">
        <v>0</v>
      </c>
      <c r="AN622" s="8">
        <v>0</v>
      </c>
      <c r="AO622" s="8">
        <v>0</v>
      </c>
      <c r="AP622" s="8">
        <v>0</v>
      </c>
      <c r="AQ622" s="8">
        <v>0</v>
      </c>
      <c r="AR622" s="8">
        <v>0</v>
      </c>
      <c r="AS622" s="8">
        <v>0</v>
      </c>
      <c r="AT622" s="8">
        <v>0</v>
      </c>
      <c r="AU622" s="8">
        <v>0</v>
      </c>
      <c r="AV622" s="8">
        <v>0</v>
      </c>
      <c r="AW622" s="8">
        <v>0</v>
      </c>
      <c r="AX622" s="8">
        <v>0</v>
      </c>
      <c r="AY622" s="8">
        <v>0</v>
      </c>
      <c r="AZ622" s="8">
        <v>0</v>
      </c>
      <c r="BA622" s="8">
        <v>0</v>
      </c>
      <c r="BB622" s="8">
        <v>0</v>
      </c>
      <c r="BC622" s="8">
        <v>0</v>
      </c>
      <c r="BD622" s="8">
        <v>0</v>
      </c>
      <c r="BE622" s="8">
        <v>0</v>
      </c>
    </row>
    <row r="623" spans="1:57" s="8" customFormat="1" ht="12" customHeight="1" x14ac:dyDescent="0.25">
      <c r="A623" s="8" t="s">
        <v>141</v>
      </c>
      <c r="B623" s="8">
        <v>0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1</v>
      </c>
      <c r="L623" s="8">
        <v>1</v>
      </c>
      <c r="M623" s="8">
        <v>0</v>
      </c>
      <c r="N623" s="8">
        <v>0</v>
      </c>
      <c r="O623" s="8">
        <v>1</v>
      </c>
      <c r="P623" s="8">
        <v>1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5</v>
      </c>
      <c r="AA623" s="40">
        <v>3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8">
        <v>0</v>
      </c>
      <c r="AR623" s="8">
        <v>0</v>
      </c>
      <c r="AS623" s="8">
        <v>0</v>
      </c>
      <c r="AT623" s="8">
        <v>0</v>
      </c>
      <c r="AU623" s="8">
        <v>0</v>
      </c>
      <c r="AV623" s="8">
        <v>0</v>
      </c>
      <c r="AW623" s="8">
        <v>0</v>
      </c>
      <c r="AX623" s="8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</row>
    <row r="624" spans="1:57" s="8" customFormat="1" ht="12" customHeight="1" x14ac:dyDescent="0.25">
      <c r="A624" s="8" t="s">
        <v>142</v>
      </c>
      <c r="B624" s="8">
        <v>5</v>
      </c>
      <c r="C624" s="8">
        <v>3</v>
      </c>
      <c r="D624" s="8">
        <v>3</v>
      </c>
      <c r="E624" s="8">
        <v>3</v>
      </c>
      <c r="F624" s="8">
        <v>5</v>
      </c>
      <c r="G624" s="8">
        <v>4</v>
      </c>
      <c r="H624" s="8">
        <v>4</v>
      </c>
      <c r="I624" s="8">
        <v>3</v>
      </c>
      <c r="J624" s="8">
        <v>1</v>
      </c>
      <c r="K624" s="8">
        <v>0</v>
      </c>
      <c r="L624" s="8">
        <v>2</v>
      </c>
      <c r="M624" s="8">
        <v>2</v>
      </c>
      <c r="N624" s="8">
        <v>4</v>
      </c>
      <c r="O624" s="8">
        <v>8</v>
      </c>
      <c r="P624" s="8">
        <v>12</v>
      </c>
      <c r="Q624" s="8">
        <v>8</v>
      </c>
      <c r="R624" s="8">
        <v>27</v>
      </c>
      <c r="S624" s="8">
        <v>40</v>
      </c>
      <c r="T624" s="8">
        <v>44</v>
      </c>
      <c r="U624" s="8">
        <v>59</v>
      </c>
      <c r="V624" s="8">
        <v>74</v>
      </c>
      <c r="W624" s="8">
        <v>59</v>
      </c>
      <c r="X624" s="8">
        <v>54</v>
      </c>
      <c r="Y624" s="8">
        <v>76</v>
      </c>
      <c r="Z624" s="8">
        <v>86</v>
      </c>
      <c r="AA624" s="40">
        <v>75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8">
        <v>0</v>
      </c>
      <c r="AQ624" s="8">
        <v>0</v>
      </c>
      <c r="AR624" s="8">
        <v>0</v>
      </c>
      <c r="AS624" s="8">
        <v>0</v>
      </c>
      <c r="AT624" s="8">
        <v>0</v>
      </c>
      <c r="AU624" s="8">
        <v>0</v>
      </c>
      <c r="AV624" s="8">
        <v>0</v>
      </c>
      <c r="AW624" s="8">
        <v>0</v>
      </c>
      <c r="AX624" s="8">
        <v>0</v>
      </c>
      <c r="AY624" s="8">
        <v>0</v>
      </c>
      <c r="AZ624" s="8">
        <v>0</v>
      </c>
      <c r="BA624" s="8">
        <v>0</v>
      </c>
      <c r="BB624" s="8">
        <v>0</v>
      </c>
      <c r="BC624" s="8">
        <v>0</v>
      </c>
      <c r="BD624" s="8">
        <v>0</v>
      </c>
      <c r="BE624" s="8">
        <v>0</v>
      </c>
    </row>
    <row r="625" spans="1:57" s="8" customFormat="1" ht="12" customHeight="1" x14ac:dyDescent="0.25">
      <c r="A625" s="8" t="s">
        <v>143</v>
      </c>
      <c r="B625" s="8">
        <v>0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2</v>
      </c>
      <c r="J625" s="8">
        <v>2</v>
      </c>
      <c r="K625" s="8">
        <v>14</v>
      </c>
      <c r="L625" s="8">
        <v>8</v>
      </c>
      <c r="M625" s="8">
        <v>11</v>
      </c>
      <c r="N625" s="8">
        <v>11</v>
      </c>
      <c r="O625" s="8">
        <v>10</v>
      </c>
      <c r="P625" s="8">
        <v>20</v>
      </c>
      <c r="Q625" s="8">
        <v>11</v>
      </c>
      <c r="R625" s="8">
        <v>16</v>
      </c>
      <c r="S625" s="8">
        <v>32</v>
      </c>
      <c r="T625" s="8">
        <v>52</v>
      </c>
      <c r="U625" s="8">
        <v>49</v>
      </c>
      <c r="V625" s="8">
        <v>38</v>
      </c>
      <c r="W625" s="8">
        <v>44</v>
      </c>
      <c r="X625" s="8">
        <v>32</v>
      </c>
      <c r="Y625" s="8">
        <v>41</v>
      </c>
      <c r="Z625" s="8">
        <v>38</v>
      </c>
      <c r="AA625" s="40">
        <v>67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8">
        <v>0</v>
      </c>
      <c r="AR625" s="8">
        <v>0</v>
      </c>
      <c r="AS625" s="8">
        <v>0</v>
      </c>
      <c r="AT625" s="8">
        <v>0</v>
      </c>
      <c r="AU625" s="8">
        <v>0</v>
      </c>
      <c r="AV625" s="8">
        <v>0</v>
      </c>
      <c r="AW625" s="8">
        <v>0</v>
      </c>
      <c r="AX625" s="8">
        <v>0</v>
      </c>
      <c r="AY625" s="8">
        <v>0</v>
      </c>
      <c r="AZ625" s="8">
        <v>0</v>
      </c>
      <c r="BA625" s="8">
        <v>0</v>
      </c>
      <c r="BB625" s="8">
        <v>0</v>
      </c>
      <c r="BC625" s="8">
        <v>0</v>
      </c>
      <c r="BD625" s="8">
        <v>0</v>
      </c>
      <c r="BE625" s="8">
        <v>0</v>
      </c>
    </row>
    <row r="626" spans="1:57" s="8" customFormat="1" ht="12" customHeight="1" x14ac:dyDescent="0.25">
      <c r="A626" s="8" t="s">
        <v>144</v>
      </c>
      <c r="B626" s="8">
        <v>5</v>
      </c>
      <c r="C626" s="8">
        <v>3</v>
      </c>
      <c r="D626" s="8">
        <v>3</v>
      </c>
      <c r="E626" s="8">
        <v>3</v>
      </c>
      <c r="F626" s="8">
        <v>5</v>
      </c>
      <c r="G626" s="8">
        <v>4</v>
      </c>
      <c r="H626" s="8">
        <v>2</v>
      </c>
      <c r="I626" s="8">
        <v>0</v>
      </c>
      <c r="J626" s="8">
        <v>0</v>
      </c>
      <c r="K626" s="8">
        <v>0</v>
      </c>
      <c r="L626" s="8">
        <v>0</v>
      </c>
      <c r="M626" s="8">
        <v>3</v>
      </c>
      <c r="N626" s="8">
        <v>3</v>
      </c>
      <c r="O626" s="8">
        <v>5</v>
      </c>
      <c r="P626" s="8">
        <v>2</v>
      </c>
      <c r="Q626" s="8">
        <v>1</v>
      </c>
      <c r="R626" s="8">
        <v>20</v>
      </c>
      <c r="S626" s="8">
        <v>34</v>
      </c>
      <c r="T626" s="8">
        <v>33</v>
      </c>
      <c r="U626" s="8">
        <v>43</v>
      </c>
      <c r="V626" s="8">
        <v>46</v>
      </c>
      <c r="W626" s="8">
        <v>45</v>
      </c>
      <c r="X626" s="8">
        <v>42</v>
      </c>
      <c r="Y626" s="8">
        <v>43</v>
      </c>
      <c r="Z626" s="8">
        <v>69</v>
      </c>
      <c r="AA626" s="40">
        <v>42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  <c r="AK626" s="8">
        <v>0</v>
      </c>
      <c r="AL626" s="8">
        <v>0</v>
      </c>
      <c r="AM626" s="8">
        <v>0</v>
      </c>
      <c r="AN626" s="8">
        <v>0</v>
      </c>
      <c r="AO626" s="8">
        <v>0</v>
      </c>
      <c r="AP626" s="8">
        <v>0</v>
      </c>
      <c r="AQ626" s="8">
        <v>0</v>
      </c>
      <c r="AR626" s="8">
        <v>0</v>
      </c>
      <c r="AS626" s="8">
        <v>0</v>
      </c>
      <c r="AT626" s="8">
        <v>0</v>
      </c>
      <c r="AU626" s="8">
        <v>0</v>
      </c>
      <c r="AV626" s="8">
        <v>0</v>
      </c>
      <c r="AW626" s="8">
        <v>0</v>
      </c>
      <c r="AX626" s="8">
        <v>0</v>
      </c>
      <c r="AY626" s="8">
        <v>0</v>
      </c>
      <c r="AZ626" s="8">
        <v>0</v>
      </c>
      <c r="BA626" s="8">
        <v>0</v>
      </c>
      <c r="BB626" s="8">
        <v>0</v>
      </c>
      <c r="BC626" s="8">
        <v>0</v>
      </c>
      <c r="BD626" s="8">
        <v>0</v>
      </c>
      <c r="BE626" s="8">
        <v>0</v>
      </c>
    </row>
    <row r="627" spans="1:57" s="8" customFormat="1" ht="12" customHeight="1" x14ac:dyDescent="0.25">
      <c r="A627" s="8" t="s">
        <v>145</v>
      </c>
      <c r="B627" s="8">
        <v>0</v>
      </c>
      <c r="C627" s="8">
        <v>0</v>
      </c>
      <c r="D627" s="8">
        <v>0</v>
      </c>
      <c r="E627" s="8">
        <v>0</v>
      </c>
      <c r="F627" s="8">
        <v>0</v>
      </c>
      <c r="G627" s="8">
        <v>0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2</v>
      </c>
      <c r="O627" s="8">
        <v>2</v>
      </c>
      <c r="P627" s="8">
        <v>4</v>
      </c>
      <c r="Q627" s="8">
        <v>2</v>
      </c>
      <c r="R627" s="8">
        <v>0</v>
      </c>
      <c r="S627" s="8">
        <v>14</v>
      </c>
      <c r="T627" s="8">
        <v>5</v>
      </c>
      <c r="U627" s="8">
        <v>8</v>
      </c>
      <c r="V627" s="8">
        <v>10</v>
      </c>
      <c r="W627" s="8">
        <v>11</v>
      </c>
      <c r="X627" s="8">
        <v>10</v>
      </c>
      <c r="Y627" s="8">
        <v>11</v>
      </c>
      <c r="Z627" s="8">
        <v>29</v>
      </c>
      <c r="AA627" s="40">
        <v>16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8">
        <v>0</v>
      </c>
      <c r="AR627" s="8">
        <v>0</v>
      </c>
      <c r="AS627" s="8">
        <v>0</v>
      </c>
      <c r="AT627" s="8">
        <v>0</v>
      </c>
      <c r="AU627" s="8">
        <v>0</v>
      </c>
      <c r="AV627" s="8">
        <v>0</v>
      </c>
      <c r="AW627" s="8">
        <v>0</v>
      </c>
      <c r="AX627" s="8">
        <v>0</v>
      </c>
      <c r="AY627" s="8">
        <v>0</v>
      </c>
      <c r="AZ627" s="8">
        <v>0</v>
      </c>
      <c r="BA627" s="8">
        <v>0</v>
      </c>
      <c r="BB627" s="8">
        <v>0</v>
      </c>
      <c r="BC627" s="8">
        <v>0</v>
      </c>
      <c r="BD627" s="8">
        <v>0</v>
      </c>
      <c r="BE627" s="8">
        <v>0</v>
      </c>
    </row>
    <row r="628" spans="1:57" s="8" customFormat="1" ht="12" customHeight="1" x14ac:dyDescent="0.25">
      <c r="A628" s="8" t="s">
        <v>146</v>
      </c>
      <c r="B628" s="8">
        <v>5</v>
      </c>
      <c r="C628" s="8">
        <v>3</v>
      </c>
      <c r="D628" s="8">
        <v>3</v>
      </c>
      <c r="E628" s="8">
        <v>3</v>
      </c>
      <c r="F628" s="8">
        <v>5</v>
      </c>
      <c r="G628" s="8">
        <v>4</v>
      </c>
      <c r="H628" s="8">
        <v>11</v>
      </c>
      <c r="I628" s="8">
        <v>13</v>
      </c>
      <c r="J628" s="8">
        <v>13</v>
      </c>
      <c r="K628" s="8">
        <v>27</v>
      </c>
      <c r="L628" s="8">
        <v>27</v>
      </c>
      <c r="M628" s="8">
        <v>33</v>
      </c>
      <c r="N628" s="8">
        <v>29</v>
      </c>
      <c r="O628" s="8">
        <v>22</v>
      </c>
      <c r="P628" s="8">
        <v>40</v>
      </c>
      <c r="Q628" s="8">
        <v>37</v>
      </c>
      <c r="R628" s="8">
        <v>49</v>
      </c>
      <c r="S628" s="8">
        <v>41</v>
      </c>
      <c r="T628" s="8">
        <v>46</v>
      </c>
      <c r="U628" s="8">
        <v>43</v>
      </c>
      <c r="V628" s="8">
        <v>42</v>
      </c>
      <c r="W628" s="8">
        <v>64</v>
      </c>
      <c r="X628" s="8">
        <v>56</v>
      </c>
      <c r="Y628" s="8">
        <v>57</v>
      </c>
      <c r="Z628" s="8">
        <v>95</v>
      </c>
      <c r="AA628" s="40">
        <v>169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  <c r="AK628" s="8">
        <v>0</v>
      </c>
      <c r="AL628" s="8">
        <v>0</v>
      </c>
      <c r="AM628" s="8">
        <v>0</v>
      </c>
      <c r="AN628" s="8">
        <v>0</v>
      </c>
      <c r="AO628" s="8">
        <v>0</v>
      </c>
      <c r="AP628" s="8">
        <v>0</v>
      </c>
      <c r="AQ628" s="8">
        <v>0</v>
      </c>
      <c r="AR628" s="8">
        <v>0</v>
      </c>
      <c r="AS628" s="8">
        <v>0</v>
      </c>
      <c r="AT628" s="8">
        <v>0</v>
      </c>
      <c r="AU628" s="8">
        <v>0</v>
      </c>
      <c r="AV628" s="8">
        <v>0</v>
      </c>
      <c r="AW628" s="8">
        <v>0</v>
      </c>
      <c r="AX628" s="8">
        <v>0</v>
      </c>
      <c r="AY628" s="8">
        <v>0</v>
      </c>
      <c r="AZ628" s="8">
        <v>0</v>
      </c>
      <c r="BA628" s="8">
        <v>0</v>
      </c>
      <c r="BB628" s="8">
        <v>0</v>
      </c>
      <c r="BC628" s="8">
        <v>0</v>
      </c>
      <c r="BD628" s="8">
        <v>0</v>
      </c>
      <c r="BE628" s="8">
        <v>0</v>
      </c>
    </row>
    <row r="629" spans="1:57" s="8" customFormat="1" ht="12" customHeight="1" x14ac:dyDescent="0.25">
      <c r="A629" s="8" t="s">
        <v>147</v>
      </c>
      <c r="B629" s="8">
        <v>0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2</v>
      </c>
      <c r="I629" s="8">
        <v>1</v>
      </c>
      <c r="J629" s="8">
        <v>1</v>
      </c>
      <c r="K629" s="8">
        <v>1</v>
      </c>
      <c r="L629" s="8">
        <v>1</v>
      </c>
      <c r="M629" s="8">
        <v>2</v>
      </c>
      <c r="N629" s="8">
        <v>2</v>
      </c>
      <c r="O629" s="8">
        <v>4</v>
      </c>
      <c r="P629" s="8">
        <v>13</v>
      </c>
      <c r="Q629" s="8">
        <v>12</v>
      </c>
      <c r="R629" s="8">
        <v>18</v>
      </c>
      <c r="S629" s="8">
        <v>16</v>
      </c>
      <c r="T629" s="8">
        <v>14</v>
      </c>
      <c r="U629" s="8">
        <v>14</v>
      </c>
      <c r="V629" s="8">
        <v>13</v>
      </c>
      <c r="W629" s="8">
        <v>16</v>
      </c>
      <c r="X629" s="8">
        <v>26</v>
      </c>
      <c r="Y629" s="8">
        <v>41</v>
      </c>
      <c r="Z629" s="8">
        <v>53</v>
      </c>
      <c r="AA629" s="40">
        <v>28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0</v>
      </c>
      <c r="AU629" s="8">
        <v>0</v>
      </c>
      <c r="AV629" s="8">
        <v>0</v>
      </c>
      <c r="AW629" s="8">
        <v>0</v>
      </c>
      <c r="AX629" s="8">
        <v>0</v>
      </c>
      <c r="AY629" s="8">
        <v>0</v>
      </c>
      <c r="AZ629" s="8">
        <v>0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</row>
    <row r="630" spans="1:57" s="8" customFormat="1" ht="12" customHeight="1" x14ac:dyDescent="0.25">
      <c r="A630" s="8" t="s">
        <v>148</v>
      </c>
      <c r="B630" s="8">
        <v>18</v>
      </c>
      <c r="C630" s="8">
        <v>9</v>
      </c>
      <c r="D630" s="8">
        <v>10</v>
      </c>
      <c r="E630" s="8">
        <v>10</v>
      </c>
      <c r="F630" s="8">
        <v>17</v>
      </c>
      <c r="G630" s="8">
        <v>13</v>
      </c>
      <c r="H630" s="8">
        <v>19</v>
      </c>
      <c r="I630" s="8">
        <v>22</v>
      </c>
      <c r="J630" s="8">
        <v>24</v>
      </c>
      <c r="K630" s="8">
        <v>25</v>
      </c>
      <c r="L630" s="8">
        <v>22</v>
      </c>
      <c r="M630" s="8">
        <v>10</v>
      </c>
      <c r="N630" s="8">
        <v>10</v>
      </c>
      <c r="O630" s="8">
        <v>14</v>
      </c>
      <c r="P630" s="8">
        <v>34</v>
      </c>
      <c r="Q630" s="8">
        <v>25</v>
      </c>
      <c r="R630" s="8">
        <v>53</v>
      </c>
      <c r="S630" s="8">
        <v>54</v>
      </c>
      <c r="T630" s="8">
        <v>61</v>
      </c>
      <c r="U630" s="8">
        <v>69</v>
      </c>
      <c r="V630" s="8">
        <v>67</v>
      </c>
      <c r="W630" s="8">
        <v>73</v>
      </c>
      <c r="X630" s="8">
        <v>68</v>
      </c>
      <c r="Y630" s="8">
        <v>68</v>
      </c>
      <c r="Z630" s="8">
        <v>139</v>
      </c>
      <c r="AA630" s="40">
        <v>137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  <c r="AK630" s="8">
        <v>0</v>
      </c>
      <c r="AL630" s="8">
        <v>0</v>
      </c>
      <c r="AM630" s="8">
        <v>0</v>
      </c>
      <c r="AN630" s="8">
        <v>0</v>
      </c>
      <c r="AO630" s="8">
        <v>0</v>
      </c>
      <c r="AP630" s="8">
        <v>0</v>
      </c>
      <c r="AQ630" s="8">
        <v>0</v>
      </c>
      <c r="AR630" s="8">
        <v>0</v>
      </c>
      <c r="AS630" s="8">
        <v>0</v>
      </c>
      <c r="AT630" s="8">
        <v>0</v>
      </c>
      <c r="AU630" s="8">
        <v>0</v>
      </c>
      <c r="AV630" s="8">
        <v>0</v>
      </c>
      <c r="AW630" s="8">
        <v>0</v>
      </c>
      <c r="AX630" s="8">
        <v>0</v>
      </c>
      <c r="AY630" s="8">
        <v>0</v>
      </c>
      <c r="AZ630" s="8">
        <v>0</v>
      </c>
      <c r="BA630" s="8">
        <v>0</v>
      </c>
      <c r="BB630" s="8">
        <v>0</v>
      </c>
      <c r="BC630" s="8">
        <v>0</v>
      </c>
      <c r="BD630" s="8">
        <v>0</v>
      </c>
      <c r="BE630" s="8">
        <v>0</v>
      </c>
    </row>
    <row r="631" spans="1:57" s="8" customFormat="1" ht="12" customHeight="1" x14ac:dyDescent="0.25">
      <c r="A631" s="8" t="s">
        <v>149</v>
      </c>
      <c r="B631" s="8">
        <v>0</v>
      </c>
      <c r="C631" s="8">
        <v>0</v>
      </c>
      <c r="D631" s="8">
        <v>0</v>
      </c>
      <c r="E631" s="8">
        <v>0</v>
      </c>
      <c r="F631" s="8">
        <v>0</v>
      </c>
      <c r="G631" s="8">
        <v>0</v>
      </c>
      <c r="H631" s="8">
        <v>0</v>
      </c>
      <c r="I631" s="8">
        <v>0</v>
      </c>
      <c r="J631" s="8">
        <v>5</v>
      </c>
      <c r="K631" s="8">
        <v>11</v>
      </c>
      <c r="L631" s="8">
        <v>10</v>
      </c>
      <c r="M631" s="8">
        <v>1</v>
      </c>
      <c r="N631" s="8">
        <v>2</v>
      </c>
      <c r="O631" s="8">
        <v>3</v>
      </c>
      <c r="P631" s="8">
        <v>2</v>
      </c>
      <c r="Q631" s="8">
        <v>7</v>
      </c>
      <c r="R631" s="8">
        <v>9</v>
      </c>
      <c r="S631" s="8">
        <v>12</v>
      </c>
      <c r="T631" s="8">
        <v>10</v>
      </c>
      <c r="U631" s="8">
        <v>27</v>
      </c>
      <c r="V631" s="8">
        <v>25</v>
      </c>
      <c r="W631" s="8">
        <v>32</v>
      </c>
      <c r="X631" s="8">
        <v>25</v>
      </c>
      <c r="Y631" s="8">
        <v>29</v>
      </c>
      <c r="Z631" s="8">
        <v>54</v>
      </c>
      <c r="AA631" s="40">
        <v>21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  <c r="AK631" s="8">
        <v>0</v>
      </c>
      <c r="AL631" s="8">
        <v>0</v>
      </c>
      <c r="AM631" s="8">
        <v>0</v>
      </c>
      <c r="AN631" s="8">
        <v>0</v>
      </c>
      <c r="AO631" s="8">
        <v>0</v>
      </c>
      <c r="AP631" s="8">
        <v>0</v>
      </c>
      <c r="AQ631" s="8">
        <v>0</v>
      </c>
      <c r="AR631" s="8">
        <v>0</v>
      </c>
      <c r="AS631" s="8">
        <v>0</v>
      </c>
      <c r="AT631" s="8">
        <v>0</v>
      </c>
      <c r="AU631" s="8">
        <v>0</v>
      </c>
      <c r="AV631" s="8">
        <v>0</v>
      </c>
      <c r="AW631" s="8">
        <v>0</v>
      </c>
      <c r="AX631" s="8">
        <v>0</v>
      </c>
      <c r="AY631" s="8">
        <v>0</v>
      </c>
      <c r="AZ631" s="8">
        <v>0</v>
      </c>
      <c r="BA631" s="8">
        <v>0</v>
      </c>
      <c r="BB631" s="8">
        <v>0</v>
      </c>
      <c r="BC631" s="8">
        <v>0</v>
      </c>
      <c r="BD631" s="8">
        <v>0</v>
      </c>
      <c r="BE631" s="8">
        <v>0</v>
      </c>
    </row>
    <row r="632" spans="1:57" s="8" customFormat="1" ht="12" customHeight="1" x14ac:dyDescent="0.25">
      <c r="A632" s="8" t="s">
        <v>150</v>
      </c>
      <c r="B632" s="8">
        <v>4</v>
      </c>
      <c r="C632" s="8">
        <v>2</v>
      </c>
      <c r="D632" s="8">
        <v>2</v>
      </c>
      <c r="E632" s="8">
        <v>2</v>
      </c>
      <c r="F632" s="8">
        <v>4</v>
      </c>
      <c r="G632" s="8">
        <v>3</v>
      </c>
      <c r="H632" s="8">
        <v>4</v>
      </c>
      <c r="I632" s="8">
        <v>3</v>
      </c>
      <c r="J632" s="8">
        <v>2</v>
      </c>
      <c r="K632" s="8">
        <v>5</v>
      </c>
      <c r="L632" s="8">
        <v>7</v>
      </c>
      <c r="M632" s="8">
        <v>11</v>
      </c>
      <c r="N632" s="8">
        <v>8</v>
      </c>
      <c r="O632" s="8">
        <v>5</v>
      </c>
      <c r="P632" s="8">
        <v>16</v>
      </c>
      <c r="Q632" s="8">
        <v>16</v>
      </c>
      <c r="R632" s="8">
        <v>24</v>
      </c>
      <c r="S632" s="8">
        <v>54</v>
      </c>
      <c r="T632" s="8">
        <v>59</v>
      </c>
      <c r="U632" s="8">
        <v>66</v>
      </c>
      <c r="V632" s="8">
        <v>46</v>
      </c>
      <c r="W632" s="8">
        <v>54</v>
      </c>
      <c r="X632" s="8">
        <v>52</v>
      </c>
      <c r="Y632" s="8">
        <v>50</v>
      </c>
      <c r="Z632" s="8">
        <v>63</v>
      </c>
      <c r="AA632" s="40">
        <v>67</v>
      </c>
      <c r="AB632" s="8">
        <v>0</v>
      </c>
      <c r="AC632" s="8">
        <v>0</v>
      </c>
      <c r="AD632" s="8">
        <v>0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8">
        <v>0</v>
      </c>
      <c r="AK632" s="8">
        <v>0</v>
      </c>
      <c r="AL632" s="8">
        <v>0</v>
      </c>
      <c r="AM632" s="8">
        <v>0</v>
      </c>
      <c r="AN632" s="8">
        <v>0</v>
      </c>
      <c r="AO632" s="8">
        <v>0</v>
      </c>
      <c r="AP632" s="8">
        <v>0</v>
      </c>
      <c r="AQ632" s="8">
        <v>0</v>
      </c>
      <c r="AR632" s="8">
        <v>0</v>
      </c>
      <c r="AS632" s="8">
        <v>0</v>
      </c>
      <c r="AT632" s="8">
        <v>0</v>
      </c>
      <c r="AU632" s="8">
        <v>0</v>
      </c>
      <c r="AV632" s="8">
        <v>0</v>
      </c>
      <c r="AW632" s="8">
        <v>0</v>
      </c>
      <c r="AX632" s="8">
        <v>0</v>
      </c>
      <c r="AY632" s="8">
        <v>0</v>
      </c>
      <c r="AZ632" s="8">
        <v>0</v>
      </c>
      <c r="BA632" s="8">
        <v>0</v>
      </c>
      <c r="BB632" s="8">
        <v>0</v>
      </c>
      <c r="BC632" s="8">
        <v>0</v>
      </c>
      <c r="BD632" s="8">
        <v>0</v>
      </c>
      <c r="BE632" s="8">
        <v>0</v>
      </c>
    </row>
    <row r="633" spans="1:57" s="46" customFormat="1" ht="12" customHeight="1" x14ac:dyDescent="0.25">
      <c r="A633" s="13" t="s">
        <v>155</v>
      </c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2"/>
      <c r="AA633" s="53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</row>
    <row r="634" spans="1:57" s="46" customFormat="1" ht="12" customHeight="1" x14ac:dyDescent="0.25">
      <c r="A634" s="13" t="s">
        <v>156</v>
      </c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</row>
    <row r="635" spans="1:57" s="8" customFormat="1" ht="12" customHeight="1" x14ac:dyDescent="0.25"/>
    <row r="636" spans="1:57" s="8" customFormat="1" ht="12" customHeight="1" x14ac:dyDescent="0.25">
      <c r="A636" s="8" t="s">
        <v>157</v>
      </c>
      <c r="AA636" s="40"/>
    </row>
    <row r="637" spans="1:57" s="8" customFormat="1" ht="12" customHeight="1" x14ac:dyDescent="0.25">
      <c r="A637" s="20" t="s">
        <v>161</v>
      </c>
      <c r="B637" s="8">
        <v>1995</v>
      </c>
      <c r="C637" s="8">
        <v>1996</v>
      </c>
      <c r="D637" s="8">
        <v>1997</v>
      </c>
      <c r="E637" s="8">
        <v>1998</v>
      </c>
      <c r="F637" s="8">
        <v>1999</v>
      </c>
      <c r="G637" s="8">
        <v>2000</v>
      </c>
      <c r="H637" s="8">
        <v>2001</v>
      </c>
      <c r="I637" s="8">
        <v>2002</v>
      </c>
      <c r="J637" s="8">
        <v>2003</v>
      </c>
      <c r="K637" s="8">
        <v>2004</v>
      </c>
      <c r="L637" s="8">
        <v>2005</v>
      </c>
      <c r="M637" s="8">
        <v>2006</v>
      </c>
      <c r="N637" s="8">
        <v>2007</v>
      </c>
      <c r="O637" s="8">
        <v>2008</v>
      </c>
      <c r="P637" s="8">
        <v>2009</v>
      </c>
      <c r="Q637" s="8">
        <v>2010</v>
      </c>
      <c r="R637" s="8">
        <v>2011</v>
      </c>
      <c r="S637" s="8">
        <v>2012</v>
      </c>
      <c r="T637" s="8">
        <v>2013</v>
      </c>
      <c r="U637" s="8">
        <v>2014</v>
      </c>
      <c r="V637" s="8">
        <v>2015</v>
      </c>
      <c r="W637" s="8">
        <v>2016</v>
      </c>
      <c r="X637" s="8">
        <v>2017</v>
      </c>
      <c r="Y637" s="8">
        <v>2018</v>
      </c>
      <c r="Z637" s="8">
        <v>2019</v>
      </c>
      <c r="AA637" s="40">
        <v>2020</v>
      </c>
      <c r="AB637" s="8">
        <v>2021</v>
      </c>
      <c r="AC637" s="8">
        <v>2022</v>
      </c>
      <c r="AD637" s="8">
        <v>2023</v>
      </c>
      <c r="AE637" s="8">
        <v>2024</v>
      </c>
      <c r="AF637" s="8">
        <v>2025</v>
      </c>
      <c r="AG637" s="8">
        <v>2026</v>
      </c>
      <c r="AH637" s="8">
        <v>2027</v>
      </c>
      <c r="AI637" s="8">
        <v>2028</v>
      </c>
      <c r="AJ637" s="8">
        <v>2029</v>
      </c>
      <c r="AK637" s="8">
        <v>2030</v>
      </c>
      <c r="AL637" s="8">
        <v>2031</v>
      </c>
      <c r="AM637" s="8">
        <v>2032</v>
      </c>
      <c r="AN637" s="8">
        <v>2033</v>
      </c>
      <c r="AO637" s="8">
        <v>2034</v>
      </c>
      <c r="AP637" s="8">
        <v>2035</v>
      </c>
      <c r="AQ637" s="8">
        <v>2036</v>
      </c>
      <c r="AR637" s="8">
        <v>2037</v>
      </c>
      <c r="AS637" s="8">
        <v>2038</v>
      </c>
      <c r="AT637" s="8">
        <v>2039</v>
      </c>
      <c r="AU637" s="8">
        <v>2040</v>
      </c>
      <c r="AV637" s="8">
        <v>2041</v>
      </c>
      <c r="AW637" s="8">
        <v>2042</v>
      </c>
      <c r="AX637" s="8">
        <v>2043</v>
      </c>
      <c r="AY637" s="8">
        <v>2044</v>
      </c>
      <c r="AZ637" s="8">
        <v>2045</v>
      </c>
      <c r="BA637" s="8">
        <v>2046</v>
      </c>
      <c r="BB637" s="8">
        <v>2047</v>
      </c>
      <c r="BC637" s="8">
        <v>2048</v>
      </c>
      <c r="BD637" s="8">
        <v>2049</v>
      </c>
      <c r="BE637" s="8">
        <v>2050</v>
      </c>
    </row>
    <row r="638" spans="1:57" s="8" customFormat="1" ht="12" customHeight="1" x14ac:dyDescent="0.25">
      <c r="A638" s="8" t="s">
        <v>103</v>
      </c>
      <c r="B638" s="8">
        <v>664</v>
      </c>
      <c r="C638" s="8">
        <v>690</v>
      </c>
      <c r="D638" s="8">
        <v>705</v>
      </c>
      <c r="E638" s="8">
        <v>708</v>
      </c>
      <c r="F638" s="8">
        <v>712</v>
      </c>
      <c r="G638" s="8">
        <v>713</v>
      </c>
      <c r="H638" s="8">
        <v>577</v>
      </c>
      <c r="I638" s="8">
        <v>546</v>
      </c>
      <c r="J638" s="8">
        <v>513</v>
      </c>
      <c r="K638" s="8">
        <v>501</v>
      </c>
      <c r="L638" s="8">
        <v>468</v>
      </c>
      <c r="M638" s="8">
        <v>446</v>
      </c>
      <c r="N638" s="8">
        <v>386</v>
      </c>
      <c r="O638" s="8">
        <v>354</v>
      </c>
      <c r="P638" s="8">
        <v>294</v>
      </c>
      <c r="Q638" s="8">
        <v>268</v>
      </c>
      <c r="R638" s="8">
        <v>254</v>
      </c>
      <c r="S638" s="8">
        <v>236</v>
      </c>
      <c r="T638" s="8">
        <v>208</v>
      </c>
      <c r="U638" s="8">
        <v>228</v>
      </c>
      <c r="V638" s="8">
        <v>249</v>
      </c>
      <c r="W638" s="8">
        <v>262</v>
      </c>
      <c r="X638" s="8">
        <v>267</v>
      </c>
      <c r="Y638" s="8">
        <v>265</v>
      </c>
      <c r="Z638" s="8">
        <v>269</v>
      </c>
      <c r="AA638" s="40">
        <v>261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8">
        <v>0</v>
      </c>
      <c r="AK638" s="8">
        <v>0</v>
      </c>
      <c r="AL638" s="8">
        <v>0</v>
      </c>
      <c r="AM638" s="8">
        <v>0</v>
      </c>
      <c r="AN638" s="8">
        <v>0</v>
      </c>
      <c r="AO638" s="8">
        <v>0</v>
      </c>
      <c r="AP638" s="8">
        <v>0</v>
      </c>
      <c r="AQ638" s="8">
        <v>0</v>
      </c>
      <c r="AR638" s="8">
        <v>0</v>
      </c>
      <c r="AS638" s="8">
        <v>0</v>
      </c>
      <c r="AT638" s="8">
        <v>0</v>
      </c>
      <c r="AU638" s="8">
        <v>0</v>
      </c>
      <c r="AV638" s="8">
        <v>0</v>
      </c>
      <c r="AW638" s="8">
        <v>0</v>
      </c>
      <c r="AX638" s="8">
        <v>0</v>
      </c>
      <c r="AY638" s="8">
        <v>0</v>
      </c>
      <c r="AZ638" s="8">
        <v>0</v>
      </c>
      <c r="BA638" s="8">
        <v>0</v>
      </c>
      <c r="BB638" s="8">
        <v>0</v>
      </c>
      <c r="BC638" s="8">
        <v>0</v>
      </c>
      <c r="BD638" s="8">
        <v>0</v>
      </c>
      <c r="BE638" s="8">
        <v>0</v>
      </c>
    </row>
    <row r="639" spans="1:57" s="8" customFormat="1" ht="12" customHeight="1" x14ac:dyDescent="0.25">
      <c r="A639" s="8" t="s">
        <v>104</v>
      </c>
      <c r="B639" s="8">
        <v>34</v>
      </c>
      <c r="C639" s="8">
        <v>36</v>
      </c>
      <c r="D639" s="8">
        <v>37</v>
      </c>
      <c r="E639" s="8">
        <v>37</v>
      </c>
      <c r="F639" s="8">
        <v>37</v>
      </c>
      <c r="G639" s="8">
        <v>37</v>
      </c>
      <c r="H639" s="8">
        <v>30</v>
      </c>
      <c r="I639" s="8">
        <v>32</v>
      </c>
      <c r="J639" s="8">
        <v>32</v>
      </c>
      <c r="K639" s="8">
        <v>37</v>
      </c>
      <c r="L639" s="8">
        <v>34</v>
      </c>
      <c r="M639" s="8">
        <v>33</v>
      </c>
      <c r="N639" s="8">
        <v>33</v>
      </c>
      <c r="O639" s="8">
        <v>35</v>
      </c>
      <c r="P639" s="8">
        <v>33</v>
      </c>
      <c r="Q639" s="8">
        <v>31</v>
      </c>
      <c r="R639" s="8">
        <v>28</v>
      </c>
      <c r="S639" s="8">
        <v>29</v>
      </c>
      <c r="T639" s="8">
        <v>30</v>
      </c>
      <c r="U639" s="8">
        <v>33</v>
      </c>
      <c r="V639" s="8">
        <v>21</v>
      </c>
      <c r="W639" s="8">
        <v>23</v>
      </c>
      <c r="X639" s="8">
        <v>25</v>
      </c>
      <c r="Y639" s="8">
        <v>23</v>
      </c>
      <c r="Z639" s="8">
        <v>20</v>
      </c>
      <c r="AA639" s="40">
        <v>21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8">
        <v>0</v>
      </c>
      <c r="AQ639" s="8">
        <v>0</v>
      </c>
      <c r="AR639" s="8">
        <v>0</v>
      </c>
      <c r="AS639" s="8">
        <v>0</v>
      </c>
      <c r="AT639" s="8">
        <v>0</v>
      </c>
      <c r="AU639" s="8">
        <v>0</v>
      </c>
      <c r="AV639" s="8">
        <v>0</v>
      </c>
      <c r="AW639" s="8">
        <v>0</v>
      </c>
      <c r="AX639" s="8">
        <v>0</v>
      </c>
      <c r="AY639" s="8">
        <v>0</v>
      </c>
      <c r="AZ639" s="8">
        <v>0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</row>
    <row r="640" spans="1:57" s="8" customFormat="1" ht="12" customHeight="1" x14ac:dyDescent="0.25">
      <c r="A640" s="8" t="s">
        <v>105</v>
      </c>
      <c r="B640" s="8">
        <v>24</v>
      </c>
      <c r="C640" s="8">
        <v>25</v>
      </c>
      <c r="D640" s="8">
        <v>26</v>
      </c>
      <c r="E640" s="8">
        <v>26</v>
      </c>
      <c r="F640" s="8">
        <v>26</v>
      </c>
      <c r="G640" s="8">
        <v>26</v>
      </c>
      <c r="H640" s="8">
        <v>23</v>
      </c>
      <c r="I640" s="8">
        <v>25</v>
      </c>
      <c r="J640" s="8">
        <v>21</v>
      </c>
      <c r="K640" s="8">
        <v>16</v>
      </c>
      <c r="L640" s="8">
        <v>19</v>
      </c>
      <c r="M640" s="8">
        <v>19</v>
      </c>
      <c r="N640" s="8">
        <v>21</v>
      </c>
      <c r="O640" s="8">
        <v>20</v>
      </c>
      <c r="P640" s="8">
        <v>22</v>
      </c>
      <c r="Q640" s="8">
        <v>22</v>
      </c>
      <c r="R640" s="8">
        <v>21</v>
      </c>
      <c r="S640" s="8">
        <v>22</v>
      </c>
      <c r="T640" s="8">
        <v>23</v>
      </c>
      <c r="U640" s="8">
        <v>21</v>
      </c>
      <c r="V640" s="8">
        <v>24</v>
      </c>
      <c r="W640" s="8">
        <v>24</v>
      </c>
      <c r="X640" s="8">
        <v>33</v>
      </c>
      <c r="Y640" s="8">
        <v>36</v>
      </c>
      <c r="Z640" s="8">
        <v>35</v>
      </c>
      <c r="AA640" s="40">
        <v>37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  <c r="AK640" s="8">
        <v>0</v>
      </c>
      <c r="AL640" s="8">
        <v>0</v>
      </c>
      <c r="AM640" s="8">
        <v>0</v>
      </c>
      <c r="AN640" s="8">
        <v>0</v>
      </c>
      <c r="AO640" s="8">
        <v>0</v>
      </c>
      <c r="AP640" s="8">
        <v>0</v>
      </c>
      <c r="AQ640" s="8">
        <v>0</v>
      </c>
      <c r="AR640" s="8">
        <v>0</v>
      </c>
      <c r="AS640" s="8">
        <v>0</v>
      </c>
      <c r="AT640" s="8">
        <v>0</v>
      </c>
      <c r="AU640" s="8">
        <v>0</v>
      </c>
      <c r="AV640" s="8">
        <v>0</v>
      </c>
      <c r="AW640" s="8">
        <v>0</v>
      </c>
      <c r="AX640" s="8">
        <v>0</v>
      </c>
      <c r="AY640" s="8">
        <v>0</v>
      </c>
      <c r="AZ640" s="8">
        <v>0</v>
      </c>
      <c r="BA640" s="8">
        <v>0</v>
      </c>
      <c r="BB640" s="8">
        <v>0</v>
      </c>
      <c r="BC640" s="8">
        <v>0</v>
      </c>
      <c r="BD640" s="8">
        <v>0</v>
      </c>
      <c r="BE640" s="8">
        <v>0</v>
      </c>
    </row>
    <row r="641" spans="1:57" s="8" customFormat="1" ht="12" customHeight="1" x14ac:dyDescent="0.25">
      <c r="A641" s="8" t="s">
        <v>106</v>
      </c>
      <c r="B641" s="8">
        <v>61</v>
      </c>
      <c r="C641" s="8">
        <v>63</v>
      </c>
      <c r="D641" s="8">
        <v>64</v>
      </c>
      <c r="E641" s="8">
        <v>65</v>
      </c>
      <c r="F641" s="8">
        <v>65</v>
      </c>
      <c r="G641" s="8">
        <v>65</v>
      </c>
      <c r="H641" s="8">
        <v>79</v>
      </c>
      <c r="I641" s="8">
        <v>89</v>
      </c>
      <c r="J641" s="8">
        <v>95</v>
      </c>
      <c r="K641" s="8">
        <v>91</v>
      </c>
      <c r="L641" s="8">
        <v>86</v>
      </c>
      <c r="M641" s="8">
        <v>86</v>
      </c>
      <c r="N641" s="8">
        <v>96</v>
      </c>
      <c r="O641" s="8">
        <v>98</v>
      </c>
      <c r="P641" s="8">
        <v>92</v>
      </c>
      <c r="Q641" s="8">
        <v>97</v>
      </c>
      <c r="R641" s="8">
        <v>101</v>
      </c>
      <c r="S641" s="8">
        <v>101</v>
      </c>
      <c r="T641" s="8">
        <v>98</v>
      </c>
      <c r="U641" s="8">
        <v>105</v>
      </c>
      <c r="V641" s="8">
        <v>112</v>
      </c>
      <c r="W641" s="8">
        <v>111</v>
      </c>
      <c r="X641" s="8">
        <v>119</v>
      </c>
      <c r="Y641" s="8">
        <v>134</v>
      </c>
      <c r="Z641" s="8">
        <v>124</v>
      </c>
      <c r="AA641" s="40">
        <v>123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8">
        <v>0</v>
      </c>
      <c r="AQ641" s="8">
        <v>0</v>
      </c>
      <c r="AR641" s="8">
        <v>0</v>
      </c>
      <c r="AS641" s="8">
        <v>0</v>
      </c>
      <c r="AT641" s="8">
        <v>0</v>
      </c>
      <c r="AU641" s="8">
        <v>0</v>
      </c>
      <c r="AV641" s="8">
        <v>0</v>
      </c>
      <c r="AW641" s="8">
        <v>0</v>
      </c>
      <c r="AX641" s="8">
        <v>0</v>
      </c>
      <c r="AY641" s="8">
        <v>0</v>
      </c>
      <c r="AZ641" s="8">
        <v>0</v>
      </c>
      <c r="BA641" s="8">
        <v>0</v>
      </c>
      <c r="BB641" s="8">
        <v>0</v>
      </c>
      <c r="BC641" s="8">
        <v>0</v>
      </c>
      <c r="BD641" s="8">
        <v>0</v>
      </c>
      <c r="BE641" s="8">
        <v>0</v>
      </c>
    </row>
    <row r="642" spans="1:57" s="8" customFormat="1" ht="12" customHeight="1" x14ac:dyDescent="0.25">
      <c r="A642" s="8" t="s">
        <v>107</v>
      </c>
      <c r="B642" s="8">
        <v>0</v>
      </c>
      <c r="C642" s="8">
        <v>0</v>
      </c>
      <c r="D642" s="8">
        <v>0</v>
      </c>
      <c r="E642" s="8">
        <v>0</v>
      </c>
      <c r="F642" s="8">
        <v>0</v>
      </c>
      <c r="G642" s="8">
        <v>0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40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>
        <v>0</v>
      </c>
      <c r="AK642" s="8">
        <v>0</v>
      </c>
      <c r="AL642" s="8">
        <v>0</v>
      </c>
      <c r="AM642" s="8">
        <v>0</v>
      </c>
      <c r="AN642" s="8">
        <v>0</v>
      </c>
      <c r="AO642" s="8">
        <v>0</v>
      </c>
      <c r="AP642" s="8">
        <v>0</v>
      </c>
      <c r="AQ642" s="8">
        <v>0</v>
      </c>
      <c r="AR642" s="8">
        <v>0</v>
      </c>
      <c r="AS642" s="8">
        <v>0</v>
      </c>
      <c r="AT642" s="8">
        <v>0</v>
      </c>
      <c r="AU642" s="8">
        <v>0</v>
      </c>
      <c r="AV642" s="8">
        <v>0</v>
      </c>
      <c r="AW642" s="8">
        <v>0</v>
      </c>
      <c r="AX642" s="8">
        <v>0</v>
      </c>
      <c r="AY642" s="8">
        <v>0</v>
      </c>
      <c r="AZ642" s="8">
        <v>0</v>
      </c>
      <c r="BA642" s="8">
        <v>0</v>
      </c>
      <c r="BB642" s="8">
        <v>0</v>
      </c>
      <c r="BC642" s="8">
        <v>0</v>
      </c>
      <c r="BD642" s="8">
        <v>0</v>
      </c>
      <c r="BE642" s="8">
        <v>0</v>
      </c>
    </row>
    <row r="643" spans="1:57" s="8" customFormat="1" ht="12" customHeight="1" x14ac:dyDescent="0.25">
      <c r="A643" s="8" t="s">
        <v>108</v>
      </c>
      <c r="B643" s="8">
        <v>5</v>
      </c>
      <c r="C643" s="8">
        <v>5</v>
      </c>
      <c r="D643" s="8">
        <v>5</v>
      </c>
      <c r="E643" s="8">
        <v>5</v>
      </c>
      <c r="F643" s="8">
        <v>5</v>
      </c>
      <c r="G643" s="8">
        <v>5</v>
      </c>
      <c r="H643" s="8">
        <v>5</v>
      </c>
      <c r="I643" s="8">
        <v>8</v>
      </c>
      <c r="J643" s="8">
        <v>8</v>
      </c>
      <c r="K643" s="8">
        <v>7</v>
      </c>
      <c r="L643" s="8">
        <v>9</v>
      </c>
      <c r="M643" s="8">
        <v>10</v>
      </c>
      <c r="N643" s="8">
        <v>15</v>
      </c>
      <c r="O643" s="8">
        <v>14</v>
      </c>
      <c r="P643" s="8">
        <v>11</v>
      </c>
      <c r="Q643" s="8">
        <v>11</v>
      </c>
      <c r="R643" s="8">
        <v>12</v>
      </c>
      <c r="S643" s="8">
        <v>12</v>
      </c>
      <c r="T643" s="8">
        <v>14</v>
      </c>
      <c r="U643" s="8">
        <v>13</v>
      </c>
      <c r="V643" s="8">
        <v>13</v>
      </c>
      <c r="W643" s="8">
        <v>13</v>
      </c>
      <c r="X643" s="8">
        <v>14</v>
      </c>
      <c r="Y643" s="8">
        <v>16</v>
      </c>
      <c r="Z643" s="8">
        <v>18</v>
      </c>
      <c r="AA643" s="40">
        <v>18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8">
        <v>0</v>
      </c>
      <c r="AR643" s="8">
        <v>0</v>
      </c>
      <c r="AS643" s="8">
        <v>0</v>
      </c>
      <c r="AT643" s="8">
        <v>0</v>
      </c>
      <c r="AU643" s="8">
        <v>0</v>
      </c>
      <c r="AV643" s="8">
        <v>0</v>
      </c>
      <c r="AW643" s="8">
        <v>0</v>
      </c>
      <c r="AX643" s="8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</row>
    <row r="644" spans="1:57" s="8" customFormat="1" ht="12" customHeight="1" x14ac:dyDescent="0.25">
      <c r="A644" s="8" t="s">
        <v>109</v>
      </c>
      <c r="B644" s="8">
        <v>0</v>
      </c>
      <c r="C644" s="8">
        <v>0</v>
      </c>
      <c r="D644" s="8">
        <v>0</v>
      </c>
      <c r="E644" s="8">
        <v>0</v>
      </c>
      <c r="F644" s="8">
        <v>0</v>
      </c>
      <c r="G644" s="8">
        <v>0</v>
      </c>
      <c r="H644" s="8">
        <v>0</v>
      </c>
      <c r="I644" s="8">
        <v>0</v>
      </c>
      <c r="J644" s="8">
        <v>2</v>
      </c>
      <c r="K644" s="8">
        <v>3</v>
      </c>
      <c r="L644" s="8">
        <v>3</v>
      </c>
      <c r="M644" s="8">
        <v>3</v>
      </c>
      <c r="N644" s="8">
        <v>3</v>
      </c>
      <c r="O644" s="8">
        <v>2</v>
      </c>
      <c r="P644" s="8">
        <v>3</v>
      </c>
      <c r="Q644" s="8">
        <v>2</v>
      </c>
      <c r="R644" s="8">
        <v>2</v>
      </c>
      <c r="S644" s="8">
        <v>2</v>
      </c>
      <c r="T644" s="8">
        <v>3</v>
      </c>
      <c r="U644" s="8">
        <v>3</v>
      </c>
      <c r="V644" s="8">
        <v>4</v>
      </c>
      <c r="W644" s="8">
        <v>3</v>
      </c>
      <c r="X644" s="8">
        <v>3</v>
      </c>
      <c r="Y644" s="8">
        <v>3</v>
      </c>
      <c r="Z644" s="8">
        <v>0</v>
      </c>
      <c r="AA644" s="40">
        <v>1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  <c r="AK644" s="8">
        <v>0</v>
      </c>
      <c r="AL644" s="8">
        <v>0</v>
      </c>
      <c r="AM644" s="8">
        <v>0</v>
      </c>
      <c r="AN644" s="8">
        <v>0</v>
      </c>
      <c r="AO644" s="8">
        <v>0</v>
      </c>
      <c r="AP644" s="8">
        <v>0</v>
      </c>
      <c r="AQ644" s="8">
        <v>0</v>
      </c>
      <c r="AR644" s="8">
        <v>0</v>
      </c>
      <c r="AS644" s="8">
        <v>0</v>
      </c>
      <c r="AT644" s="8">
        <v>0</v>
      </c>
      <c r="AU644" s="8">
        <v>0</v>
      </c>
      <c r="AV644" s="8">
        <v>0</v>
      </c>
      <c r="AW644" s="8">
        <v>0</v>
      </c>
      <c r="AX644" s="8">
        <v>0</v>
      </c>
      <c r="AY644" s="8">
        <v>0</v>
      </c>
      <c r="AZ644" s="8">
        <v>0</v>
      </c>
      <c r="BA644" s="8">
        <v>0</v>
      </c>
      <c r="BB644" s="8">
        <v>0</v>
      </c>
      <c r="BC644" s="8">
        <v>0</v>
      </c>
      <c r="BD644" s="8">
        <v>0</v>
      </c>
      <c r="BE644" s="8">
        <v>0</v>
      </c>
    </row>
    <row r="645" spans="1:57" s="8" customFormat="1" ht="12" customHeight="1" x14ac:dyDescent="0.25">
      <c r="A645" s="8" t="s">
        <v>110</v>
      </c>
      <c r="B645" s="8">
        <v>7</v>
      </c>
      <c r="C645" s="8">
        <v>8</v>
      </c>
      <c r="D645" s="8">
        <v>8</v>
      </c>
      <c r="E645" s="8">
        <v>8</v>
      </c>
      <c r="F645" s="8">
        <v>8</v>
      </c>
      <c r="G645" s="8">
        <v>8</v>
      </c>
      <c r="H645" s="8">
        <v>5</v>
      </c>
      <c r="I645" s="8">
        <v>6</v>
      </c>
      <c r="J645" s="8">
        <v>6</v>
      </c>
      <c r="K645" s="8">
        <v>7</v>
      </c>
      <c r="L645" s="8">
        <v>6</v>
      </c>
      <c r="M645" s="8">
        <v>6</v>
      </c>
      <c r="N645" s="8">
        <v>7</v>
      </c>
      <c r="O645" s="8">
        <v>8</v>
      </c>
      <c r="P645" s="8">
        <v>11</v>
      </c>
      <c r="Q645" s="8">
        <v>8</v>
      </c>
      <c r="R645" s="8">
        <v>11</v>
      </c>
      <c r="S645" s="8">
        <v>16</v>
      </c>
      <c r="T645" s="8">
        <v>19</v>
      </c>
      <c r="U645" s="8">
        <v>21</v>
      </c>
      <c r="V645" s="8">
        <v>18</v>
      </c>
      <c r="W645" s="8">
        <v>19</v>
      </c>
      <c r="X645" s="8">
        <v>20</v>
      </c>
      <c r="Y645" s="8">
        <v>21</v>
      </c>
      <c r="Z645" s="8">
        <v>9</v>
      </c>
      <c r="AA645" s="40">
        <v>6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8">
        <v>0</v>
      </c>
      <c r="AQ645" s="8">
        <v>0</v>
      </c>
      <c r="AR645" s="8">
        <v>0</v>
      </c>
      <c r="AS645" s="8">
        <v>0</v>
      </c>
      <c r="AT645" s="8">
        <v>0</v>
      </c>
      <c r="AU645" s="8">
        <v>0</v>
      </c>
      <c r="AV645" s="8">
        <v>0</v>
      </c>
      <c r="AW645" s="8">
        <v>0</v>
      </c>
      <c r="AX645" s="8">
        <v>0</v>
      </c>
      <c r="AY645" s="8">
        <v>0</v>
      </c>
      <c r="AZ645" s="8">
        <v>0</v>
      </c>
      <c r="BA645" s="8">
        <v>0</v>
      </c>
      <c r="BB645" s="8">
        <v>0</v>
      </c>
      <c r="BC645" s="8">
        <v>0</v>
      </c>
      <c r="BD645" s="8">
        <v>0</v>
      </c>
      <c r="BE645" s="8">
        <v>0</v>
      </c>
    </row>
    <row r="646" spans="1:57" s="8" customFormat="1" ht="12" customHeight="1" x14ac:dyDescent="0.25">
      <c r="A646" s="8" t="s">
        <v>111</v>
      </c>
      <c r="B646" s="8">
        <v>1</v>
      </c>
      <c r="C646" s="8">
        <v>1</v>
      </c>
      <c r="D646" s="8">
        <v>1</v>
      </c>
      <c r="E646" s="8">
        <v>1</v>
      </c>
      <c r="F646" s="8">
        <v>1</v>
      </c>
      <c r="G646" s="8">
        <v>1</v>
      </c>
      <c r="H646" s="8">
        <v>0</v>
      </c>
      <c r="I646" s="8">
        <v>1</v>
      </c>
      <c r="J646" s="8">
        <v>0</v>
      </c>
      <c r="K646" s="8">
        <v>1</v>
      </c>
      <c r="L646" s="8">
        <v>1</v>
      </c>
      <c r="M646" s="8">
        <v>2</v>
      </c>
      <c r="N646" s="8">
        <v>2</v>
      </c>
      <c r="O646" s="8">
        <v>3</v>
      </c>
      <c r="P646" s="8">
        <v>2</v>
      </c>
      <c r="Q646" s="8">
        <v>3</v>
      </c>
      <c r="R646" s="8">
        <v>3</v>
      </c>
      <c r="S646" s="8">
        <v>3</v>
      </c>
      <c r="T646" s="8">
        <v>4</v>
      </c>
      <c r="U646" s="8">
        <v>4</v>
      </c>
      <c r="V646" s="8">
        <v>6</v>
      </c>
      <c r="W646" s="8">
        <v>8</v>
      </c>
      <c r="X646" s="8">
        <v>13</v>
      </c>
      <c r="Y646" s="8">
        <v>13</v>
      </c>
      <c r="Z646" s="8">
        <v>14</v>
      </c>
      <c r="AA646" s="40">
        <v>12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8">
        <v>0</v>
      </c>
      <c r="AK646" s="8">
        <v>0</v>
      </c>
      <c r="AL646" s="8">
        <v>0</v>
      </c>
      <c r="AM646" s="8">
        <v>0</v>
      </c>
      <c r="AN646" s="8">
        <v>0</v>
      </c>
      <c r="AO646" s="8">
        <v>0</v>
      </c>
      <c r="AP646" s="8">
        <v>0</v>
      </c>
      <c r="AQ646" s="8">
        <v>0</v>
      </c>
      <c r="AR646" s="8">
        <v>0</v>
      </c>
      <c r="AS646" s="8">
        <v>0</v>
      </c>
      <c r="AT646" s="8">
        <v>0</v>
      </c>
      <c r="AU646" s="8">
        <v>0</v>
      </c>
      <c r="AV646" s="8">
        <v>0</v>
      </c>
      <c r="AW646" s="8">
        <v>0</v>
      </c>
      <c r="AX646" s="8">
        <v>0</v>
      </c>
      <c r="AY646" s="8">
        <v>0</v>
      </c>
      <c r="AZ646" s="8">
        <v>0</v>
      </c>
      <c r="BA646" s="8">
        <v>0</v>
      </c>
      <c r="BB646" s="8">
        <v>0</v>
      </c>
      <c r="BC646" s="8">
        <v>0</v>
      </c>
      <c r="BD646" s="8">
        <v>0</v>
      </c>
      <c r="BE646" s="8">
        <v>0</v>
      </c>
    </row>
    <row r="647" spans="1:57" s="8" customFormat="1" ht="12" customHeight="1" x14ac:dyDescent="0.25">
      <c r="A647" s="8" t="s">
        <v>112</v>
      </c>
      <c r="B647" s="8">
        <v>0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  <c r="J647" s="8">
        <v>5</v>
      </c>
      <c r="K647" s="8">
        <v>9</v>
      </c>
      <c r="L647" s="8">
        <v>11</v>
      </c>
      <c r="M647" s="8">
        <v>20</v>
      </c>
      <c r="N647" s="8">
        <v>20</v>
      </c>
      <c r="O647" s="8">
        <v>25</v>
      </c>
      <c r="P647" s="8">
        <v>30</v>
      </c>
      <c r="Q647" s="8">
        <v>36</v>
      </c>
      <c r="R647" s="8">
        <v>41</v>
      </c>
      <c r="S647" s="8">
        <v>51</v>
      </c>
      <c r="T647" s="8">
        <v>60</v>
      </c>
      <c r="U647" s="8">
        <v>75</v>
      </c>
      <c r="V647" s="8">
        <v>79</v>
      </c>
      <c r="W647" s="8">
        <v>85</v>
      </c>
      <c r="X647" s="8">
        <v>89</v>
      </c>
      <c r="Y647" s="8">
        <v>104</v>
      </c>
      <c r="Z647" s="8">
        <v>101</v>
      </c>
      <c r="AA647" s="40">
        <v>24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0</v>
      </c>
      <c r="AQ647" s="8">
        <v>0</v>
      </c>
      <c r="AR647" s="8">
        <v>0</v>
      </c>
      <c r="AS647" s="8">
        <v>0</v>
      </c>
      <c r="AT647" s="8">
        <v>0</v>
      </c>
      <c r="AU647" s="8">
        <v>0</v>
      </c>
      <c r="AV647" s="8">
        <v>0</v>
      </c>
      <c r="AW647" s="8">
        <v>0</v>
      </c>
      <c r="AX647" s="8">
        <v>0</v>
      </c>
      <c r="AY647" s="8">
        <v>0</v>
      </c>
      <c r="AZ647" s="8">
        <v>0</v>
      </c>
      <c r="BA647" s="8">
        <v>0</v>
      </c>
      <c r="BB647" s="8">
        <v>0</v>
      </c>
      <c r="BC647" s="8">
        <v>0</v>
      </c>
      <c r="BD647" s="8">
        <v>0</v>
      </c>
      <c r="BE647" s="8">
        <v>0</v>
      </c>
    </row>
    <row r="648" spans="1:57" s="8" customFormat="1" ht="12" customHeight="1" x14ac:dyDescent="0.25">
      <c r="A648" s="8" t="s">
        <v>113</v>
      </c>
      <c r="B648" s="8">
        <v>2</v>
      </c>
      <c r="C648" s="8">
        <v>2</v>
      </c>
      <c r="D648" s="8">
        <v>2</v>
      </c>
      <c r="E648" s="8">
        <v>2</v>
      </c>
      <c r="F648" s="8">
        <v>2</v>
      </c>
      <c r="G648" s="8">
        <v>2</v>
      </c>
      <c r="H648" s="8">
        <v>3</v>
      </c>
      <c r="I648" s="8">
        <v>3</v>
      </c>
      <c r="J648" s="8">
        <v>4</v>
      </c>
      <c r="K648" s="8">
        <v>5</v>
      </c>
      <c r="L648" s="8">
        <v>5</v>
      </c>
      <c r="M648" s="8">
        <v>7</v>
      </c>
      <c r="N648" s="8">
        <v>10</v>
      </c>
      <c r="O648" s="8">
        <v>13</v>
      </c>
      <c r="P648" s="8">
        <v>13</v>
      </c>
      <c r="Q648" s="8">
        <v>12</v>
      </c>
      <c r="R648" s="8">
        <v>12</v>
      </c>
      <c r="S648" s="8">
        <v>12</v>
      </c>
      <c r="T648" s="8">
        <v>9</v>
      </c>
      <c r="U648" s="8">
        <v>9</v>
      </c>
      <c r="V648" s="8">
        <v>8</v>
      </c>
      <c r="W648" s="8">
        <v>9</v>
      </c>
      <c r="X648" s="8">
        <v>8</v>
      </c>
      <c r="Y648" s="8">
        <v>7</v>
      </c>
      <c r="Z648" s="8">
        <v>8</v>
      </c>
      <c r="AA648" s="40">
        <v>8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  <c r="AK648" s="8">
        <v>0</v>
      </c>
      <c r="AL648" s="8">
        <v>0</v>
      </c>
      <c r="AM648" s="8">
        <v>0</v>
      </c>
      <c r="AN648" s="8">
        <v>0</v>
      </c>
      <c r="AO648" s="8">
        <v>0</v>
      </c>
      <c r="AP648" s="8">
        <v>0</v>
      </c>
      <c r="AQ648" s="8">
        <v>0</v>
      </c>
      <c r="AR648" s="8">
        <v>0</v>
      </c>
      <c r="AS648" s="8">
        <v>0</v>
      </c>
      <c r="AT648" s="8">
        <v>0</v>
      </c>
      <c r="AU648" s="8">
        <v>0</v>
      </c>
      <c r="AV648" s="8">
        <v>0</v>
      </c>
      <c r="AW648" s="8">
        <v>0</v>
      </c>
      <c r="AX648" s="8">
        <v>0</v>
      </c>
      <c r="AY648" s="8">
        <v>0</v>
      </c>
      <c r="AZ648" s="8">
        <v>0</v>
      </c>
      <c r="BA648" s="8">
        <v>0</v>
      </c>
      <c r="BB648" s="8">
        <v>0</v>
      </c>
      <c r="BC648" s="8">
        <v>0</v>
      </c>
      <c r="BD648" s="8">
        <v>0</v>
      </c>
      <c r="BE648" s="8">
        <v>0</v>
      </c>
    </row>
    <row r="649" spans="1:57" s="8" customFormat="1" ht="12" customHeight="1" x14ac:dyDescent="0.25">
      <c r="A649" s="8" t="s">
        <v>114</v>
      </c>
      <c r="B649" s="8">
        <v>6</v>
      </c>
      <c r="C649" s="8">
        <v>6</v>
      </c>
      <c r="D649" s="8">
        <v>6</v>
      </c>
      <c r="E649" s="8">
        <v>6</v>
      </c>
      <c r="F649" s="8">
        <v>6</v>
      </c>
      <c r="G649" s="8">
        <v>6</v>
      </c>
      <c r="H649" s="8">
        <v>5</v>
      </c>
      <c r="I649" s="8">
        <v>12</v>
      </c>
      <c r="J649" s="8">
        <v>13</v>
      </c>
      <c r="K649" s="8">
        <v>18</v>
      </c>
      <c r="L649" s="8">
        <v>17</v>
      </c>
      <c r="M649" s="8">
        <v>20</v>
      </c>
      <c r="N649" s="8">
        <v>18</v>
      </c>
      <c r="O649" s="8">
        <v>21</v>
      </c>
      <c r="P649" s="8">
        <v>23</v>
      </c>
      <c r="Q649" s="8">
        <v>25</v>
      </c>
      <c r="R649" s="8">
        <v>22</v>
      </c>
      <c r="S649" s="8">
        <v>26</v>
      </c>
      <c r="T649" s="8">
        <v>33</v>
      </c>
      <c r="U649" s="8">
        <v>33</v>
      </c>
      <c r="V649" s="8">
        <v>33</v>
      </c>
      <c r="W649" s="8">
        <v>36</v>
      </c>
      <c r="X649" s="8">
        <v>35</v>
      </c>
      <c r="Y649" s="8">
        <v>32</v>
      </c>
      <c r="Z649" s="8">
        <v>33</v>
      </c>
      <c r="AA649" s="40">
        <v>34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8">
        <v>0</v>
      </c>
      <c r="AQ649" s="8">
        <v>0</v>
      </c>
      <c r="AR649" s="8">
        <v>0</v>
      </c>
      <c r="AS649" s="8">
        <v>0</v>
      </c>
      <c r="AT649" s="8">
        <v>0</v>
      </c>
      <c r="AU649" s="8">
        <v>0</v>
      </c>
      <c r="AV649" s="8">
        <v>0</v>
      </c>
      <c r="AW649" s="8">
        <v>0</v>
      </c>
      <c r="AX649" s="8">
        <v>0</v>
      </c>
      <c r="AY649" s="8">
        <v>0</v>
      </c>
      <c r="AZ649" s="8">
        <v>0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</row>
    <row r="650" spans="1:57" s="8" customFormat="1" ht="12" customHeight="1" x14ac:dyDescent="0.25">
      <c r="A650" s="8" t="s">
        <v>115</v>
      </c>
      <c r="B650" s="8">
        <v>7</v>
      </c>
      <c r="C650" s="8">
        <v>7</v>
      </c>
      <c r="D650" s="8">
        <v>7</v>
      </c>
      <c r="E650" s="8">
        <v>7</v>
      </c>
      <c r="F650" s="8">
        <v>7</v>
      </c>
      <c r="G650" s="8">
        <v>7</v>
      </c>
      <c r="H650" s="8">
        <v>7</v>
      </c>
      <c r="I650" s="8">
        <v>4</v>
      </c>
      <c r="J650" s="8">
        <v>3</v>
      </c>
      <c r="K650" s="8">
        <v>2</v>
      </c>
      <c r="L650" s="8">
        <v>10</v>
      </c>
      <c r="M650" s="8">
        <v>12</v>
      </c>
      <c r="N650" s="8">
        <v>10</v>
      </c>
      <c r="O650" s="8">
        <v>11</v>
      </c>
      <c r="P650" s="8">
        <v>12</v>
      </c>
      <c r="Q650" s="8">
        <v>11</v>
      </c>
      <c r="R650" s="8">
        <v>11</v>
      </c>
      <c r="S650" s="8">
        <v>11</v>
      </c>
      <c r="T650" s="8">
        <v>12</v>
      </c>
      <c r="U650" s="8">
        <v>11</v>
      </c>
      <c r="V650" s="8">
        <v>11</v>
      </c>
      <c r="W650" s="8">
        <v>10</v>
      </c>
      <c r="X650" s="8">
        <v>7</v>
      </c>
      <c r="Y650" s="8">
        <v>6</v>
      </c>
      <c r="Z650" s="8">
        <v>7</v>
      </c>
      <c r="AA650" s="40">
        <v>5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8">
        <v>0</v>
      </c>
      <c r="AK650" s="8">
        <v>0</v>
      </c>
      <c r="AL650" s="8">
        <v>0</v>
      </c>
      <c r="AM650" s="8">
        <v>0</v>
      </c>
      <c r="AN650" s="8">
        <v>0</v>
      </c>
      <c r="AO650" s="8">
        <v>0</v>
      </c>
      <c r="AP650" s="8">
        <v>0</v>
      </c>
      <c r="AQ650" s="8">
        <v>0</v>
      </c>
      <c r="AR650" s="8">
        <v>0</v>
      </c>
      <c r="AS650" s="8">
        <v>0</v>
      </c>
      <c r="AT650" s="8">
        <v>0</v>
      </c>
      <c r="AU650" s="8">
        <v>0</v>
      </c>
      <c r="AV650" s="8">
        <v>0</v>
      </c>
      <c r="AW650" s="8">
        <v>0</v>
      </c>
      <c r="AX650" s="8">
        <v>0</v>
      </c>
      <c r="AY650" s="8">
        <v>0</v>
      </c>
      <c r="AZ650" s="8">
        <v>0</v>
      </c>
      <c r="BA650" s="8">
        <v>0</v>
      </c>
      <c r="BB650" s="8">
        <v>0</v>
      </c>
      <c r="BC650" s="8">
        <v>0</v>
      </c>
      <c r="BD650" s="8">
        <v>0</v>
      </c>
      <c r="BE650" s="8">
        <v>0</v>
      </c>
    </row>
    <row r="651" spans="1:57" s="8" customFormat="1" ht="12" customHeight="1" x14ac:dyDescent="0.25">
      <c r="A651" s="8" t="s">
        <v>116</v>
      </c>
      <c r="B651" s="8">
        <v>57</v>
      </c>
      <c r="C651" s="8">
        <v>59</v>
      </c>
      <c r="D651" s="8">
        <v>60</v>
      </c>
      <c r="E651" s="8">
        <v>61</v>
      </c>
      <c r="F651" s="8">
        <v>61</v>
      </c>
      <c r="G651" s="8">
        <v>61</v>
      </c>
      <c r="H651" s="8">
        <v>55</v>
      </c>
      <c r="I651" s="8">
        <v>50</v>
      </c>
      <c r="J651" s="8">
        <v>60</v>
      </c>
      <c r="K651" s="8">
        <v>63</v>
      </c>
      <c r="L651" s="8">
        <v>62</v>
      </c>
      <c r="M651" s="8">
        <v>56</v>
      </c>
      <c r="N651" s="8">
        <v>52</v>
      </c>
      <c r="O651" s="8">
        <v>59</v>
      </c>
      <c r="P651" s="8">
        <v>56</v>
      </c>
      <c r="Q651" s="8">
        <v>55</v>
      </c>
      <c r="R651" s="8">
        <v>51</v>
      </c>
      <c r="S651" s="8">
        <v>51</v>
      </c>
      <c r="T651" s="8">
        <v>52</v>
      </c>
      <c r="U651" s="8">
        <v>51</v>
      </c>
      <c r="V651" s="8">
        <v>46</v>
      </c>
      <c r="W651" s="8">
        <v>49</v>
      </c>
      <c r="X651" s="8">
        <v>58</v>
      </c>
      <c r="Y651" s="8">
        <v>40</v>
      </c>
      <c r="Z651" s="8">
        <v>36</v>
      </c>
      <c r="AA651" s="40">
        <v>26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8">
        <v>0</v>
      </c>
      <c r="AQ651" s="8">
        <v>0</v>
      </c>
      <c r="AR651" s="8">
        <v>0</v>
      </c>
      <c r="AS651" s="8">
        <v>0</v>
      </c>
      <c r="AT651" s="8">
        <v>0</v>
      </c>
      <c r="AU651" s="8">
        <v>0</v>
      </c>
      <c r="AV651" s="8">
        <v>0</v>
      </c>
      <c r="AW651" s="8">
        <v>0</v>
      </c>
      <c r="AX651" s="8">
        <v>0</v>
      </c>
      <c r="AY651" s="8">
        <v>0</v>
      </c>
      <c r="AZ651" s="8">
        <v>0</v>
      </c>
      <c r="BA651" s="8">
        <v>0</v>
      </c>
      <c r="BB651" s="8">
        <v>0</v>
      </c>
      <c r="BC651" s="8">
        <v>0</v>
      </c>
      <c r="BD651" s="8">
        <v>0</v>
      </c>
      <c r="BE651" s="8">
        <v>0</v>
      </c>
    </row>
    <row r="652" spans="1:57" s="8" customFormat="1" ht="12" customHeight="1" x14ac:dyDescent="0.25">
      <c r="A652" s="8" t="s">
        <v>117</v>
      </c>
      <c r="B652" s="8">
        <v>25</v>
      </c>
      <c r="C652" s="8">
        <v>26</v>
      </c>
      <c r="D652" s="8">
        <v>27</v>
      </c>
      <c r="E652" s="8">
        <v>27</v>
      </c>
      <c r="F652" s="8">
        <v>27</v>
      </c>
      <c r="G652" s="8">
        <v>27</v>
      </c>
      <c r="H652" s="8">
        <v>25</v>
      </c>
      <c r="I652" s="8">
        <v>27</v>
      </c>
      <c r="J652" s="8">
        <v>32</v>
      </c>
      <c r="K652" s="8">
        <v>36</v>
      </c>
      <c r="L652" s="8">
        <v>26</v>
      </c>
      <c r="M652" s="8">
        <v>27</v>
      </c>
      <c r="N652" s="8">
        <v>31</v>
      </c>
      <c r="O652" s="8">
        <v>30</v>
      </c>
      <c r="P652" s="8">
        <v>28</v>
      </c>
      <c r="Q652" s="8">
        <v>32</v>
      </c>
      <c r="R652" s="8">
        <v>24</v>
      </c>
      <c r="S652" s="8">
        <v>19</v>
      </c>
      <c r="T652" s="8">
        <v>24</v>
      </c>
      <c r="U652" s="8">
        <v>25</v>
      </c>
      <c r="V652" s="8">
        <v>27</v>
      </c>
      <c r="W652" s="8">
        <v>30</v>
      </c>
      <c r="X652" s="8">
        <v>30</v>
      </c>
      <c r="Y652" s="8">
        <v>27</v>
      </c>
      <c r="Z652" s="8">
        <v>28</v>
      </c>
      <c r="AA652" s="40">
        <v>18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>
        <v>0</v>
      </c>
      <c r="AK652" s="8">
        <v>0</v>
      </c>
      <c r="AL652" s="8">
        <v>0</v>
      </c>
      <c r="AM652" s="8">
        <v>0</v>
      </c>
      <c r="AN652" s="8">
        <v>0</v>
      </c>
      <c r="AO652" s="8">
        <v>0</v>
      </c>
      <c r="AP652" s="8">
        <v>0</v>
      </c>
      <c r="AQ652" s="8">
        <v>0</v>
      </c>
      <c r="AR652" s="8">
        <v>0</v>
      </c>
      <c r="AS652" s="8">
        <v>0</v>
      </c>
      <c r="AT652" s="8">
        <v>0</v>
      </c>
      <c r="AU652" s="8">
        <v>0</v>
      </c>
      <c r="AV652" s="8">
        <v>0</v>
      </c>
      <c r="AW652" s="8">
        <v>0</v>
      </c>
      <c r="AX652" s="8">
        <v>0</v>
      </c>
      <c r="AY652" s="8">
        <v>0</v>
      </c>
      <c r="AZ652" s="8">
        <v>0</v>
      </c>
      <c r="BA652" s="8">
        <v>0</v>
      </c>
      <c r="BB652" s="8">
        <v>0</v>
      </c>
      <c r="BC652" s="8">
        <v>0</v>
      </c>
      <c r="BD652" s="8">
        <v>0</v>
      </c>
      <c r="BE652" s="8">
        <v>0</v>
      </c>
    </row>
    <row r="653" spans="1:57" s="8" customFormat="1" ht="12" customHeight="1" x14ac:dyDescent="0.25">
      <c r="A653" s="8" t="s">
        <v>118</v>
      </c>
      <c r="B653" s="8">
        <v>12</v>
      </c>
      <c r="C653" s="8">
        <v>13</v>
      </c>
      <c r="D653" s="8">
        <v>13</v>
      </c>
      <c r="E653" s="8">
        <v>13</v>
      </c>
      <c r="F653" s="8">
        <v>13</v>
      </c>
      <c r="G653" s="8">
        <v>13</v>
      </c>
      <c r="H653" s="8">
        <v>10</v>
      </c>
      <c r="I653" s="8">
        <v>9</v>
      </c>
      <c r="J653" s="8">
        <v>13</v>
      </c>
      <c r="K653" s="8">
        <v>13</v>
      </c>
      <c r="L653" s="8">
        <v>13</v>
      </c>
      <c r="M653" s="8">
        <v>12</v>
      </c>
      <c r="N653" s="8">
        <v>13</v>
      </c>
      <c r="O653" s="8">
        <v>10</v>
      </c>
      <c r="P653" s="8">
        <v>11</v>
      </c>
      <c r="Q653" s="8">
        <v>12</v>
      </c>
      <c r="R653" s="8">
        <v>13</v>
      </c>
      <c r="S653" s="8">
        <v>11</v>
      </c>
      <c r="T653" s="8">
        <v>12</v>
      </c>
      <c r="U653" s="8">
        <v>12</v>
      </c>
      <c r="V653" s="8">
        <v>14</v>
      </c>
      <c r="W653" s="8">
        <v>13</v>
      </c>
      <c r="X653" s="8">
        <v>11</v>
      </c>
      <c r="Y653" s="8">
        <v>11</v>
      </c>
      <c r="Z653" s="8">
        <v>11</v>
      </c>
      <c r="AA653" s="40">
        <v>9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8">
        <v>0</v>
      </c>
      <c r="AR653" s="8">
        <v>0</v>
      </c>
      <c r="AS653" s="8">
        <v>0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0</v>
      </c>
      <c r="AZ653" s="8">
        <v>0</v>
      </c>
      <c r="BA653" s="8">
        <v>0</v>
      </c>
      <c r="BB653" s="8">
        <v>0</v>
      </c>
      <c r="BC653" s="8">
        <v>0</v>
      </c>
      <c r="BD653" s="8">
        <v>0</v>
      </c>
      <c r="BE653" s="8">
        <v>0</v>
      </c>
    </row>
    <row r="654" spans="1:57" s="8" customFormat="1" ht="12" customHeight="1" x14ac:dyDescent="0.25">
      <c r="A654" s="8" t="s">
        <v>119</v>
      </c>
      <c r="B654" s="8">
        <v>158</v>
      </c>
      <c r="C654" s="8">
        <v>190</v>
      </c>
      <c r="D654" s="8">
        <v>221</v>
      </c>
      <c r="E654" s="8">
        <v>275</v>
      </c>
      <c r="F654" s="8">
        <v>329</v>
      </c>
      <c r="G654" s="8">
        <v>370</v>
      </c>
      <c r="H654" s="8">
        <v>407</v>
      </c>
      <c r="I654" s="8">
        <v>434</v>
      </c>
      <c r="J654" s="8">
        <v>443</v>
      </c>
      <c r="K654" s="8">
        <v>454</v>
      </c>
      <c r="L654" s="8">
        <v>494</v>
      </c>
      <c r="M654" s="8">
        <v>549</v>
      </c>
      <c r="N654" s="8">
        <v>575</v>
      </c>
      <c r="O654" s="8">
        <v>586</v>
      </c>
      <c r="P654" s="8">
        <v>539</v>
      </c>
      <c r="Q654" s="8">
        <v>540</v>
      </c>
      <c r="R654" s="8">
        <v>563</v>
      </c>
      <c r="S654" s="8">
        <v>538</v>
      </c>
      <c r="T654" s="8">
        <v>538</v>
      </c>
      <c r="U654" s="8">
        <v>533</v>
      </c>
      <c r="V654" s="8">
        <v>530</v>
      </c>
      <c r="W654" s="8">
        <v>543</v>
      </c>
      <c r="X654" s="8">
        <v>584</v>
      </c>
      <c r="Y654" s="8">
        <v>632</v>
      </c>
      <c r="Z654" s="8">
        <v>631</v>
      </c>
      <c r="AA654" s="40">
        <v>640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8">
        <v>0</v>
      </c>
      <c r="AK654" s="8">
        <v>0</v>
      </c>
      <c r="AL654" s="8">
        <v>0</v>
      </c>
      <c r="AM654" s="8">
        <v>0</v>
      </c>
      <c r="AN654" s="8">
        <v>0</v>
      </c>
      <c r="AO654" s="8">
        <v>0</v>
      </c>
      <c r="AP654" s="8">
        <v>0</v>
      </c>
      <c r="AQ654" s="8">
        <v>0</v>
      </c>
      <c r="AR654" s="8">
        <v>0</v>
      </c>
      <c r="AS654" s="8">
        <v>0</v>
      </c>
      <c r="AT654" s="8">
        <v>0</v>
      </c>
      <c r="AU654" s="8">
        <v>0</v>
      </c>
      <c r="AV654" s="8">
        <v>0</v>
      </c>
      <c r="AW654" s="8">
        <v>0</v>
      </c>
      <c r="AX654" s="8">
        <v>0</v>
      </c>
      <c r="AY654" s="8">
        <v>0</v>
      </c>
      <c r="AZ654" s="8">
        <v>0</v>
      </c>
      <c r="BA654" s="8">
        <v>0</v>
      </c>
      <c r="BB654" s="8">
        <v>0</v>
      </c>
      <c r="BC654" s="8">
        <v>0</v>
      </c>
      <c r="BD654" s="8">
        <v>0</v>
      </c>
      <c r="BE654" s="8">
        <v>0</v>
      </c>
    </row>
    <row r="655" spans="1:57" s="8" customFormat="1" ht="12" customHeight="1" x14ac:dyDescent="0.25">
      <c r="A655" s="8" t="s">
        <v>120</v>
      </c>
      <c r="B655" s="8">
        <v>2</v>
      </c>
      <c r="C655" s="8">
        <v>3</v>
      </c>
      <c r="D655" s="8">
        <v>3</v>
      </c>
      <c r="E655" s="8">
        <v>4</v>
      </c>
      <c r="F655" s="8">
        <v>4</v>
      </c>
      <c r="G655" s="8">
        <v>5</v>
      </c>
      <c r="H655" s="8">
        <v>3</v>
      </c>
      <c r="I655" s="8">
        <v>0</v>
      </c>
      <c r="J655" s="8">
        <v>0</v>
      </c>
      <c r="K655" s="8">
        <v>0</v>
      </c>
      <c r="L655" s="8">
        <v>0</v>
      </c>
      <c r="M655" s="8">
        <v>0</v>
      </c>
      <c r="N655" s="8">
        <v>0</v>
      </c>
      <c r="O655" s="8">
        <v>3</v>
      </c>
      <c r="P655" s="8">
        <v>5</v>
      </c>
      <c r="Q655" s="8">
        <v>7</v>
      </c>
      <c r="R655" s="8">
        <v>6</v>
      </c>
      <c r="S655" s="8">
        <v>6</v>
      </c>
      <c r="T655" s="8">
        <v>7</v>
      </c>
      <c r="U655" s="8">
        <v>12</v>
      </c>
      <c r="V655" s="8">
        <v>14</v>
      </c>
      <c r="W655" s="8">
        <v>10</v>
      </c>
      <c r="X655" s="8">
        <v>11</v>
      </c>
      <c r="Y655" s="8">
        <v>14</v>
      </c>
      <c r="Z655" s="8">
        <v>12</v>
      </c>
      <c r="AA655" s="40">
        <v>15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8">
        <v>0</v>
      </c>
      <c r="AQ655" s="8">
        <v>0</v>
      </c>
      <c r="AR655" s="8">
        <v>0</v>
      </c>
      <c r="AS655" s="8">
        <v>0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0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0</v>
      </c>
    </row>
    <row r="656" spans="1:57" s="8" customFormat="1" ht="12" customHeight="1" x14ac:dyDescent="0.25">
      <c r="A656" s="8" t="s">
        <v>121</v>
      </c>
      <c r="B656" s="8">
        <v>3</v>
      </c>
      <c r="C656" s="8">
        <v>4</v>
      </c>
      <c r="D656" s="8">
        <v>4</v>
      </c>
      <c r="E656" s="8">
        <v>5</v>
      </c>
      <c r="F656" s="8">
        <v>6</v>
      </c>
      <c r="G656" s="8">
        <v>7</v>
      </c>
      <c r="H656" s="8">
        <v>10</v>
      </c>
      <c r="I656" s="8">
        <v>6</v>
      </c>
      <c r="J656" s="8">
        <v>7</v>
      </c>
      <c r="K656" s="8">
        <v>9</v>
      </c>
      <c r="L656" s="8">
        <v>11</v>
      </c>
      <c r="M656" s="8">
        <v>12</v>
      </c>
      <c r="N656" s="8">
        <v>13</v>
      </c>
      <c r="O656" s="8">
        <v>14</v>
      </c>
      <c r="P656" s="8">
        <v>16</v>
      </c>
      <c r="Q656" s="8">
        <v>20</v>
      </c>
      <c r="R656" s="8">
        <v>20</v>
      </c>
      <c r="S656" s="8">
        <v>22</v>
      </c>
      <c r="T656" s="8">
        <v>24</v>
      </c>
      <c r="U656" s="8">
        <v>22</v>
      </c>
      <c r="V656" s="8">
        <v>20</v>
      </c>
      <c r="W656" s="8">
        <v>19</v>
      </c>
      <c r="X656" s="8">
        <v>19</v>
      </c>
      <c r="Y656" s="8">
        <v>19</v>
      </c>
      <c r="Z656" s="8">
        <v>20</v>
      </c>
      <c r="AA656" s="40">
        <v>20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0</v>
      </c>
      <c r="AH656" s="8">
        <v>0</v>
      </c>
      <c r="AI656" s="8">
        <v>0</v>
      </c>
      <c r="AJ656" s="8">
        <v>0</v>
      </c>
      <c r="AK656" s="8">
        <v>0</v>
      </c>
      <c r="AL656" s="8">
        <v>0</v>
      </c>
      <c r="AM656" s="8">
        <v>0</v>
      </c>
      <c r="AN656" s="8">
        <v>0</v>
      </c>
      <c r="AO656" s="8">
        <v>0</v>
      </c>
      <c r="AP656" s="8">
        <v>0</v>
      </c>
      <c r="AQ656" s="8">
        <v>0</v>
      </c>
      <c r="AR656" s="8">
        <v>0</v>
      </c>
      <c r="AS656" s="8">
        <v>0</v>
      </c>
      <c r="AT656" s="8">
        <v>0</v>
      </c>
      <c r="AU656" s="8">
        <v>0</v>
      </c>
      <c r="AV656" s="8">
        <v>0</v>
      </c>
      <c r="AW656" s="8">
        <v>0</v>
      </c>
      <c r="AX656" s="8">
        <v>0</v>
      </c>
      <c r="AY656" s="8">
        <v>0</v>
      </c>
      <c r="AZ656" s="8">
        <v>0</v>
      </c>
      <c r="BA656" s="8">
        <v>0</v>
      </c>
      <c r="BB656" s="8">
        <v>0</v>
      </c>
      <c r="BC656" s="8">
        <v>0</v>
      </c>
      <c r="BD656" s="8">
        <v>0</v>
      </c>
      <c r="BE656" s="8">
        <v>0</v>
      </c>
    </row>
    <row r="657" spans="1:57" s="8" customFormat="1" ht="12" customHeight="1" x14ac:dyDescent="0.25">
      <c r="A657" s="8" t="s">
        <v>122</v>
      </c>
      <c r="B657" s="8">
        <v>37</v>
      </c>
      <c r="C657" s="8">
        <v>45</v>
      </c>
      <c r="D657" s="8">
        <v>52</v>
      </c>
      <c r="E657" s="8">
        <v>65</v>
      </c>
      <c r="F657" s="8">
        <v>77</v>
      </c>
      <c r="G657" s="8">
        <v>87</v>
      </c>
      <c r="H657" s="8">
        <v>82</v>
      </c>
      <c r="I657" s="8">
        <v>98</v>
      </c>
      <c r="J657" s="8">
        <v>102</v>
      </c>
      <c r="K657" s="8">
        <v>110</v>
      </c>
      <c r="L657" s="8">
        <v>123</v>
      </c>
      <c r="M657" s="8">
        <v>129</v>
      </c>
      <c r="N657" s="8">
        <v>140</v>
      </c>
      <c r="O657" s="8">
        <v>138</v>
      </c>
      <c r="P657" s="8">
        <v>141</v>
      </c>
      <c r="Q657" s="8">
        <v>145</v>
      </c>
      <c r="R657" s="8">
        <v>144</v>
      </c>
      <c r="S657" s="8">
        <v>154</v>
      </c>
      <c r="T657" s="8">
        <v>158</v>
      </c>
      <c r="U657" s="8">
        <v>156</v>
      </c>
      <c r="V657" s="8">
        <v>159</v>
      </c>
      <c r="W657" s="8">
        <v>163</v>
      </c>
      <c r="X657" s="8">
        <v>169</v>
      </c>
      <c r="Y657" s="8">
        <v>167</v>
      </c>
      <c r="Z657" s="8">
        <v>189</v>
      </c>
      <c r="AA657" s="40">
        <v>182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8">
        <v>0</v>
      </c>
      <c r="AR657" s="8">
        <v>0</v>
      </c>
      <c r="AS657" s="8">
        <v>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0</v>
      </c>
    </row>
    <row r="658" spans="1:57" s="8" customFormat="1" ht="12" customHeight="1" x14ac:dyDescent="0.25">
      <c r="A658" s="8" t="s">
        <v>123</v>
      </c>
      <c r="B658" s="8">
        <v>8</v>
      </c>
      <c r="C658" s="8">
        <v>10</v>
      </c>
      <c r="D658" s="8">
        <v>11</v>
      </c>
      <c r="E658" s="8">
        <v>14</v>
      </c>
      <c r="F658" s="8">
        <v>17</v>
      </c>
      <c r="G658" s="8">
        <v>19</v>
      </c>
      <c r="H658" s="8">
        <v>20</v>
      </c>
      <c r="I658" s="8">
        <v>22</v>
      </c>
      <c r="J658" s="8">
        <v>22</v>
      </c>
      <c r="K658" s="8">
        <v>24</v>
      </c>
      <c r="L658" s="8">
        <v>27</v>
      </c>
      <c r="M658" s="8">
        <v>30</v>
      </c>
      <c r="N658" s="8">
        <v>31</v>
      </c>
      <c r="O658" s="8">
        <v>25</v>
      </c>
      <c r="P658" s="8">
        <v>27</v>
      </c>
      <c r="Q658" s="8">
        <v>20</v>
      </c>
      <c r="R658" s="8">
        <v>17</v>
      </c>
      <c r="S658" s="8">
        <v>19</v>
      </c>
      <c r="T658" s="8">
        <v>21</v>
      </c>
      <c r="U658" s="8">
        <v>23</v>
      </c>
      <c r="V658" s="8">
        <v>25</v>
      </c>
      <c r="W658" s="8">
        <v>24</v>
      </c>
      <c r="X658" s="8">
        <v>23</v>
      </c>
      <c r="Y658" s="8">
        <v>24</v>
      </c>
      <c r="Z658" s="8">
        <v>20</v>
      </c>
      <c r="AA658" s="40">
        <v>19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8">
        <v>0</v>
      </c>
      <c r="AK658" s="8">
        <v>0</v>
      </c>
      <c r="AL658" s="8">
        <v>0</v>
      </c>
      <c r="AM658" s="8">
        <v>0</v>
      </c>
      <c r="AN658" s="8">
        <v>0</v>
      </c>
      <c r="AO658" s="8">
        <v>0</v>
      </c>
      <c r="AP658" s="8">
        <v>0</v>
      </c>
      <c r="AQ658" s="8">
        <v>0</v>
      </c>
      <c r="AR658" s="8">
        <v>0</v>
      </c>
      <c r="AS658" s="8">
        <v>0</v>
      </c>
      <c r="AT658" s="8">
        <v>0</v>
      </c>
      <c r="AU658" s="8">
        <v>0</v>
      </c>
      <c r="AV658" s="8">
        <v>0</v>
      </c>
      <c r="AW658" s="8">
        <v>0</v>
      </c>
      <c r="AX658" s="8">
        <v>0</v>
      </c>
      <c r="AY658" s="8">
        <v>0</v>
      </c>
      <c r="AZ658" s="8">
        <v>0</v>
      </c>
      <c r="BA658" s="8">
        <v>0</v>
      </c>
      <c r="BB658" s="8">
        <v>0</v>
      </c>
      <c r="BC658" s="8">
        <v>0</v>
      </c>
      <c r="BD658" s="8">
        <v>0</v>
      </c>
      <c r="BE658" s="8">
        <v>0</v>
      </c>
    </row>
    <row r="659" spans="1:57" s="8" customFormat="1" ht="12" customHeight="1" x14ac:dyDescent="0.25">
      <c r="A659" s="8" t="s">
        <v>124</v>
      </c>
      <c r="B659" s="8">
        <v>0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1</v>
      </c>
      <c r="S659" s="8">
        <v>1</v>
      </c>
      <c r="T659" s="8">
        <v>1</v>
      </c>
      <c r="U659" s="8">
        <v>1</v>
      </c>
      <c r="V659" s="8">
        <v>1</v>
      </c>
      <c r="W659" s="8">
        <v>1</v>
      </c>
      <c r="X659" s="8">
        <v>1</v>
      </c>
      <c r="Y659" s="8">
        <v>2</v>
      </c>
      <c r="Z659" s="8">
        <v>7</v>
      </c>
      <c r="AA659" s="40">
        <v>6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8">
        <v>0</v>
      </c>
      <c r="AQ659" s="8">
        <v>0</v>
      </c>
      <c r="AR659" s="8">
        <v>0</v>
      </c>
      <c r="AS659" s="8">
        <v>0</v>
      </c>
      <c r="AT659" s="8">
        <v>0</v>
      </c>
      <c r="AU659" s="8">
        <v>0</v>
      </c>
      <c r="AV659" s="8">
        <v>0</v>
      </c>
      <c r="AW659" s="8">
        <v>0</v>
      </c>
      <c r="AX659" s="8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0</v>
      </c>
    </row>
    <row r="660" spans="1:57" s="8" customFormat="1" ht="12" customHeight="1" x14ac:dyDescent="0.25">
      <c r="A660" s="8" t="s">
        <v>125</v>
      </c>
      <c r="B660" s="8">
        <v>9</v>
      </c>
      <c r="C660" s="8">
        <v>11</v>
      </c>
      <c r="D660" s="8">
        <v>13</v>
      </c>
      <c r="E660" s="8">
        <v>16</v>
      </c>
      <c r="F660" s="8">
        <v>20</v>
      </c>
      <c r="G660" s="8">
        <v>22</v>
      </c>
      <c r="H660" s="8">
        <v>24</v>
      </c>
      <c r="I660" s="8">
        <v>24</v>
      </c>
      <c r="J660" s="8">
        <v>27</v>
      </c>
      <c r="K660" s="8">
        <v>27</v>
      </c>
      <c r="L660" s="8">
        <v>25</v>
      </c>
      <c r="M660" s="8">
        <v>27</v>
      </c>
      <c r="N660" s="8">
        <v>32</v>
      </c>
      <c r="O660" s="8">
        <v>32</v>
      </c>
      <c r="P660" s="8">
        <v>31</v>
      </c>
      <c r="Q660" s="8">
        <v>33</v>
      </c>
      <c r="R660" s="8">
        <v>33</v>
      </c>
      <c r="S660" s="8">
        <v>38</v>
      </c>
      <c r="T660" s="8">
        <v>37</v>
      </c>
      <c r="U660" s="8">
        <v>37</v>
      </c>
      <c r="V660" s="8">
        <v>39</v>
      </c>
      <c r="W660" s="8">
        <v>41</v>
      </c>
      <c r="X660" s="8">
        <v>39</v>
      </c>
      <c r="Y660" s="8">
        <v>40</v>
      </c>
      <c r="Z660" s="8">
        <v>35</v>
      </c>
      <c r="AA660" s="40">
        <v>36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>
        <v>0</v>
      </c>
      <c r="AK660" s="8">
        <v>0</v>
      </c>
      <c r="AL660" s="8">
        <v>0</v>
      </c>
      <c r="AM660" s="8">
        <v>0</v>
      </c>
      <c r="AN660" s="8">
        <v>0</v>
      </c>
      <c r="AO660" s="8">
        <v>0</v>
      </c>
      <c r="AP660" s="8">
        <v>0</v>
      </c>
      <c r="AQ660" s="8">
        <v>0</v>
      </c>
      <c r="AR660" s="8">
        <v>0</v>
      </c>
      <c r="AS660" s="8">
        <v>0</v>
      </c>
      <c r="AT660" s="8">
        <v>0</v>
      </c>
      <c r="AU660" s="8">
        <v>0</v>
      </c>
      <c r="AV660" s="8">
        <v>0</v>
      </c>
      <c r="AW660" s="8">
        <v>0</v>
      </c>
      <c r="AX660" s="8">
        <v>0</v>
      </c>
      <c r="AY660" s="8">
        <v>0</v>
      </c>
      <c r="AZ660" s="8">
        <v>0</v>
      </c>
      <c r="BA660" s="8">
        <v>0</v>
      </c>
      <c r="BB660" s="8">
        <v>0</v>
      </c>
      <c r="BC660" s="8">
        <v>0</v>
      </c>
      <c r="BD660" s="8">
        <v>0</v>
      </c>
      <c r="BE660" s="8">
        <v>0</v>
      </c>
    </row>
    <row r="661" spans="1:57" s="8" customFormat="1" ht="12" customHeight="1" x14ac:dyDescent="0.25">
      <c r="A661" s="8" t="s">
        <v>126</v>
      </c>
      <c r="B661" s="8">
        <v>0</v>
      </c>
      <c r="C661" s="8">
        <v>1</v>
      </c>
      <c r="D661" s="8">
        <v>1</v>
      </c>
      <c r="E661" s="8">
        <v>1</v>
      </c>
      <c r="F661" s="8">
        <v>1</v>
      </c>
      <c r="G661" s="8">
        <v>1</v>
      </c>
      <c r="H661" s="8">
        <v>0</v>
      </c>
      <c r="I661" s="8">
        <v>2</v>
      </c>
      <c r="J661" s="8">
        <v>4</v>
      </c>
      <c r="K661" s="8">
        <v>6</v>
      </c>
      <c r="L661" s="8">
        <v>7</v>
      </c>
      <c r="M661" s="8">
        <v>9</v>
      </c>
      <c r="N661" s="8">
        <v>13</v>
      </c>
      <c r="O661" s="8">
        <v>9</v>
      </c>
      <c r="P661" s="8">
        <v>8</v>
      </c>
      <c r="Q661" s="8">
        <v>11</v>
      </c>
      <c r="R661" s="8">
        <v>11</v>
      </c>
      <c r="S661" s="8">
        <v>12</v>
      </c>
      <c r="T661" s="8">
        <v>9</v>
      </c>
      <c r="U661" s="8">
        <v>9</v>
      </c>
      <c r="V661" s="8">
        <v>11</v>
      </c>
      <c r="W661" s="8">
        <v>11</v>
      </c>
      <c r="X661" s="8">
        <v>14</v>
      </c>
      <c r="Y661" s="8">
        <v>16</v>
      </c>
      <c r="Z661" s="8">
        <v>20</v>
      </c>
      <c r="AA661" s="40">
        <v>20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8">
        <v>0</v>
      </c>
      <c r="AQ661" s="8">
        <v>0</v>
      </c>
      <c r="AR661" s="8">
        <v>0</v>
      </c>
      <c r="AS661" s="8">
        <v>0</v>
      </c>
      <c r="AT661" s="8">
        <v>0</v>
      </c>
      <c r="AU661" s="8">
        <v>0</v>
      </c>
      <c r="AV661" s="8">
        <v>0</v>
      </c>
      <c r="AW661" s="8">
        <v>0</v>
      </c>
      <c r="AX661" s="8">
        <v>0</v>
      </c>
      <c r="AY661" s="8">
        <v>0</v>
      </c>
      <c r="AZ661" s="8">
        <v>0</v>
      </c>
      <c r="BA661" s="8">
        <v>0</v>
      </c>
      <c r="BB661" s="8">
        <v>0</v>
      </c>
      <c r="BC661" s="8">
        <v>0</v>
      </c>
      <c r="BD661" s="8">
        <v>0</v>
      </c>
      <c r="BE661" s="8">
        <v>0</v>
      </c>
    </row>
    <row r="662" spans="1:57" s="8" customFormat="1" ht="12" customHeight="1" x14ac:dyDescent="0.25">
      <c r="A662" s="8" t="s">
        <v>127</v>
      </c>
      <c r="B662" s="8">
        <v>0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8">
        <v>2</v>
      </c>
      <c r="P662" s="8">
        <v>5</v>
      </c>
      <c r="Q662" s="8">
        <v>9</v>
      </c>
      <c r="R662" s="8">
        <v>11</v>
      </c>
      <c r="S662" s="8">
        <v>16</v>
      </c>
      <c r="T662" s="8">
        <v>15</v>
      </c>
      <c r="U662" s="8">
        <v>18</v>
      </c>
      <c r="V662" s="8">
        <v>17</v>
      </c>
      <c r="W662" s="8">
        <v>22</v>
      </c>
      <c r="X662" s="8">
        <v>25</v>
      </c>
      <c r="Y662" s="8">
        <v>26</v>
      </c>
      <c r="Z662" s="8">
        <v>27</v>
      </c>
      <c r="AA662" s="40">
        <v>28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  <c r="AK662" s="8">
        <v>0</v>
      </c>
      <c r="AL662" s="8">
        <v>0</v>
      </c>
      <c r="AM662" s="8">
        <v>0</v>
      </c>
      <c r="AN662" s="8">
        <v>0</v>
      </c>
      <c r="AO662" s="8">
        <v>0</v>
      </c>
      <c r="AP662" s="8">
        <v>0</v>
      </c>
      <c r="AQ662" s="8">
        <v>0</v>
      </c>
      <c r="AR662" s="8">
        <v>0</v>
      </c>
      <c r="AS662" s="8">
        <v>0</v>
      </c>
      <c r="AT662" s="8">
        <v>0</v>
      </c>
      <c r="AU662" s="8">
        <v>0</v>
      </c>
      <c r="AV662" s="8">
        <v>0</v>
      </c>
      <c r="AW662" s="8">
        <v>0</v>
      </c>
      <c r="AX662" s="8">
        <v>0</v>
      </c>
      <c r="AY662" s="8">
        <v>0</v>
      </c>
      <c r="AZ662" s="8">
        <v>0</v>
      </c>
      <c r="BA662" s="8">
        <v>0</v>
      </c>
      <c r="BB662" s="8">
        <v>0</v>
      </c>
      <c r="BC662" s="8">
        <v>0</v>
      </c>
      <c r="BD662" s="8">
        <v>0</v>
      </c>
      <c r="BE662" s="8">
        <v>0</v>
      </c>
    </row>
    <row r="663" spans="1:57" s="8" customFormat="1" ht="12" customHeight="1" x14ac:dyDescent="0.25">
      <c r="A663" s="8" t="s">
        <v>128</v>
      </c>
      <c r="B663" s="8">
        <v>7</v>
      </c>
      <c r="C663" s="8">
        <v>9</v>
      </c>
      <c r="D663" s="8">
        <v>10</v>
      </c>
      <c r="E663" s="8">
        <v>13</v>
      </c>
      <c r="F663" s="8">
        <v>15</v>
      </c>
      <c r="G663" s="8">
        <v>17</v>
      </c>
      <c r="H663" s="8">
        <v>22</v>
      </c>
      <c r="I663" s="8">
        <v>25</v>
      </c>
      <c r="J663" s="8">
        <v>28</v>
      </c>
      <c r="K663" s="8">
        <v>34</v>
      </c>
      <c r="L663" s="8">
        <v>39</v>
      </c>
      <c r="M663" s="8">
        <v>52</v>
      </c>
      <c r="N663" s="8">
        <v>65</v>
      </c>
      <c r="O663" s="8">
        <v>71</v>
      </c>
      <c r="P663" s="8">
        <v>72</v>
      </c>
      <c r="Q663" s="8">
        <v>84</v>
      </c>
      <c r="R663" s="8">
        <v>81</v>
      </c>
      <c r="S663" s="8">
        <v>86</v>
      </c>
      <c r="T663" s="8">
        <v>81</v>
      </c>
      <c r="U663" s="8">
        <v>75</v>
      </c>
      <c r="V663" s="8">
        <v>86</v>
      </c>
      <c r="W663" s="8">
        <v>90</v>
      </c>
      <c r="X663" s="8">
        <v>92</v>
      </c>
      <c r="Y663" s="8">
        <v>93</v>
      </c>
      <c r="Z663" s="8">
        <v>84</v>
      </c>
      <c r="AA663" s="40">
        <v>84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8">
        <v>0</v>
      </c>
      <c r="AR663" s="8">
        <v>0</v>
      </c>
      <c r="AS663" s="8">
        <v>0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</row>
    <row r="664" spans="1:57" s="8" customFormat="1" ht="12" customHeight="1" x14ac:dyDescent="0.25">
      <c r="A664" s="8" t="s">
        <v>129</v>
      </c>
      <c r="B664" s="8">
        <v>0</v>
      </c>
      <c r="C664" s="8">
        <v>0</v>
      </c>
      <c r="D664" s="8">
        <v>0</v>
      </c>
      <c r="E664" s="8">
        <v>0</v>
      </c>
      <c r="F664" s="8">
        <v>0</v>
      </c>
      <c r="G664" s="8">
        <v>0</v>
      </c>
      <c r="H664" s="8">
        <v>0</v>
      </c>
      <c r="I664" s="8">
        <v>0</v>
      </c>
      <c r="J664" s="8">
        <v>0</v>
      </c>
      <c r="K664" s="8">
        <v>0</v>
      </c>
      <c r="L664" s="8">
        <v>0</v>
      </c>
      <c r="M664" s="8">
        <v>0</v>
      </c>
      <c r="N664" s="8">
        <v>2</v>
      </c>
      <c r="O664" s="8">
        <v>4</v>
      </c>
      <c r="P664" s="8">
        <v>7</v>
      </c>
      <c r="Q664" s="8">
        <v>7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40">
        <v>0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8">
        <v>0</v>
      </c>
      <c r="AK664" s="8">
        <v>0</v>
      </c>
      <c r="AL664" s="8">
        <v>0</v>
      </c>
      <c r="AM664" s="8">
        <v>0</v>
      </c>
      <c r="AN664" s="8">
        <v>0</v>
      </c>
      <c r="AO664" s="8">
        <v>0</v>
      </c>
      <c r="AP664" s="8">
        <v>0</v>
      </c>
      <c r="AQ664" s="8">
        <v>0</v>
      </c>
      <c r="AR664" s="8">
        <v>0</v>
      </c>
      <c r="AS664" s="8">
        <v>0</v>
      </c>
      <c r="AT664" s="8">
        <v>0</v>
      </c>
      <c r="AU664" s="8">
        <v>0</v>
      </c>
      <c r="AV664" s="8">
        <v>0</v>
      </c>
      <c r="AW664" s="8">
        <v>0</v>
      </c>
      <c r="AX664" s="8">
        <v>0</v>
      </c>
      <c r="AY664" s="8">
        <v>0</v>
      </c>
      <c r="AZ664" s="8">
        <v>0</v>
      </c>
      <c r="BA664" s="8">
        <v>0</v>
      </c>
      <c r="BB664" s="8">
        <v>0</v>
      </c>
      <c r="BC664" s="8">
        <v>0</v>
      </c>
      <c r="BD664" s="8">
        <v>0</v>
      </c>
      <c r="BE664" s="8">
        <v>0</v>
      </c>
    </row>
    <row r="665" spans="1:57" s="8" customFormat="1" ht="12" customHeight="1" x14ac:dyDescent="0.25">
      <c r="A665" s="8" t="s">
        <v>130</v>
      </c>
      <c r="B665" s="8">
        <v>15</v>
      </c>
      <c r="C665" s="8">
        <v>18</v>
      </c>
      <c r="D665" s="8">
        <v>21</v>
      </c>
      <c r="E665" s="8">
        <v>26</v>
      </c>
      <c r="F665" s="8">
        <v>31</v>
      </c>
      <c r="G665" s="8">
        <v>35</v>
      </c>
      <c r="H665" s="8">
        <v>39</v>
      </c>
      <c r="I665" s="8">
        <v>40</v>
      </c>
      <c r="J665" s="8">
        <v>45</v>
      </c>
      <c r="K665" s="8">
        <v>55</v>
      </c>
      <c r="L665" s="8">
        <v>61</v>
      </c>
      <c r="M665" s="8">
        <v>64</v>
      </c>
      <c r="N665" s="8">
        <v>64</v>
      </c>
      <c r="O665" s="8">
        <v>65</v>
      </c>
      <c r="P665" s="8">
        <v>54</v>
      </c>
      <c r="Q665" s="8">
        <v>54</v>
      </c>
      <c r="R665" s="8">
        <v>58</v>
      </c>
      <c r="S665" s="8">
        <v>54</v>
      </c>
      <c r="T665" s="8">
        <v>52</v>
      </c>
      <c r="U665" s="8">
        <v>49</v>
      </c>
      <c r="V665" s="8">
        <v>43</v>
      </c>
      <c r="W665" s="8">
        <v>40</v>
      </c>
      <c r="X665" s="8">
        <v>39</v>
      </c>
      <c r="Y665" s="8">
        <v>40</v>
      </c>
      <c r="Z665" s="8">
        <v>35</v>
      </c>
      <c r="AA665" s="40">
        <v>40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8">
        <v>0</v>
      </c>
      <c r="AR665" s="8">
        <v>0</v>
      </c>
      <c r="AS665" s="8">
        <v>0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</row>
    <row r="666" spans="1:57" s="8" customFormat="1" ht="12" customHeight="1" x14ac:dyDescent="0.25">
      <c r="A666" s="8" t="s">
        <v>131</v>
      </c>
      <c r="B666" s="8">
        <v>5</v>
      </c>
      <c r="C666" s="8">
        <v>6</v>
      </c>
      <c r="D666" s="8">
        <v>7</v>
      </c>
      <c r="E666" s="8">
        <v>9</v>
      </c>
      <c r="F666" s="8">
        <v>11</v>
      </c>
      <c r="G666" s="8">
        <v>12</v>
      </c>
      <c r="H666" s="8">
        <v>10</v>
      </c>
      <c r="I666" s="8">
        <v>10</v>
      </c>
      <c r="J666" s="8">
        <v>14</v>
      </c>
      <c r="K666" s="8">
        <v>17</v>
      </c>
      <c r="L666" s="8">
        <v>21</v>
      </c>
      <c r="M666" s="8">
        <v>24</v>
      </c>
      <c r="N666" s="8">
        <v>31</v>
      </c>
      <c r="O666" s="8">
        <v>33</v>
      </c>
      <c r="P666" s="8">
        <v>39</v>
      </c>
      <c r="Q666" s="8">
        <v>43</v>
      </c>
      <c r="R666" s="8">
        <v>43</v>
      </c>
      <c r="S666" s="8">
        <v>50</v>
      </c>
      <c r="T666" s="8">
        <v>58</v>
      </c>
      <c r="U666" s="8">
        <v>60</v>
      </c>
      <c r="V666" s="8">
        <v>71</v>
      </c>
      <c r="W666" s="8">
        <v>69</v>
      </c>
      <c r="X666" s="8">
        <v>73</v>
      </c>
      <c r="Y666" s="8">
        <v>70</v>
      </c>
      <c r="Z666" s="8">
        <v>78</v>
      </c>
      <c r="AA666" s="40">
        <v>74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8">
        <v>0</v>
      </c>
      <c r="AQ666" s="8">
        <v>0</v>
      </c>
      <c r="AR666" s="8">
        <v>0</v>
      </c>
      <c r="AS666" s="8">
        <v>0</v>
      </c>
      <c r="AT666" s="8">
        <v>0</v>
      </c>
      <c r="AU666" s="8">
        <v>0</v>
      </c>
      <c r="AV666" s="8">
        <v>0</v>
      </c>
      <c r="AW666" s="8">
        <v>0</v>
      </c>
      <c r="AX666" s="8">
        <v>0</v>
      </c>
      <c r="AY666" s="8">
        <v>0</v>
      </c>
      <c r="AZ666" s="8">
        <v>0</v>
      </c>
      <c r="BA666" s="8">
        <v>0</v>
      </c>
      <c r="BB666" s="8">
        <v>0</v>
      </c>
      <c r="BC666" s="8">
        <v>0</v>
      </c>
      <c r="BD666" s="8">
        <v>0</v>
      </c>
      <c r="BE666" s="8">
        <v>0</v>
      </c>
    </row>
    <row r="667" spans="1:57" s="8" customFormat="1" ht="12" customHeight="1" x14ac:dyDescent="0.25">
      <c r="A667" s="8" t="s">
        <v>132</v>
      </c>
      <c r="B667" s="8">
        <v>4</v>
      </c>
      <c r="C667" s="8">
        <v>5</v>
      </c>
      <c r="D667" s="8">
        <v>6</v>
      </c>
      <c r="E667" s="8">
        <v>7</v>
      </c>
      <c r="F667" s="8">
        <v>9</v>
      </c>
      <c r="G667" s="8">
        <v>10</v>
      </c>
      <c r="H667" s="8">
        <v>9</v>
      </c>
      <c r="I667" s="8">
        <v>13</v>
      </c>
      <c r="J667" s="8">
        <v>15</v>
      </c>
      <c r="K667" s="8">
        <v>17</v>
      </c>
      <c r="L667" s="8">
        <v>18</v>
      </c>
      <c r="M667" s="8">
        <v>16</v>
      </c>
      <c r="N667" s="8">
        <v>15</v>
      </c>
      <c r="O667" s="8">
        <v>9</v>
      </c>
      <c r="P667" s="8">
        <v>7</v>
      </c>
      <c r="Q667" s="8">
        <v>8</v>
      </c>
      <c r="R667" s="8">
        <v>9</v>
      </c>
      <c r="S667" s="8">
        <v>11</v>
      </c>
      <c r="T667" s="8">
        <v>12</v>
      </c>
      <c r="U667" s="8">
        <v>16</v>
      </c>
      <c r="V667" s="8">
        <v>17</v>
      </c>
      <c r="W667" s="8">
        <v>15</v>
      </c>
      <c r="X667" s="8">
        <v>16</v>
      </c>
      <c r="Y667" s="8">
        <v>20</v>
      </c>
      <c r="Z667" s="8">
        <v>15</v>
      </c>
      <c r="AA667" s="40">
        <v>14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8">
        <v>0</v>
      </c>
      <c r="AQ667" s="8">
        <v>0</v>
      </c>
      <c r="AR667" s="8">
        <v>0</v>
      </c>
      <c r="AS667" s="8">
        <v>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</row>
    <row r="668" spans="1:57" s="8" customFormat="1" ht="12" customHeight="1" x14ac:dyDescent="0.25">
      <c r="A668" s="8" t="s">
        <v>133</v>
      </c>
      <c r="B668" s="8">
        <v>1</v>
      </c>
      <c r="C668" s="8">
        <v>1</v>
      </c>
      <c r="D668" s="8">
        <v>1</v>
      </c>
      <c r="E668" s="8">
        <v>1</v>
      </c>
      <c r="F668" s="8">
        <v>2</v>
      </c>
      <c r="G668" s="8">
        <v>2</v>
      </c>
      <c r="H668" s="8">
        <v>3</v>
      </c>
      <c r="I668" s="8">
        <v>4</v>
      </c>
      <c r="J668" s="8">
        <v>4</v>
      </c>
      <c r="K668" s="8">
        <v>3</v>
      </c>
      <c r="L668" s="8">
        <v>4</v>
      </c>
      <c r="M668" s="8">
        <v>7</v>
      </c>
      <c r="N668" s="8">
        <v>8</v>
      </c>
      <c r="O668" s="8">
        <v>6</v>
      </c>
      <c r="P668" s="8">
        <v>4</v>
      </c>
      <c r="Q668" s="8">
        <v>7</v>
      </c>
      <c r="R668" s="8">
        <v>6</v>
      </c>
      <c r="S668" s="8">
        <v>6</v>
      </c>
      <c r="T668" s="8">
        <v>5</v>
      </c>
      <c r="U668" s="8">
        <v>6</v>
      </c>
      <c r="V668" s="8">
        <v>6</v>
      </c>
      <c r="W668" s="8">
        <v>5</v>
      </c>
      <c r="X668" s="8">
        <v>4</v>
      </c>
      <c r="Y668" s="8">
        <v>4</v>
      </c>
      <c r="Z668" s="8">
        <v>3</v>
      </c>
      <c r="AA668" s="40">
        <v>3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>
        <v>0</v>
      </c>
      <c r="AK668" s="8">
        <v>0</v>
      </c>
      <c r="AL668" s="8">
        <v>0</v>
      </c>
      <c r="AM668" s="8">
        <v>0</v>
      </c>
      <c r="AN668" s="8">
        <v>0</v>
      </c>
      <c r="AO668" s="8">
        <v>0</v>
      </c>
      <c r="AP668" s="8">
        <v>0</v>
      </c>
      <c r="AQ668" s="8">
        <v>0</v>
      </c>
      <c r="AR668" s="8">
        <v>0</v>
      </c>
      <c r="AS668" s="8">
        <v>0</v>
      </c>
      <c r="AT668" s="8">
        <v>0</v>
      </c>
      <c r="AU668" s="8">
        <v>0</v>
      </c>
      <c r="AV668" s="8">
        <v>0</v>
      </c>
      <c r="AW668" s="8">
        <v>0</v>
      </c>
      <c r="AX668" s="8">
        <v>0</v>
      </c>
      <c r="AY668" s="8">
        <v>0</v>
      </c>
      <c r="AZ668" s="8">
        <v>0</v>
      </c>
      <c r="BA668" s="8">
        <v>0</v>
      </c>
      <c r="BB668" s="8">
        <v>0</v>
      </c>
      <c r="BC668" s="8">
        <v>0</v>
      </c>
      <c r="BD668" s="8">
        <v>0</v>
      </c>
      <c r="BE668" s="8">
        <v>0</v>
      </c>
    </row>
    <row r="669" spans="1:57" s="8" customFormat="1" ht="12" customHeight="1" x14ac:dyDescent="0.25">
      <c r="A669" s="8" t="s">
        <v>134</v>
      </c>
      <c r="B669" s="8">
        <v>1</v>
      </c>
      <c r="C669" s="8">
        <v>1</v>
      </c>
      <c r="D669" s="8">
        <v>1</v>
      </c>
      <c r="E669" s="8">
        <v>1</v>
      </c>
      <c r="F669" s="8">
        <v>2</v>
      </c>
      <c r="G669" s="8">
        <v>2</v>
      </c>
      <c r="H669" s="8">
        <v>2</v>
      </c>
      <c r="I669" s="8">
        <v>6</v>
      </c>
      <c r="J669" s="8">
        <v>6</v>
      </c>
      <c r="K669" s="8">
        <v>8</v>
      </c>
      <c r="L669" s="8">
        <v>8</v>
      </c>
      <c r="M669" s="8">
        <v>7</v>
      </c>
      <c r="N669" s="8">
        <v>7</v>
      </c>
      <c r="O669" s="8">
        <v>6</v>
      </c>
      <c r="P669" s="8">
        <v>6</v>
      </c>
      <c r="Q669" s="8">
        <v>7</v>
      </c>
      <c r="R669" s="8">
        <v>4</v>
      </c>
      <c r="S669" s="8">
        <v>5</v>
      </c>
      <c r="T669" s="8">
        <v>5</v>
      </c>
      <c r="U669" s="8">
        <v>5</v>
      </c>
      <c r="V669" s="8">
        <v>6</v>
      </c>
      <c r="W669" s="8">
        <v>6</v>
      </c>
      <c r="X669" s="8">
        <v>7</v>
      </c>
      <c r="Y669" s="8">
        <v>4</v>
      </c>
      <c r="Z669" s="8">
        <v>4</v>
      </c>
      <c r="AA669" s="40">
        <v>4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8">
        <v>0</v>
      </c>
      <c r="AR669" s="8">
        <v>0</v>
      </c>
      <c r="AS669" s="8">
        <v>0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</row>
    <row r="670" spans="1:57" s="8" customFormat="1" ht="12" customHeight="1" x14ac:dyDescent="0.25">
      <c r="A670" s="8" t="s">
        <v>135</v>
      </c>
      <c r="B670" s="8">
        <v>1</v>
      </c>
      <c r="C670" s="8">
        <v>1</v>
      </c>
      <c r="D670" s="8">
        <v>1</v>
      </c>
      <c r="E670" s="8">
        <v>1</v>
      </c>
      <c r="F670" s="8">
        <v>1</v>
      </c>
      <c r="G670" s="8">
        <v>1</v>
      </c>
      <c r="H670" s="8">
        <v>0</v>
      </c>
      <c r="I670" s="8">
        <v>0</v>
      </c>
      <c r="J670" s="8">
        <v>0</v>
      </c>
      <c r="K670" s="8">
        <v>0</v>
      </c>
      <c r="L670" s="8">
        <v>1</v>
      </c>
      <c r="M670" s="8">
        <v>1</v>
      </c>
      <c r="N670" s="8">
        <v>0</v>
      </c>
      <c r="O670" s="8">
        <v>0</v>
      </c>
      <c r="P670" s="8">
        <v>28</v>
      </c>
      <c r="Q670" s="8">
        <v>29</v>
      </c>
      <c r="R670" s="8">
        <v>35</v>
      </c>
      <c r="S670" s="8">
        <v>37</v>
      </c>
      <c r="T670" s="8">
        <v>40</v>
      </c>
      <c r="U670" s="8">
        <v>41</v>
      </c>
      <c r="V670" s="8">
        <v>48</v>
      </c>
      <c r="W670" s="8">
        <v>46</v>
      </c>
      <c r="X670" s="8">
        <v>47</v>
      </c>
      <c r="Y670" s="8">
        <v>51</v>
      </c>
      <c r="Z670" s="8">
        <v>44</v>
      </c>
      <c r="AA670" s="40">
        <v>30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  <c r="AK670" s="8">
        <v>0</v>
      </c>
      <c r="AL670" s="8">
        <v>0</v>
      </c>
      <c r="AM670" s="8">
        <v>0</v>
      </c>
      <c r="AN670" s="8">
        <v>0</v>
      </c>
      <c r="AO670" s="8">
        <v>0</v>
      </c>
      <c r="AP670" s="8">
        <v>0</v>
      </c>
      <c r="AQ670" s="8">
        <v>0</v>
      </c>
      <c r="AR670" s="8">
        <v>0</v>
      </c>
      <c r="AS670" s="8">
        <v>0</v>
      </c>
      <c r="AT670" s="8">
        <v>0</v>
      </c>
      <c r="AU670" s="8">
        <v>0</v>
      </c>
      <c r="AV670" s="8">
        <v>0</v>
      </c>
      <c r="AW670" s="8">
        <v>0</v>
      </c>
      <c r="AX670" s="8">
        <v>0</v>
      </c>
      <c r="AY670" s="8">
        <v>0</v>
      </c>
      <c r="AZ670" s="8">
        <v>0</v>
      </c>
      <c r="BA670" s="8">
        <v>0</v>
      </c>
      <c r="BB670" s="8">
        <v>0</v>
      </c>
      <c r="BC670" s="8">
        <v>0</v>
      </c>
      <c r="BD670" s="8">
        <v>0</v>
      </c>
      <c r="BE670" s="8">
        <v>0</v>
      </c>
    </row>
    <row r="671" spans="1:57" s="8" customFormat="1" ht="12" customHeight="1" x14ac:dyDescent="0.25">
      <c r="A671" s="8" t="s">
        <v>136</v>
      </c>
      <c r="B671" s="8">
        <v>0</v>
      </c>
      <c r="C671" s="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6</v>
      </c>
      <c r="Q671" s="8">
        <v>7</v>
      </c>
      <c r="R671" s="8">
        <v>7</v>
      </c>
      <c r="S671" s="8">
        <v>10</v>
      </c>
      <c r="T671" s="8">
        <v>10</v>
      </c>
      <c r="U671" s="8">
        <v>9</v>
      </c>
      <c r="V671" s="8">
        <v>9</v>
      </c>
      <c r="W671" s="8">
        <v>12</v>
      </c>
      <c r="X671" s="8">
        <v>14</v>
      </c>
      <c r="Y671" s="8">
        <v>17</v>
      </c>
      <c r="Z671" s="8">
        <v>15</v>
      </c>
      <c r="AA671" s="40">
        <v>10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8">
        <v>0</v>
      </c>
      <c r="AR671" s="8">
        <v>0</v>
      </c>
      <c r="AS671" s="8">
        <v>0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</row>
    <row r="672" spans="1:57" s="8" customFormat="1" ht="12" customHeight="1" x14ac:dyDescent="0.25">
      <c r="A672" s="8" t="s">
        <v>137</v>
      </c>
      <c r="B672" s="8">
        <v>0</v>
      </c>
      <c r="C672" s="8">
        <v>0</v>
      </c>
      <c r="D672" s="8">
        <v>0</v>
      </c>
      <c r="E672" s="8">
        <v>0</v>
      </c>
      <c r="F672" s="8">
        <v>0</v>
      </c>
      <c r="G672" s="8">
        <v>0</v>
      </c>
      <c r="H672" s="8">
        <v>0</v>
      </c>
      <c r="I672" s="8">
        <v>0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8">
        <v>2</v>
      </c>
      <c r="P672" s="8">
        <v>8</v>
      </c>
      <c r="Q672" s="8">
        <v>3</v>
      </c>
      <c r="R672" s="8">
        <v>3</v>
      </c>
      <c r="S672" s="8">
        <v>3</v>
      </c>
      <c r="T672" s="8">
        <v>3</v>
      </c>
      <c r="U672" s="8">
        <v>3</v>
      </c>
      <c r="V672" s="8">
        <v>5</v>
      </c>
      <c r="W672" s="8">
        <v>5</v>
      </c>
      <c r="X672" s="8">
        <v>6</v>
      </c>
      <c r="Y672" s="8">
        <v>7</v>
      </c>
      <c r="Z672" s="8">
        <v>7</v>
      </c>
      <c r="AA672" s="40">
        <v>7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8">
        <v>0</v>
      </c>
      <c r="AK672" s="8">
        <v>0</v>
      </c>
      <c r="AL672" s="8">
        <v>0</v>
      </c>
      <c r="AM672" s="8">
        <v>0</v>
      </c>
      <c r="AN672" s="8">
        <v>0</v>
      </c>
      <c r="AO672" s="8">
        <v>0</v>
      </c>
      <c r="AP672" s="8">
        <v>0</v>
      </c>
      <c r="AQ672" s="8">
        <v>0</v>
      </c>
      <c r="AR672" s="8">
        <v>0</v>
      </c>
      <c r="AS672" s="8">
        <v>0</v>
      </c>
      <c r="AT672" s="8">
        <v>0</v>
      </c>
      <c r="AU672" s="8">
        <v>0</v>
      </c>
      <c r="AV672" s="8">
        <v>0</v>
      </c>
      <c r="AW672" s="8">
        <v>0</v>
      </c>
      <c r="AX672" s="8">
        <v>0</v>
      </c>
      <c r="AY672" s="8">
        <v>0</v>
      </c>
      <c r="AZ672" s="8">
        <v>0</v>
      </c>
      <c r="BA672" s="8">
        <v>0</v>
      </c>
      <c r="BB672" s="8">
        <v>0</v>
      </c>
      <c r="BC672" s="8">
        <v>0</v>
      </c>
      <c r="BD672" s="8">
        <v>0</v>
      </c>
      <c r="BE672" s="8">
        <v>0</v>
      </c>
    </row>
    <row r="673" spans="1:59" s="8" customFormat="1" ht="12" customHeight="1" x14ac:dyDescent="0.25">
      <c r="A673" s="8" t="s">
        <v>138</v>
      </c>
      <c r="B673" s="8">
        <v>20</v>
      </c>
      <c r="C673" s="8">
        <v>19</v>
      </c>
      <c r="D673" s="8">
        <v>19</v>
      </c>
      <c r="E673" s="8">
        <v>19</v>
      </c>
      <c r="F673" s="8">
        <v>19</v>
      </c>
      <c r="G673" s="8">
        <v>20</v>
      </c>
      <c r="H673" s="8">
        <v>20</v>
      </c>
      <c r="I673" s="8">
        <v>20</v>
      </c>
      <c r="J673" s="8">
        <v>22</v>
      </c>
      <c r="K673" s="8">
        <v>22</v>
      </c>
      <c r="L673" s="8">
        <v>22</v>
      </c>
      <c r="M673" s="8">
        <v>25</v>
      </c>
      <c r="N673" s="8">
        <v>25</v>
      </c>
      <c r="O673" s="8">
        <v>25</v>
      </c>
      <c r="P673" s="8">
        <v>109</v>
      </c>
      <c r="Q673" s="8">
        <v>108</v>
      </c>
      <c r="R673" s="8">
        <v>102</v>
      </c>
      <c r="S673" s="8">
        <v>96</v>
      </c>
      <c r="T673" s="8">
        <v>100</v>
      </c>
      <c r="U673" s="8">
        <v>100</v>
      </c>
      <c r="V673" s="8">
        <v>99</v>
      </c>
      <c r="W673" s="8">
        <v>95</v>
      </c>
      <c r="X673" s="8">
        <v>93</v>
      </c>
      <c r="Y673" s="8">
        <v>83</v>
      </c>
      <c r="Z673" s="8">
        <v>104</v>
      </c>
      <c r="AA673" s="40">
        <v>77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8">
        <v>0</v>
      </c>
      <c r="AR673" s="8">
        <v>0</v>
      </c>
      <c r="AS673" s="8">
        <v>0</v>
      </c>
      <c r="AT673" s="8">
        <v>0</v>
      </c>
      <c r="AU673" s="8">
        <v>0</v>
      </c>
      <c r="AV673" s="8">
        <v>0</v>
      </c>
      <c r="AW673" s="8">
        <v>0</v>
      </c>
      <c r="AX673" s="8">
        <v>0</v>
      </c>
      <c r="AY673" s="8">
        <v>0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</row>
    <row r="674" spans="1:59" s="8" customFormat="1" ht="12" customHeight="1" x14ac:dyDescent="0.25">
      <c r="A674" s="8" t="s">
        <v>139</v>
      </c>
      <c r="B674" s="8">
        <v>0</v>
      </c>
      <c r="C674" s="8">
        <v>0</v>
      </c>
      <c r="D674" s="8">
        <v>0</v>
      </c>
      <c r="E674" s="8">
        <v>0</v>
      </c>
      <c r="F674" s="8">
        <v>0</v>
      </c>
      <c r="G674" s="8">
        <v>0</v>
      </c>
      <c r="H674" s="8">
        <v>0</v>
      </c>
      <c r="I674" s="8">
        <v>0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4</v>
      </c>
      <c r="AA674" s="40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  <c r="AK674" s="8">
        <v>0</v>
      </c>
      <c r="AL674" s="8">
        <v>0</v>
      </c>
      <c r="AM674" s="8">
        <v>0</v>
      </c>
      <c r="AN674" s="8">
        <v>0</v>
      </c>
      <c r="AO674" s="8">
        <v>0</v>
      </c>
      <c r="AP674" s="8">
        <v>0</v>
      </c>
      <c r="AQ674" s="8">
        <v>0</v>
      </c>
      <c r="AR674" s="8">
        <v>0</v>
      </c>
      <c r="AS674" s="8">
        <v>0</v>
      </c>
      <c r="AT674" s="8">
        <v>0</v>
      </c>
      <c r="AU674" s="8">
        <v>0</v>
      </c>
      <c r="AV674" s="8">
        <v>0</v>
      </c>
      <c r="AW674" s="8">
        <v>0</v>
      </c>
      <c r="AX674" s="8">
        <v>0</v>
      </c>
      <c r="AY674" s="8">
        <v>0</v>
      </c>
      <c r="AZ674" s="8">
        <v>0</v>
      </c>
      <c r="BA674" s="8">
        <v>0</v>
      </c>
      <c r="BB674" s="8">
        <v>0</v>
      </c>
      <c r="BC674" s="8">
        <v>0</v>
      </c>
      <c r="BD674" s="8">
        <v>0</v>
      </c>
      <c r="BE674" s="8">
        <v>0</v>
      </c>
    </row>
    <row r="675" spans="1:59" s="8" customFormat="1" ht="12" customHeight="1" x14ac:dyDescent="0.25">
      <c r="A675" s="8" t="s">
        <v>140</v>
      </c>
      <c r="B675" s="8">
        <v>5</v>
      </c>
      <c r="C675" s="8">
        <v>5</v>
      </c>
      <c r="D675" s="8">
        <v>5</v>
      </c>
      <c r="E675" s="8">
        <v>5</v>
      </c>
      <c r="F675" s="8">
        <v>5</v>
      </c>
      <c r="G675" s="8">
        <v>5</v>
      </c>
      <c r="H675" s="8">
        <v>3</v>
      </c>
      <c r="I675" s="8">
        <v>3</v>
      </c>
      <c r="J675" s="8">
        <v>3</v>
      </c>
      <c r="K675" s="8">
        <v>3</v>
      </c>
      <c r="L675" s="8">
        <v>4</v>
      </c>
      <c r="M675" s="8">
        <v>1</v>
      </c>
      <c r="N675" s="8">
        <v>3</v>
      </c>
      <c r="O675" s="8">
        <v>2</v>
      </c>
      <c r="P675" s="8">
        <v>6</v>
      </c>
      <c r="Q675" s="8">
        <v>6</v>
      </c>
      <c r="R675" s="8">
        <v>6</v>
      </c>
      <c r="S675" s="8">
        <v>6</v>
      </c>
      <c r="T675" s="8">
        <v>6</v>
      </c>
      <c r="U675" s="8">
        <v>6</v>
      </c>
      <c r="V675" s="8">
        <v>6</v>
      </c>
      <c r="W675" s="8">
        <v>8</v>
      </c>
      <c r="X675" s="8">
        <v>9</v>
      </c>
      <c r="Y675" s="8">
        <v>12</v>
      </c>
      <c r="Z675" s="8">
        <v>12</v>
      </c>
      <c r="AA675" s="40">
        <v>11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8">
        <v>0</v>
      </c>
      <c r="AR675" s="8">
        <v>0</v>
      </c>
      <c r="AS675" s="8">
        <v>0</v>
      </c>
      <c r="AT675" s="8">
        <v>0</v>
      </c>
      <c r="AU675" s="8">
        <v>0</v>
      </c>
      <c r="AV675" s="8">
        <v>0</v>
      </c>
      <c r="AW675" s="8">
        <v>0</v>
      </c>
      <c r="AX675" s="8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</row>
    <row r="676" spans="1:59" s="8" customFormat="1" ht="12" customHeight="1" x14ac:dyDescent="0.25">
      <c r="A676" s="8" t="s">
        <v>141</v>
      </c>
      <c r="B676" s="8">
        <v>0</v>
      </c>
      <c r="C676" s="8">
        <v>0</v>
      </c>
      <c r="D676" s="8">
        <v>0</v>
      </c>
      <c r="E676" s="8">
        <v>0</v>
      </c>
      <c r="F676" s="8">
        <v>0</v>
      </c>
      <c r="G676" s="8">
        <v>0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40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  <c r="AK676" s="8">
        <v>0</v>
      </c>
      <c r="AL676" s="8">
        <v>0</v>
      </c>
      <c r="AM676" s="8">
        <v>0</v>
      </c>
      <c r="AN676" s="8">
        <v>0</v>
      </c>
      <c r="AO676" s="8">
        <v>0</v>
      </c>
      <c r="AP676" s="8">
        <v>0</v>
      </c>
      <c r="AQ676" s="8">
        <v>0</v>
      </c>
      <c r="AR676" s="8">
        <v>0</v>
      </c>
      <c r="AS676" s="8">
        <v>0</v>
      </c>
      <c r="AT676" s="8">
        <v>0</v>
      </c>
      <c r="AU676" s="8">
        <v>0</v>
      </c>
      <c r="AV676" s="8">
        <v>0</v>
      </c>
      <c r="AW676" s="8">
        <v>0</v>
      </c>
      <c r="AX676" s="8">
        <v>0</v>
      </c>
      <c r="AY676" s="8">
        <v>0</v>
      </c>
      <c r="AZ676" s="8">
        <v>0</v>
      </c>
      <c r="BA676" s="8">
        <v>0</v>
      </c>
      <c r="BB676" s="8">
        <v>0</v>
      </c>
      <c r="BC676" s="8">
        <v>0</v>
      </c>
      <c r="BD676" s="8">
        <v>0</v>
      </c>
      <c r="BE676" s="8">
        <v>0</v>
      </c>
    </row>
    <row r="677" spans="1:59" s="8" customFormat="1" ht="12" customHeight="1" x14ac:dyDescent="0.25">
      <c r="A677" s="8" t="s">
        <v>142</v>
      </c>
      <c r="B677" s="8">
        <v>0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1</v>
      </c>
      <c r="R677" s="8">
        <v>1</v>
      </c>
      <c r="S677" s="8">
        <v>1</v>
      </c>
      <c r="T677" s="8">
        <v>1</v>
      </c>
      <c r="U677" s="8">
        <v>1</v>
      </c>
      <c r="V677" s="8">
        <v>1</v>
      </c>
      <c r="W677" s="8">
        <v>1</v>
      </c>
      <c r="X677" s="8">
        <v>1</v>
      </c>
      <c r="Y677" s="8">
        <v>1</v>
      </c>
      <c r="Z677" s="8">
        <v>0</v>
      </c>
      <c r="AA677" s="40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8">
        <v>0</v>
      </c>
      <c r="AQ677" s="8">
        <v>0</v>
      </c>
      <c r="AR677" s="8">
        <v>0</v>
      </c>
      <c r="AS677" s="8">
        <v>0</v>
      </c>
      <c r="AT677" s="8">
        <v>0</v>
      </c>
      <c r="AU677" s="8">
        <v>0</v>
      </c>
      <c r="AV677" s="8">
        <v>0</v>
      </c>
      <c r="AW677" s="8">
        <v>0</v>
      </c>
      <c r="AX677" s="8">
        <v>0</v>
      </c>
      <c r="AY677" s="8">
        <v>0</v>
      </c>
      <c r="AZ677" s="8">
        <v>0</v>
      </c>
      <c r="BA677" s="8">
        <v>0</v>
      </c>
      <c r="BB677" s="8">
        <v>0</v>
      </c>
      <c r="BC677" s="8">
        <v>0</v>
      </c>
      <c r="BD677" s="8">
        <v>0</v>
      </c>
      <c r="BE677" s="8">
        <v>0</v>
      </c>
    </row>
    <row r="678" spans="1:59" s="8" customFormat="1" ht="12" customHeight="1" x14ac:dyDescent="0.25">
      <c r="A678" s="8" t="s">
        <v>143</v>
      </c>
      <c r="B678" s="8">
        <v>0</v>
      </c>
      <c r="C678" s="8">
        <v>0</v>
      </c>
      <c r="D678" s="8">
        <v>0</v>
      </c>
      <c r="E678" s="8">
        <v>0</v>
      </c>
      <c r="F678" s="8">
        <v>0</v>
      </c>
      <c r="G678" s="8">
        <v>0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3</v>
      </c>
      <c r="S678" s="8">
        <v>2</v>
      </c>
      <c r="T678" s="8">
        <v>1</v>
      </c>
      <c r="U678" s="8">
        <v>1</v>
      </c>
      <c r="V678" s="8">
        <v>1</v>
      </c>
      <c r="W678" s="8">
        <v>2</v>
      </c>
      <c r="X678" s="8">
        <v>2</v>
      </c>
      <c r="Y678" s="8">
        <v>3</v>
      </c>
      <c r="Z678" s="8">
        <v>0</v>
      </c>
      <c r="AA678" s="40">
        <v>6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8">
        <v>0</v>
      </c>
      <c r="AK678" s="8">
        <v>0</v>
      </c>
      <c r="AL678" s="8">
        <v>0</v>
      </c>
      <c r="AM678" s="8">
        <v>0</v>
      </c>
      <c r="AN678" s="8">
        <v>0</v>
      </c>
      <c r="AO678" s="8">
        <v>0</v>
      </c>
      <c r="AP678" s="8">
        <v>0</v>
      </c>
      <c r="AQ678" s="8">
        <v>0</v>
      </c>
      <c r="AR678" s="8">
        <v>0</v>
      </c>
      <c r="AS678" s="8">
        <v>0</v>
      </c>
      <c r="AT678" s="8">
        <v>0</v>
      </c>
      <c r="AU678" s="8">
        <v>0</v>
      </c>
      <c r="AV678" s="8">
        <v>0</v>
      </c>
      <c r="AW678" s="8">
        <v>0</v>
      </c>
      <c r="AX678" s="8">
        <v>0</v>
      </c>
      <c r="AY678" s="8">
        <v>0</v>
      </c>
      <c r="AZ678" s="8">
        <v>0</v>
      </c>
      <c r="BA678" s="8">
        <v>0</v>
      </c>
      <c r="BB678" s="8">
        <v>0</v>
      </c>
      <c r="BC678" s="8">
        <v>0</v>
      </c>
      <c r="BD678" s="8">
        <v>0</v>
      </c>
      <c r="BE678" s="8">
        <v>0</v>
      </c>
    </row>
    <row r="679" spans="1:59" s="8" customFormat="1" ht="12" customHeight="1" x14ac:dyDescent="0.25">
      <c r="A679" s="8" t="s">
        <v>144</v>
      </c>
      <c r="B679" s="8">
        <v>0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40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8">
        <v>0</v>
      </c>
      <c r="AR679" s="8">
        <v>0</v>
      </c>
      <c r="AS679" s="8">
        <v>0</v>
      </c>
      <c r="AT679" s="8">
        <v>0</v>
      </c>
      <c r="AU679" s="8">
        <v>0</v>
      </c>
      <c r="AV679" s="8">
        <v>0</v>
      </c>
      <c r="AW679" s="8">
        <v>0</v>
      </c>
      <c r="AX679" s="8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</row>
    <row r="680" spans="1:59" s="8" customFormat="1" ht="12" customHeight="1" x14ac:dyDescent="0.25">
      <c r="A680" s="8" t="s">
        <v>145</v>
      </c>
      <c r="B680" s="8">
        <v>0</v>
      </c>
      <c r="C680" s="8">
        <v>0</v>
      </c>
      <c r="D680" s="8">
        <v>0</v>
      </c>
      <c r="E680" s="8">
        <v>0</v>
      </c>
      <c r="F680" s="8">
        <v>0</v>
      </c>
      <c r="G680" s="8">
        <v>0</v>
      </c>
      <c r="H680" s="8">
        <v>0</v>
      </c>
      <c r="I680" s="8">
        <v>0</v>
      </c>
      <c r="J680" s="8">
        <v>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1</v>
      </c>
      <c r="S680" s="8">
        <v>1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40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  <c r="AK680" s="8">
        <v>0</v>
      </c>
      <c r="AL680" s="8">
        <v>0</v>
      </c>
      <c r="AM680" s="8">
        <v>0</v>
      </c>
      <c r="AN680" s="8">
        <v>0</v>
      </c>
      <c r="AO680" s="8">
        <v>0</v>
      </c>
      <c r="AP680" s="8">
        <v>0</v>
      </c>
      <c r="AQ680" s="8">
        <v>0</v>
      </c>
      <c r="AR680" s="8">
        <v>0</v>
      </c>
      <c r="AS680" s="8">
        <v>0</v>
      </c>
      <c r="AT680" s="8">
        <v>0</v>
      </c>
      <c r="AU680" s="8">
        <v>0</v>
      </c>
      <c r="AV680" s="8">
        <v>0</v>
      </c>
      <c r="AW680" s="8">
        <v>0</v>
      </c>
      <c r="AX680" s="8">
        <v>0</v>
      </c>
      <c r="AY680" s="8">
        <v>0</v>
      </c>
      <c r="AZ680" s="8">
        <v>0</v>
      </c>
      <c r="BA680" s="8">
        <v>0</v>
      </c>
      <c r="BB680" s="8">
        <v>0</v>
      </c>
      <c r="BC680" s="8">
        <v>0</v>
      </c>
      <c r="BD680" s="8">
        <v>0</v>
      </c>
      <c r="BE680" s="8">
        <v>0</v>
      </c>
    </row>
    <row r="681" spans="1:59" s="8" customFormat="1" ht="12" customHeight="1" x14ac:dyDescent="0.25">
      <c r="A681" s="8" t="s">
        <v>146</v>
      </c>
      <c r="B681" s="8">
        <v>0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7</v>
      </c>
      <c r="Q681" s="8">
        <v>6</v>
      </c>
      <c r="R681" s="8">
        <v>5</v>
      </c>
      <c r="S681" s="8">
        <v>7</v>
      </c>
      <c r="T681" s="8">
        <v>4</v>
      </c>
      <c r="U681" s="8">
        <v>6</v>
      </c>
      <c r="V681" s="8">
        <v>5</v>
      </c>
      <c r="W681" s="8">
        <v>5</v>
      </c>
      <c r="X681" s="8">
        <v>7</v>
      </c>
      <c r="Y681" s="8">
        <v>9</v>
      </c>
      <c r="Z681" s="8">
        <v>19</v>
      </c>
      <c r="AA681" s="40">
        <v>16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8">
        <v>0</v>
      </c>
      <c r="AQ681" s="8">
        <v>0</v>
      </c>
      <c r="AR681" s="8">
        <v>0</v>
      </c>
      <c r="AS681" s="8">
        <v>0</v>
      </c>
      <c r="AT681" s="8">
        <v>0</v>
      </c>
      <c r="AU681" s="8">
        <v>0</v>
      </c>
      <c r="AV681" s="8">
        <v>0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</row>
    <row r="682" spans="1:59" s="8" customFormat="1" ht="12" customHeight="1" x14ac:dyDescent="0.25">
      <c r="A682" s="8" t="s">
        <v>147</v>
      </c>
      <c r="B682" s="8">
        <v>0</v>
      </c>
      <c r="C682" s="8">
        <v>0</v>
      </c>
      <c r="D682" s="8">
        <v>0</v>
      </c>
      <c r="E682" s="8">
        <v>0</v>
      </c>
      <c r="F682" s="8">
        <v>0</v>
      </c>
      <c r="G682" s="8">
        <v>0</v>
      </c>
      <c r="H682" s="8">
        <v>0</v>
      </c>
      <c r="I682" s="8">
        <v>0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8">
        <v>0</v>
      </c>
      <c r="P682" s="8">
        <v>0</v>
      </c>
      <c r="Q682" s="8">
        <v>0</v>
      </c>
      <c r="R682" s="8">
        <v>0</v>
      </c>
      <c r="S682" s="8">
        <v>0</v>
      </c>
      <c r="T682" s="8">
        <v>1</v>
      </c>
      <c r="U682" s="8">
        <v>2</v>
      </c>
      <c r="V682" s="8">
        <v>2</v>
      </c>
      <c r="W682" s="8">
        <v>1</v>
      </c>
      <c r="X682" s="8">
        <v>2</v>
      </c>
      <c r="Y682" s="8">
        <v>1</v>
      </c>
      <c r="Z682" s="8">
        <v>1</v>
      </c>
      <c r="AA682" s="40">
        <v>1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8">
        <v>0</v>
      </c>
      <c r="AK682" s="8">
        <v>0</v>
      </c>
      <c r="AL682" s="8">
        <v>0</v>
      </c>
      <c r="AM682" s="8">
        <v>0</v>
      </c>
      <c r="AN682" s="8">
        <v>0</v>
      </c>
      <c r="AO682" s="8">
        <v>0</v>
      </c>
      <c r="AP682" s="8">
        <v>0</v>
      </c>
      <c r="AQ682" s="8">
        <v>0</v>
      </c>
      <c r="AR682" s="8">
        <v>0</v>
      </c>
      <c r="AS682" s="8">
        <v>0</v>
      </c>
      <c r="AT682" s="8">
        <v>0</v>
      </c>
      <c r="AU682" s="8">
        <v>0</v>
      </c>
      <c r="AV682" s="8">
        <v>0</v>
      </c>
      <c r="AW682" s="8">
        <v>0</v>
      </c>
      <c r="AX682" s="8">
        <v>0</v>
      </c>
      <c r="AY682" s="8">
        <v>0</v>
      </c>
      <c r="AZ682" s="8">
        <v>0</v>
      </c>
      <c r="BA682" s="8">
        <v>0</v>
      </c>
      <c r="BB682" s="8">
        <v>0</v>
      </c>
      <c r="BC682" s="8">
        <v>0</v>
      </c>
      <c r="BD682" s="8">
        <v>0</v>
      </c>
      <c r="BE682" s="8">
        <v>0</v>
      </c>
    </row>
    <row r="683" spans="1:59" s="8" customFormat="1" ht="12" customHeight="1" x14ac:dyDescent="0.25">
      <c r="A683" s="8" t="s">
        <v>148</v>
      </c>
      <c r="B683" s="8">
        <v>1</v>
      </c>
      <c r="C683" s="8">
        <v>1</v>
      </c>
      <c r="D683" s="8">
        <v>1</v>
      </c>
      <c r="E683" s="8">
        <v>1</v>
      </c>
      <c r="F683" s="8">
        <v>1</v>
      </c>
      <c r="G683" s="8">
        <v>1</v>
      </c>
      <c r="H683" s="8">
        <v>1</v>
      </c>
      <c r="I683" s="8">
        <v>0</v>
      </c>
      <c r="J683" s="8">
        <v>0</v>
      </c>
      <c r="K683" s="8">
        <v>0</v>
      </c>
      <c r="L683" s="8">
        <v>0</v>
      </c>
      <c r="M683" s="8">
        <v>0</v>
      </c>
      <c r="N683" s="8">
        <v>1</v>
      </c>
      <c r="O683" s="8">
        <v>1</v>
      </c>
      <c r="P683" s="8">
        <v>6</v>
      </c>
      <c r="Q683" s="8">
        <v>5</v>
      </c>
      <c r="R683" s="8">
        <v>7</v>
      </c>
      <c r="S683" s="8">
        <v>7</v>
      </c>
      <c r="T683" s="8">
        <v>9</v>
      </c>
      <c r="U683" s="8">
        <v>11</v>
      </c>
      <c r="V683" s="8">
        <v>11</v>
      </c>
      <c r="W683" s="8">
        <v>12</v>
      </c>
      <c r="X683" s="8">
        <v>15</v>
      </c>
      <c r="Y683" s="8">
        <v>18</v>
      </c>
      <c r="Z683" s="8">
        <v>13</v>
      </c>
      <c r="AA683" s="40">
        <v>8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8">
        <v>0</v>
      </c>
      <c r="AQ683" s="8">
        <v>0</v>
      </c>
      <c r="AR683" s="8">
        <v>0</v>
      </c>
      <c r="AS683" s="8">
        <v>0</v>
      </c>
      <c r="AT683" s="8">
        <v>0</v>
      </c>
      <c r="AU683" s="8">
        <v>0</v>
      </c>
      <c r="AV683" s="8">
        <v>0</v>
      </c>
      <c r="AW683" s="8">
        <v>0</v>
      </c>
      <c r="AX683" s="8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0</v>
      </c>
    </row>
    <row r="684" spans="1:59" s="8" customFormat="1" ht="12" customHeight="1" x14ac:dyDescent="0.25">
      <c r="A684" s="8" t="s">
        <v>149</v>
      </c>
      <c r="B684" s="8">
        <v>0</v>
      </c>
      <c r="C684" s="8">
        <v>0</v>
      </c>
      <c r="D684" s="8">
        <v>0</v>
      </c>
      <c r="E684" s="8">
        <v>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2</v>
      </c>
      <c r="AA684" s="40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  <c r="AK684" s="8">
        <v>0</v>
      </c>
      <c r="AL684" s="8">
        <v>0</v>
      </c>
      <c r="AM684" s="8">
        <v>0</v>
      </c>
      <c r="AN684" s="8">
        <v>0</v>
      </c>
      <c r="AO684" s="8">
        <v>0</v>
      </c>
      <c r="AP684" s="8">
        <v>0</v>
      </c>
      <c r="AQ684" s="8">
        <v>0</v>
      </c>
      <c r="AR684" s="8">
        <v>0</v>
      </c>
      <c r="AS684" s="8">
        <v>0</v>
      </c>
      <c r="AT684" s="8">
        <v>0</v>
      </c>
      <c r="AU684" s="8">
        <v>0</v>
      </c>
      <c r="AV684" s="8">
        <v>0</v>
      </c>
      <c r="AW684" s="8">
        <v>0</v>
      </c>
      <c r="AX684" s="8">
        <v>0</v>
      </c>
      <c r="AY684" s="8">
        <v>0</v>
      </c>
      <c r="AZ684" s="8">
        <v>0</v>
      </c>
      <c r="BA684" s="8">
        <v>0</v>
      </c>
      <c r="BB684" s="8">
        <v>0</v>
      </c>
      <c r="BC684" s="8">
        <v>0</v>
      </c>
      <c r="BD684" s="8">
        <v>0</v>
      </c>
      <c r="BE684" s="8">
        <v>0</v>
      </c>
    </row>
    <row r="685" spans="1:59" s="8" customFormat="1" ht="12" customHeight="1" x14ac:dyDescent="0.25">
      <c r="A685" s="8" t="s">
        <v>150</v>
      </c>
      <c r="B685" s="8">
        <v>0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5</v>
      </c>
      <c r="Q685" s="8">
        <v>5</v>
      </c>
      <c r="R685" s="8">
        <v>6</v>
      </c>
      <c r="S685" s="8">
        <v>6</v>
      </c>
      <c r="T685" s="8">
        <v>6</v>
      </c>
      <c r="U685" s="8">
        <v>6</v>
      </c>
      <c r="V685" s="8">
        <v>5</v>
      </c>
      <c r="W685" s="8">
        <v>5</v>
      </c>
      <c r="X685" s="8">
        <v>5</v>
      </c>
      <c r="Y685" s="8">
        <v>5</v>
      </c>
      <c r="Z685" s="8">
        <v>8</v>
      </c>
      <c r="AA685" s="40">
        <v>8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8">
        <v>0</v>
      </c>
      <c r="AR685" s="8">
        <v>0</v>
      </c>
      <c r="AS685" s="8">
        <v>0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0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</row>
    <row r="686" spans="1:59" s="46" customFormat="1" ht="12" customHeight="1" x14ac:dyDescent="0.25">
      <c r="A686" s="13" t="s">
        <v>155</v>
      </c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2"/>
      <c r="AA686" s="53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G686" s="48"/>
    </row>
    <row r="687" spans="1:59" s="46" customFormat="1" ht="12" customHeight="1" x14ac:dyDescent="0.25">
      <c r="A687" s="13" t="s">
        <v>156</v>
      </c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G687" s="48"/>
    </row>
    <row r="688" spans="1:59" s="8" customFormat="1" ht="12" customHeight="1" x14ac:dyDescent="0.25"/>
    <row r="689" spans="1:57" s="8" customFormat="1" ht="12" customHeight="1" x14ac:dyDescent="0.25">
      <c r="A689" s="8" t="s">
        <v>159</v>
      </c>
      <c r="AA689" s="40"/>
    </row>
    <row r="690" spans="1:57" s="8" customFormat="1" ht="12" customHeight="1" x14ac:dyDescent="0.25">
      <c r="A690" s="20" t="s">
        <v>162</v>
      </c>
      <c r="B690" s="8">
        <v>1995</v>
      </c>
      <c r="C690" s="8">
        <v>1996</v>
      </c>
      <c r="D690" s="8">
        <v>1997</v>
      </c>
      <c r="E690" s="8">
        <v>1998</v>
      </c>
      <c r="F690" s="8">
        <v>1999</v>
      </c>
      <c r="G690" s="8">
        <v>2000</v>
      </c>
      <c r="H690" s="8">
        <v>2001</v>
      </c>
      <c r="I690" s="8">
        <v>2002</v>
      </c>
      <c r="J690" s="8">
        <v>2003</v>
      </c>
      <c r="K690" s="8">
        <v>2004</v>
      </c>
      <c r="L690" s="8">
        <v>2005</v>
      </c>
      <c r="M690" s="8">
        <v>2006</v>
      </c>
      <c r="N690" s="8">
        <v>2007</v>
      </c>
      <c r="O690" s="8">
        <v>2008</v>
      </c>
      <c r="P690" s="8">
        <v>2009</v>
      </c>
      <c r="Q690" s="8">
        <v>2010</v>
      </c>
      <c r="R690" s="8">
        <v>2011</v>
      </c>
      <c r="S690" s="8">
        <v>2012</v>
      </c>
      <c r="T690" s="8">
        <v>2013</v>
      </c>
      <c r="U690" s="8">
        <v>2014</v>
      </c>
      <c r="V690" s="8">
        <v>2015</v>
      </c>
      <c r="W690" s="8">
        <v>2016</v>
      </c>
      <c r="X690" s="8">
        <v>2017</v>
      </c>
      <c r="Y690" s="8">
        <v>2018</v>
      </c>
      <c r="Z690" s="8">
        <v>2019</v>
      </c>
      <c r="AA690" s="40">
        <v>2020</v>
      </c>
      <c r="AB690" s="8">
        <v>2021</v>
      </c>
      <c r="AC690" s="8">
        <v>2022</v>
      </c>
      <c r="AD690" s="8">
        <v>2023</v>
      </c>
      <c r="AE690" s="8">
        <v>2024</v>
      </c>
      <c r="AF690" s="8">
        <v>2025</v>
      </c>
      <c r="AG690" s="8">
        <v>2026</v>
      </c>
      <c r="AH690" s="8">
        <v>2027</v>
      </c>
      <c r="AI690" s="8">
        <v>2028</v>
      </c>
      <c r="AJ690" s="8">
        <v>2029</v>
      </c>
      <c r="AK690" s="8">
        <v>2030</v>
      </c>
      <c r="AL690" s="8">
        <v>2031</v>
      </c>
      <c r="AM690" s="8">
        <v>2032</v>
      </c>
      <c r="AN690" s="8">
        <v>2033</v>
      </c>
      <c r="AO690" s="8">
        <v>2034</v>
      </c>
      <c r="AP690" s="8">
        <v>2035</v>
      </c>
      <c r="AQ690" s="8">
        <v>2036</v>
      </c>
      <c r="AR690" s="8">
        <v>2037</v>
      </c>
      <c r="AS690" s="8">
        <v>2038</v>
      </c>
      <c r="AT690" s="8">
        <v>2039</v>
      </c>
      <c r="AU690" s="8">
        <v>2040</v>
      </c>
      <c r="AV690" s="8">
        <v>2041</v>
      </c>
      <c r="AW690" s="8">
        <v>2042</v>
      </c>
      <c r="AX690" s="8">
        <v>2043</v>
      </c>
      <c r="AY690" s="8">
        <v>2044</v>
      </c>
      <c r="AZ690" s="8">
        <v>2045</v>
      </c>
      <c r="BA690" s="8">
        <v>2046</v>
      </c>
      <c r="BB690" s="8">
        <v>2047</v>
      </c>
      <c r="BC690" s="8">
        <v>2048</v>
      </c>
      <c r="BD690" s="8">
        <v>2049</v>
      </c>
      <c r="BE690" s="8">
        <v>2050</v>
      </c>
    </row>
    <row r="691" spans="1:57" s="8" customFormat="1" ht="12" customHeight="1" x14ac:dyDescent="0.25">
      <c r="A691" s="8" t="s">
        <v>103</v>
      </c>
      <c r="B691" s="8">
        <v>64</v>
      </c>
      <c r="C691" s="8">
        <v>67</v>
      </c>
      <c r="D691" s="8">
        <v>68</v>
      </c>
      <c r="E691" s="8">
        <v>69</v>
      </c>
      <c r="F691" s="8">
        <v>69</v>
      </c>
      <c r="G691" s="8">
        <v>69</v>
      </c>
      <c r="H691" s="8">
        <v>180</v>
      </c>
      <c r="I691" s="8">
        <v>166</v>
      </c>
      <c r="J691" s="8">
        <v>147</v>
      </c>
      <c r="K691" s="8">
        <v>136</v>
      </c>
      <c r="L691" s="8">
        <v>160</v>
      </c>
      <c r="M691" s="8">
        <v>117</v>
      </c>
      <c r="N691" s="8">
        <v>113</v>
      </c>
      <c r="O691" s="8">
        <v>108</v>
      </c>
      <c r="P691" s="8">
        <v>128</v>
      </c>
      <c r="Q691" s="8">
        <v>133</v>
      </c>
      <c r="R691" s="8">
        <v>119</v>
      </c>
      <c r="S691" s="8">
        <v>126</v>
      </c>
      <c r="T691" s="8">
        <v>82</v>
      </c>
      <c r="U691" s="8">
        <v>69</v>
      </c>
      <c r="V691" s="8">
        <v>52</v>
      </c>
      <c r="W691" s="8">
        <v>50</v>
      </c>
      <c r="X691" s="8">
        <v>22</v>
      </c>
      <c r="Y691" s="8">
        <v>20</v>
      </c>
      <c r="Z691" s="8">
        <v>19</v>
      </c>
      <c r="AA691" s="40">
        <v>21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8">
        <v>0</v>
      </c>
      <c r="AR691" s="8">
        <v>0</v>
      </c>
      <c r="AS691" s="8">
        <v>0</v>
      </c>
      <c r="AT691" s="8">
        <v>0</v>
      </c>
      <c r="AU691" s="8">
        <v>0</v>
      </c>
      <c r="AV691" s="8">
        <v>0</v>
      </c>
      <c r="AW691" s="8">
        <v>0</v>
      </c>
      <c r="AX691" s="8">
        <v>0</v>
      </c>
      <c r="AY691" s="8">
        <v>0</v>
      </c>
      <c r="AZ691" s="8">
        <v>0</v>
      </c>
      <c r="BA691" s="8">
        <v>0</v>
      </c>
      <c r="BB691" s="8">
        <v>0</v>
      </c>
      <c r="BC691" s="8">
        <v>0</v>
      </c>
      <c r="BD691" s="8">
        <v>0</v>
      </c>
      <c r="BE691" s="8">
        <v>0</v>
      </c>
    </row>
    <row r="692" spans="1:57" s="8" customFormat="1" ht="12" customHeight="1" x14ac:dyDescent="0.25">
      <c r="A692" s="8" t="s">
        <v>104</v>
      </c>
      <c r="B692" s="8">
        <v>0</v>
      </c>
      <c r="C692" s="8">
        <v>0</v>
      </c>
      <c r="D692" s="8">
        <v>0</v>
      </c>
      <c r="E692" s="8">
        <v>0</v>
      </c>
      <c r="F692" s="8">
        <v>0</v>
      </c>
      <c r="G692" s="8">
        <v>0</v>
      </c>
      <c r="H692" s="8">
        <v>3</v>
      </c>
      <c r="I692" s="8">
        <v>1</v>
      </c>
      <c r="J692" s="8">
        <v>1</v>
      </c>
      <c r="K692" s="8">
        <v>0</v>
      </c>
      <c r="L692" s="8">
        <v>4</v>
      </c>
      <c r="M692" s="8">
        <v>1</v>
      </c>
      <c r="N692" s="8">
        <v>1</v>
      </c>
      <c r="O692" s="8">
        <v>1</v>
      </c>
      <c r="P692" s="8">
        <v>2</v>
      </c>
      <c r="Q692" s="8">
        <v>2</v>
      </c>
      <c r="R692" s="8">
        <v>5</v>
      </c>
      <c r="S692" s="8">
        <v>4</v>
      </c>
      <c r="T692" s="8">
        <v>3</v>
      </c>
      <c r="U692" s="8">
        <v>1</v>
      </c>
      <c r="V692" s="8">
        <v>9</v>
      </c>
      <c r="W692" s="8">
        <v>0</v>
      </c>
      <c r="X692" s="8">
        <v>0</v>
      </c>
      <c r="Y692" s="8">
        <v>0</v>
      </c>
      <c r="Z692" s="8">
        <v>1</v>
      </c>
      <c r="AA692" s="40">
        <v>3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8">
        <v>0</v>
      </c>
      <c r="AK692" s="8">
        <v>0</v>
      </c>
      <c r="AL692" s="8">
        <v>0</v>
      </c>
      <c r="AM692" s="8">
        <v>0</v>
      </c>
      <c r="AN692" s="8">
        <v>0</v>
      </c>
      <c r="AO692" s="8">
        <v>0</v>
      </c>
      <c r="AP692" s="8">
        <v>0</v>
      </c>
      <c r="AQ692" s="8">
        <v>0</v>
      </c>
      <c r="AR692" s="8">
        <v>0</v>
      </c>
      <c r="AS692" s="8">
        <v>0</v>
      </c>
      <c r="AT692" s="8">
        <v>0</v>
      </c>
      <c r="AU692" s="8">
        <v>0</v>
      </c>
      <c r="AV692" s="8">
        <v>0</v>
      </c>
      <c r="AW692" s="8">
        <v>0</v>
      </c>
      <c r="AX692" s="8">
        <v>0</v>
      </c>
      <c r="AY692" s="8">
        <v>0</v>
      </c>
      <c r="AZ692" s="8">
        <v>0</v>
      </c>
      <c r="BA692" s="8">
        <v>0</v>
      </c>
      <c r="BB692" s="8">
        <v>0</v>
      </c>
      <c r="BC692" s="8">
        <v>0</v>
      </c>
      <c r="BD692" s="8">
        <v>0</v>
      </c>
      <c r="BE692" s="8">
        <v>0</v>
      </c>
    </row>
    <row r="693" spans="1:57" s="8" customFormat="1" ht="12" customHeight="1" x14ac:dyDescent="0.25">
      <c r="A693" s="8" t="s">
        <v>105</v>
      </c>
      <c r="B693" s="8">
        <v>2</v>
      </c>
      <c r="C693" s="8">
        <v>2</v>
      </c>
      <c r="D693" s="8">
        <v>2</v>
      </c>
      <c r="E693" s="8">
        <v>2</v>
      </c>
      <c r="F693" s="8">
        <v>2</v>
      </c>
      <c r="G693" s="8">
        <v>2</v>
      </c>
      <c r="H693" s="8">
        <v>2</v>
      </c>
      <c r="I693" s="8">
        <v>3</v>
      </c>
      <c r="J693" s="8">
        <v>6</v>
      </c>
      <c r="K693" s="8">
        <v>2</v>
      </c>
      <c r="L693" s="8">
        <v>1</v>
      </c>
      <c r="M693" s="8">
        <v>3</v>
      </c>
      <c r="N693" s="8">
        <v>1</v>
      </c>
      <c r="O693" s="8">
        <v>4</v>
      </c>
      <c r="P693" s="8">
        <v>3</v>
      </c>
      <c r="Q693" s="8">
        <v>2</v>
      </c>
      <c r="R693" s="8">
        <v>5</v>
      </c>
      <c r="S693" s="8">
        <v>5</v>
      </c>
      <c r="T693" s="8">
        <v>4</v>
      </c>
      <c r="U693" s="8">
        <v>5</v>
      </c>
      <c r="V693" s="8">
        <v>2</v>
      </c>
      <c r="W693" s="8">
        <v>5</v>
      </c>
      <c r="X693" s="8">
        <v>3</v>
      </c>
      <c r="Y693" s="8">
        <v>3</v>
      </c>
      <c r="Z693" s="8">
        <v>3</v>
      </c>
      <c r="AA693" s="40">
        <v>5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8">
        <v>0</v>
      </c>
      <c r="AR693" s="8">
        <v>0</v>
      </c>
      <c r="AS693" s="8">
        <v>0</v>
      </c>
      <c r="AT693" s="8">
        <v>0</v>
      </c>
      <c r="AU693" s="8">
        <v>0</v>
      </c>
      <c r="AV693" s="8">
        <v>0</v>
      </c>
      <c r="AW693" s="8">
        <v>0</v>
      </c>
      <c r="AX693" s="8">
        <v>0</v>
      </c>
      <c r="AY693" s="8">
        <v>0</v>
      </c>
      <c r="AZ693" s="8">
        <v>0</v>
      </c>
      <c r="BA693" s="8">
        <v>0</v>
      </c>
      <c r="BB693" s="8">
        <v>0</v>
      </c>
      <c r="BC693" s="8">
        <v>0</v>
      </c>
      <c r="BD693" s="8">
        <v>0</v>
      </c>
      <c r="BE693" s="8">
        <v>0</v>
      </c>
    </row>
    <row r="694" spans="1:57" s="8" customFormat="1" ht="12" customHeight="1" x14ac:dyDescent="0.25">
      <c r="A694" s="8" t="s">
        <v>106</v>
      </c>
      <c r="B694" s="8">
        <v>17</v>
      </c>
      <c r="C694" s="8">
        <v>17</v>
      </c>
      <c r="D694" s="8">
        <v>18</v>
      </c>
      <c r="E694" s="8">
        <v>18</v>
      </c>
      <c r="F694" s="8">
        <v>18</v>
      </c>
      <c r="G694" s="8">
        <v>18</v>
      </c>
      <c r="H694" s="8">
        <v>13</v>
      </c>
      <c r="I694" s="8">
        <v>16</v>
      </c>
      <c r="J694" s="8">
        <v>10</v>
      </c>
      <c r="K694" s="8">
        <v>10</v>
      </c>
      <c r="L694" s="8">
        <v>7</v>
      </c>
      <c r="M694" s="8">
        <v>8</v>
      </c>
      <c r="N694" s="8">
        <v>7</v>
      </c>
      <c r="O694" s="8">
        <v>8</v>
      </c>
      <c r="P694" s="8">
        <v>5</v>
      </c>
      <c r="Q694" s="8">
        <v>5</v>
      </c>
      <c r="R694" s="8">
        <v>10</v>
      </c>
      <c r="S694" s="8">
        <v>11</v>
      </c>
      <c r="T694" s="8">
        <v>10</v>
      </c>
      <c r="U694" s="8">
        <v>6</v>
      </c>
      <c r="V694" s="8">
        <v>5</v>
      </c>
      <c r="W694" s="8">
        <v>11</v>
      </c>
      <c r="X694" s="8">
        <v>7</v>
      </c>
      <c r="Y694" s="8">
        <v>4</v>
      </c>
      <c r="Z694" s="8">
        <v>10</v>
      </c>
      <c r="AA694" s="40">
        <v>5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  <c r="AK694" s="8">
        <v>0</v>
      </c>
      <c r="AL694" s="8">
        <v>0</v>
      </c>
      <c r="AM694" s="8">
        <v>0</v>
      </c>
      <c r="AN694" s="8">
        <v>0</v>
      </c>
      <c r="AO694" s="8">
        <v>0</v>
      </c>
      <c r="AP694" s="8">
        <v>0</v>
      </c>
      <c r="AQ694" s="8">
        <v>0</v>
      </c>
      <c r="AR694" s="8">
        <v>0</v>
      </c>
      <c r="AS694" s="8">
        <v>0</v>
      </c>
      <c r="AT694" s="8">
        <v>0</v>
      </c>
      <c r="AU694" s="8">
        <v>0</v>
      </c>
      <c r="AV694" s="8">
        <v>0</v>
      </c>
      <c r="AW694" s="8">
        <v>0</v>
      </c>
      <c r="AX694" s="8">
        <v>0</v>
      </c>
      <c r="AY694" s="8">
        <v>0</v>
      </c>
      <c r="AZ694" s="8">
        <v>0</v>
      </c>
      <c r="BA694" s="8">
        <v>0</v>
      </c>
      <c r="BB694" s="8">
        <v>0</v>
      </c>
      <c r="BC694" s="8">
        <v>0</v>
      </c>
      <c r="BD694" s="8">
        <v>0</v>
      </c>
      <c r="BE694" s="8">
        <v>0</v>
      </c>
    </row>
    <row r="695" spans="1:57" s="8" customFormat="1" ht="12" customHeight="1" x14ac:dyDescent="0.25">
      <c r="A695" s="8" t="s">
        <v>107</v>
      </c>
      <c r="B695" s="8">
        <v>0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1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40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8">
        <v>0</v>
      </c>
      <c r="AR695" s="8">
        <v>0</v>
      </c>
      <c r="AS695" s="8">
        <v>0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</row>
    <row r="696" spans="1:57" s="8" customFormat="1" ht="12" customHeight="1" x14ac:dyDescent="0.25">
      <c r="A696" s="8" t="s">
        <v>108</v>
      </c>
      <c r="B696" s="8">
        <v>0</v>
      </c>
      <c r="C696" s="8">
        <v>0</v>
      </c>
      <c r="D696" s="8">
        <v>0</v>
      </c>
      <c r="E696" s="8">
        <v>0</v>
      </c>
      <c r="F696" s="8">
        <v>0</v>
      </c>
      <c r="G696" s="8">
        <v>0</v>
      </c>
      <c r="H696" s="8">
        <v>2</v>
      </c>
      <c r="I696" s="8">
        <v>1</v>
      </c>
      <c r="J696" s="8">
        <v>2</v>
      </c>
      <c r="K696" s="8">
        <v>2</v>
      </c>
      <c r="L696" s="8">
        <v>1</v>
      </c>
      <c r="M696" s="8">
        <v>2</v>
      </c>
      <c r="N696" s="8">
        <v>1</v>
      </c>
      <c r="O696" s="8">
        <v>0</v>
      </c>
      <c r="P696" s="8">
        <v>1</v>
      </c>
      <c r="Q696" s="8">
        <v>1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1</v>
      </c>
      <c r="X696" s="8">
        <v>0</v>
      </c>
      <c r="Y696" s="8">
        <v>0</v>
      </c>
      <c r="Z696" s="8">
        <v>1</v>
      </c>
      <c r="AA696" s="40">
        <v>1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  <c r="AK696" s="8">
        <v>0</v>
      </c>
      <c r="AL696" s="8">
        <v>0</v>
      </c>
      <c r="AM696" s="8">
        <v>0</v>
      </c>
      <c r="AN696" s="8">
        <v>0</v>
      </c>
      <c r="AO696" s="8">
        <v>0</v>
      </c>
      <c r="AP696" s="8">
        <v>0</v>
      </c>
      <c r="AQ696" s="8">
        <v>0</v>
      </c>
      <c r="AR696" s="8">
        <v>0</v>
      </c>
      <c r="AS696" s="8">
        <v>0</v>
      </c>
      <c r="AT696" s="8">
        <v>0</v>
      </c>
      <c r="AU696" s="8">
        <v>0</v>
      </c>
      <c r="AV696" s="8">
        <v>0</v>
      </c>
      <c r="AW696" s="8">
        <v>0</v>
      </c>
      <c r="AX696" s="8">
        <v>0</v>
      </c>
      <c r="AY696" s="8">
        <v>0</v>
      </c>
      <c r="AZ696" s="8">
        <v>0</v>
      </c>
      <c r="BA696" s="8">
        <v>0</v>
      </c>
      <c r="BB696" s="8">
        <v>0</v>
      </c>
      <c r="BC696" s="8">
        <v>0</v>
      </c>
      <c r="BD696" s="8">
        <v>0</v>
      </c>
      <c r="BE696" s="8">
        <v>0</v>
      </c>
    </row>
    <row r="697" spans="1:57" s="8" customFormat="1" ht="12" customHeight="1" x14ac:dyDescent="0.25">
      <c r="A697" s="8" t="s">
        <v>109</v>
      </c>
      <c r="B697" s="8">
        <v>0</v>
      </c>
      <c r="C697" s="8">
        <v>0</v>
      </c>
      <c r="D697" s="8">
        <v>0</v>
      </c>
      <c r="E697" s="8">
        <v>0</v>
      </c>
      <c r="F697" s="8">
        <v>0</v>
      </c>
      <c r="G697" s="8">
        <v>0</v>
      </c>
      <c r="H697" s="8">
        <v>0</v>
      </c>
      <c r="I697" s="8">
        <v>0</v>
      </c>
      <c r="J697" s="8">
        <v>0</v>
      </c>
      <c r="K697" s="8">
        <v>0</v>
      </c>
      <c r="L697" s="8">
        <v>0</v>
      </c>
      <c r="M697" s="8">
        <v>0</v>
      </c>
      <c r="N697" s="8">
        <v>0</v>
      </c>
      <c r="O697" s="8">
        <v>1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1</v>
      </c>
      <c r="X697" s="8">
        <v>1</v>
      </c>
      <c r="Y697" s="8">
        <v>0</v>
      </c>
      <c r="Z697" s="8">
        <v>1</v>
      </c>
      <c r="AA697" s="40">
        <v>0</v>
      </c>
      <c r="AB697" s="8">
        <v>0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8">
        <v>0</v>
      </c>
      <c r="AR697" s="8">
        <v>0</v>
      </c>
      <c r="AS697" s="8">
        <v>0</v>
      </c>
      <c r="AT697" s="8">
        <v>0</v>
      </c>
      <c r="AU697" s="8">
        <v>0</v>
      </c>
      <c r="AV697" s="8">
        <v>0</v>
      </c>
      <c r="AW697" s="8">
        <v>0</v>
      </c>
      <c r="AX697" s="8">
        <v>0</v>
      </c>
      <c r="AY697" s="8">
        <v>0</v>
      </c>
      <c r="AZ697" s="8">
        <v>0</v>
      </c>
      <c r="BA697" s="8">
        <v>0</v>
      </c>
      <c r="BB697" s="8">
        <v>0</v>
      </c>
      <c r="BC697" s="8">
        <v>0</v>
      </c>
      <c r="BD697" s="8">
        <v>0</v>
      </c>
      <c r="BE697" s="8">
        <v>0</v>
      </c>
    </row>
    <row r="698" spans="1:57" s="8" customFormat="1" ht="12" customHeight="1" x14ac:dyDescent="0.25">
      <c r="A698" s="8" t="s">
        <v>110</v>
      </c>
      <c r="B698" s="8">
        <v>0</v>
      </c>
      <c r="C698" s="8">
        <v>0</v>
      </c>
      <c r="D698" s="8">
        <v>0</v>
      </c>
      <c r="E698" s="8">
        <v>0</v>
      </c>
      <c r="F698" s="8">
        <v>0</v>
      </c>
      <c r="G698" s="8">
        <v>0</v>
      </c>
      <c r="H698" s="8">
        <v>2</v>
      </c>
      <c r="I698" s="8">
        <v>0</v>
      </c>
      <c r="J698" s="8">
        <v>0</v>
      </c>
      <c r="K698" s="8">
        <v>0</v>
      </c>
      <c r="L698" s="8">
        <v>1</v>
      </c>
      <c r="M698" s="8">
        <v>1</v>
      </c>
      <c r="N698" s="8">
        <v>1</v>
      </c>
      <c r="O698" s="8">
        <v>1</v>
      </c>
      <c r="P698" s="8">
        <v>1</v>
      </c>
      <c r="Q698" s="8">
        <v>6</v>
      </c>
      <c r="R698" s="8">
        <v>4</v>
      </c>
      <c r="S698" s="8">
        <v>4</v>
      </c>
      <c r="T698" s="8">
        <v>2</v>
      </c>
      <c r="U698" s="8">
        <v>3</v>
      </c>
      <c r="V698" s="8">
        <v>5</v>
      </c>
      <c r="W698" s="8">
        <v>5</v>
      </c>
      <c r="X698" s="8">
        <v>5</v>
      </c>
      <c r="Y698" s="8">
        <v>6</v>
      </c>
      <c r="Z698" s="8">
        <v>2</v>
      </c>
      <c r="AA698" s="40">
        <v>2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  <c r="AK698" s="8">
        <v>0</v>
      </c>
      <c r="AL698" s="8">
        <v>0</v>
      </c>
      <c r="AM698" s="8">
        <v>0</v>
      </c>
      <c r="AN698" s="8">
        <v>0</v>
      </c>
      <c r="AO698" s="8">
        <v>0</v>
      </c>
      <c r="AP698" s="8">
        <v>0</v>
      </c>
      <c r="AQ698" s="8">
        <v>0</v>
      </c>
      <c r="AR698" s="8">
        <v>0</v>
      </c>
      <c r="AS698" s="8">
        <v>0</v>
      </c>
      <c r="AT698" s="8">
        <v>0</v>
      </c>
      <c r="AU698" s="8">
        <v>0</v>
      </c>
      <c r="AV698" s="8">
        <v>0</v>
      </c>
      <c r="AW698" s="8">
        <v>0</v>
      </c>
      <c r="AX698" s="8">
        <v>0</v>
      </c>
      <c r="AY698" s="8">
        <v>0</v>
      </c>
      <c r="AZ698" s="8">
        <v>0</v>
      </c>
      <c r="BA698" s="8">
        <v>0</v>
      </c>
      <c r="BB698" s="8">
        <v>0</v>
      </c>
      <c r="BC698" s="8">
        <v>0</v>
      </c>
      <c r="BD698" s="8">
        <v>0</v>
      </c>
      <c r="BE698" s="8">
        <v>0</v>
      </c>
    </row>
    <row r="699" spans="1:57" s="8" customFormat="1" ht="12" customHeight="1" x14ac:dyDescent="0.25">
      <c r="A699" s="8" t="s">
        <v>111</v>
      </c>
      <c r="B699" s="8">
        <v>0</v>
      </c>
      <c r="C699" s="8">
        <v>0</v>
      </c>
      <c r="D699" s="8">
        <v>0</v>
      </c>
      <c r="E699" s="8">
        <v>0</v>
      </c>
      <c r="F699" s="8">
        <v>0</v>
      </c>
      <c r="G699" s="8">
        <v>0</v>
      </c>
      <c r="H699" s="8">
        <v>0</v>
      </c>
      <c r="I699" s="8">
        <v>0</v>
      </c>
      <c r="J699" s="8">
        <v>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1</v>
      </c>
      <c r="Q699" s="8">
        <v>1</v>
      </c>
      <c r="R699" s="8">
        <v>1</v>
      </c>
      <c r="S699" s="8">
        <v>1</v>
      </c>
      <c r="T699" s="8">
        <v>1</v>
      </c>
      <c r="U699" s="8">
        <v>1</v>
      </c>
      <c r="V699" s="8">
        <v>1</v>
      </c>
      <c r="W699" s="8">
        <v>2</v>
      </c>
      <c r="X699" s="8">
        <v>0</v>
      </c>
      <c r="Y699" s="8">
        <v>1</v>
      </c>
      <c r="Z699" s="8">
        <v>2</v>
      </c>
      <c r="AA699" s="40">
        <v>1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8">
        <v>0</v>
      </c>
      <c r="AQ699" s="8">
        <v>0</v>
      </c>
      <c r="AR699" s="8">
        <v>0</v>
      </c>
      <c r="AS699" s="8">
        <v>0</v>
      </c>
      <c r="AT699" s="8">
        <v>0</v>
      </c>
      <c r="AU699" s="8">
        <v>0</v>
      </c>
      <c r="AV699" s="8">
        <v>0</v>
      </c>
      <c r="AW699" s="8">
        <v>0</v>
      </c>
      <c r="AX699" s="8">
        <v>0</v>
      </c>
      <c r="AY699" s="8">
        <v>0</v>
      </c>
      <c r="AZ699" s="8">
        <v>0</v>
      </c>
      <c r="BA699" s="8">
        <v>0</v>
      </c>
      <c r="BB699" s="8">
        <v>0</v>
      </c>
      <c r="BC699" s="8">
        <v>0</v>
      </c>
      <c r="BD699" s="8">
        <v>0</v>
      </c>
      <c r="BE699" s="8">
        <v>0</v>
      </c>
    </row>
    <row r="700" spans="1:57" s="8" customFormat="1" ht="12" customHeight="1" x14ac:dyDescent="0.25">
      <c r="A700" s="8" t="s">
        <v>112</v>
      </c>
      <c r="B700" s="8">
        <v>0</v>
      </c>
      <c r="C700" s="8">
        <v>0</v>
      </c>
      <c r="D700" s="8">
        <v>0</v>
      </c>
      <c r="E700" s="8">
        <v>0</v>
      </c>
      <c r="F700" s="8">
        <v>0</v>
      </c>
      <c r="G700" s="8">
        <v>0</v>
      </c>
      <c r="H700" s="8">
        <v>0</v>
      </c>
      <c r="I700" s="8">
        <v>0</v>
      </c>
      <c r="J700" s="8">
        <v>0</v>
      </c>
      <c r="K700" s="8">
        <v>0</v>
      </c>
      <c r="L700" s="8">
        <v>0</v>
      </c>
      <c r="M700" s="8">
        <v>0</v>
      </c>
      <c r="N700" s="8">
        <v>0</v>
      </c>
      <c r="O700" s="8">
        <v>0</v>
      </c>
      <c r="P700" s="8">
        <v>0</v>
      </c>
      <c r="Q700" s="8">
        <v>1</v>
      </c>
      <c r="R700" s="8">
        <v>1</v>
      </c>
      <c r="S700" s="8">
        <v>1</v>
      </c>
      <c r="T700" s="8">
        <v>1</v>
      </c>
      <c r="U700" s="8">
        <v>1</v>
      </c>
      <c r="V700" s="8">
        <v>1</v>
      </c>
      <c r="W700" s="8">
        <v>5</v>
      </c>
      <c r="X700" s="8">
        <v>5</v>
      </c>
      <c r="Y700" s="8">
        <v>4</v>
      </c>
      <c r="Z700" s="8">
        <v>3</v>
      </c>
      <c r="AA700" s="40">
        <v>82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0</v>
      </c>
      <c r="AH700" s="8">
        <v>0</v>
      </c>
      <c r="AI700" s="8">
        <v>0</v>
      </c>
      <c r="AJ700" s="8">
        <v>0</v>
      </c>
      <c r="AK700" s="8">
        <v>0</v>
      </c>
      <c r="AL700" s="8">
        <v>0</v>
      </c>
      <c r="AM700" s="8">
        <v>0</v>
      </c>
      <c r="AN700" s="8">
        <v>0</v>
      </c>
      <c r="AO700" s="8">
        <v>0</v>
      </c>
      <c r="AP700" s="8">
        <v>0</v>
      </c>
      <c r="AQ700" s="8">
        <v>0</v>
      </c>
      <c r="AR700" s="8">
        <v>0</v>
      </c>
      <c r="AS700" s="8">
        <v>0</v>
      </c>
      <c r="AT700" s="8">
        <v>0</v>
      </c>
      <c r="AU700" s="8">
        <v>0</v>
      </c>
      <c r="AV700" s="8">
        <v>0</v>
      </c>
      <c r="AW700" s="8">
        <v>0</v>
      </c>
      <c r="AX700" s="8">
        <v>0</v>
      </c>
      <c r="AY700" s="8">
        <v>0</v>
      </c>
      <c r="AZ700" s="8">
        <v>0</v>
      </c>
      <c r="BA700" s="8">
        <v>0</v>
      </c>
      <c r="BB700" s="8">
        <v>0</v>
      </c>
      <c r="BC700" s="8">
        <v>0</v>
      </c>
      <c r="BD700" s="8">
        <v>0</v>
      </c>
      <c r="BE700" s="8">
        <v>0</v>
      </c>
    </row>
    <row r="701" spans="1:57" s="8" customFormat="1" ht="12" customHeight="1" x14ac:dyDescent="0.25">
      <c r="A701" s="8" t="s">
        <v>113</v>
      </c>
      <c r="B701" s="8">
        <v>0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1</v>
      </c>
      <c r="T701" s="8">
        <v>0</v>
      </c>
      <c r="U701" s="8">
        <v>0</v>
      </c>
      <c r="V701" s="8">
        <v>0</v>
      </c>
      <c r="W701" s="8">
        <v>1</v>
      </c>
      <c r="X701" s="8">
        <v>0</v>
      </c>
      <c r="Y701" s="8">
        <v>2</v>
      </c>
      <c r="Z701" s="8">
        <v>2</v>
      </c>
      <c r="AA701" s="40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8">
        <v>0</v>
      </c>
      <c r="AQ701" s="8">
        <v>0</v>
      </c>
      <c r="AR701" s="8">
        <v>0</v>
      </c>
      <c r="AS701" s="8">
        <v>0</v>
      </c>
      <c r="AT701" s="8">
        <v>0</v>
      </c>
      <c r="AU701" s="8">
        <v>0</v>
      </c>
      <c r="AV701" s="8">
        <v>0</v>
      </c>
      <c r="AW701" s="8">
        <v>0</v>
      </c>
      <c r="AX701" s="8">
        <v>0</v>
      </c>
      <c r="AY701" s="8">
        <v>0</v>
      </c>
      <c r="AZ701" s="8">
        <v>0</v>
      </c>
      <c r="BA701" s="8">
        <v>0</v>
      </c>
      <c r="BB701" s="8">
        <v>0</v>
      </c>
      <c r="BC701" s="8">
        <v>0</v>
      </c>
      <c r="BD701" s="8">
        <v>0</v>
      </c>
      <c r="BE701" s="8">
        <v>0</v>
      </c>
    </row>
    <row r="702" spans="1:57" s="8" customFormat="1" ht="12" customHeight="1" x14ac:dyDescent="0.25">
      <c r="A702" s="8" t="s">
        <v>114</v>
      </c>
      <c r="B702" s="8">
        <v>1</v>
      </c>
      <c r="C702" s="8">
        <v>1</v>
      </c>
      <c r="D702" s="8">
        <v>1</v>
      </c>
      <c r="E702" s="8">
        <v>1</v>
      </c>
      <c r="F702" s="8">
        <v>1</v>
      </c>
      <c r="G702" s="8">
        <v>1</v>
      </c>
      <c r="H702" s="8">
        <v>1</v>
      </c>
      <c r="I702" s="8">
        <v>1</v>
      </c>
      <c r="J702" s="8">
        <v>2</v>
      </c>
      <c r="K702" s="8">
        <v>0</v>
      </c>
      <c r="L702" s="8">
        <v>1</v>
      </c>
      <c r="M702" s="8">
        <v>0</v>
      </c>
      <c r="N702" s="8">
        <v>3</v>
      </c>
      <c r="O702" s="8">
        <v>1</v>
      </c>
      <c r="P702" s="8">
        <v>1</v>
      </c>
      <c r="Q702" s="8">
        <v>4</v>
      </c>
      <c r="R702" s="8">
        <v>6</v>
      </c>
      <c r="S702" s="8">
        <v>6</v>
      </c>
      <c r="T702" s="8">
        <v>1</v>
      </c>
      <c r="U702" s="8">
        <v>4</v>
      </c>
      <c r="V702" s="8">
        <v>7</v>
      </c>
      <c r="W702" s="8">
        <v>8</v>
      </c>
      <c r="X702" s="8">
        <v>5</v>
      </c>
      <c r="Y702" s="8">
        <v>5</v>
      </c>
      <c r="Z702" s="8">
        <v>2</v>
      </c>
      <c r="AA702" s="40">
        <v>6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>
        <v>0</v>
      </c>
      <c r="AK702" s="8">
        <v>0</v>
      </c>
      <c r="AL702" s="8">
        <v>0</v>
      </c>
      <c r="AM702" s="8">
        <v>0</v>
      </c>
      <c r="AN702" s="8">
        <v>0</v>
      </c>
      <c r="AO702" s="8">
        <v>0</v>
      </c>
      <c r="AP702" s="8">
        <v>0</v>
      </c>
      <c r="AQ702" s="8">
        <v>0</v>
      </c>
      <c r="AR702" s="8">
        <v>0</v>
      </c>
      <c r="AS702" s="8">
        <v>0</v>
      </c>
      <c r="AT702" s="8">
        <v>0</v>
      </c>
      <c r="AU702" s="8">
        <v>0</v>
      </c>
      <c r="AV702" s="8">
        <v>0</v>
      </c>
      <c r="AW702" s="8">
        <v>0</v>
      </c>
      <c r="AX702" s="8">
        <v>0</v>
      </c>
      <c r="AY702" s="8">
        <v>0</v>
      </c>
      <c r="AZ702" s="8">
        <v>0</v>
      </c>
      <c r="BA702" s="8">
        <v>0</v>
      </c>
      <c r="BB702" s="8">
        <v>0</v>
      </c>
      <c r="BC702" s="8">
        <v>0</v>
      </c>
      <c r="BD702" s="8">
        <v>0</v>
      </c>
      <c r="BE702" s="8">
        <v>0</v>
      </c>
    </row>
    <row r="703" spans="1:57" s="8" customFormat="1" ht="12" customHeight="1" x14ac:dyDescent="0.25">
      <c r="A703" s="8" t="s">
        <v>115</v>
      </c>
      <c r="B703" s="8">
        <v>2</v>
      </c>
      <c r="C703" s="8">
        <v>2</v>
      </c>
      <c r="D703" s="8">
        <v>2</v>
      </c>
      <c r="E703" s="8">
        <v>2</v>
      </c>
      <c r="F703" s="8">
        <v>2</v>
      </c>
      <c r="G703" s="8">
        <v>2</v>
      </c>
      <c r="H703" s="8">
        <v>2</v>
      </c>
      <c r="I703" s="8">
        <v>6</v>
      </c>
      <c r="J703" s="8">
        <v>6</v>
      </c>
      <c r="K703" s="8">
        <v>7</v>
      </c>
      <c r="L703" s="8">
        <v>5</v>
      </c>
      <c r="M703" s="8">
        <v>4</v>
      </c>
      <c r="N703" s="8">
        <v>4</v>
      </c>
      <c r="O703" s="8">
        <v>4</v>
      </c>
      <c r="P703" s="8">
        <v>3</v>
      </c>
      <c r="Q703" s="8">
        <v>2</v>
      </c>
      <c r="R703" s="8">
        <v>2</v>
      </c>
      <c r="S703" s="8">
        <v>4</v>
      </c>
      <c r="T703" s="8">
        <v>2</v>
      </c>
      <c r="U703" s="8">
        <v>2</v>
      </c>
      <c r="V703" s="8">
        <v>2</v>
      </c>
      <c r="W703" s="8">
        <v>3</v>
      </c>
      <c r="X703" s="8">
        <v>1</v>
      </c>
      <c r="Y703" s="8">
        <v>0</v>
      </c>
      <c r="Z703" s="8">
        <v>2</v>
      </c>
      <c r="AA703" s="40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8">
        <v>0</v>
      </c>
      <c r="AR703" s="8">
        <v>0</v>
      </c>
      <c r="AS703" s="8">
        <v>0</v>
      </c>
      <c r="AT703" s="8">
        <v>0</v>
      </c>
      <c r="AU703" s="8">
        <v>0</v>
      </c>
      <c r="AV703" s="8">
        <v>0</v>
      </c>
      <c r="AW703" s="8">
        <v>0</v>
      </c>
      <c r="AX703" s="8">
        <v>0</v>
      </c>
      <c r="AY703" s="8">
        <v>0</v>
      </c>
      <c r="AZ703" s="8">
        <v>0</v>
      </c>
      <c r="BA703" s="8">
        <v>0</v>
      </c>
      <c r="BB703" s="8">
        <v>0</v>
      </c>
      <c r="BC703" s="8">
        <v>0</v>
      </c>
      <c r="BD703" s="8">
        <v>0</v>
      </c>
      <c r="BE703" s="8">
        <v>0</v>
      </c>
    </row>
    <row r="704" spans="1:57" s="8" customFormat="1" ht="12" customHeight="1" x14ac:dyDescent="0.25">
      <c r="A704" s="8" t="s">
        <v>116</v>
      </c>
      <c r="B704" s="8">
        <v>5</v>
      </c>
      <c r="C704" s="8">
        <v>5</v>
      </c>
      <c r="D704" s="8">
        <v>5</v>
      </c>
      <c r="E704" s="8">
        <v>5</v>
      </c>
      <c r="F704" s="8">
        <v>5</v>
      </c>
      <c r="G704" s="8">
        <v>5</v>
      </c>
      <c r="H704" s="8">
        <v>5</v>
      </c>
      <c r="I704" s="8">
        <v>6</v>
      </c>
      <c r="J704" s="8">
        <v>8</v>
      </c>
      <c r="K704" s="8">
        <v>7</v>
      </c>
      <c r="L704" s="8">
        <v>6</v>
      </c>
      <c r="M704" s="8">
        <v>11</v>
      </c>
      <c r="N704" s="8">
        <v>20</v>
      </c>
      <c r="O704" s="8">
        <v>16</v>
      </c>
      <c r="P704" s="8">
        <v>21</v>
      </c>
      <c r="Q704" s="8">
        <v>19</v>
      </c>
      <c r="R704" s="8">
        <v>18</v>
      </c>
      <c r="S704" s="8">
        <v>17</v>
      </c>
      <c r="T704" s="8">
        <v>16</v>
      </c>
      <c r="U704" s="8">
        <v>16</v>
      </c>
      <c r="V704" s="8">
        <v>12</v>
      </c>
      <c r="W704" s="8">
        <v>11</v>
      </c>
      <c r="X704" s="8">
        <v>4</v>
      </c>
      <c r="Y704" s="8">
        <v>9</v>
      </c>
      <c r="Z704" s="8">
        <v>14</v>
      </c>
      <c r="AA704" s="40">
        <v>12</v>
      </c>
      <c r="AB704" s="8">
        <v>0</v>
      </c>
      <c r="AC704" s="8">
        <v>0</v>
      </c>
      <c r="AD704" s="8">
        <v>0</v>
      </c>
      <c r="AE704" s="8">
        <v>0</v>
      </c>
      <c r="AF704" s="8">
        <v>0</v>
      </c>
      <c r="AG704" s="8">
        <v>0</v>
      </c>
      <c r="AH704" s="8">
        <v>0</v>
      </c>
      <c r="AI704" s="8">
        <v>0</v>
      </c>
      <c r="AJ704" s="8">
        <v>0</v>
      </c>
      <c r="AK704" s="8">
        <v>0</v>
      </c>
      <c r="AL704" s="8">
        <v>0</v>
      </c>
      <c r="AM704" s="8">
        <v>0</v>
      </c>
      <c r="AN704" s="8">
        <v>0</v>
      </c>
      <c r="AO704" s="8">
        <v>0</v>
      </c>
      <c r="AP704" s="8">
        <v>0</v>
      </c>
      <c r="AQ704" s="8">
        <v>0</v>
      </c>
      <c r="AR704" s="8">
        <v>0</v>
      </c>
      <c r="AS704" s="8">
        <v>0</v>
      </c>
      <c r="AT704" s="8">
        <v>0</v>
      </c>
      <c r="AU704" s="8">
        <v>0</v>
      </c>
      <c r="AV704" s="8">
        <v>0</v>
      </c>
      <c r="AW704" s="8">
        <v>0</v>
      </c>
      <c r="AX704" s="8">
        <v>0</v>
      </c>
      <c r="AY704" s="8">
        <v>0</v>
      </c>
      <c r="AZ704" s="8">
        <v>0</v>
      </c>
      <c r="BA704" s="8">
        <v>0</v>
      </c>
      <c r="BB704" s="8">
        <v>0</v>
      </c>
      <c r="BC704" s="8">
        <v>0</v>
      </c>
      <c r="BD704" s="8">
        <v>0</v>
      </c>
      <c r="BE704" s="8">
        <v>0</v>
      </c>
    </row>
    <row r="705" spans="1:57" s="8" customFormat="1" ht="12" customHeight="1" x14ac:dyDescent="0.25">
      <c r="A705" s="8" t="s">
        <v>117</v>
      </c>
      <c r="B705" s="8">
        <v>0</v>
      </c>
      <c r="C705" s="8">
        <v>0</v>
      </c>
      <c r="D705" s="8">
        <v>0</v>
      </c>
      <c r="E705" s="8">
        <v>0</v>
      </c>
      <c r="F705" s="8">
        <v>0</v>
      </c>
      <c r="G705" s="8">
        <v>0</v>
      </c>
      <c r="H705" s="8">
        <v>2</v>
      </c>
      <c r="I705" s="8">
        <v>2</v>
      </c>
      <c r="J705" s="8">
        <v>1</v>
      </c>
      <c r="K705" s="8">
        <v>1</v>
      </c>
      <c r="L705" s="8">
        <v>11</v>
      </c>
      <c r="M705" s="8">
        <v>11</v>
      </c>
      <c r="N705" s="8">
        <v>11</v>
      </c>
      <c r="O705" s="8">
        <v>4</v>
      </c>
      <c r="P705" s="8">
        <v>5</v>
      </c>
      <c r="Q705" s="8">
        <v>8</v>
      </c>
      <c r="R705" s="8">
        <v>13</v>
      </c>
      <c r="S705" s="8">
        <v>11</v>
      </c>
      <c r="T705" s="8">
        <v>10</v>
      </c>
      <c r="U705" s="8">
        <v>7</v>
      </c>
      <c r="V705" s="8">
        <v>7</v>
      </c>
      <c r="W705" s="8">
        <v>7</v>
      </c>
      <c r="X705" s="8">
        <v>1</v>
      </c>
      <c r="Y705" s="8">
        <v>2</v>
      </c>
      <c r="Z705" s="8">
        <v>2</v>
      </c>
      <c r="AA705" s="40">
        <v>10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  <c r="AK705" s="8">
        <v>0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8">
        <v>0</v>
      </c>
      <c r="AR705" s="8">
        <v>0</v>
      </c>
      <c r="AS705" s="8">
        <v>0</v>
      </c>
      <c r="AT705" s="8">
        <v>0</v>
      </c>
      <c r="AU705" s="8">
        <v>0</v>
      </c>
      <c r="AV705" s="8">
        <v>0</v>
      </c>
      <c r="AW705" s="8">
        <v>0</v>
      </c>
      <c r="AX705" s="8">
        <v>0</v>
      </c>
      <c r="AY705" s="8">
        <v>0</v>
      </c>
      <c r="AZ705" s="8">
        <v>0</v>
      </c>
      <c r="BA705" s="8">
        <v>0</v>
      </c>
      <c r="BB705" s="8">
        <v>0</v>
      </c>
      <c r="BC705" s="8">
        <v>0</v>
      </c>
      <c r="BD705" s="8">
        <v>0</v>
      </c>
      <c r="BE705" s="8">
        <v>0</v>
      </c>
    </row>
    <row r="706" spans="1:57" s="8" customFormat="1" ht="12" customHeight="1" x14ac:dyDescent="0.25">
      <c r="A706" s="8" t="s">
        <v>118</v>
      </c>
      <c r="B706" s="8">
        <v>4</v>
      </c>
      <c r="C706" s="8">
        <v>4</v>
      </c>
      <c r="D706" s="8">
        <v>4</v>
      </c>
      <c r="E706" s="8">
        <v>4</v>
      </c>
      <c r="F706" s="8">
        <v>4</v>
      </c>
      <c r="G706" s="8">
        <v>4</v>
      </c>
      <c r="H706" s="8">
        <v>2</v>
      </c>
      <c r="I706" s="8">
        <v>1</v>
      </c>
      <c r="J706" s="8">
        <v>1</v>
      </c>
      <c r="K706" s="8">
        <v>3</v>
      </c>
      <c r="L706" s="8">
        <v>4</v>
      </c>
      <c r="M706" s="8">
        <v>3</v>
      </c>
      <c r="N706" s="8">
        <v>2</v>
      </c>
      <c r="O706" s="8">
        <v>5</v>
      </c>
      <c r="P706" s="8">
        <v>4</v>
      </c>
      <c r="Q706" s="8">
        <v>3</v>
      </c>
      <c r="R706" s="8">
        <v>2</v>
      </c>
      <c r="S706" s="8">
        <v>4</v>
      </c>
      <c r="T706" s="8">
        <v>3</v>
      </c>
      <c r="U706" s="8">
        <v>5</v>
      </c>
      <c r="V706" s="8">
        <v>3</v>
      </c>
      <c r="W706" s="8">
        <v>4</v>
      </c>
      <c r="X706" s="8">
        <v>2</v>
      </c>
      <c r="Y706" s="8">
        <v>2</v>
      </c>
      <c r="Z706" s="8">
        <v>2</v>
      </c>
      <c r="AA706" s="40">
        <v>1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  <c r="AK706" s="8">
        <v>0</v>
      </c>
      <c r="AL706" s="8">
        <v>0</v>
      </c>
      <c r="AM706" s="8">
        <v>0</v>
      </c>
      <c r="AN706" s="8">
        <v>0</v>
      </c>
      <c r="AO706" s="8">
        <v>0</v>
      </c>
      <c r="AP706" s="8">
        <v>0</v>
      </c>
      <c r="AQ706" s="8">
        <v>0</v>
      </c>
      <c r="AR706" s="8">
        <v>0</v>
      </c>
      <c r="AS706" s="8">
        <v>0</v>
      </c>
      <c r="AT706" s="8">
        <v>0</v>
      </c>
      <c r="AU706" s="8">
        <v>0</v>
      </c>
      <c r="AV706" s="8">
        <v>0</v>
      </c>
      <c r="AW706" s="8">
        <v>0</v>
      </c>
      <c r="AX706" s="8">
        <v>0</v>
      </c>
      <c r="AY706" s="8">
        <v>0</v>
      </c>
      <c r="AZ706" s="8">
        <v>0</v>
      </c>
      <c r="BA706" s="8">
        <v>0</v>
      </c>
      <c r="BB706" s="8">
        <v>0</v>
      </c>
      <c r="BC706" s="8">
        <v>0</v>
      </c>
      <c r="BD706" s="8">
        <v>0</v>
      </c>
      <c r="BE706" s="8">
        <v>0</v>
      </c>
    </row>
    <row r="707" spans="1:57" s="8" customFormat="1" ht="12" customHeight="1" x14ac:dyDescent="0.25">
      <c r="A707" s="8" t="s">
        <v>119</v>
      </c>
      <c r="B707" s="8">
        <v>13</v>
      </c>
      <c r="C707" s="8">
        <v>15</v>
      </c>
      <c r="D707" s="8">
        <v>18</v>
      </c>
      <c r="E707" s="8">
        <v>22</v>
      </c>
      <c r="F707" s="8">
        <v>27</v>
      </c>
      <c r="G707" s="8">
        <v>30</v>
      </c>
      <c r="H707" s="8">
        <v>54</v>
      </c>
      <c r="I707" s="8">
        <v>57</v>
      </c>
      <c r="J707" s="8">
        <v>56</v>
      </c>
      <c r="K707" s="8">
        <v>52</v>
      </c>
      <c r="L707" s="8">
        <v>49</v>
      </c>
      <c r="M707" s="8">
        <v>39</v>
      </c>
      <c r="N707" s="8">
        <v>34</v>
      </c>
      <c r="O707" s="8">
        <v>43</v>
      </c>
      <c r="P707" s="8">
        <v>93</v>
      </c>
      <c r="Q707" s="8">
        <v>73</v>
      </c>
      <c r="R707" s="8">
        <v>59</v>
      </c>
      <c r="S707" s="8">
        <v>67</v>
      </c>
      <c r="T707" s="8">
        <v>61</v>
      </c>
      <c r="U707" s="8">
        <v>64</v>
      </c>
      <c r="V707" s="8">
        <v>50</v>
      </c>
      <c r="W707" s="8">
        <v>40</v>
      </c>
      <c r="X707" s="8">
        <v>27</v>
      </c>
      <c r="Y707" s="8">
        <v>21</v>
      </c>
      <c r="Z707" s="8">
        <v>19</v>
      </c>
      <c r="AA707" s="40">
        <v>24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0</v>
      </c>
      <c r="AN707" s="8">
        <v>0</v>
      </c>
      <c r="AO707" s="8">
        <v>0</v>
      </c>
      <c r="AP707" s="8">
        <v>0</v>
      </c>
      <c r="AQ707" s="8">
        <v>0</v>
      </c>
      <c r="AR707" s="8">
        <v>0</v>
      </c>
      <c r="AS707" s="8">
        <v>0</v>
      </c>
      <c r="AT707" s="8">
        <v>0</v>
      </c>
      <c r="AU707" s="8">
        <v>0</v>
      </c>
      <c r="AV707" s="8">
        <v>0</v>
      </c>
      <c r="AW707" s="8">
        <v>0</v>
      </c>
      <c r="AX707" s="8">
        <v>0</v>
      </c>
      <c r="AY707" s="8">
        <v>0</v>
      </c>
      <c r="AZ707" s="8">
        <v>0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</row>
    <row r="708" spans="1:57" s="8" customFormat="1" ht="12" customHeight="1" x14ac:dyDescent="0.25">
      <c r="A708" s="8" t="s">
        <v>120</v>
      </c>
      <c r="B708" s="8">
        <v>0</v>
      </c>
      <c r="C708" s="8">
        <v>0</v>
      </c>
      <c r="D708" s="8">
        <v>0</v>
      </c>
      <c r="E708" s="8">
        <v>0</v>
      </c>
      <c r="F708" s="8">
        <v>0</v>
      </c>
      <c r="G708" s="8">
        <v>0</v>
      </c>
      <c r="H708" s="8">
        <v>0</v>
      </c>
      <c r="I708" s="8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8">
        <v>1</v>
      </c>
      <c r="P708" s="8">
        <v>0</v>
      </c>
      <c r="Q708" s="8">
        <v>0</v>
      </c>
      <c r="R708" s="8">
        <v>1</v>
      </c>
      <c r="S708" s="8">
        <v>1</v>
      </c>
      <c r="T708" s="8">
        <v>0</v>
      </c>
      <c r="U708" s="8">
        <v>0</v>
      </c>
      <c r="V708" s="8">
        <v>0</v>
      </c>
      <c r="W708" s="8">
        <v>1</v>
      </c>
      <c r="X708" s="8">
        <v>1</v>
      </c>
      <c r="Y708" s="8">
        <v>0</v>
      </c>
      <c r="Z708" s="8">
        <v>2</v>
      </c>
      <c r="AA708" s="40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8">
        <v>0</v>
      </c>
      <c r="AK708" s="8">
        <v>0</v>
      </c>
      <c r="AL708" s="8">
        <v>0</v>
      </c>
      <c r="AM708" s="8">
        <v>0</v>
      </c>
      <c r="AN708" s="8">
        <v>0</v>
      </c>
      <c r="AO708" s="8">
        <v>0</v>
      </c>
      <c r="AP708" s="8">
        <v>0</v>
      </c>
      <c r="AQ708" s="8">
        <v>0</v>
      </c>
      <c r="AR708" s="8">
        <v>0</v>
      </c>
      <c r="AS708" s="8">
        <v>0</v>
      </c>
      <c r="AT708" s="8">
        <v>0</v>
      </c>
      <c r="AU708" s="8">
        <v>0</v>
      </c>
      <c r="AV708" s="8">
        <v>0</v>
      </c>
      <c r="AW708" s="8">
        <v>0</v>
      </c>
      <c r="AX708" s="8">
        <v>0</v>
      </c>
      <c r="AY708" s="8">
        <v>0</v>
      </c>
      <c r="AZ708" s="8">
        <v>0</v>
      </c>
      <c r="BA708" s="8">
        <v>0</v>
      </c>
      <c r="BB708" s="8">
        <v>0</v>
      </c>
      <c r="BC708" s="8">
        <v>0</v>
      </c>
      <c r="BD708" s="8">
        <v>0</v>
      </c>
      <c r="BE708" s="8">
        <v>0</v>
      </c>
    </row>
    <row r="709" spans="1:57" s="8" customFormat="1" ht="12" customHeight="1" x14ac:dyDescent="0.25">
      <c r="A709" s="8" t="s">
        <v>121</v>
      </c>
      <c r="B709" s="8">
        <v>0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1</v>
      </c>
      <c r="V709" s="8">
        <v>0</v>
      </c>
      <c r="W709" s="8">
        <v>0</v>
      </c>
      <c r="X709" s="8">
        <v>1</v>
      </c>
      <c r="Y709" s="8">
        <v>1</v>
      </c>
      <c r="Z709" s="8">
        <v>1</v>
      </c>
      <c r="AA709" s="40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  <c r="AK709" s="8">
        <v>0</v>
      </c>
      <c r="AL709" s="8">
        <v>0</v>
      </c>
      <c r="AM709" s="8">
        <v>0</v>
      </c>
      <c r="AN709" s="8">
        <v>0</v>
      </c>
      <c r="AO709" s="8">
        <v>0</v>
      </c>
      <c r="AP709" s="8">
        <v>0</v>
      </c>
      <c r="AQ709" s="8">
        <v>0</v>
      </c>
      <c r="AR709" s="8">
        <v>0</v>
      </c>
      <c r="AS709" s="8">
        <v>0</v>
      </c>
      <c r="AT709" s="8">
        <v>0</v>
      </c>
      <c r="AU709" s="8">
        <v>0</v>
      </c>
      <c r="AV709" s="8">
        <v>0</v>
      </c>
      <c r="AW709" s="8">
        <v>0</v>
      </c>
      <c r="AX709" s="8">
        <v>0</v>
      </c>
      <c r="AY709" s="8">
        <v>0</v>
      </c>
      <c r="AZ709" s="8">
        <v>0</v>
      </c>
      <c r="BA709" s="8">
        <v>0</v>
      </c>
      <c r="BB709" s="8">
        <v>0</v>
      </c>
      <c r="BC709" s="8">
        <v>0</v>
      </c>
      <c r="BD709" s="8">
        <v>0</v>
      </c>
      <c r="BE709" s="8">
        <v>0</v>
      </c>
    </row>
    <row r="710" spans="1:57" s="8" customFormat="1" ht="12" customHeight="1" x14ac:dyDescent="0.25">
      <c r="A710" s="8" t="s">
        <v>122</v>
      </c>
      <c r="B710" s="8">
        <v>0</v>
      </c>
      <c r="C710" s="8">
        <v>0</v>
      </c>
      <c r="D710" s="8">
        <v>0</v>
      </c>
      <c r="E710" s="8">
        <v>0</v>
      </c>
      <c r="F710" s="8">
        <v>0</v>
      </c>
      <c r="G710" s="8">
        <v>0</v>
      </c>
      <c r="H710" s="8">
        <v>9</v>
      </c>
      <c r="I710" s="8">
        <v>7</v>
      </c>
      <c r="J710" s="8">
        <v>4</v>
      </c>
      <c r="K710" s="8">
        <v>8</v>
      </c>
      <c r="L710" s="8">
        <v>3</v>
      </c>
      <c r="M710" s="8">
        <v>0</v>
      </c>
      <c r="N710" s="8">
        <v>1</v>
      </c>
      <c r="O710" s="8">
        <v>12</v>
      </c>
      <c r="P710" s="8">
        <v>13</v>
      </c>
      <c r="Q710" s="8">
        <v>10</v>
      </c>
      <c r="R710" s="8">
        <v>12</v>
      </c>
      <c r="S710" s="8">
        <v>15</v>
      </c>
      <c r="T710" s="8">
        <v>17</v>
      </c>
      <c r="U710" s="8">
        <v>13</v>
      </c>
      <c r="V710" s="8">
        <v>10</v>
      </c>
      <c r="W710" s="8">
        <v>11</v>
      </c>
      <c r="X710" s="8">
        <v>2</v>
      </c>
      <c r="Y710" s="8">
        <v>2</v>
      </c>
      <c r="Z710" s="8">
        <v>7</v>
      </c>
      <c r="AA710" s="40">
        <v>11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  <c r="AK710" s="8">
        <v>0</v>
      </c>
      <c r="AL710" s="8">
        <v>0</v>
      </c>
      <c r="AM710" s="8">
        <v>0</v>
      </c>
      <c r="AN710" s="8">
        <v>0</v>
      </c>
      <c r="AO710" s="8">
        <v>0</v>
      </c>
      <c r="AP710" s="8">
        <v>0</v>
      </c>
      <c r="AQ710" s="8">
        <v>0</v>
      </c>
      <c r="AR710" s="8">
        <v>0</v>
      </c>
      <c r="AS710" s="8">
        <v>0</v>
      </c>
      <c r="AT710" s="8">
        <v>0</v>
      </c>
      <c r="AU710" s="8">
        <v>0</v>
      </c>
      <c r="AV710" s="8">
        <v>0</v>
      </c>
      <c r="AW710" s="8">
        <v>0</v>
      </c>
      <c r="AX710" s="8">
        <v>0</v>
      </c>
      <c r="AY710" s="8">
        <v>0</v>
      </c>
      <c r="AZ710" s="8">
        <v>0</v>
      </c>
      <c r="BA710" s="8">
        <v>0</v>
      </c>
      <c r="BB710" s="8">
        <v>0</v>
      </c>
      <c r="BC710" s="8">
        <v>0</v>
      </c>
      <c r="BD710" s="8">
        <v>0</v>
      </c>
      <c r="BE710" s="8">
        <v>0</v>
      </c>
    </row>
    <row r="711" spans="1:57" s="8" customFormat="1" ht="12" customHeight="1" x14ac:dyDescent="0.25">
      <c r="A711" s="8" t="s">
        <v>123</v>
      </c>
      <c r="B711" s="8">
        <v>0</v>
      </c>
      <c r="C711" s="8">
        <v>0</v>
      </c>
      <c r="D711" s="8">
        <v>0</v>
      </c>
      <c r="E711" s="8">
        <v>0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8">
        <v>2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2</v>
      </c>
      <c r="AA711" s="40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8">
        <v>0</v>
      </c>
      <c r="AR711" s="8">
        <v>0</v>
      </c>
      <c r="AS711" s="8">
        <v>0</v>
      </c>
      <c r="AT711" s="8">
        <v>0</v>
      </c>
      <c r="AU711" s="8">
        <v>0</v>
      </c>
      <c r="AV711" s="8">
        <v>0</v>
      </c>
      <c r="AW711" s="8">
        <v>0</v>
      </c>
      <c r="AX711" s="8">
        <v>0</v>
      </c>
      <c r="AY711" s="8">
        <v>0</v>
      </c>
      <c r="AZ711" s="8">
        <v>0</v>
      </c>
      <c r="BA711" s="8">
        <v>0</v>
      </c>
      <c r="BB711" s="8">
        <v>0</v>
      </c>
      <c r="BC711" s="8">
        <v>0</v>
      </c>
      <c r="BD711" s="8">
        <v>0</v>
      </c>
      <c r="BE711" s="8">
        <v>0</v>
      </c>
    </row>
    <row r="712" spans="1:57" s="8" customFormat="1" ht="12" customHeight="1" x14ac:dyDescent="0.25">
      <c r="A712" s="8" t="s">
        <v>124</v>
      </c>
      <c r="B712" s="8">
        <v>0</v>
      </c>
      <c r="C712" s="8">
        <v>0</v>
      </c>
      <c r="D712" s="8">
        <v>0</v>
      </c>
      <c r="E712" s="8">
        <v>0</v>
      </c>
      <c r="F712" s="8">
        <v>0</v>
      </c>
      <c r="G712" s="8">
        <v>0</v>
      </c>
      <c r="H712" s="8">
        <v>1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40">
        <v>2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  <c r="AK712" s="8">
        <v>0</v>
      </c>
      <c r="AL712" s="8">
        <v>0</v>
      </c>
      <c r="AM712" s="8">
        <v>0</v>
      </c>
      <c r="AN712" s="8">
        <v>0</v>
      </c>
      <c r="AO712" s="8">
        <v>0</v>
      </c>
      <c r="AP712" s="8">
        <v>0</v>
      </c>
      <c r="AQ712" s="8">
        <v>0</v>
      </c>
      <c r="AR712" s="8">
        <v>0</v>
      </c>
      <c r="AS712" s="8">
        <v>0</v>
      </c>
      <c r="AT712" s="8">
        <v>0</v>
      </c>
      <c r="AU712" s="8">
        <v>0</v>
      </c>
      <c r="AV712" s="8">
        <v>0</v>
      </c>
      <c r="AW712" s="8">
        <v>0</v>
      </c>
      <c r="AX712" s="8">
        <v>0</v>
      </c>
      <c r="AY712" s="8">
        <v>0</v>
      </c>
      <c r="AZ712" s="8">
        <v>0</v>
      </c>
      <c r="BA712" s="8">
        <v>0</v>
      </c>
      <c r="BB712" s="8">
        <v>0</v>
      </c>
      <c r="BC712" s="8">
        <v>0</v>
      </c>
      <c r="BD712" s="8">
        <v>0</v>
      </c>
      <c r="BE712" s="8">
        <v>0</v>
      </c>
    </row>
    <row r="713" spans="1:57" s="8" customFormat="1" ht="12" customHeight="1" x14ac:dyDescent="0.25">
      <c r="A713" s="8" t="s">
        <v>125</v>
      </c>
      <c r="B713" s="8">
        <v>0</v>
      </c>
      <c r="C713" s="8">
        <v>0</v>
      </c>
      <c r="D713" s="8">
        <v>0</v>
      </c>
      <c r="E713" s="8">
        <v>0</v>
      </c>
      <c r="F713" s="8">
        <v>0</v>
      </c>
      <c r="G713" s="8">
        <v>0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1</v>
      </c>
      <c r="X713" s="8">
        <v>2</v>
      </c>
      <c r="Y713" s="8">
        <v>2</v>
      </c>
      <c r="Z713" s="8">
        <v>1</v>
      </c>
      <c r="AA713" s="40">
        <v>2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8">
        <v>0</v>
      </c>
      <c r="AR713" s="8">
        <v>0</v>
      </c>
      <c r="AS713" s="8">
        <v>0</v>
      </c>
      <c r="AT713" s="8">
        <v>0</v>
      </c>
      <c r="AU713" s="8">
        <v>0</v>
      </c>
      <c r="AV713" s="8">
        <v>0</v>
      </c>
      <c r="AW713" s="8">
        <v>0</v>
      </c>
      <c r="AX713" s="8">
        <v>0</v>
      </c>
      <c r="AY713" s="8">
        <v>0</v>
      </c>
      <c r="AZ713" s="8">
        <v>0</v>
      </c>
      <c r="BA713" s="8">
        <v>0</v>
      </c>
      <c r="BB713" s="8">
        <v>0</v>
      </c>
      <c r="BC713" s="8">
        <v>0</v>
      </c>
      <c r="BD713" s="8">
        <v>0</v>
      </c>
      <c r="BE713" s="8">
        <v>0</v>
      </c>
    </row>
    <row r="714" spans="1:57" s="8" customFormat="1" ht="12" customHeight="1" x14ac:dyDescent="0.25">
      <c r="A714" s="8" t="s">
        <v>126</v>
      </c>
      <c r="B714" s="8">
        <v>0</v>
      </c>
      <c r="C714" s="8">
        <v>0</v>
      </c>
      <c r="D714" s="8">
        <v>0</v>
      </c>
      <c r="E714" s="8">
        <v>0</v>
      </c>
      <c r="F714" s="8">
        <v>0</v>
      </c>
      <c r="G714" s="8">
        <v>0</v>
      </c>
      <c r="H714" s="8">
        <v>0</v>
      </c>
      <c r="I714" s="8">
        <v>0</v>
      </c>
      <c r="J714" s="8">
        <v>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8">
        <v>0</v>
      </c>
      <c r="T714" s="8">
        <v>2</v>
      </c>
      <c r="U714" s="8">
        <v>3</v>
      </c>
      <c r="V714" s="8">
        <v>2</v>
      </c>
      <c r="W714" s="8">
        <v>2</v>
      </c>
      <c r="X714" s="8">
        <v>2</v>
      </c>
      <c r="Y714" s="8">
        <v>2</v>
      </c>
      <c r="Z714" s="8">
        <v>1</v>
      </c>
      <c r="AA714" s="40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  <c r="AK714" s="8">
        <v>0</v>
      </c>
      <c r="AL714" s="8">
        <v>0</v>
      </c>
      <c r="AM714" s="8">
        <v>0</v>
      </c>
      <c r="AN714" s="8">
        <v>0</v>
      </c>
      <c r="AO714" s="8">
        <v>0</v>
      </c>
      <c r="AP714" s="8">
        <v>0</v>
      </c>
      <c r="AQ714" s="8">
        <v>0</v>
      </c>
      <c r="AR714" s="8">
        <v>0</v>
      </c>
      <c r="AS714" s="8">
        <v>0</v>
      </c>
      <c r="AT714" s="8">
        <v>0</v>
      </c>
      <c r="AU714" s="8">
        <v>0</v>
      </c>
      <c r="AV714" s="8">
        <v>0</v>
      </c>
      <c r="AW714" s="8">
        <v>0</v>
      </c>
      <c r="AX714" s="8">
        <v>0</v>
      </c>
      <c r="AY714" s="8">
        <v>0</v>
      </c>
      <c r="AZ714" s="8">
        <v>0</v>
      </c>
      <c r="BA714" s="8">
        <v>0</v>
      </c>
      <c r="BB714" s="8">
        <v>0</v>
      </c>
      <c r="BC714" s="8">
        <v>0</v>
      </c>
      <c r="BD714" s="8">
        <v>0</v>
      </c>
      <c r="BE714" s="8">
        <v>0</v>
      </c>
    </row>
    <row r="715" spans="1:57" s="8" customFormat="1" ht="12" customHeight="1" x14ac:dyDescent="0.25">
      <c r="A715" s="8" t="s">
        <v>127</v>
      </c>
      <c r="B715" s="8">
        <v>0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1</v>
      </c>
      <c r="M715" s="8">
        <v>1</v>
      </c>
      <c r="N715" s="8">
        <v>1</v>
      </c>
      <c r="O715" s="8">
        <v>1</v>
      </c>
      <c r="P715" s="8">
        <v>2</v>
      </c>
      <c r="Q715" s="8">
        <v>1</v>
      </c>
      <c r="R715" s="8">
        <v>3</v>
      </c>
      <c r="S715" s="8">
        <v>3</v>
      </c>
      <c r="T715" s="8">
        <v>2</v>
      </c>
      <c r="U715" s="8">
        <v>1</v>
      </c>
      <c r="V715" s="8">
        <v>2</v>
      </c>
      <c r="W715" s="8">
        <v>4</v>
      </c>
      <c r="X715" s="8">
        <v>2</v>
      </c>
      <c r="Y715" s="8">
        <v>2</v>
      </c>
      <c r="Z715" s="8">
        <v>9</v>
      </c>
      <c r="AA715" s="40">
        <v>6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8">
        <v>0</v>
      </c>
      <c r="AQ715" s="8">
        <v>0</v>
      </c>
      <c r="AR715" s="8">
        <v>0</v>
      </c>
      <c r="AS715" s="8">
        <v>0</v>
      </c>
      <c r="AT715" s="8">
        <v>0</v>
      </c>
      <c r="AU715" s="8">
        <v>0</v>
      </c>
      <c r="AV715" s="8">
        <v>0</v>
      </c>
      <c r="AW715" s="8">
        <v>0</v>
      </c>
      <c r="AX715" s="8">
        <v>0</v>
      </c>
      <c r="AY715" s="8">
        <v>0</v>
      </c>
      <c r="AZ715" s="8">
        <v>0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</row>
    <row r="716" spans="1:57" s="8" customFormat="1" ht="12" customHeight="1" x14ac:dyDescent="0.25">
      <c r="A716" s="8" t="s">
        <v>128</v>
      </c>
      <c r="B716" s="8">
        <v>0</v>
      </c>
      <c r="C716" s="8">
        <v>0</v>
      </c>
      <c r="D716" s="8">
        <v>0</v>
      </c>
      <c r="E716" s="8">
        <v>0</v>
      </c>
      <c r="F716" s="8">
        <v>0</v>
      </c>
      <c r="G716" s="8">
        <v>0</v>
      </c>
      <c r="H716" s="8">
        <v>0</v>
      </c>
      <c r="I716" s="8">
        <v>1</v>
      </c>
      <c r="J716" s="8">
        <v>1</v>
      </c>
      <c r="K716" s="8">
        <v>1</v>
      </c>
      <c r="L716" s="8">
        <v>1</v>
      </c>
      <c r="M716" s="8">
        <v>0</v>
      </c>
      <c r="N716" s="8">
        <v>0</v>
      </c>
      <c r="O716" s="8">
        <v>2</v>
      </c>
      <c r="P716" s="8">
        <v>9</v>
      </c>
      <c r="Q716" s="8">
        <v>5</v>
      </c>
      <c r="R716" s="8">
        <v>11</v>
      </c>
      <c r="S716" s="8">
        <v>8</v>
      </c>
      <c r="T716" s="8">
        <v>11</v>
      </c>
      <c r="U716" s="8">
        <v>11</v>
      </c>
      <c r="V716" s="8">
        <v>6</v>
      </c>
      <c r="W716" s="8">
        <v>5</v>
      </c>
      <c r="X716" s="8">
        <v>4</v>
      </c>
      <c r="Y716" s="8">
        <v>4</v>
      </c>
      <c r="Z716" s="8">
        <v>14</v>
      </c>
      <c r="AA716" s="40">
        <v>3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  <c r="AK716" s="8">
        <v>0</v>
      </c>
      <c r="AL716" s="8">
        <v>0</v>
      </c>
      <c r="AM716" s="8">
        <v>0</v>
      </c>
      <c r="AN716" s="8">
        <v>0</v>
      </c>
      <c r="AO716" s="8">
        <v>0</v>
      </c>
      <c r="AP716" s="8">
        <v>0</v>
      </c>
      <c r="AQ716" s="8">
        <v>0</v>
      </c>
      <c r="AR716" s="8">
        <v>0</v>
      </c>
      <c r="AS716" s="8">
        <v>0</v>
      </c>
      <c r="AT716" s="8">
        <v>0</v>
      </c>
      <c r="AU716" s="8">
        <v>0</v>
      </c>
      <c r="AV716" s="8">
        <v>0</v>
      </c>
      <c r="AW716" s="8">
        <v>0</v>
      </c>
      <c r="AX716" s="8">
        <v>0</v>
      </c>
      <c r="AY716" s="8">
        <v>0</v>
      </c>
      <c r="AZ716" s="8">
        <v>0</v>
      </c>
      <c r="BA716" s="8">
        <v>0</v>
      </c>
      <c r="BB716" s="8">
        <v>0</v>
      </c>
      <c r="BC716" s="8">
        <v>0</v>
      </c>
      <c r="BD716" s="8">
        <v>0</v>
      </c>
      <c r="BE716" s="8">
        <v>0</v>
      </c>
    </row>
    <row r="717" spans="1:57" s="8" customFormat="1" ht="12" customHeight="1" x14ac:dyDescent="0.25">
      <c r="A717" s="8" t="s">
        <v>129</v>
      </c>
      <c r="B717" s="8">
        <v>0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1</v>
      </c>
      <c r="S717" s="8">
        <v>1</v>
      </c>
      <c r="T717" s="8">
        <v>1</v>
      </c>
      <c r="U717" s="8">
        <v>1</v>
      </c>
      <c r="V717" s="8">
        <v>1</v>
      </c>
      <c r="W717" s="8">
        <v>1</v>
      </c>
      <c r="X717" s="8">
        <v>1</v>
      </c>
      <c r="Y717" s="8">
        <v>1</v>
      </c>
      <c r="Z717" s="8">
        <v>1</v>
      </c>
      <c r="AA717" s="40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0</v>
      </c>
      <c r="AN717" s="8">
        <v>0</v>
      </c>
      <c r="AO717" s="8">
        <v>0</v>
      </c>
      <c r="AP717" s="8">
        <v>0</v>
      </c>
      <c r="AQ717" s="8">
        <v>0</v>
      </c>
      <c r="AR717" s="8">
        <v>0</v>
      </c>
      <c r="AS717" s="8">
        <v>0</v>
      </c>
      <c r="AT717" s="8">
        <v>0</v>
      </c>
      <c r="AU717" s="8">
        <v>0</v>
      </c>
      <c r="AV717" s="8">
        <v>0</v>
      </c>
      <c r="AW717" s="8">
        <v>0</v>
      </c>
      <c r="AX717" s="8">
        <v>0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</row>
    <row r="718" spans="1:57" s="8" customFormat="1" ht="12" customHeight="1" x14ac:dyDescent="0.25">
      <c r="A718" s="8" t="s">
        <v>130</v>
      </c>
      <c r="B718" s="8">
        <v>0</v>
      </c>
      <c r="C718" s="8">
        <v>0</v>
      </c>
      <c r="D718" s="8">
        <v>0</v>
      </c>
      <c r="E718" s="8">
        <v>0</v>
      </c>
      <c r="F718" s="8">
        <v>0</v>
      </c>
      <c r="G718" s="8">
        <v>0</v>
      </c>
      <c r="H718" s="8">
        <v>0</v>
      </c>
      <c r="I718" s="8">
        <v>0</v>
      </c>
      <c r="J718" s="8">
        <v>0</v>
      </c>
      <c r="K718" s="8">
        <v>0</v>
      </c>
      <c r="L718" s="8">
        <v>1</v>
      </c>
      <c r="M718" s="8">
        <v>1</v>
      </c>
      <c r="N718" s="8">
        <v>1</v>
      </c>
      <c r="O718" s="8">
        <v>1</v>
      </c>
      <c r="P718" s="8">
        <v>8</v>
      </c>
      <c r="Q718" s="8">
        <v>5</v>
      </c>
      <c r="R718" s="8">
        <v>1</v>
      </c>
      <c r="S718" s="8">
        <v>6</v>
      </c>
      <c r="T718" s="8">
        <v>8</v>
      </c>
      <c r="U718" s="8">
        <v>8</v>
      </c>
      <c r="V718" s="8">
        <v>7</v>
      </c>
      <c r="W718" s="8">
        <v>9</v>
      </c>
      <c r="X718" s="8">
        <v>4</v>
      </c>
      <c r="Y718" s="8">
        <v>5</v>
      </c>
      <c r="Z718" s="8">
        <v>2</v>
      </c>
      <c r="AA718" s="40">
        <v>1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  <c r="AK718" s="8">
        <v>0</v>
      </c>
      <c r="AL718" s="8">
        <v>0</v>
      </c>
      <c r="AM718" s="8">
        <v>0</v>
      </c>
      <c r="AN718" s="8">
        <v>0</v>
      </c>
      <c r="AO718" s="8">
        <v>0</v>
      </c>
      <c r="AP718" s="8">
        <v>0</v>
      </c>
      <c r="AQ718" s="8">
        <v>0</v>
      </c>
      <c r="AR718" s="8">
        <v>0</v>
      </c>
      <c r="AS718" s="8">
        <v>0</v>
      </c>
      <c r="AT718" s="8">
        <v>0</v>
      </c>
      <c r="AU718" s="8">
        <v>0</v>
      </c>
      <c r="AV718" s="8">
        <v>0</v>
      </c>
      <c r="AW718" s="8">
        <v>0</v>
      </c>
      <c r="AX718" s="8">
        <v>0</v>
      </c>
      <c r="AY718" s="8">
        <v>0</v>
      </c>
      <c r="AZ718" s="8">
        <v>0</v>
      </c>
      <c r="BA718" s="8">
        <v>0</v>
      </c>
      <c r="BB718" s="8">
        <v>0</v>
      </c>
      <c r="BC718" s="8">
        <v>0</v>
      </c>
      <c r="BD718" s="8">
        <v>0</v>
      </c>
      <c r="BE718" s="8">
        <v>0</v>
      </c>
    </row>
    <row r="719" spans="1:57" s="8" customFormat="1" ht="12" customHeight="1" x14ac:dyDescent="0.25">
      <c r="A719" s="8" t="s">
        <v>131</v>
      </c>
      <c r="B719" s="8">
        <v>0</v>
      </c>
      <c r="C719" s="8">
        <v>0</v>
      </c>
      <c r="D719" s="8">
        <v>0</v>
      </c>
      <c r="E719" s="8">
        <v>0</v>
      </c>
      <c r="F719" s="8">
        <v>0</v>
      </c>
      <c r="G719" s="8">
        <v>0</v>
      </c>
      <c r="H719" s="8">
        <v>1</v>
      </c>
      <c r="I719" s="8">
        <v>1</v>
      </c>
      <c r="J719" s="8">
        <v>1</v>
      </c>
      <c r="K719" s="8">
        <v>1</v>
      </c>
      <c r="L719" s="8">
        <v>1</v>
      </c>
      <c r="M719" s="8">
        <v>0</v>
      </c>
      <c r="N719" s="8">
        <v>1</v>
      </c>
      <c r="O719" s="8">
        <v>2</v>
      </c>
      <c r="P719" s="8">
        <v>2</v>
      </c>
      <c r="Q719" s="8">
        <v>2</v>
      </c>
      <c r="R719" s="8">
        <v>6</v>
      </c>
      <c r="S719" s="8">
        <v>5</v>
      </c>
      <c r="T719" s="8">
        <v>4</v>
      </c>
      <c r="U719" s="8">
        <v>8</v>
      </c>
      <c r="V719" s="8">
        <v>8</v>
      </c>
      <c r="W719" s="8">
        <v>3</v>
      </c>
      <c r="X719" s="8">
        <v>4</v>
      </c>
      <c r="Y719" s="8">
        <v>10</v>
      </c>
      <c r="Z719" s="8">
        <v>6</v>
      </c>
      <c r="AA719" s="40">
        <v>7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8">
        <v>0</v>
      </c>
      <c r="AQ719" s="8">
        <v>0</v>
      </c>
      <c r="AR719" s="8">
        <v>0</v>
      </c>
      <c r="AS719" s="8">
        <v>0</v>
      </c>
      <c r="AT719" s="8">
        <v>0</v>
      </c>
      <c r="AU719" s="8">
        <v>0</v>
      </c>
      <c r="AV719" s="8">
        <v>0</v>
      </c>
      <c r="AW719" s="8">
        <v>0</v>
      </c>
      <c r="AX719" s="8">
        <v>0</v>
      </c>
      <c r="AY719" s="8">
        <v>0</v>
      </c>
      <c r="AZ719" s="8">
        <v>0</v>
      </c>
      <c r="BA719" s="8">
        <v>0</v>
      </c>
      <c r="BB719" s="8">
        <v>0</v>
      </c>
      <c r="BC719" s="8">
        <v>0</v>
      </c>
      <c r="BD719" s="8">
        <v>0</v>
      </c>
      <c r="BE719" s="8">
        <v>0</v>
      </c>
    </row>
    <row r="720" spans="1:57" s="8" customFormat="1" ht="12" customHeight="1" x14ac:dyDescent="0.25">
      <c r="A720" s="8" t="s">
        <v>132</v>
      </c>
      <c r="B720" s="8">
        <v>0</v>
      </c>
      <c r="C720" s="8">
        <v>0</v>
      </c>
      <c r="D720" s="8">
        <v>0</v>
      </c>
      <c r="E720" s="8">
        <v>0</v>
      </c>
      <c r="F720" s="8">
        <v>0</v>
      </c>
      <c r="G720" s="8">
        <v>0</v>
      </c>
      <c r="H720" s="8">
        <v>0</v>
      </c>
      <c r="I720" s="8">
        <v>0</v>
      </c>
      <c r="J720" s="8">
        <v>0</v>
      </c>
      <c r="K720" s="8">
        <v>0</v>
      </c>
      <c r="L720" s="8">
        <v>2</v>
      </c>
      <c r="M720" s="8">
        <v>1</v>
      </c>
      <c r="N720" s="8">
        <v>2</v>
      </c>
      <c r="O720" s="8">
        <v>7</v>
      </c>
      <c r="P720" s="8">
        <v>2</v>
      </c>
      <c r="Q720" s="8">
        <v>1</v>
      </c>
      <c r="R720" s="8">
        <v>1</v>
      </c>
      <c r="S720" s="8">
        <v>1</v>
      </c>
      <c r="T720" s="8">
        <v>0</v>
      </c>
      <c r="U720" s="8">
        <v>1</v>
      </c>
      <c r="V720" s="8">
        <v>2</v>
      </c>
      <c r="W720" s="8">
        <v>3</v>
      </c>
      <c r="X720" s="8">
        <v>2</v>
      </c>
      <c r="Y720" s="8">
        <v>1</v>
      </c>
      <c r="Z720" s="8">
        <v>7</v>
      </c>
      <c r="AA720" s="40">
        <v>1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  <c r="AK720" s="8">
        <v>0</v>
      </c>
      <c r="AL720" s="8">
        <v>0</v>
      </c>
      <c r="AM720" s="8">
        <v>0</v>
      </c>
      <c r="AN720" s="8">
        <v>0</v>
      </c>
      <c r="AO720" s="8">
        <v>0</v>
      </c>
      <c r="AP720" s="8">
        <v>0</v>
      </c>
      <c r="AQ720" s="8">
        <v>0</v>
      </c>
      <c r="AR720" s="8">
        <v>0</v>
      </c>
      <c r="AS720" s="8">
        <v>0</v>
      </c>
      <c r="AT720" s="8">
        <v>0</v>
      </c>
      <c r="AU720" s="8">
        <v>0</v>
      </c>
      <c r="AV720" s="8">
        <v>0</v>
      </c>
      <c r="AW720" s="8">
        <v>0</v>
      </c>
      <c r="AX720" s="8">
        <v>0</v>
      </c>
      <c r="AY720" s="8">
        <v>0</v>
      </c>
      <c r="AZ720" s="8">
        <v>0</v>
      </c>
      <c r="BA720" s="8">
        <v>0</v>
      </c>
      <c r="BB720" s="8">
        <v>0</v>
      </c>
      <c r="BC720" s="8">
        <v>0</v>
      </c>
      <c r="BD720" s="8">
        <v>0</v>
      </c>
      <c r="BE720" s="8">
        <v>0</v>
      </c>
    </row>
    <row r="721" spans="1:57" s="8" customFormat="1" ht="12" customHeight="1" x14ac:dyDescent="0.25">
      <c r="A721" s="8" t="s">
        <v>133</v>
      </c>
      <c r="B721" s="8">
        <v>0</v>
      </c>
      <c r="C721" s="8">
        <v>0</v>
      </c>
      <c r="D721" s="8">
        <v>0</v>
      </c>
      <c r="E721" s="8">
        <v>0</v>
      </c>
      <c r="F721" s="8">
        <v>0</v>
      </c>
      <c r="G721" s="8">
        <v>0</v>
      </c>
      <c r="H721" s="8">
        <v>0</v>
      </c>
      <c r="I721" s="8">
        <v>0</v>
      </c>
      <c r="J721" s="8">
        <v>0</v>
      </c>
      <c r="K721" s="8">
        <v>0</v>
      </c>
      <c r="L721" s="8">
        <v>1</v>
      </c>
      <c r="M721" s="8">
        <v>0</v>
      </c>
      <c r="N721" s="8">
        <v>0</v>
      </c>
      <c r="O721" s="8">
        <v>1</v>
      </c>
      <c r="P721" s="8">
        <v>0</v>
      </c>
      <c r="Q721" s="8">
        <v>0</v>
      </c>
      <c r="R721" s="8">
        <v>2</v>
      </c>
      <c r="S721" s="8">
        <v>0</v>
      </c>
      <c r="T721" s="8">
        <v>0</v>
      </c>
      <c r="U721" s="8">
        <v>0</v>
      </c>
      <c r="V721" s="8">
        <v>0</v>
      </c>
      <c r="W721" s="8">
        <v>1</v>
      </c>
      <c r="X721" s="8">
        <v>2</v>
      </c>
      <c r="Y721" s="8">
        <v>0</v>
      </c>
      <c r="Z721" s="8">
        <v>0</v>
      </c>
      <c r="AA721" s="40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0</v>
      </c>
      <c r="AN721" s="8">
        <v>0</v>
      </c>
      <c r="AO721" s="8">
        <v>0</v>
      </c>
      <c r="AP721" s="8">
        <v>0</v>
      </c>
      <c r="AQ721" s="8">
        <v>0</v>
      </c>
      <c r="AR721" s="8">
        <v>0</v>
      </c>
      <c r="AS721" s="8">
        <v>0</v>
      </c>
      <c r="AT721" s="8">
        <v>0</v>
      </c>
      <c r="AU721" s="8">
        <v>0</v>
      </c>
      <c r="AV721" s="8">
        <v>0</v>
      </c>
      <c r="AW721" s="8">
        <v>0</v>
      </c>
      <c r="AX721" s="8">
        <v>0</v>
      </c>
      <c r="AY721" s="8">
        <v>0</v>
      </c>
      <c r="AZ721" s="8">
        <v>0</v>
      </c>
      <c r="BA721" s="8">
        <v>0</v>
      </c>
      <c r="BB721" s="8">
        <v>0</v>
      </c>
      <c r="BC721" s="8">
        <v>0</v>
      </c>
      <c r="BD721" s="8">
        <v>0</v>
      </c>
      <c r="BE721" s="8">
        <v>0</v>
      </c>
    </row>
    <row r="722" spans="1:57" s="8" customFormat="1" ht="12" customHeight="1" x14ac:dyDescent="0.25">
      <c r="A722" s="8" t="s">
        <v>134</v>
      </c>
      <c r="B722" s="8">
        <v>0</v>
      </c>
      <c r="C722" s="8">
        <v>0</v>
      </c>
      <c r="D722" s="8">
        <v>0</v>
      </c>
      <c r="E722" s="8">
        <v>0</v>
      </c>
      <c r="F722" s="8">
        <v>0</v>
      </c>
      <c r="G722" s="8">
        <v>0</v>
      </c>
      <c r="H722" s="8">
        <v>0</v>
      </c>
      <c r="I722" s="8">
        <v>0</v>
      </c>
      <c r="J722" s="8">
        <v>0</v>
      </c>
      <c r="K722" s="8">
        <v>1</v>
      </c>
      <c r="L722" s="8">
        <v>1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2</v>
      </c>
      <c r="S722" s="8">
        <v>2</v>
      </c>
      <c r="T722" s="8">
        <v>2</v>
      </c>
      <c r="U722" s="8">
        <v>2</v>
      </c>
      <c r="V722" s="8">
        <v>0</v>
      </c>
      <c r="W722" s="8">
        <v>0</v>
      </c>
      <c r="X722" s="8">
        <v>0</v>
      </c>
      <c r="Y722" s="8">
        <v>3</v>
      </c>
      <c r="Z722" s="8">
        <v>1</v>
      </c>
      <c r="AA722" s="40">
        <v>2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8">
        <v>0</v>
      </c>
      <c r="AK722" s="8">
        <v>0</v>
      </c>
      <c r="AL722" s="8">
        <v>0</v>
      </c>
      <c r="AM722" s="8">
        <v>0</v>
      </c>
      <c r="AN722" s="8">
        <v>0</v>
      </c>
      <c r="AO722" s="8">
        <v>0</v>
      </c>
      <c r="AP722" s="8">
        <v>0</v>
      </c>
      <c r="AQ722" s="8">
        <v>0</v>
      </c>
      <c r="AR722" s="8">
        <v>0</v>
      </c>
      <c r="AS722" s="8">
        <v>0</v>
      </c>
      <c r="AT722" s="8">
        <v>0</v>
      </c>
      <c r="AU722" s="8">
        <v>0</v>
      </c>
      <c r="AV722" s="8">
        <v>0</v>
      </c>
      <c r="AW722" s="8">
        <v>0</v>
      </c>
      <c r="AX722" s="8">
        <v>0</v>
      </c>
      <c r="AY722" s="8">
        <v>0</v>
      </c>
      <c r="AZ722" s="8">
        <v>0</v>
      </c>
      <c r="BA722" s="8">
        <v>0</v>
      </c>
      <c r="BB722" s="8">
        <v>0</v>
      </c>
      <c r="BC722" s="8">
        <v>0</v>
      </c>
      <c r="BD722" s="8">
        <v>0</v>
      </c>
      <c r="BE722" s="8">
        <v>0</v>
      </c>
    </row>
    <row r="723" spans="1:57" s="8" customFormat="1" ht="12" customHeight="1" x14ac:dyDescent="0.25">
      <c r="A723" s="8" t="s">
        <v>135</v>
      </c>
      <c r="B723" s="8">
        <v>0</v>
      </c>
      <c r="C723" s="8">
        <v>0</v>
      </c>
      <c r="D723" s="8">
        <v>0</v>
      </c>
      <c r="E723" s="8">
        <v>0</v>
      </c>
      <c r="F723" s="8">
        <v>0</v>
      </c>
      <c r="G723" s="8">
        <v>0</v>
      </c>
      <c r="H723" s="8">
        <v>1</v>
      </c>
      <c r="I723" s="8">
        <v>1</v>
      </c>
      <c r="J723" s="8">
        <v>1</v>
      </c>
      <c r="K723" s="8">
        <v>1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8">
        <v>3</v>
      </c>
      <c r="R723" s="8">
        <v>1</v>
      </c>
      <c r="S723" s="8">
        <v>2</v>
      </c>
      <c r="T723" s="8">
        <v>2</v>
      </c>
      <c r="U723" s="8">
        <v>3</v>
      </c>
      <c r="V723" s="8">
        <v>1</v>
      </c>
      <c r="W723" s="8">
        <v>6</v>
      </c>
      <c r="X723" s="8">
        <v>8</v>
      </c>
      <c r="Y723" s="8">
        <v>7</v>
      </c>
      <c r="Z723" s="8">
        <v>5</v>
      </c>
      <c r="AA723" s="40">
        <v>7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8">
        <v>0</v>
      </c>
      <c r="AR723" s="8">
        <v>0</v>
      </c>
      <c r="AS723" s="8">
        <v>0</v>
      </c>
      <c r="AT723" s="8">
        <v>0</v>
      </c>
      <c r="AU723" s="8">
        <v>0</v>
      </c>
      <c r="AV723" s="8">
        <v>0</v>
      </c>
      <c r="AW723" s="8">
        <v>0</v>
      </c>
      <c r="AX723" s="8">
        <v>0</v>
      </c>
      <c r="AY723" s="8">
        <v>0</v>
      </c>
      <c r="AZ723" s="8">
        <v>0</v>
      </c>
      <c r="BA723" s="8">
        <v>0</v>
      </c>
      <c r="BB723" s="8">
        <v>0</v>
      </c>
      <c r="BC723" s="8">
        <v>0</v>
      </c>
      <c r="BD723" s="8">
        <v>0</v>
      </c>
      <c r="BE723" s="8">
        <v>0</v>
      </c>
    </row>
    <row r="724" spans="1:57" s="8" customFormat="1" ht="12" customHeight="1" x14ac:dyDescent="0.25">
      <c r="A724" s="8" t="s">
        <v>136</v>
      </c>
      <c r="B724" s="8">
        <v>0</v>
      </c>
      <c r="C724" s="8">
        <v>0</v>
      </c>
      <c r="D724" s="8">
        <v>0</v>
      </c>
      <c r="E724" s="8">
        <v>0</v>
      </c>
      <c r="F724" s="8">
        <v>0</v>
      </c>
      <c r="G724" s="8">
        <v>0</v>
      </c>
      <c r="H724" s="8">
        <v>0</v>
      </c>
      <c r="I724" s="8">
        <v>0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1</v>
      </c>
      <c r="V724" s="8">
        <v>0</v>
      </c>
      <c r="W724" s="8">
        <v>1</v>
      </c>
      <c r="X724" s="8">
        <v>0</v>
      </c>
      <c r="Y724" s="8">
        <v>0</v>
      </c>
      <c r="Z724" s="8">
        <v>3</v>
      </c>
      <c r="AA724" s="40">
        <v>2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8">
        <v>0</v>
      </c>
      <c r="AK724" s="8">
        <v>0</v>
      </c>
      <c r="AL724" s="8">
        <v>0</v>
      </c>
      <c r="AM724" s="8">
        <v>0</v>
      </c>
      <c r="AN724" s="8">
        <v>0</v>
      </c>
      <c r="AO724" s="8">
        <v>0</v>
      </c>
      <c r="AP724" s="8">
        <v>0</v>
      </c>
      <c r="AQ724" s="8">
        <v>0</v>
      </c>
      <c r="AR724" s="8">
        <v>0</v>
      </c>
      <c r="AS724" s="8">
        <v>0</v>
      </c>
      <c r="AT724" s="8">
        <v>0</v>
      </c>
      <c r="AU724" s="8">
        <v>0</v>
      </c>
      <c r="AV724" s="8">
        <v>0</v>
      </c>
      <c r="AW724" s="8">
        <v>0</v>
      </c>
      <c r="AX724" s="8">
        <v>0</v>
      </c>
      <c r="AY724" s="8">
        <v>0</v>
      </c>
      <c r="AZ724" s="8">
        <v>0</v>
      </c>
      <c r="BA724" s="8">
        <v>0</v>
      </c>
      <c r="BB724" s="8">
        <v>0</v>
      </c>
      <c r="BC724" s="8">
        <v>0</v>
      </c>
      <c r="BD724" s="8">
        <v>0</v>
      </c>
      <c r="BE724" s="8">
        <v>0</v>
      </c>
    </row>
    <row r="725" spans="1:57" s="8" customFormat="1" ht="12" customHeight="1" x14ac:dyDescent="0.25">
      <c r="A725" s="8" t="s">
        <v>137</v>
      </c>
      <c r="B725" s="8">
        <v>0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4</v>
      </c>
      <c r="R725" s="8">
        <v>2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1</v>
      </c>
      <c r="AA725" s="40">
        <v>3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8">
        <v>0</v>
      </c>
      <c r="AQ725" s="8">
        <v>0</v>
      </c>
      <c r="AR725" s="8">
        <v>0</v>
      </c>
      <c r="AS725" s="8">
        <v>0</v>
      </c>
      <c r="AT725" s="8">
        <v>0</v>
      </c>
      <c r="AU725" s="8">
        <v>0</v>
      </c>
      <c r="AV725" s="8">
        <v>0</v>
      </c>
      <c r="AW725" s="8">
        <v>0</v>
      </c>
      <c r="AX725" s="8">
        <v>0</v>
      </c>
      <c r="AY725" s="8">
        <v>0</v>
      </c>
      <c r="AZ725" s="8">
        <v>0</v>
      </c>
      <c r="BA725" s="8">
        <v>0</v>
      </c>
      <c r="BB725" s="8">
        <v>0</v>
      </c>
      <c r="BC725" s="8">
        <v>0</v>
      </c>
      <c r="BD725" s="8">
        <v>0</v>
      </c>
      <c r="BE725" s="8">
        <v>0</v>
      </c>
    </row>
    <row r="726" spans="1:57" s="8" customFormat="1" ht="12" customHeight="1" x14ac:dyDescent="0.25">
      <c r="A726" s="8" t="s">
        <v>138</v>
      </c>
      <c r="B726" s="8">
        <v>0</v>
      </c>
      <c r="C726" s="8">
        <v>0</v>
      </c>
      <c r="D726" s="8">
        <v>0</v>
      </c>
      <c r="E726" s="8">
        <v>0</v>
      </c>
      <c r="F726" s="8">
        <v>0</v>
      </c>
      <c r="G726" s="8">
        <v>0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8">
        <v>1</v>
      </c>
      <c r="P726" s="8">
        <v>10</v>
      </c>
      <c r="Q726" s="8">
        <v>11</v>
      </c>
      <c r="R726" s="8">
        <v>12</v>
      </c>
      <c r="S726" s="8">
        <v>16</v>
      </c>
      <c r="T726" s="8">
        <v>11</v>
      </c>
      <c r="U726" s="8">
        <v>12</v>
      </c>
      <c r="V726" s="8">
        <v>12</v>
      </c>
      <c r="W726" s="8">
        <v>15</v>
      </c>
      <c r="X726" s="8">
        <v>17</v>
      </c>
      <c r="Y726" s="8">
        <v>17</v>
      </c>
      <c r="Z726" s="8">
        <v>13</v>
      </c>
      <c r="AA726" s="40">
        <v>16</v>
      </c>
      <c r="AB726" s="8">
        <v>0</v>
      </c>
      <c r="AC726" s="8">
        <v>0</v>
      </c>
      <c r="AD726" s="8">
        <v>0</v>
      </c>
      <c r="AE726" s="8">
        <v>0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  <c r="AK726" s="8">
        <v>0</v>
      </c>
      <c r="AL726" s="8">
        <v>0</v>
      </c>
      <c r="AM726" s="8">
        <v>0</v>
      </c>
      <c r="AN726" s="8">
        <v>0</v>
      </c>
      <c r="AO726" s="8">
        <v>0</v>
      </c>
      <c r="AP726" s="8">
        <v>0</v>
      </c>
      <c r="AQ726" s="8">
        <v>0</v>
      </c>
      <c r="AR726" s="8">
        <v>0</v>
      </c>
      <c r="AS726" s="8">
        <v>0</v>
      </c>
      <c r="AT726" s="8">
        <v>0</v>
      </c>
      <c r="AU726" s="8">
        <v>0</v>
      </c>
      <c r="AV726" s="8">
        <v>0</v>
      </c>
      <c r="AW726" s="8">
        <v>0</v>
      </c>
      <c r="AX726" s="8">
        <v>0</v>
      </c>
      <c r="AY726" s="8">
        <v>0</v>
      </c>
      <c r="AZ726" s="8">
        <v>0</v>
      </c>
      <c r="BA726" s="8">
        <v>0</v>
      </c>
      <c r="BB726" s="8">
        <v>0</v>
      </c>
      <c r="BC726" s="8">
        <v>0</v>
      </c>
      <c r="BD726" s="8">
        <v>0</v>
      </c>
      <c r="BE726" s="8">
        <v>0</v>
      </c>
    </row>
    <row r="727" spans="1:57" s="8" customFormat="1" ht="12" customHeight="1" x14ac:dyDescent="0.25">
      <c r="A727" s="8" t="s">
        <v>139</v>
      </c>
      <c r="B727" s="8">
        <v>0</v>
      </c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40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8">
        <v>0</v>
      </c>
      <c r="AQ727" s="8">
        <v>0</v>
      </c>
      <c r="AR727" s="8">
        <v>0</v>
      </c>
      <c r="AS727" s="8">
        <v>0</v>
      </c>
      <c r="AT727" s="8">
        <v>0</v>
      </c>
      <c r="AU727" s="8">
        <v>0</v>
      </c>
      <c r="AV727" s="8">
        <v>0</v>
      </c>
      <c r="AW727" s="8">
        <v>0</v>
      </c>
      <c r="AX727" s="8">
        <v>0</v>
      </c>
      <c r="AY727" s="8">
        <v>0</v>
      </c>
      <c r="AZ727" s="8">
        <v>0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</row>
    <row r="728" spans="1:57" s="8" customFormat="1" ht="12" customHeight="1" x14ac:dyDescent="0.25">
      <c r="A728" s="8" t="s">
        <v>140</v>
      </c>
      <c r="B728" s="8">
        <v>0</v>
      </c>
      <c r="C728" s="8">
        <v>0</v>
      </c>
      <c r="D728" s="8">
        <v>0</v>
      </c>
      <c r="E728" s="8">
        <v>0</v>
      </c>
      <c r="F728" s="8">
        <v>0</v>
      </c>
      <c r="G728" s="8">
        <v>0</v>
      </c>
      <c r="H728" s="8">
        <v>2</v>
      </c>
      <c r="I728" s="8">
        <v>2</v>
      </c>
      <c r="J728" s="8">
        <v>1</v>
      </c>
      <c r="K728" s="8">
        <v>1</v>
      </c>
      <c r="L728" s="8">
        <v>0</v>
      </c>
      <c r="M728" s="8">
        <v>0</v>
      </c>
      <c r="N728" s="8">
        <v>0</v>
      </c>
      <c r="O728" s="8">
        <v>1</v>
      </c>
      <c r="P728" s="8">
        <v>0</v>
      </c>
      <c r="Q728" s="8">
        <v>0</v>
      </c>
      <c r="R728" s="8">
        <v>0</v>
      </c>
      <c r="S728" s="8">
        <v>0</v>
      </c>
      <c r="T728" s="8">
        <v>1</v>
      </c>
      <c r="U728" s="8">
        <v>1</v>
      </c>
      <c r="V728" s="8">
        <v>1</v>
      </c>
      <c r="W728" s="8">
        <v>1</v>
      </c>
      <c r="X728" s="8">
        <v>0</v>
      </c>
      <c r="Y728" s="8">
        <v>0</v>
      </c>
      <c r="Z728" s="8">
        <v>0</v>
      </c>
      <c r="AA728" s="40">
        <v>1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8">
        <v>0</v>
      </c>
      <c r="AK728" s="8">
        <v>0</v>
      </c>
      <c r="AL728" s="8">
        <v>0</v>
      </c>
      <c r="AM728" s="8">
        <v>0</v>
      </c>
      <c r="AN728" s="8">
        <v>0</v>
      </c>
      <c r="AO728" s="8">
        <v>0</v>
      </c>
      <c r="AP728" s="8">
        <v>0</v>
      </c>
      <c r="AQ728" s="8">
        <v>0</v>
      </c>
      <c r="AR728" s="8">
        <v>0</v>
      </c>
      <c r="AS728" s="8">
        <v>0</v>
      </c>
      <c r="AT728" s="8">
        <v>0</v>
      </c>
      <c r="AU728" s="8">
        <v>0</v>
      </c>
      <c r="AV728" s="8">
        <v>0</v>
      </c>
      <c r="AW728" s="8">
        <v>0</v>
      </c>
      <c r="AX728" s="8">
        <v>0</v>
      </c>
      <c r="AY728" s="8">
        <v>0</v>
      </c>
      <c r="AZ728" s="8">
        <v>0</v>
      </c>
      <c r="BA728" s="8">
        <v>0</v>
      </c>
      <c r="BB728" s="8">
        <v>0</v>
      </c>
      <c r="BC728" s="8">
        <v>0</v>
      </c>
      <c r="BD728" s="8">
        <v>0</v>
      </c>
      <c r="BE728" s="8">
        <v>0</v>
      </c>
    </row>
    <row r="729" spans="1:57" s="8" customFormat="1" ht="12" customHeight="1" x14ac:dyDescent="0.25">
      <c r="A729" s="8" t="s">
        <v>141</v>
      </c>
      <c r="B729" s="8">
        <v>0</v>
      </c>
      <c r="C729" s="8">
        <v>0</v>
      </c>
      <c r="D729" s="8">
        <v>0</v>
      </c>
      <c r="E729" s="8">
        <v>0</v>
      </c>
      <c r="F729" s="8">
        <v>0</v>
      </c>
      <c r="G729" s="8">
        <v>0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40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0</v>
      </c>
      <c r="AQ729" s="8">
        <v>0</v>
      </c>
      <c r="AR729" s="8">
        <v>0</v>
      </c>
      <c r="AS729" s="8">
        <v>0</v>
      </c>
      <c r="AT729" s="8">
        <v>0</v>
      </c>
      <c r="AU729" s="8">
        <v>0</v>
      </c>
      <c r="AV729" s="8">
        <v>0</v>
      </c>
      <c r="AW729" s="8">
        <v>0</v>
      </c>
      <c r="AX729" s="8">
        <v>0</v>
      </c>
      <c r="AY729" s="8">
        <v>0</v>
      </c>
      <c r="AZ729" s="8">
        <v>0</v>
      </c>
      <c r="BA729" s="8">
        <v>0</v>
      </c>
      <c r="BB729" s="8">
        <v>0</v>
      </c>
      <c r="BC729" s="8">
        <v>0</v>
      </c>
      <c r="BD729" s="8">
        <v>0</v>
      </c>
      <c r="BE729" s="8">
        <v>0</v>
      </c>
    </row>
    <row r="730" spans="1:57" s="8" customFormat="1" ht="12" customHeight="1" x14ac:dyDescent="0.25">
      <c r="A730" s="8" t="s">
        <v>142</v>
      </c>
      <c r="B730" s="8">
        <v>0</v>
      </c>
      <c r="C730" s="8">
        <v>0</v>
      </c>
      <c r="D730" s="8">
        <v>0</v>
      </c>
      <c r="E730" s="8">
        <v>0</v>
      </c>
      <c r="F730" s="8">
        <v>0</v>
      </c>
      <c r="G730" s="8">
        <v>0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40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>
        <v>0</v>
      </c>
      <c r="AK730" s="8">
        <v>0</v>
      </c>
      <c r="AL730" s="8">
        <v>0</v>
      </c>
      <c r="AM730" s="8">
        <v>0</v>
      </c>
      <c r="AN730" s="8">
        <v>0</v>
      </c>
      <c r="AO730" s="8">
        <v>0</v>
      </c>
      <c r="AP730" s="8">
        <v>0</v>
      </c>
      <c r="AQ730" s="8">
        <v>0</v>
      </c>
      <c r="AR730" s="8">
        <v>0</v>
      </c>
      <c r="AS730" s="8">
        <v>0</v>
      </c>
      <c r="AT730" s="8">
        <v>0</v>
      </c>
      <c r="AU730" s="8">
        <v>0</v>
      </c>
      <c r="AV730" s="8">
        <v>0</v>
      </c>
      <c r="AW730" s="8">
        <v>0</v>
      </c>
      <c r="AX730" s="8">
        <v>0</v>
      </c>
      <c r="AY730" s="8">
        <v>0</v>
      </c>
      <c r="AZ730" s="8">
        <v>0</v>
      </c>
      <c r="BA730" s="8">
        <v>0</v>
      </c>
      <c r="BB730" s="8">
        <v>0</v>
      </c>
      <c r="BC730" s="8">
        <v>0</v>
      </c>
      <c r="BD730" s="8">
        <v>0</v>
      </c>
      <c r="BE730" s="8">
        <v>0</v>
      </c>
    </row>
    <row r="731" spans="1:57" s="8" customFormat="1" ht="12" customHeight="1" x14ac:dyDescent="0.25">
      <c r="A731" s="8" t="s">
        <v>143</v>
      </c>
      <c r="B731" s="8">
        <v>0</v>
      </c>
      <c r="C731" s="8">
        <v>0</v>
      </c>
      <c r="D731" s="8">
        <v>0</v>
      </c>
      <c r="E731" s="8">
        <v>0</v>
      </c>
      <c r="F731" s="8">
        <v>0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2</v>
      </c>
      <c r="AA731" s="40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8">
        <v>0</v>
      </c>
      <c r="AQ731" s="8">
        <v>0</v>
      </c>
      <c r="AR731" s="8">
        <v>0</v>
      </c>
      <c r="AS731" s="8">
        <v>0</v>
      </c>
      <c r="AT731" s="8">
        <v>0</v>
      </c>
      <c r="AU731" s="8">
        <v>0</v>
      </c>
      <c r="AV731" s="8">
        <v>0</v>
      </c>
      <c r="AW731" s="8">
        <v>0</v>
      </c>
      <c r="AX731" s="8">
        <v>0</v>
      </c>
      <c r="AY731" s="8">
        <v>0</v>
      </c>
      <c r="AZ731" s="8">
        <v>0</v>
      </c>
      <c r="BA731" s="8">
        <v>0</v>
      </c>
      <c r="BB731" s="8">
        <v>0</v>
      </c>
      <c r="BC731" s="8">
        <v>0</v>
      </c>
      <c r="BD731" s="8">
        <v>0</v>
      </c>
      <c r="BE731" s="8">
        <v>0</v>
      </c>
    </row>
    <row r="732" spans="1:57" s="8" customFormat="1" ht="12" customHeight="1" x14ac:dyDescent="0.25">
      <c r="A732" s="8" t="s">
        <v>144</v>
      </c>
      <c r="B732" s="8">
        <v>0</v>
      </c>
      <c r="C732" s="8">
        <v>0</v>
      </c>
      <c r="D732" s="8">
        <v>0</v>
      </c>
      <c r="E732" s="8">
        <v>0</v>
      </c>
      <c r="F732" s="8">
        <v>0</v>
      </c>
      <c r="G732" s="8">
        <v>0</v>
      </c>
      <c r="H732" s="8">
        <v>0</v>
      </c>
      <c r="I732" s="8">
        <v>0</v>
      </c>
      <c r="J732" s="8">
        <v>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40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0</v>
      </c>
      <c r="AJ732" s="8">
        <v>0</v>
      </c>
      <c r="AK732" s="8">
        <v>0</v>
      </c>
      <c r="AL732" s="8">
        <v>0</v>
      </c>
      <c r="AM732" s="8">
        <v>0</v>
      </c>
      <c r="AN732" s="8">
        <v>0</v>
      </c>
      <c r="AO732" s="8">
        <v>0</v>
      </c>
      <c r="AP732" s="8">
        <v>0</v>
      </c>
      <c r="AQ732" s="8">
        <v>0</v>
      </c>
      <c r="AR732" s="8">
        <v>0</v>
      </c>
      <c r="AS732" s="8">
        <v>0</v>
      </c>
      <c r="AT732" s="8">
        <v>0</v>
      </c>
      <c r="AU732" s="8">
        <v>0</v>
      </c>
      <c r="AV732" s="8">
        <v>0</v>
      </c>
      <c r="AW732" s="8">
        <v>0</v>
      </c>
      <c r="AX732" s="8">
        <v>0</v>
      </c>
      <c r="AY732" s="8">
        <v>0</v>
      </c>
      <c r="AZ732" s="8">
        <v>0</v>
      </c>
      <c r="BA732" s="8">
        <v>0</v>
      </c>
      <c r="BB732" s="8">
        <v>0</v>
      </c>
      <c r="BC732" s="8">
        <v>0</v>
      </c>
      <c r="BD732" s="8">
        <v>0</v>
      </c>
      <c r="BE732" s="8">
        <v>0</v>
      </c>
    </row>
    <row r="733" spans="1:57" s="8" customFormat="1" ht="12" customHeight="1" x14ac:dyDescent="0.25">
      <c r="A733" s="8" t="s">
        <v>145</v>
      </c>
      <c r="B733" s="8">
        <v>0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1</v>
      </c>
      <c r="S733" s="8">
        <v>1</v>
      </c>
      <c r="T733" s="8">
        <v>2</v>
      </c>
      <c r="U733" s="8">
        <v>2</v>
      </c>
      <c r="V733" s="8">
        <v>2</v>
      </c>
      <c r="W733" s="8">
        <v>1</v>
      </c>
      <c r="X733" s="8">
        <v>1</v>
      </c>
      <c r="Y733" s="8">
        <v>0</v>
      </c>
      <c r="Z733" s="8">
        <v>1</v>
      </c>
      <c r="AA733" s="40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8">
        <v>0</v>
      </c>
      <c r="AQ733" s="8">
        <v>0</v>
      </c>
      <c r="AR733" s="8">
        <v>0</v>
      </c>
      <c r="AS733" s="8">
        <v>0</v>
      </c>
      <c r="AT733" s="8">
        <v>0</v>
      </c>
      <c r="AU733" s="8">
        <v>0</v>
      </c>
      <c r="AV733" s="8">
        <v>0</v>
      </c>
      <c r="AW733" s="8">
        <v>0</v>
      </c>
      <c r="AX733" s="8">
        <v>0</v>
      </c>
      <c r="AY733" s="8">
        <v>0</v>
      </c>
      <c r="AZ733" s="8">
        <v>0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</row>
    <row r="734" spans="1:57" s="8" customFormat="1" ht="12" customHeight="1" x14ac:dyDescent="0.25">
      <c r="A734" s="8" t="s">
        <v>146</v>
      </c>
      <c r="B734" s="8">
        <v>0</v>
      </c>
      <c r="C734" s="8">
        <v>0</v>
      </c>
      <c r="D734" s="8">
        <v>0</v>
      </c>
      <c r="E734" s="8">
        <v>0</v>
      </c>
      <c r="F734" s="8">
        <v>0</v>
      </c>
      <c r="G734" s="8">
        <v>0</v>
      </c>
      <c r="H734" s="8">
        <v>0</v>
      </c>
      <c r="I734" s="8">
        <v>0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1</v>
      </c>
      <c r="S734" s="8">
        <v>1</v>
      </c>
      <c r="T734" s="8">
        <v>3</v>
      </c>
      <c r="U734" s="8">
        <v>1</v>
      </c>
      <c r="V734" s="8">
        <v>1</v>
      </c>
      <c r="W734" s="8">
        <v>1</v>
      </c>
      <c r="X734" s="8">
        <v>1</v>
      </c>
      <c r="Y734" s="8">
        <v>0</v>
      </c>
      <c r="Z734" s="8">
        <v>1</v>
      </c>
      <c r="AA734" s="40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  <c r="AK734" s="8">
        <v>0</v>
      </c>
      <c r="AL734" s="8">
        <v>0</v>
      </c>
      <c r="AM734" s="8">
        <v>0</v>
      </c>
      <c r="AN734" s="8">
        <v>0</v>
      </c>
      <c r="AO734" s="8">
        <v>0</v>
      </c>
      <c r="AP734" s="8">
        <v>0</v>
      </c>
      <c r="AQ734" s="8">
        <v>0</v>
      </c>
      <c r="AR734" s="8">
        <v>0</v>
      </c>
      <c r="AS734" s="8">
        <v>0</v>
      </c>
      <c r="AT734" s="8">
        <v>0</v>
      </c>
      <c r="AU734" s="8">
        <v>0</v>
      </c>
      <c r="AV734" s="8">
        <v>0</v>
      </c>
      <c r="AW734" s="8">
        <v>0</v>
      </c>
      <c r="AX734" s="8">
        <v>0</v>
      </c>
      <c r="AY734" s="8">
        <v>0</v>
      </c>
      <c r="AZ734" s="8">
        <v>0</v>
      </c>
      <c r="BA734" s="8">
        <v>0</v>
      </c>
      <c r="BB734" s="8">
        <v>0</v>
      </c>
      <c r="BC734" s="8">
        <v>0</v>
      </c>
      <c r="BD734" s="8">
        <v>0</v>
      </c>
      <c r="BE734" s="8">
        <v>0</v>
      </c>
    </row>
    <row r="735" spans="1:57" s="8" customFormat="1" ht="12" customHeight="1" x14ac:dyDescent="0.25">
      <c r="A735" s="8" t="s">
        <v>147</v>
      </c>
      <c r="B735" s="8">
        <v>0</v>
      </c>
      <c r="C735" s="8">
        <v>0</v>
      </c>
      <c r="D735" s="8">
        <v>0</v>
      </c>
      <c r="E735" s="8">
        <v>0</v>
      </c>
      <c r="F735" s="8">
        <v>0</v>
      </c>
      <c r="G735" s="8">
        <v>0</v>
      </c>
      <c r="H735" s="8">
        <v>0</v>
      </c>
      <c r="I735" s="8">
        <v>0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8">
        <v>1</v>
      </c>
      <c r="T735" s="8">
        <v>1</v>
      </c>
      <c r="U735" s="8">
        <v>1</v>
      </c>
      <c r="V735" s="8">
        <v>1</v>
      </c>
      <c r="W735" s="8">
        <v>1</v>
      </c>
      <c r="X735" s="8">
        <v>0</v>
      </c>
      <c r="Y735" s="8">
        <v>0</v>
      </c>
      <c r="Z735" s="8">
        <v>0</v>
      </c>
      <c r="AA735" s="40">
        <v>1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  <c r="AK735" s="8">
        <v>0</v>
      </c>
      <c r="AL735" s="8">
        <v>0</v>
      </c>
      <c r="AM735" s="8">
        <v>0</v>
      </c>
      <c r="AN735" s="8">
        <v>0</v>
      </c>
      <c r="AO735" s="8">
        <v>0</v>
      </c>
      <c r="AP735" s="8">
        <v>0</v>
      </c>
      <c r="AQ735" s="8">
        <v>0</v>
      </c>
      <c r="AR735" s="8">
        <v>0</v>
      </c>
      <c r="AS735" s="8">
        <v>0</v>
      </c>
      <c r="AT735" s="8">
        <v>0</v>
      </c>
      <c r="AU735" s="8">
        <v>0</v>
      </c>
      <c r="AV735" s="8">
        <v>0</v>
      </c>
      <c r="AW735" s="8">
        <v>0</v>
      </c>
      <c r="AX735" s="8">
        <v>0</v>
      </c>
      <c r="AY735" s="8">
        <v>0</v>
      </c>
      <c r="AZ735" s="8">
        <v>0</v>
      </c>
      <c r="BA735" s="8">
        <v>0</v>
      </c>
      <c r="BB735" s="8">
        <v>0</v>
      </c>
      <c r="BC735" s="8">
        <v>0</v>
      </c>
      <c r="BD735" s="8">
        <v>0</v>
      </c>
      <c r="BE735" s="8">
        <v>0</v>
      </c>
    </row>
    <row r="736" spans="1:57" s="8" customFormat="1" ht="12" customHeight="1" x14ac:dyDescent="0.25">
      <c r="A736" s="8" t="s">
        <v>148</v>
      </c>
      <c r="B736" s="8">
        <v>1</v>
      </c>
      <c r="C736" s="8">
        <v>1</v>
      </c>
      <c r="D736" s="8">
        <v>1</v>
      </c>
      <c r="E736" s="8">
        <v>1</v>
      </c>
      <c r="F736" s="8">
        <v>1</v>
      </c>
      <c r="G736" s="8">
        <v>1</v>
      </c>
      <c r="H736" s="8">
        <v>1</v>
      </c>
      <c r="I736" s="8">
        <v>2</v>
      </c>
      <c r="J736" s="8">
        <v>2</v>
      </c>
      <c r="K736" s="8">
        <v>1</v>
      </c>
      <c r="L736" s="8">
        <v>1</v>
      </c>
      <c r="M736" s="8">
        <v>0</v>
      </c>
      <c r="N736" s="8">
        <v>0</v>
      </c>
      <c r="O736" s="8">
        <v>0</v>
      </c>
      <c r="P736" s="8">
        <v>0</v>
      </c>
      <c r="Q736" s="8">
        <v>1</v>
      </c>
      <c r="R736" s="8">
        <v>1</v>
      </c>
      <c r="S736" s="8">
        <v>0</v>
      </c>
      <c r="T736" s="8">
        <v>1</v>
      </c>
      <c r="U736" s="8">
        <v>1</v>
      </c>
      <c r="V736" s="8">
        <v>0</v>
      </c>
      <c r="W736" s="8">
        <v>0</v>
      </c>
      <c r="X736" s="8">
        <v>2</v>
      </c>
      <c r="Y736" s="8">
        <v>1</v>
      </c>
      <c r="Z736" s="8">
        <v>4</v>
      </c>
      <c r="AA736" s="40">
        <v>2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  <c r="AK736" s="8">
        <v>0</v>
      </c>
      <c r="AL736" s="8">
        <v>0</v>
      </c>
      <c r="AM736" s="8">
        <v>0</v>
      </c>
      <c r="AN736" s="8">
        <v>0</v>
      </c>
      <c r="AO736" s="8">
        <v>0</v>
      </c>
      <c r="AP736" s="8">
        <v>0</v>
      </c>
      <c r="AQ736" s="8">
        <v>0</v>
      </c>
      <c r="AR736" s="8">
        <v>0</v>
      </c>
      <c r="AS736" s="8">
        <v>0</v>
      </c>
      <c r="AT736" s="8">
        <v>0</v>
      </c>
      <c r="AU736" s="8">
        <v>0</v>
      </c>
      <c r="AV736" s="8">
        <v>0</v>
      </c>
      <c r="AW736" s="8">
        <v>0</v>
      </c>
      <c r="AX736" s="8">
        <v>0</v>
      </c>
      <c r="AY736" s="8">
        <v>0</v>
      </c>
      <c r="AZ736" s="8">
        <v>0</v>
      </c>
      <c r="BA736" s="8">
        <v>0</v>
      </c>
      <c r="BB736" s="8">
        <v>0</v>
      </c>
      <c r="BC736" s="8">
        <v>0</v>
      </c>
      <c r="BD736" s="8">
        <v>0</v>
      </c>
      <c r="BE736" s="8">
        <v>0</v>
      </c>
    </row>
    <row r="737" spans="1:59" s="8" customFormat="1" ht="12" customHeight="1" x14ac:dyDescent="0.25">
      <c r="A737" s="8" t="s">
        <v>149</v>
      </c>
      <c r="B737" s="8">
        <v>0</v>
      </c>
      <c r="C737" s="8">
        <v>0</v>
      </c>
      <c r="D737" s="8">
        <v>0</v>
      </c>
      <c r="E737" s="8">
        <v>0</v>
      </c>
      <c r="F737" s="8">
        <v>0</v>
      </c>
      <c r="G737" s="8">
        <v>0</v>
      </c>
      <c r="H737" s="8">
        <v>0</v>
      </c>
      <c r="I737" s="8">
        <v>0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40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8">
        <v>0</v>
      </c>
      <c r="AR737" s="8">
        <v>0</v>
      </c>
      <c r="AS737" s="8">
        <v>0</v>
      </c>
      <c r="AT737" s="8">
        <v>0</v>
      </c>
      <c r="AU737" s="8">
        <v>0</v>
      </c>
      <c r="AV737" s="8">
        <v>0</v>
      </c>
      <c r="AW737" s="8">
        <v>0</v>
      </c>
      <c r="AX737" s="8">
        <v>0</v>
      </c>
      <c r="AY737" s="8">
        <v>0</v>
      </c>
      <c r="AZ737" s="8">
        <v>0</v>
      </c>
      <c r="BA737" s="8">
        <v>0</v>
      </c>
      <c r="BB737" s="8">
        <v>0</v>
      </c>
      <c r="BC737" s="8">
        <v>0</v>
      </c>
      <c r="BD737" s="8">
        <v>0</v>
      </c>
      <c r="BE737" s="8">
        <v>0</v>
      </c>
    </row>
    <row r="738" spans="1:59" s="8" customFormat="1" ht="12" customHeight="1" x14ac:dyDescent="0.25">
      <c r="A738" s="8" t="s">
        <v>150</v>
      </c>
      <c r="B738" s="8">
        <v>0</v>
      </c>
      <c r="C738" s="8">
        <v>0</v>
      </c>
      <c r="D738" s="8">
        <v>0</v>
      </c>
      <c r="E738" s="8">
        <v>0</v>
      </c>
      <c r="F738" s="8">
        <v>0</v>
      </c>
      <c r="G738" s="8">
        <v>0</v>
      </c>
      <c r="H738" s="8">
        <v>0</v>
      </c>
      <c r="I738" s="8">
        <v>0</v>
      </c>
      <c r="J738" s="8">
        <v>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1</v>
      </c>
      <c r="Z738" s="8">
        <v>2</v>
      </c>
      <c r="AA738" s="40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8">
        <v>0</v>
      </c>
      <c r="AK738" s="8">
        <v>0</v>
      </c>
      <c r="AL738" s="8">
        <v>0</v>
      </c>
      <c r="AM738" s="8">
        <v>0</v>
      </c>
      <c r="AN738" s="8">
        <v>0</v>
      </c>
      <c r="AO738" s="8">
        <v>0</v>
      </c>
      <c r="AP738" s="8">
        <v>0</v>
      </c>
      <c r="AQ738" s="8">
        <v>0</v>
      </c>
      <c r="AR738" s="8">
        <v>0</v>
      </c>
      <c r="AS738" s="8">
        <v>0</v>
      </c>
      <c r="AT738" s="8">
        <v>0</v>
      </c>
      <c r="AU738" s="8">
        <v>0</v>
      </c>
      <c r="AV738" s="8">
        <v>0</v>
      </c>
      <c r="AW738" s="8">
        <v>0</v>
      </c>
      <c r="AX738" s="8">
        <v>0</v>
      </c>
      <c r="AY738" s="8">
        <v>0</v>
      </c>
      <c r="AZ738" s="8">
        <v>0</v>
      </c>
      <c r="BA738" s="8">
        <v>0</v>
      </c>
      <c r="BB738" s="8">
        <v>0</v>
      </c>
      <c r="BC738" s="8">
        <v>0</v>
      </c>
      <c r="BD738" s="8">
        <v>0</v>
      </c>
      <c r="BE738" s="8">
        <v>0</v>
      </c>
    </row>
    <row r="739" spans="1:59" s="46" customFormat="1" ht="12" customHeight="1" x14ac:dyDescent="0.25">
      <c r="A739" s="13" t="s">
        <v>155</v>
      </c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2"/>
      <c r="AA739" s="53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</row>
    <row r="740" spans="1:59" s="46" customFormat="1" ht="12" customHeight="1" x14ac:dyDescent="0.25">
      <c r="A740" s="13" t="s">
        <v>156</v>
      </c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</row>
    <row r="741" spans="1:59" s="8" customFormat="1" ht="12" customHeight="1" x14ac:dyDescent="0.25"/>
    <row r="742" spans="1:59" s="8" customFormat="1" ht="12" customHeight="1" x14ac:dyDescent="0.25">
      <c r="A742" s="8" t="s">
        <v>163</v>
      </c>
      <c r="AA742" s="40"/>
    </row>
    <row r="743" spans="1:59" s="8" customFormat="1" ht="12" customHeight="1" x14ac:dyDescent="0.25">
      <c r="A743" s="20" t="s">
        <v>164</v>
      </c>
      <c r="B743" s="8">
        <v>1995</v>
      </c>
      <c r="C743" s="8">
        <v>1996</v>
      </c>
      <c r="D743" s="8">
        <v>1997</v>
      </c>
      <c r="E743" s="8">
        <v>1998</v>
      </c>
      <c r="F743" s="8">
        <v>1999</v>
      </c>
      <c r="G743" s="8">
        <v>2000</v>
      </c>
      <c r="H743" s="8">
        <v>2001</v>
      </c>
      <c r="I743" s="8">
        <v>2002</v>
      </c>
      <c r="J743" s="8">
        <v>2003</v>
      </c>
      <c r="K743" s="8">
        <v>2004</v>
      </c>
      <c r="L743" s="8">
        <v>2005</v>
      </c>
      <c r="M743" s="8">
        <v>2006</v>
      </c>
      <c r="N743" s="8">
        <v>2007</v>
      </c>
      <c r="O743" s="8">
        <v>2008</v>
      </c>
      <c r="P743" s="8">
        <v>2009</v>
      </c>
      <c r="Q743" s="8">
        <v>2010</v>
      </c>
      <c r="R743" s="8">
        <v>2011</v>
      </c>
      <c r="S743" s="8">
        <v>2012</v>
      </c>
      <c r="T743" s="8">
        <v>2013</v>
      </c>
      <c r="U743" s="8">
        <v>2014</v>
      </c>
      <c r="V743" s="8">
        <v>2015</v>
      </c>
      <c r="W743" s="8">
        <v>2016</v>
      </c>
      <c r="X743" s="8">
        <v>2017</v>
      </c>
      <c r="Y743" s="8">
        <v>2018</v>
      </c>
      <c r="Z743" s="8">
        <v>2019</v>
      </c>
      <c r="AA743" s="40">
        <v>2020</v>
      </c>
      <c r="AB743" s="8">
        <v>2021</v>
      </c>
      <c r="AC743" s="8">
        <v>2022</v>
      </c>
      <c r="AD743" s="8">
        <v>2023</v>
      </c>
      <c r="AE743" s="8">
        <v>2024</v>
      </c>
      <c r="AF743" s="8">
        <v>2025</v>
      </c>
      <c r="AG743" s="8">
        <v>2026</v>
      </c>
      <c r="AH743" s="8">
        <v>2027</v>
      </c>
      <c r="AI743" s="8">
        <v>2028</v>
      </c>
      <c r="AJ743" s="8">
        <v>2029</v>
      </c>
      <c r="AK743" s="8">
        <v>2030</v>
      </c>
      <c r="AL743" s="8">
        <v>2031</v>
      </c>
      <c r="AM743" s="8">
        <v>2032</v>
      </c>
      <c r="AN743" s="8">
        <v>2033</v>
      </c>
      <c r="AO743" s="8">
        <v>2034</v>
      </c>
      <c r="AP743" s="8">
        <v>2035</v>
      </c>
      <c r="AQ743" s="8">
        <v>2036</v>
      </c>
      <c r="AR743" s="8">
        <v>2037</v>
      </c>
      <c r="AS743" s="8">
        <v>2038</v>
      </c>
      <c r="AT743" s="8">
        <v>2039</v>
      </c>
      <c r="AU743" s="8">
        <v>2040</v>
      </c>
      <c r="AV743" s="8">
        <v>2041</v>
      </c>
      <c r="AW743" s="8">
        <v>2042</v>
      </c>
      <c r="AX743" s="8">
        <v>2043</v>
      </c>
      <c r="AY743" s="8">
        <v>2044</v>
      </c>
      <c r="AZ743" s="8">
        <v>2045</v>
      </c>
      <c r="BA743" s="8">
        <v>2046</v>
      </c>
      <c r="BB743" s="8">
        <v>2047</v>
      </c>
      <c r="BC743" s="8">
        <v>2048</v>
      </c>
      <c r="BD743" s="8">
        <v>2049</v>
      </c>
      <c r="BE743" s="8">
        <v>2050</v>
      </c>
    </row>
    <row r="744" spans="1:59" s="8" customFormat="1" ht="12" customHeight="1" x14ac:dyDescent="0.25">
      <c r="A744" s="8" t="s">
        <v>103</v>
      </c>
      <c r="B744" s="8">
        <v>728</v>
      </c>
      <c r="C744" s="8">
        <v>756</v>
      </c>
      <c r="D744" s="8">
        <v>773</v>
      </c>
      <c r="E744" s="8">
        <v>776</v>
      </c>
      <c r="F744" s="8">
        <v>781</v>
      </c>
      <c r="G744" s="8">
        <v>782</v>
      </c>
      <c r="H744" s="8">
        <v>757</v>
      </c>
      <c r="I744" s="8">
        <v>712</v>
      </c>
      <c r="J744" s="8">
        <v>660</v>
      </c>
      <c r="K744" s="8">
        <v>637</v>
      </c>
      <c r="L744" s="8">
        <v>628</v>
      </c>
      <c r="M744" s="8">
        <v>563</v>
      </c>
      <c r="N744" s="8">
        <v>499</v>
      </c>
      <c r="O744" s="8">
        <v>462</v>
      </c>
      <c r="P744" s="8">
        <v>422</v>
      </c>
      <c r="Q744" s="8">
        <v>401</v>
      </c>
      <c r="R744" s="8">
        <v>373</v>
      </c>
      <c r="S744" s="8">
        <v>362</v>
      </c>
      <c r="T744" s="8">
        <v>290</v>
      </c>
      <c r="U744" s="8">
        <v>297</v>
      </c>
      <c r="V744" s="8">
        <v>301</v>
      </c>
      <c r="W744" s="8">
        <v>312</v>
      </c>
      <c r="X744" s="8">
        <v>289</v>
      </c>
      <c r="Y744" s="8">
        <v>285</v>
      </c>
      <c r="Z744" s="8">
        <v>288</v>
      </c>
      <c r="AA744" s="40">
        <v>282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0</v>
      </c>
      <c r="AJ744" s="8">
        <v>0</v>
      </c>
      <c r="AK744" s="8">
        <v>0</v>
      </c>
      <c r="AL744" s="8">
        <v>0</v>
      </c>
      <c r="AM744" s="8">
        <v>0</v>
      </c>
      <c r="AN744" s="8">
        <v>0</v>
      </c>
      <c r="AO744" s="8">
        <v>0</v>
      </c>
      <c r="AP744" s="8">
        <v>0</v>
      </c>
      <c r="AQ744" s="8">
        <v>0</v>
      </c>
      <c r="AR744" s="8">
        <v>0</v>
      </c>
      <c r="AS744" s="8">
        <v>0</v>
      </c>
      <c r="AT744" s="8">
        <v>0</v>
      </c>
      <c r="AU744" s="8">
        <v>0</v>
      </c>
      <c r="AV744" s="8">
        <v>0</v>
      </c>
      <c r="AW744" s="8">
        <v>0</v>
      </c>
      <c r="AX744" s="8">
        <v>0</v>
      </c>
      <c r="AY744" s="8">
        <v>0</v>
      </c>
      <c r="AZ744" s="8">
        <v>0</v>
      </c>
      <c r="BA744" s="8">
        <v>0</v>
      </c>
      <c r="BB744" s="8">
        <v>0</v>
      </c>
      <c r="BC744" s="8">
        <v>0</v>
      </c>
      <c r="BD744" s="8">
        <v>0</v>
      </c>
      <c r="BE744" s="8">
        <v>0</v>
      </c>
      <c r="BF744" s="8">
        <f t="shared" ref="BF744:BF791" si="101">SUM(B847:AW847)</f>
        <v>261</v>
      </c>
      <c r="BG744" s="8">
        <f t="shared" ref="BG744:BG791" si="102">Y744-BF744</f>
        <v>24</v>
      </c>
    </row>
    <row r="745" spans="1:59" s="8" customFormat="1" ht="12" customHeight="1" x14ac:dyDescent="0.25">
      <c r="A745" s="8" t="s">
        <v>104</v>
      </c>
      <c r="B745" s="8">
        <v>34</v>
      </c>
      <c r="C745" s="8">
        <v>36</v>
      </c>
      <c r="D745" s="8">
        <v>37</v>
      </c>
      <c r="E745" s="8">
        <v>37</v>
      </c>
      <c r="F745" s="8">
        <v>37</v>
      </c>
      <c r="G745" s="8">
        <v>37</v>
      </c>
      <c r="H745" s="8">
        <v>33</v>
      </c>
      <c r="I745" s="8">
        <v>33</v>
      </c>
      <c r="J745" s="8">
        <v>33</v>
      </c>
      <c r="K745" s="8">
        <v>37</v>
      </c>
      <c r="L745" s="8">
        <v>38</v>
      </c>
      <c r="M745" s="8">
        <v>34</v>
      </c>
      <c r="N745" s="8">
        <v>34</v>
      </c>
      <c r="O745" s="8">
        <v>36</v>
      </c>
      <c r="P745" s="8">
        <v>35</v>
      </c>
      <c r="Q745" s="8">
        <v>33</v>
      </c>
      <c r="R745" s="8">
        <v>33</v>
      </c>
      <c r="S745" s="8">
        <v>33</v>
      </c>
      <c r="T745" s="8">
        <v>33</v>
      </c>
      <c r="U745" s="8">
        <v>34</v>
      </c>
      <c r="V745" s="8">
        <v>30</v>
      </c>
      <c r="W745" s="8">
        <v>23</v>
      </c>
      <c r="X745" s="8">
        <v>25</v>
      </c>
      <c r="Y745" s="8">
        <v>23</v>
      </c>
      <c r="Z745" s="8">
        <v>21</v>
      </c>
      <c r="AA745" s="40">
        <v>24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8">
        <v>0</v>
      </c>
      <c r="AR745" s="8">
        <v>0</v>
      </c>
      <c r="AS745" s="8">
        <v>0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f t="shared" si="101"/>
        <v>21</v>
      </c>
      <c r="BG745" s="8">
        <f t="shared" si="102"/>
        <v>2</v>
      </c>
    </row>
    <row r="746" spans="1:59" s="8" customFormat="1" ht="12" customHeight="1" x14ac:dyDescent="0.25">
      <c r="A746" s="8" t="s">
        <v>105</v>
      </c>
      <c r="B746" s="8">
        <v>26</v>
      </c>
      <c r="C746" s="8">
        <v>27</v>
      </c>
      <c r="D746" s="8">
        <v>28</v>
      </c>
      <c r="E746" s="8">
        <v>28</v>
      </c>
      <c r="F746" s="8">
        <v>28</v>
      </c>
      <c r="G746" s="8">
        <v>28</v>
      </c>
      <c r="H746" s="8">
        <v>25</v>
      </c>
      <c r="I746" s="8">
        <v>28</v>
      </c>
      <c r="J746" s="8">
        <v>27</v>
      </c>
      <c r="K746" s="8">
        <v>18</v>
      </c>
      <c r="L746" s="8">
        <v>20</v>
      </c>
      <c r="M746" s="8">
        <v>22</v>
      </c>
      <c r="N746" s="8">
        <v>22</v>
      </c>
      <c r="O746" s="8">
        <v>24</v>
      </c>
      <c r="P746" s="8">
        <v>25</v>
      </c>
      <c r="Q746" s="8">
        <v>24</v>
      </c>
      <c r="R746" s="8">
        <v>26</v>
      </c>
      <c r="S746" s="8">
        <v>27</v>
      </c>
      <c r="T746" s="8">
        <v>27</v>
      </c>
      <c r="U746" s="8">
        <v>26</v>
      </c>
      <c r="V746" s="8">
        <v>26</v>
      </c>
      <c r="W746" s="8">
        <v>29</v>
      </c>
      <c r="X746" s="8">
        <v>36</v>
      </c>
      <c r="Y746" s="8">
        <v>39</v>
      </c>
      <c r="Z746" s="8">
        <v>38</v>
      </c>
      <c r="AA746" s="40">
        <v>42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8">
        <v>0</v>
      </c>
      <c r="AK746" s="8">
        <v>0</v>
      </c>
      <c r="AL746" s="8">
        <v>0</v>
      </c>
      <c r="AM746" s="8">
        <v>0</v>
      </c>
      <c r="AN746" s="8">
        <v>0</v>
      </c>
      <c r="AO746" s="8">
        <v>0</v>
      </c>
      <c r="AP746" s="8">
        <v>0</v>
      </c>
      <c r="AQ746" s="8">
        <v>0</v>
      </c>
      <c r="AR746" s="8">
        <v>0</v>
      </c>
      <c r="AS746" s="8">
        <v>0</v>
      </c>
      <c r="AT746" s="8">
        <v>0</v>
      </c>
      <c r="AU746" s="8">
        <v>0</v>
      </c>
      <c r="AV746" s="8">
        <v>0</v>
      </c>
      <c r="AW746" s="8">
        <v>0</v>
      </c>
      <c r="AX746" s="8">
        <v>0</v>
      </c>
      <c r="AY746" s="8">
        <v>0</v>
      </c>
      <c r="AZ746" s="8">
        <v>0</v>
      </c>
      <c r="BA746" s="8">
        <v>0</v>
      </c>
      <c r="BB746" s="8">
        <v>0</v>
      </c>
      <c r="BC746" s="8">
        <v>0</v>
      </c>
      <c r="BD746" s="8">
        <v>0</v>
      </c>
      <c r="BE746" s="8">
        <v>0</v>
      </c>
      <c r="BF746" s="8">
        <f t="shared" si="101"/>
        <v>37</v>
      </c>
      <c r="BG746" s="8">
        <f t="shared" si="102"/>
        <v>2</v>
      </c>
    </row>
    <row r="747" spans="1:59" s="8" customFormat="1" ht="12" customHeight="1" x14ac:dyDescent="0.25">
      <c r="A747" s="8" t="s">
        <v>106</v>
      </c>
      <c r="B747" s="8">
        <v>77</v>
      </c>
      <c r="C747" s="8">
        <v>80</v>
      </c>
      <c r="D747" s="8">
        <v>82</v>
      </c>
      <c r="E747" s="8">
        <v>82</v>
      </c>
      <c r="F747" s="8">
        <v>83</v>
      </c>
      <c r="G747" s="8">
        <v>83</v>
      </c>
      <c r="H747" s="8">
        <v>92</v>
      </c>
      <c r="I747" s="8">
        <v>105</v>
      </c>
      <c r="J747" s="8">
        <v>105</v>
      </c>
      <c r="K747" s="8">
        <v>101</v>
      </c>
      <c r="L747" s="8">
        <v>93</v>
      </c>
      <c r="M747" s="8">
        <v>94</v>
      </c>
      <c r="N747" s="8">
        <v>103</v>
      </c>
      <c r="O747" s="8">
        <v>106</v>
      </c>
      <c r="P747" s="8">
        <v>97</v>
      </c>
      <c r="Q747" s="8">
        <v>102</v>
      </c>
      <c r="R747" s="8">
        <v>111</v>
      </c>
      <c r="S747" s="8">
        <v>112</v>
      </c>
      <c r="T747" s="8">
        <v>108</v>
      </c>
      <c r="U747" s="8">
        <v>111</v>
      </c>
      <c r="V747" s="8">
        <v>117</v>
      </c>
      <c r="W747" s="8">
        <v>122</v>
      </c>
      <c r="X747" s="8">
        <v>126</v>
      </c>
      <c r="Y747" s="8">
        <v>138</v>
      </c>
      <c r="Z747" s="8">
        <v>134</v>
      </c>
      <c r="AA747" s="40">
        <v>128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8">
        <v>0</v>
      </c>
      <c r="AR747" s="8">
        <v>0</v>
      </c>
      <c r="AS747" s="8">
        <v>0</v>
      </c>
      <c r="AT747" s="8">
        <v>0</v>
      </c>
      <c r="AU747" s="8">
        <v>0</v>
      </c>
      <c r="AV747" s="8">
        <v>0</v>
      </c>
      <c r="AW747" s="8">
        <v>0</v>
      </c>
      <c r="AX747" s="8">
        <v>0</v>
      </c>
      <c r="AY747" s="8">
        <v>0</v>
      </c>
      <c r="AZ747" s="8">
        <v>0</v>
      </c>
      <c r="BA747" s="8">
        <v>0</v>
      </c>
      <c r="BB747" s="8">
        <v>0</v>
      </c>
      <c r="BC747" s="8">
        <v>0</v>
      </c>
      <c r="BD747" s="8">
        <v>0</v>
      </c>
      <c r="BE747" s="8">
        <v>0</v>
      </c>
      <c r="BF747" s="8">
        <f t="shared" si="101"/>
        <v>123</v>
      </c>
      <c r="BG747" s="8">
        <f t="shared" si="102"/>
        <v>15</v>
      </c>
    </row>
    <row r="748" spans="1:59" s="8" customFormat="1" ht="12" customHeight="1" x14ac:dyDescent="0.25">
      <c r="A748" s="8" t="s">
        <v>107</v>
      </c>
      <c r="B748" s="8">
        <v>0</v>
      </c>
      <c r="C748" s="8">
        <v>0</v>
      </c>
      <c r="D748" s="8">
        <v>0</v>
      </c>
      <c r="E748" s="8">
        <v>0</v>
      </c>
      <c r="F748" s="8">
        <v>0</v>
      </c>
      <c r="G748" s="8">
        <v>0</v>
      </c>
      <c r="H748" s="8">
        <v>1</v>
      </c>
      <c r="I748" s="8">
        <v>0</v>
      </c>
      <c r="J748" s="8">
        <v>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40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>
        <v>0</v>
      </c>
      <c r="AK748" s="8">
        <v>0</v>
      </c>
      <c r="AL748" s="8">
        <v>0</v>
      </c>
      <c r="AM748" s="8">
        <v>0</v>
      </c>
      <c r="AN748" s="8">
        <v>0</v>
      </c>
      <c r="AO748" s="8">
        <v>0</v>
      </c>
      <c r="AP748" s="8">
        <v>0</v>
      </c>
      <c r="AQ748" s="8">
        <v>0</v>
      </c>
      <c r="AR748" s="8">
        <v>0</v>
      </c>
      <c r="AS748" s="8">
        <v>0</v>
      </c>
      <c r="AT748" s="8">
        <v>0</v>
      </c>
      <c r="AU748" s="8">
        <v>0</v>
      </c>
      <c r="AV748" s="8">
        <v>0</v>
      </c>
      <c r="AW748" s="8">
        <v>0</v>
      </c>
      <c r="AX748" s="8">
        <v>0</v>
      </c>
      <c r="AY748" s="8">
        <v>0</v>
      </c>
      <c r="AZ748" s="8">
        <v>0</v>
      </c>
      <c r="BA748" s="8">
        <v>0</v>
      </c>
      <c r="BB748" s="8">
        <v>0</v>
      </c>
      <c r="BC748" s="8">
        <v>0</v>
      </c>
      <c r="BD748" s="8">
        <v>0</v>
      </c>
      <c r="BE748" s="8">
        <v>0</v>
      </c>
      <c r="BF748" s="8">
        <f t="shared" si="101"/>
        <v>0</v>
      </c>
      <c r="BG748" s="8">
        <f t="shared" si="102"/>
        <v>0</v>
      </c>
    </row>
    <row r="749" spans="1:59" s="8" customFormat="1" ht="12" customHeight="1" x14ac:dyDescent="0.25">
      <c r="A749" s="8" t="s">
        <v>108</v>
      </c>
      <c r="B749" s="8">
        <v>5</v>
      </c>
      <c r="C749" s="8">
        <v>5</v>
      </c>
      <c r="D749" s="8">
        <v>5</v>
      </c>
      <c r="E749" s="8">
        <v>5</v>
      </c>
      <c r="F749" s="8">
        <v>5</v>
      </c>
      <c r="G749" s="8">
        <v>5</v>
      </c>
      <c r="H749" s="8">
        <v>7</v>
      </c>
      <c r="I749" s="8">
        <v>9</v>
      </c>
      <c r="J749" s="8">
        <v>10</v>
      </c>
      <c r="K749" s="8">
        <v>9</v>
      </c>
      <c r="L749" s="8">
        <v>10</v>
      </c>
      <c r="M749" s="8">
        <v>12</v>
      </c>
      <c r="N749" s="8">
        <v>16</v>
      </c>
      <c r="O749" s="8">
        <v>14</v>
      </c>
      <c r="P749" s="8">
        <v>12</v>
      </c>
      <c r="Q749" s="8">
        <v>12</v>
      </c>
      <c r="R749" s="8">
        <v>12</v>
      </c>
      <c r="S749" s="8">
        <v>12</v>
      </c>
      <c r="T749" s="8">
        <v>14</v>
      </c>
      <c r="U749" s="8">
        <v>13</v>
      </c>
      <c r="V749" s="8">
        <v>13</v>
      </c>
      <c r="W749" s="8">
        <v>14</v>
      </c>
      <c r="X749" s="8">
        <v>14</v>
      </c>
      <c r="Y749" s="8">
        <v>16</v>
      </c>
      <c r="Z749" s="8">
        <v>19</v>
      </c>
      <c r="AA749" s="40">
        <v>19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0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8">
        <v>0</v>
      </c>
      <c r="AQ749" s="8">
        <v>0</v>
      </c>
      <c r="AR749" s="8">
        <v>0</v>
      </c>
      <c r="AS749" s="8">
        <v>0</v>
      </c>
      <c r="AT749" s="8">
        <v>0</v>
      </c>
      <c r="AU749" s="8">
        <v>0</v>
      </c>
      <c r="AV749" s="8">
        <v>0</v>
      </c>
      <c r="AW749" s="8">
        <v>0</v>
      </c>
      <c r="AX749" s="8">
        <v>0</v>
      </c>
      <c r="AY749" s="8">
        <v>0</v>
      </c>
      <c r="AZ749" s="8">
        <v>0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f t="shared" si="101"/>
        <v>18</v>
      </c>
      <c r="BG749" s="8">
        <f t="shared" si="102"/>
        <v>-2</v>
      </c>
    </row>
    <row r="750" spans="1:59" s="8" customFormat="1" ht="12" customHeight="1" x14ac:dyDescent="0.25">
      <c r="A750" s="8" t="s">
        <v>109</v>
      </c>
      <c r="B750" s="8">
        <v>0</v>
      </c>
      <c r="C750" s="8">
        <v>0</v>
      </c>
      <c r="D750" s="8">
        <v>0</v>
      </c>
      <c r="E750" s="8">
        <v>0</v>
      </c>
      <c r="F750" s="8">
        <v>0</v>
      </c>
      <c r="G750" s="8">
        <v>0</v>
      </c>
      <c r="H750" s="8">
        <v>0</v>
      </c>
      <c r="I750" s="8">
        <v>0</v>
      </c>
      <c r="J750" s="8">
        <v>2</v>
      </c>
      <c r="K750" s="8">
        <v>3</v>
      </c>
      <c r="L750" s="8">
        <v>3</v>
      </c>
      <c r="M750" s="8">
        <v>3</v>
      </c>
      <c r="N750" s="8">
        <v>3</v>
      </c>
      <c r="O750" s="8">
        <v>3</v>
      </c>
      <c r="P750" s="8">
        <v>3</v>
      </c>
      <c r="Q750" s="8">
        <v>2</v>
      </c>
      <c r="R750" s="8">
        <v>2</v>
      </c>
      <c r="S750" s="8">
        <v>2</v>
      </c>
      <c r="T750" s="8">
        <v>3</v>
      </c>
      <c r="U750" s="8">
        <v>3</v>
      </c>
      <c r="V750" s="8">
        <v>4</v>
      </c>
      <c r="W750" s="8">
        <v>4</v>
      </c>
      <c r="X750" s="8">
        <v>4</v>
      </c>
      <c r="Y750" s="8">
        <v>3</v>
      </c>
      <c r="Z750" s="8">
        <v>1</v>
      </c>
      <c r="AA750" s="40">
        <v>1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8">
        <v>0</v>
      </c>
      <c r="AK750" s="8">
        <v>0</v>
      </c>
      <c r="AL750" s="8">
        <v>0</v>
      </c>
      <c r="AM750" s="8">
        <v>0</v>
      </c>
      <c r="AN750" s="8">
        <v>0</v>
      </c>
      <c r="AO750" s="8">
        <v>0</v>
      </c>
      <c r="AP750" s="8">
        <v>0</v>
      </c>
      <c r="AQ750" s="8">
        <v>0</v>
      </c>
      <c r="AR750" s="8">
        <v>0</v>
      </c>
      <c r="AS750" s="8">
        <v>0</v>
      </c>
      <c r="AT750" s="8">
        <v>0</v>
      </c>
      <c r="AU750" s="8">
        <v>0</v>
      </c>
      <c r="AV750" s="8">
        <v>0</v>
      </c>
      <c r="AW750" s="8">
        <v>0</v>
      </c>
      <c r="AX750" s="8">
        <v>0</v>
      </c>
      <c r="AY750" s="8">
        <v>0</v>
      </c>
      <c r="AZ750" s="8">
        <v>0</v>
      </c>
      <c r="BA750" s="8">
        <v>0</v>
      </c>
      <c r="BB750" s="8">
        <v>0</v>
      </c>
      <c r="BC750" s="8">
        <v>0</v>
      </c>
      <c r="BD750" s="8">
        <v>0</v>
      </c>
      <c r="BE750" s="8">
        <v>0</v>
      </c>
      <c r="BF750" s="8">
        <f t="shared" si="101"/>
        <v>1</v>
      </c>
      <c r="BG750" s="8">
        <f t="shared" si="102"/>
        <v>2</v>
      </c>
    </row>
    <row r="751" spans="1:59" s="8" customFormat="1" ht="12" customHeight="1" x14ac:dyDescent="0.25">
      <c r="A751" s="8" t="s">
        <v>110</v>
      </c>
      <c r="B751" s="8">
        <v>7</v>
      </c>
      <c r="C751" s="8">
        <v>8</v>
      </c>
      <c r="D751" s="8">
        <v>8</v>
      </c>
      <c r="E751" s="8">
        <v>8</v>
      </c>
      <c r="F751" s="8">
        <v>8</v>
      </c>
      <c r="G751" s="8">
        <v>8</v>
      </c>
      <c r="H751" s="8">
        <v>7</v>
      </c>
      <c r="I751" s="8">
        <v>6</v>
      </c>
      <c r="J751" s="8">
        <v>6</v>
      </c>
      <c r="K751" s="8">
        <v>7</v>
      </c>
      <c r="L751" s="8">
        <v>7</v>
      </c>
      <c r="M751" s="8">
        <v>7</v>
      </c>
      <c r="N751" s="8">
        <v>8</v>
      </c>
      <c r="O751" s="8">
        <v>9</v>
      </c>
      <c r="P751" s="8">
        <v>12</v>
      </c>
      <c r="Q751" s="8">
        <v>14</v>
      </c>
      <c r="R751" s="8">
        <v>15</v>
      </c>
      <c r="S751" s="8">
        <v>20</v>
      </c>
      <c r="T751" s="8">
        <v>21</v>
      </c>
      <c r="U751" s="8">
        <v>24</v>
      </c>
      <c r="V751" s="8">
        <v>23</v>
      </c>
      <c r="W751" s="8">
        <v>24</v>
      </c>
      <c r="X751" s="8">
        <v>25</v>
      </c>
      <c r="Y751" s="8">
        <v>27</v>
      </c>
      <c r="Z751" s="8">
        <v>11</v>
      </c>
      <c r="AA751" s="40">
        <v>8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  <c r="AG751" s="8">
        <v>0</v>
      </c>
      <c r="AH751" s="8">
        <v>0</v>
      </c>
      <c r="AI751" s="8">
        <v>0</v>
      </c>
      <c r="AJ751" s="8">
        <v>0</v>
      </c>
      <c r="AK751" s="8">
        <v>0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8">
        <v>0</v>
      </c>
      <c r="AR751" s="8">
        <v>0</v>
      </c>
      <c r="AS751" s="8">
        <v>0</v>
      </c>
      <c r="AT751" s="8">
        <v>0</v>
      </c>
      <c r="AU751" s="8">
        <v>0</v>
      </c>
      <c r="AV751" s="8">
        <v>0</v>
      </c>
      <c r="AW751" s="8">
        <v>0</v>
      </c>
      <c r="AX751" s="8">
        <v>0</v>
      </c>
      <c r="AY751" s="8">
        <v>0</v>
      </c>
      <c r="AZ751" s="8">
        <v>0</v>
      </c>
      <c r="BA751" s="8">
        <v>0</v>
      </c>
      <c r="BB751" s="8">
        <v>0</v>
      </c>
      <c r="BC751" s="8">
        <v>0</v>
      </c>
      <c r="BD751" s="8">
        <v>0</v>
      </c>
      <c r="BE751" s="8">
        <v>0</v>
      </c>
      <c r="BF751" s="8">
        <f t="shared" si="101"/>
        <v>6</v>
      </c>
      <c r="BG751" s="8">
        <f t="shared" si="102"/>
        <v>21</v>
      </c>
    </row>
    <row r="752" spans="1:59" s="8" customFormat="1" ht="12" customHeight="1" x14ac:dyDescent="0.25">
      <c r="A752" s="8" t="s">
        <v>111</v>
      </c>
      <c r="B752" s="8">
        <v>1</v>
      </c>
      <c r="C752" s="8">
        <v>1</v>
      </c>
      <c r="D752" s="8">
        <v>1</v>
      </c>
      <c r="E752" s="8">
        <v>1</v>
      </c>
      <c r="F752" s="8">
        <v>1</v>
      </c>
      <c r="G752" s="8">
        <v>1</v>
      </c>
      <c r="H752" s="8">
        <v>0</v>
      </c>
      <c r="I752" s="8">
        <v>1</v>
      </c>
      <c r="J752" s="8">
        <v>0</v>
      </c>
      <c r="K752" s="8">
        <v>1</v>
      </c>
      <c r="L752" s="8">
        <v>1</v>
      </c>
      <c r="M752" s="8">
        <v>2</v>
      </c>
      <c r="N752" s="8">
        <v>2</v>
      </c>
      <c r="O752" s="8">
        <v>3</v>
      </c>
      <c r="P752" s="8">
        <v>3</v>
      </c>
      <c r="Q752" s="8">
        <v>4</v>
      </c>
      <c r="R752" s="8">
        <v>4</v>
      </c>
      <c r="S752" s="8">
        <v>4</v>
      </c>
      <c r="T752" s="8">
        <v>5</v>
      </c>
      <c r="U752" s="8">
        <v>5</v>
      </c>
      <c r="V752" s="8">
        <v>7</v>
      </c>
      <c r="W752" s="8">
        <v>10</v>
      </c>
      <c r="X752" s="8">
        <v>13</v>
      </c>
      <c r="Y752" s="8">
        <v>14</v>
      </c>
      <c r="Z752" s="8">
        <v>16</v>
      </c>
      <c r="AA752" s="40">
        <v>13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>
        <v>0</v>
      </c>
      <c r="AK752" s="8">
        <v>0</v>
      </c>
      <c r="AL752" s="8">
        <v>0</v>
      </c>
      <c r="AM752" s="8">
        <v>0</v>
      </c>
      <c r="AN752" s="8">
        <v>0</v>
      </c>
      <c r="AO752" s="8">
        <v>0</v>
      </c>
      <c r="AP752" s="8">
        <v>0</v>
      </c>
      <c r="AQ752" s="8">
        <v>0</v>
      </c>
      <c r="AR752" s="8">
        <v>0</v>
      </c>
      <c r="AS752" s="8">
        <v>0</v>
      </c>
      <c r="AT752" s="8">
        <v>0</v>
      </c>
      <c r="AU752" s="8">
        <v>0</v>
      </c>
      <c r="AV752" s="8">
        <v>0</v>
      </c>
      <c r="AW752" s="8">
        <v>0</v>
      </c>
      <c r="AX752" s="8">
        <v>0</v>
      </c>
      <c r="AY752" s="8">
        <v>0</v>
      </c>
      <c r="AZ752" s="8">
        <v>0</v>
      </c>
      <c r="BA752" s="8">
        <v>0</v>
      </c>
      <c r="BB752" s="8">
        <v>0</v>
      </c>
      <c r="BC752" s="8">
        <v>0</v>
      </c>
      <c r="BD752" s="8">
        <v>0</v>
      </c>
      <c r="BE752" s="8">
        <v>0</v>
      </c>
      <c r="BF752" s="8">
        <f t="shared" si="101"/>
        <v>12</v>
      </c>
      <c r="BG752" s="8">
        <f t="shared" si="102"/>
        <v>2</v>
      </c>
    </row>
    <row r="753" spans="1:59" s="8" customFormat="1" ht="12" customHeight="1" x14ac:dyDescent="0.25">
      <c r="A753" s="8" t="s">
        <v>112</v>
      </c>
      <c r="B753" s="8">
        <v>0</v>
      </c>
      <c r="C753" s="8">
        <v>0</v>
      </c>
      <c r="D753" s="8">
        <v>0</v>
      </c>
      <c r="E753" s="8">
        <v>0</v>
      </c>
      <c r="F753" s="8">
        <v>0</v>
      </c>
      <c r="G753" s="8">
        <v>0</v>
      </c>
      <c r="H753" s="8">
        <v>0</v>
      </c>
      <c r="I753" s="8">
        <v>0</v>
      </c>
      <c r="J753" s="8">
        <v>5</v>
      </c>
      <c r="K753" s="8">
        <v>9</v>
      </c>
      <c r="L753" s="8">
        <v>11</v>
      </c>
      <c r="M753" s="8">
        <v>20</v>
      </c>
      <c r="N753" s="8">
        <v>20</v>
      </c>
      <c r="O753" s="8">
        <v>25</v>
      </c>
      <c r="P753" s="8">
        <v>30</v>
      </c>
      <c r="Q753" s="8">
        <v>37</v>
      </c>
      <c r="R753" s="8">
        <v>42</v>
      </c>
      <c r="S753" s="8">
        <v>52</v>
      </c>
      <c r="T753" s="8">
        <v>61</v>
      </c>
      <c r="U753" s="8">
        <v>76</v>
      </c>
      <c r="V753" s="8">
        <v>80</v>
      </c>
      <c r="W753" s="8">
        <v>90</v>
      </c>
      <c r="X753" s="8">
        <v>94</v>
      </c>
      <c r="Y753" s="8">
        <v>108</v>
      </c>
      <c r="Z753" s="8">
        <v>104</v>
      </c>
      <c r="AA753" s="40">
        <v>106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8">
        <v>0</v>
      </c>
      <c r="AQ753" s="8">
        <v>0</v>
      </c>
      <c r="AR753" s="8">
        <v>0</v>
      </c>
      <c r="AS753" s="8">
        <v>0</v>
      </c>
      <c r="AT753" s="8">
        <v>0</v>
      </c>
      <c r="AU753" s="8">
        <v>0</v>
      </c>
      <c r="AV753" s="8">
        <v>0</v>
      </c>
      <c r="AW753" s="8">
        <v>0</v>
      </c>
      <c r="AX753" s="8">
        <v>0</v>
      </c>
      <c r="AY753" s="8">
        <v>0</v>
      </c>
      <c r="AZ753" s="8">
        <v>0</v>
      </c>
      <c r="BA753" s="8">
        <v>0</v>
      </c>
      <c r="BB753" s="8">
        <v>0</v>
      </c>
      <c r="BC753" s="8">
        <v>0</v>
      </c>
      <c r="BD753" s="8">
        <v>0</v>
      </c>
      <c r="BE753" s="8">
        <v>0</v>
      </c>
      <c r="BF753" s="8">
        <f t="shared" si="101"/>
        <v>24</v>
      </c>
      <c r="BG753" s="8">
        <f t="shared" si="102"/>
        <v>84</v>
      </c>
    </row>
    <row r="754" spans="1:59" s="8" customFormat="1" ht="12" customHeight="1" x14ac:dyDescent="0.25">
      <c r="A754" s="8" t="s">
        <v>113</v>
      </c>
      <c r="B754" s="8">
        <v>2</v>
      </c>
      <c r="C754" s="8">
        <v>2</v>
      </c>
      <c r="D754" s="8">
        <v>2</v>
      </c>
      <c r="E754" s="8">
        <v>2</v>
      </c>
      <c r="F754" s="8">
        <v>2</v>
      </c>
      <c r="G754" s="8">
        <v>2</v>
      </c>
      <c r="H754" s="8">
        <v>3</v>
      </c>
      <c r="I754" s="8">
        <v>3</v>
      </c>
      <c r="J754" s="8">
        <v>4</v>
      </c>
      <c r="K754" s="8">
        <v>5</v>
      </c>
      <c r="L754" s="8">
        <v>5</v>
      </c>
      <c r="M754" s="8">
        <v>7</v>
      </c>
      <c r="N754" s="8">
        <v>10</v>
      </c>
      <c r="O754" s="8">
        <v>13</v>
      </c>
      <c r="P754" s="8">
        <v>13</v>
      </c>
      <c r="Q754" s="8">
        <v>12</v>
      </c>
      <c r="R754" s="8">
        <v>12</v>
      </c>
      <c r="S754" s="8">
        <v>13</v>
      </c>
      <c r="T754" s="8">
        <v>9</v>
      </c>
      <c r="U754" s="8">
        <v>9</v>
      </c>
      <c r="V754" s="8">
        <v>8</v>
      </c>
      <c r="W754" s="8">
        <v>10</v>
      </c>
      <c r="X754" s="8">
        <v>8</v>
      </c>
      <c r="Y754" s="8">
        <v>9</v>
      </c>
      <c r="Z754" s="8">
        <v>10</v>
      </c>
      <c r="AA754" s="40">
        <v>8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8">
        <v>0</v>
      </c>
      <c r="AK754" s="8">
        <v>0</v>
      </c>
      <c r="AL754" s="8">
        <v>0</v>
      </c>
      <c r="AM754" s="8">
        <v>0</v>
      </c>
      <c r="AN754" s="8">
        <v>0</v>
      </c>
      <c r="AO754" s="8">
        <v>0</v>
      </c>
      <c r="AP754" s="8">
        <v>0</v>
      </c>
      <c r="AQ754" s="8">
        <v>0</v>
      </c>
      <c r="AR754" s="8">
        <v>0</v>
      </c>
      <c r="AS754" s="8">
        <v>0</v>
      </c>
      <c r="AT754" s="8">
        <v>0</v>
      </c>
      <c r="AU754" s="8">
        <v>0</v>
      </c>
      <c r="AV754" s="8">
        <v>0</v>
      </c>
      <c r="AW754" s="8">
        <v>0</v>
      </c>
      <c r="AX754" s="8">
        <v>0</v>
      </c>
      <c r="AY754" s="8">
        <v>0</v>
      </c>
      <c r="AZ754" s="8">
        <v>0</v>
      </c>
      <c r="BA754" s="8">
        <v>0</v>
      </c>
      <c r="BB754" s="8">
        <v>0</v>
      </c>
      <c r="BC754" s="8">
        <v>0</v>
      </c>
      <c r="BD754" s="8">
        <v>0</v>
      </c>
      <c r="BE754" s="8">
        <v>0</v>
      </c>
      <c r="BF754" s="8">
        <f t="shared" si="101"/>
        <v>8</v>
      </c>
      <c r="BG754" s="8">
        <f t="shared" si="102"/>
        <v>1</v>
      </c>
    </row>
    <row r="755" spans="1:59" s="8" customFormat="1" ht="12" customHeight="1" x14ac:dyDescent="0.25">
      <c r="A755" s="8" t="s">
        <v>114</v>
      </c>
      <c r="B755" s="8">
        <v>7</v>
      </c>
      <c r="C755" s="8">
        <v>7</v>
      </c>
      <c r="D755" s="8">
        <v>7</v>
      </c>
      <c r="E755" s="8">
        <v>7</v>
      </c>
      <c r="F755" s="8">
        <v>7</v>
      </c>
      <c r="G755" s="8">
        <v>7</v>
      </c>
      <c r="H755" s="8">
        <v>6</v>
      </c>
      <c r="I755" s="8">
        <v>13</v>
      </c>
      <c r="J755" s="8">
        <v>15</v>
      </c>
      <c r="K755" s="8">
        <v>18</v>
      </c>
      <c r="L755" s="8">
        <v>18</v>
      </c>
      <c r="M755" s="8">
        <v>20</v>
      </c>
      <c r="N755" s="8">
        <v>21</v>
      </c>
      <c r="O755" s="8">
        <v>22</v>
      </c>
      <c r="P755" s="8">
        <v>24</v>
      </c>
      <c r="Q755" s="8">
        <v>29</v>
      </c>
      <c r="R755" s="8">
        <v>28</v>
      </c>
      <c r="S755" s="8">
        <v>32</v>
      </c>
      <c r="T755" s="8">
        <v>34</v>
      </c>
      <c r="U755" s="8">
        <v>37</v>
      </c>
      <c r="V755" s="8">
        <v>40</v>
      </c>
      <c r="W755" s="8">
        <v>44</v>
      </c>
      <c r="X755" s="8">
        <v>40</v>
      </c>
      <c r="Y755" s="8">
        <v>37</v>
      </c>
      <c r="Z755" s="8">
        <v>35</v>
      </c>
      <c r="AA755" s="40">
        <v>40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0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8">
        <v>0</v>
      </c>
      <c r="AR755" s="8">
        <v>0</v>
      </c>
      <c r="AS755" s="8">
        <v>0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0</v>
      </c>
      <c r="AZ755" s="8">
        <v>0</v>
      </c>
      <c r="BA755" s="8">
        <v>0</v>
      </c>
      <c r="BB755" s="8">
        <v>0</v>
      </c>
      <c r="BC755" s="8">
        <v>0</v>
      </c>
      <c r="BD755" s="8">
        <v>0</v>
      </c>
      <c r="BE755" s="8">
        <v>0</v>
      </c>
      <c r="BF755" s="8">
        <f t="shared" si="101"/>
        <v>34</v>
      </c>
      <c r="BG755" s="8">
        <f t="shared" si="102"/>
        <v>3</v>
      </c>
    </row>
    <row r="756" spans="1:59" s="8" customFormat="1" ht="12" customHeight="1" x14ac:dyDescent="0.25">
      <c r="A756" s="8" t="s">
        <v>115</v>
      </c>
      <c r="B756" s="8">
        <v>8</v>
      </c>
      <c r="C756" s="8">
        <v>9</v>
      </c>
      <c r="D756" s="8">
        <v>9</v>
      </c>
      <c r="E756" s="8">
        <v>9</v>
      </c>
      <c r="F756" s="8">
        <v>9</v>
      </c>
      <c r="G756" s="8">
        <v>9</v>
      </c>
      <c r="H756" s="8">
        <v>9</v>
      </c>
      <c r="I756" s="8">
        <v>10</v>
      </c>
      <c r="J756" s="8">
        <v>9</v>
      </c>
      <c r="K756" s="8">
        <v>9</v>
      </c>
      <c r="L756" s="8">
        <v>15</v>
      </c>
      <c r="M756" s="8">
        <v>16</v>
      </c>
      <c r="N756" s="8">
        <v>14</v>
      </c>
      <c r="O756" s="8">
        <v>15</v>
      </c>
      <c r="P756" s="8">
        <v>15</v>
      </c>
      <c r="Q756" s="8">
        <v>13</v>
      </c>
      <c r="R756" s="8">
        <v>13</v>
      </c>
      <c r="S756" s="8">
        <v>15</v>
      </c>
      <c r="T756" s="8">
        <v>14</v>
      </c>
      <c r="U756" s="8">
        <v>13</v>
      </c>
      <c r="V756" s="8">
        <v>13</v>
      </c>
      <c r="W756" s="8">
        <v>13</v>
      </c>
      <c r="X756" s="8">
        <v>8</v>
      </c>
      <c r="Y756" s="8">
        <v>6</v>
      </c>
      <c r="Z756" s="8">
        <v>9</v>
      </c>
      <c r="AA756" s="40">
        <v>5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0</v>
      </c>
      <c r="AJ756" s="8">
        <v>0</v>
      </c>
      <c r="AK756" s="8">
        <v>0</v>
      </c>
      <c r="AL756" s="8">
        <v>0</v>
      </c>
      <c r="AM756" s="8">
        <v>0</v>
      </c>
      <c r="AN756" s="8">
        <v>0</v>
      </c>
      <c r="AO756" s="8">
        <v>0</v>
      </c>
      <c r="AP756" s="8">
        <v>0</v>
      </c>
      <c r="AQ756" s="8">
        <v>0</v>
      </c>
      <c r="AR756" s="8">
        <v>0</v>
      </c>
      <c r="AS756" s="8">
        <v>0</v>
      </c>
      <c r="AT756" s="8">
        <v>0</v>
      </c>
      <c r="AU756" s="8">
        <v>0</v>
      </c>
      <c r="AV756" s="8">
        <v>0</v>
      </c>
      <c r="AW756" s="8">
        <v>0</v>
      </c>
      <c r="AX756" s="8">
        <v>0</v>
      </c>
      <c r="AY756" s="8">
        <v>0</v>
      </c>
      <c r="AZ756" s="8">
        <v>0</v>
      </c>
      <c r="BA756" s="8">
        <v>0</v>
      </c>
      <c r="BB756" s="8">
        <v>0</v>
      </c>
      <c r="BC756" s="8">
        <v>0</v>
      </c>
      <c r="BD756" s="8">
        <v>0</v>
      </c>
      <c r="BE756" s="8">
        <v>0</v>
      </c>
      <c r="BF756" s="8">
        <f t="shared" si="101"/>
        <v>5</v>
      </c>
      <c r="BG756" s="8">
        <f t="shared" si="102"/>
        <v>1</v>
      </c>
    </row>
    <row r="757" spans="1:59" s="8" customFormat="1" ht="12" customHeight="1" x14ac:dyDescent="0.25">
      <c r="A757" s="8" t="s">
        <v>116</v>
      </c>
      <c r="B757" s="8">
        <v>61</v>
      </c>
      <c r="C757" s="8">
        <v>64</v>
      </c>
      <c r="D757" s="8">
        <v>65</v>
      </c>
      <c r="E757" s="8">
        <v>66</v>
      </c>
      <c r="F757" s="8">
        <v>66</v>
      </c>
      <c r="G757" s="8">
        <v>66</v>
      </c>
      <c r="H757" s="8">
        <v>60</v>
      </c>
      <c r="I757" s="8">
        <v>56</v>
      </c>
      <c r="J757" s="8">
        <v>68</v>
      </c>
      <c r="K757" s="8">
        <v>70</v>
      </c>
      <c r="L757" s="8">
        <v>68</v>
      </c>
      <c r="M757" s="8">
        <v>67</v>
      </c>
      <c r="N757" s="8">
        <v>72</v>
      </c>
      <c r="O757" s="8">
        <v>75</v>
      </c>
      <c r="P757" s="8">
        <v>77</v>
      </c>
      <c r="Q757" s="8">
        <v>74</v>
      </c>
      <c r="R757" s="8">
        <v>69</v>
      </c>
      <c r="S757" s="8">
        <v>68</v>
      </c>
      <c r="T757" s="8">
        <v>68</v>
      </c>
      <c r="U757" s="8">
        <v>67</v>
      </c>
      <c r="V757" s="8">
        <v>58</v>
      </c>
      <c r="W757" s="8">
        <v>60</v>
      </c>
      <c r="X757" s="8">
        <v>62</v>
      </c>
      <c r="Y757" s="8">
        <v>49</v>
      </c>
      <c r="Z757" s="8">
        <v>50</v>
      </c>
      <c r="AA757" s="40">
        <v>38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8">
        <v>0</v>
      </c>
      <c r="AR757" s="8">
        <v>0</v>
      </c>
      <c r="AS757" s="8">
        <v>0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0</v>
      </c>
      <c r="AZ757" s="8">
        <v>0</v>
      </c>
      <c r="BA757" s="8">
        <v>0</v>
      </c>
      <c r="BB757" s="8">
        <v>0</v>
      </c>
      <c r="BC757" s="8">
        <v>0</v>
      </c>
      <c r="BD757" s="8">
        <v>0</v>
      </c>
      <c r="BE757" s="8">
        <v>0</v>
      </c>
      <c r="BF757" s="8">
        <f t="shared" si="101"/>
        <v>26</v>
      </c>
      <c r="BG757" s="8">
        <f t="shared" si="102"/>
        <v>23</v>
      </c>
    </row>
    <row r="758" spans="1:59" s="8" customFormat="1" ht="12" customHeight="1" x14ac:dyDescent="0.25">
      <c r="A758" s="8" t="s">
        <v>117</v>
      </c>
      <c r="B758" s="8">
        <v>25</v>
      </c>
      <c r="C758" s="8">
        <v>26</v>
      </c>
      <c r="D758" s="8">
        <v>27</v>
      </c>
      <c r="E758" s="8">
        <v>27</v>
      </c>
      <c r="F758" s="8">
        <v>27</v>
      </c>
      <c r="G758" s="8">
        <v>27</v>
      </c>
      <c r="H758" s="8">
        <v>27</v>
      </c>
      <c r="I758" s="8">
        <v>29</v>
      </c>
      <c r="J758" s="8">
        <v>33</v>
      </c>
      <c r="K758" s="8">
        <v>37</v>
      </c>
      <c r="L758" s="8">
        <v>37</v>
      </c>
      <c r="M758" s="8">
        <v>38</v>
      </c>
      <c r="N758" s="8">
        <v>42</v>
      </c>
      <c r="O758" s="8">
        <v>34</v>
      </c>
      <c r="P758" s="8">
        <v>33</v>
      </c>
      <c r="Q758" s="8">
        <v>40</v>
      </c>
      <c r="R758" s="8">
        <v>37</v>
      </c>
      <c r="S758" s="8">
        <v>30</v>
      </c>
      <c r="T758" s="8">
        <v>34</v>
      </c>
      <c r="U758" s="8">
        <v>32</v>
      </c>
      <c r="V758" s="8">
        <v>34</v>
      </c>
      <c r="W758" s="8">
        <v>37</v>
      </c>
      <c r="X758" s="8">
        <v>31</v>
      </c>
      <c r="Y758" s="8">
        <v>29</v>
      </c>
      <c r="Z758" s="8">
        <v>30</v>
      </c>
      <c r="AA758" s="40">
        <v>28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8">
        <v>0</v>
      </c>
      <c r="AK758" s="8">
        <v>0</v>
      </c>
      <c r="AL758" s="8">
        <v>0</v>
      </c>
      <c r="AM758" s="8">
        <v>0</v>
      </c>
      <c r="AN758" s="8">
        <v>0</v>
      </c>
      <c r="AO758" s="8">
        <v>0</v>
      </c>
      <c r="AP758" s="8">
        <v>0</v>
      </c>
      <c r="AQ758" s="8">
        <v>0</v>
      </c>
      <c r="AR758" s="8">
        <v>0</v>
      </c>
      <c r="AS758" s="8">
        <v>0</v>
      </c>
      <c r="AT758" s="8">
        <v>0</v>
      </c>
      <c r="AU758" s="8">
        <v>0</v>
      </c>
      <c r="AV758" s="8">
        <v>0</v>
      </c>
      <c r="AW758" s="8">
        <v>0</v>
      </c>
      <c r="AX758" s="8">
        <v>0</v>
      </c>
      <c r="AY758" s="8">
        <v>0</v>
      </c>
      <c r="AZ758" s="8">
        <v>0</v>
      </c>
      <c r="BA758" s="8">
        <v>0</v>
      </c>
      <c r="BB758" s="8">
        <v>0</v>
      </c>
      <c r="BC758" s="8">
        <v>0</v>
      </c>
      <c r="BD758" s="8">
        <v>0</v>
      </c>
      <c r="BE758" s="8">
        <v>0</v>
      </c>
      <c r="BF758" s="8">
        <f t="shared" si="101"/>
        <v>18</v>
      </c>
      <c r="BG758" s="8">
        <f t="shared" si="102"/>
        <v>11</v>
      </c>
    </row>
    <row r="759" spans="1:59" s="8" customFormat="1" ht="12" customHeight="1" x14ac:dyDescent="0.25">
      <c r="A759" s="8" t="s">
        <v>118</v>
      </c>
      <c r="B759" s="8">
        <v>16</v>
      </c>
      <c r="C759" s="8">
        <v>16</v>
      </c>
      <c r="D759" s="8">
        <v>17</v>
      </c>
      <c r="E759" s="8">
        <v>17</v>
      </c>
      <c r="F759" s="8">
        <v>17</v>
      </c>
      <c r="G759" s="8">
        <v>17</v>
      </c>
      <c r="H759" s="8">
        <v>12</v>
      </c>
      <c r="I759" s="8">
        <v>10</v>
      </c>
      <c r="J759" s="8">
        <v>14</v>
      </c>
      <c r="K759" s="8">
        <v>16</v>
      </c>
      <c r="L759" s="8">
        <v>17</v>
      </c>
      <c r="M759" s="8">
        <v>15</v>
      </c>
      <c r="N759" s="8">
        <v>15</v>
      </c>
      <c r="O759" s="8">
        <v>15</v>
      </c>
      <c r="P759" s="8">
        <v>15</v>
      </c>
      <c r="Q759" s="8">
        <v>15</v>
      </c>
      <c r="R759" s="8">
        <v>15</v>
      </c>
      <c r="S759" s="8">
        <v>15</v>
      </c>
      <c r="T759" s="8">
        <v>15</v>
      </c>
      <c r="U759" s="8">
        <v>17</v>
      </c>
      <c r="V759" s="8">
        <v>17</v>
      </c>
      <c r="W759" s="8">
        <v>17</v>
      </c>
      <c r="X759" s="8">
        <v>13</v>
      </c>
      <c r="Y759" s="8">
        <v>13</v>
      </c>
      <c r="Z759" s="8">
        <v>13</v>
      </c>
      <c r="AA759" s="40">
        <v>10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0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8">
        <v>0</v>
      </c>
      <c r="AR759" s="8">
        <v>0</v>
      </c>
      <c r="AS759" s="8">
        <v>0</v>
      </c>
      <c r="AT759" s="8">
        <v>0</v>
      </c>
      <c r="AU759" s="8">
        <v>0</v>
      </c>
      <c r="AV759" s="8">
        <v>0</v>
      </c>
      <c r="AW759" s="8">
        <v>0</v>
      </c>
      <c r="AX759" s="8">
        <v>0</v>
      </c>
      <c r="AY759" s="8">
        <v>0</v>
      </c>
      <c r="AZ759" s="8">
        <v>0</v>
      </c>
      <c r="BA759" s="8">
        <v>0</v>
      </c>
      <c r="BB759" s="8">
        <v>0</v>
      </c>
      <c r="BC759" s="8">
        <v>0</v>
      </c>
      <c r="BD759" s="8">
        <v>0</v>
      </c>
      <c r="BE759" s="8">
        <v>0</v>
      </c>
      <c r="BF759" s="8">
        <f t="shared" si="101"/>
        <v>9</v>
      </c>
      <c r="BG759" s="8">
        <f t="shared" si="102"/>
        <v>4</v>
      </c>
    </row>
    <row r="760" spans="1:59" s="8" customFormat="1" ht="12" customHeight="1" x14ac:dyDescent="0.25">
      <c r="A760" s="8" t="s">
        <v>119</v>
      </c>
      <c r="B760" s="8">
        <v>170</v>
      </c>
      <c r="C760" s="8">
        <v>205</v>
      </c>
      <c r="D760" s="8">
        <v>239</v>
      </c>
      <c r="E760" s="8">
        <v>298</v>
      </c>
      <c r="F760" s="8">
        <v>355</v>
      </c>
      <c r="G760" s="8">
        <v>400</v>
      </c>
      <c r="H760" s="8">
        <v>461</v>
      </c>
      <c r="I760" s="8">
        <v>491</v>
      </c>
      <c r="J760" s="8">
        <v>499</v>
      </c>
      <c r="K760" s="8">
        <v>506</v>
      </c>
      <c r="L760" s="8">
        <v>543</v>
      </c>
      <c r="M760" s="8">
        <v>588</v>
      </c>
      <c r="N760" s="8">
        <v>609</v>
      </c>
      <c r="O760" s="8">
        <v>629</v>
      </c>
      <c r="P760" s="8">
        <v>632</v>
      </c>
      <c r="Q760" s="8">
        <v>613</v>
      </c>
      <c r="R760" s="8">
        <v>622</v>
      </c>
      <c r="S760" s="8">
        <v>605</v>
      </c>
      <c r="T760" s="8">
        <v>599</v>
      </c>
      <c r="U760" s="8">
        <v>597</v>
      </c>
      <c r="V760" s="8">
        <v>580</v>
      </c>
      <c r="W760" s="8">
        <v>583</v>
      </c>
      <c r="X760" s="8">
        <v>611</v>
      </c>
      <c r="Y760" s="8">
        <v>653</v>
      </c>
      <c r="Z760" s="8">
        <v>650</v>
      </c>
      <c r="AA760" s="40">
        <v>664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8">
        <v>0</v>
      </c>
      <c r="AK760" s="8">
        <v>0</v>
      </c>
      <c r="AL760" s="8">
        <v>0</v>
      </c>
      <c r="AM760" s="8">
        <v>0</v>
      </c>
      <c r="AN760" s="8">
        <v>0</v>
      </c>
      <c r="AO760" s="8">
        <v>0</v>
      </c>
      <c r="AP760" s="8">
        <v>0</v>
      </c>
      <c r="AQ760" s="8">
        <v>0</v>
      </c>
      <c r="AR760" s="8">
        <v>0</v>
      </c>
      <c r="AS760" s="8">
        <v>0</v>
      </c>
      <c r="AT760" s="8">
        <v>0</v>
      </c>
      <c r="AU760" s="8">
        <v>0</v>
      </c>
      <c r="AV760" s="8">
        <v>0</v>
      </c>
      <c r="AW760" s="8">
        <v>0</v>
      </c>
      <c r="AX760" s="8">
        <v>0</v>
      </c>
      <c r="AY760" s="8">
        <v>0</v>
      </c>
      <c r="AZ760" s="8">
        <v>0</v>
      </c>
      <c r="BA760" s="8">
        <v>0</v>
      </c>
      <c r="BB760" s="8">
        <v>0</v>
      </c>
      <c r="BC760" s="8">
        <v>0</v>
      </c>
      <c r="BD760" s="8">
        <v>0</v>
      </c>
      <c r="BE760" s="8">
        <v>0</v>
      </c>
      <c r="BF760" s="8">
        <f t="shared" si="101"/>
        <v>640</v>
      </c>
      <c r="BG760" s="8">
        <f t="shared" si="102"/>
        <v>13</v>
      </c>
    </row>
    <row r="761" spans="1:59" s="8" customFormat="1" ht="12" customHeight="1" x14ac:dyDescent="0.25">
      <c r="A761" s="8" t="s">
        <v>120</v>
      </c>
      <c r="B761" s="8">
        <v>2</v>
      </c>
      <c r="C761" s="8">
        <v>3</v>
      </c>
      <c r="D761" s="8">
        <v>3</v>
      </c>
      <c r="E761" s="8">
        <v>4</v>
      </c>
      <c r="F761" s="8">
        <v>4</v>
      </c>
      <c r="G761" s="8">
        <v>5</v>
      </c>
      <c r="H761" s="8">
        <v>3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4</v>
      </c>
      <c r="P761" s="8">
        <v>5</v>
      </c>
      <c r="Q761" s="8">
        <v>7</v>
      </c>
      <c r="R761" s="8">
        <v>7</v>
      </c>
      <c r="S761" s="8">
        <v>7</v>
      </c>
      <c r="T761" s="8">
        <v>7</v>
      </c>
      <c r="U761" s="8">
        <v>12</v>
      </c>
      <c r="V761" s="8">
        <v>14</v>
      </c>
      <c r="W761" s="8">
        <v>11</v>
      </c>
      <c r="X761" s="8">
        <v>12</v>
      </c>
      <c r="Y761" s="8">
        <v>14</v>
      </c>
      <c r="Z761" s="8">
        <v>14</v>
      </c>
      <c r="AA761" s="40">
        <v>15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8">
        <v>0</v>
      </c>
      <c r="AW761" s="8">
        <v>0</v>
      </c>
      <c r="AX761" s="8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0</v>
      </c>
      <c r="BD761" s="8">
        <v>0</v>
      </c>
      <c r="BE761" s="8">
        <v>0</v>
      </c>
      <c r="BF761" s="8">
        <f t="shared" si="101"/>
        <v>15</v>
      </c>
      <c r="BG761" s="8">
        <f t="shared" si="102"/>
        <v>-1</v>
      </c>
    </row>
    <row r="762" spans="1:59" s="8" customFormat="1" ht="12" customHeight="1" x14ac:dyDescent="0.25">
      <c r="A762" s="8" t="s">
        <v>121</v>
      </c>
      <c r="B762" s="8">
        <v>3</v>
      </c>
      <c r="C762" s="8">
        <v>4</v>
      </c>
      <c r="D762" s="8">
        <v>4</v>
      </c>
      <c r="E762" s="8">
        <v>5</v>
      </c>
      <c r="F762" s="8">
        <v>6</v>
      </c>
      <c r="G762" s="8">
        <v>7</v>
      </c>
      <c r="H762" s="8">
        <v>10</v>
      </c>
      <c r="I762" s="8">
        <v>6</v>
      </c>
      <c r="J762" s="8">
        <v>7</v>
      </c>
      <c r="K762" s="8">
        <v>9</v>
      </c>
      <c r="L762" s="8">
        <v>11</v>
      </c>
      <c r="M762" s="8">
        <v>12</v>
      </c>
      <c r="N762" s="8">
        <v>13</v>
      </c>
      <c r="O762" s="8">
        <v>14</v>
      </c>
      <c r="P762" s="8">
        <v>16</v>
      </c>
      <c r="Q762" s="8">
        <v>20</v>
      </c>
      <c r="R762" s="8">
        <v>20</v>
      </c>
      <c r="S762" s="8">
        <v>22</v>
      </c>
      <c r="T762" s="8">
        <v>24</v>
      </c>
      <c r="U762" s="8">
        <v>23</v>
      </c>
      <c r="V762" s="8">
        <v>20</v>
      </c>
      <c r="W762" s="8">
        <v>19</v>
      </c>
      <c r="X762" s="8">
        <v>20</v>
      </c>
      <c r="Y762" s="8">
        <v>20</v>
      </c>
      <c r="Z762" s="8">
        <v>21</v>
      </c>
      <c r="AA762" s="40">
        <v>20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8">
        <v>0</v>
      </c>
      <c r="AK762" s="8">
        <v>0</v>
      </c>
      <c r="AL762" s="8">
        <v>0</v>
      </c>
      <c r="AM762" s="8">
        <v>0</v>
      </c>
      <c r="AN762" s="8">
        <v>0</v>
      </c>
      <c r="AO762" s="8">
        <v>0</v>
      </c>
      <c r="AP762" s="8">
        <v>0</v>
      </c>
      <c r="AQ762" s="8">
        <v>0</v>
      </c>
      <c r="AR762" s="8">
        <v>0</v>
      </c>
      <c r="AS762" s="8">
        <v>0</v>
      </c>
      <c r="AT762" s="8">
        <v>0</v>
      </c>
      <c r="AU762" s="8">
        <v>0</v>
      </c>
      <c r="AV762" s="8">
        <v>0</v>
      </c>
      <c r="AW762" s="8">
        <v>0</v>
      </c>
      <c r="AX762" s="8">
        <v>0</v>
      </c>
      <c r="AY762" s="8">
        <v>0</v>
      </c>
      <c r="AZ762" s="8">
        <v>0</v>
      </c>
      <c r="BA762" s="8">
        <v>0</v>
      </c>
      <c r="BB762" s="8">
        <v>0</v>
      </c>
      <c r="BC762" s="8">
        <v>0</v>
      </c>
      <c r="BD762" s="8">
        <v>0</v>
      </c>
      <c r="BE762" s="8">
        <v>0</v>
      </c>
      <c r="BF762" s="8">
        <f t="shared" si="101"/>
        <v>20</v>
      </c>
      <c r="BG762" s="8">
        <f t="shared" si="102"/>
        <v>0</v>
      </c>
    </row>
    <row r="763" spans="1:59" s="8" customFormat="1" ht="12" customHeight="1" x14ac:dyDescent="0.25">
      <c r="A763" s="8" t="s">
        <v>122</v>
      </c>
      <c r="B763" s="8">
        <v>37</v>
      </c>
      <c r="C763" s="8">
        <v>45</v>
      </c>
      <c r="D763" s="8">
        <v>52</v>
      </c>
      <c r="E763" s="8">
        <v>65</v>
      </c>
      <c r="F763" s="8">
        <v>77</v>
      </c>
      <c r="G763" s="8">
        <v>87</v>
      </c>
      <c r="H763" s="8">
        <v>91</v>
      </c>
      <c r="I763" s="8">
        <v>105</v>
      </c>
      <c r="J763" s="8">
        <v>106</v>
      </c>
      <c r="K763" s="8">
        <v>118</v>
      </c>
      <c r="L763" s="8">
        <v>126</v>
      </c>
      <c r="M763" s="8">
        <v>129</v>
      </c>
      <c r="N763" s="8">
        <v>141</v>
      </c>
      <c r="O763" s="8">
        <v>150</v>
      </c>
      <c r="P763" s="8">
        <v>154</v>
      </c>
      <c r="Q763" s="8">
        <v>155</v>
      </c>
      <c r="R763" s="8">
        <v>156</v>
      </c>
      <c r="S763" s="8">
        <v>169</v>
      </c>
      <c r="T763" s="8">
        <v>175</v>
      </c>
      <c r="U763" s="8">
        <v>169</v>
      </c>
      <c r="V763" s="8">
        <v>169</v>
      </c>
      <c r="W763" s="8">
        <v>174</v>
      </c>
      <c r="X763" s="8">
        <v>171</v>
      </c>
      <c r="Y763" s="8">
        <v>169</v>
      </c>
      <c r="Z763" s="8">
        <v>196</v>
      </c>
      <c r="AA763" s="40">
        <v>193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0</v>
      </c>
      <c r="BF763" s="8">
        <f t="shared" si="101"/>
        <v>182</v>
      </c>
      <c r="BG763" s="8">
        <f t="shared" si="102"/>
        <v>-13</v>
      </c>
    </row>
    <row r="764" spans="1:59" s="8" customFormat="1" ht="12" customHeight="1" x14ac:dyDescent="0.25">
      <c r="A764" s="8" t="s">
        <v>123</v>
      </c>
      <c r="B764" s="8">
        <v>8</v>
      </c>
      <c r="C764" s="8">
        <v>10</v>
      </c>
      <c r="D764" s="8">
        <v>11</v>
      </c>
      <c r="E764" s="8">
        <v>14</v>
      </c>
      <c r="F764" s="8">
        <v>17</v>
      </c>
      <c r="G764" s="8">
        <v>19</v>
      </c>
      <c r="H764" s="8">
        <v>20</v>
      </c>
      <c r="I764" s="8">
        <v>22</v>
      </c>
      <c r="J764" s="8">
        <v>22</v>
      </c>
      <c r="K764" s="8">
        <v>24</v>
      </c>
      <c r="L764" s="8">
        <v>27</v>
      </c>
      <c r="M764" s="8">
        <v>30</v>
      </c>
      <c r="N764" s="8">
        <v>31</v>
      </c>
      <c r="O764" s="8">
        <v>27</v>
      </c>
      <c r="P764" s="8">
        <v>27</v>
      </c>
      <c r="Q764" s="8">
        <v>20</v>
      </c>
      <c r="R764" s="8">
        <v>17</v>
      </c>
      <c r="S764" s="8">
        <v>19</v>
      </c>
      <c r="T764" s="8">
        <v>21</v>
      </c>
      <c r="U764" s="8">
        <v>23</v>
      </c>
      <c r="V764" s="8">
        <v>25</v>
      </c>
      <c r="W764" s="8">
        <v>24</v>
      </c>
      <c r="X764" s="8">
        <v>23</v>
      </c>
      <c r="Y764" s="8">
        <v>24</v>
      </c>
      <c r="Z764" s="8">
        <v>22</v>
      </c>
      <c r="AA764" s="40">
        <v>19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8">
        <v>0</v>
      </c>
      <c r="AK764" s="8">
        <v>0</v>
      </c>
      <c r="AL764" s="8">
        <v>0</v>
      </c>
      <c r="AM764" s="8">
        <v>0</v>
      </c>
      <c r="AN764" s="8">
        <v>0</v>
      </c>
      <c r="AO764" s="8">
        <v>0</v>
      </c>
      <c r="AP764" s="8">
        <v>0</v>
      </c>
      <c r="AQ764" s="8">
        <v>0</v>
      </c>
      <c r="AR764" s="8">
        <v>0</v>
      </c>
      <c r="AS764" s="8">
        <v>0</v>
      </c>
      <c r="AT764" s="8">
        <v>0</v>
      </c>
      <c r="AU764" s="8">
        <v>0</v>
      </c>
      <c r="AV764" s="8">
        <v>0</v>
      </c>
      <c r="AW764" s="8">
        <v>0</v>
      </c>
      <c r="AX764" s="8">
        <v>0</v>
      </c>
      <c r="AY764" s="8">
        <v>0</v>
      </c>
      <c r="AZ764" s="8">
        <v>0</v>
      </c>
      <c r="BA764" s="8">
        <v>0</v>
      </c>
      <c r="BB764" s="8">
        <v>0</v>
      </c>
      <c r="BC764" s="8">
        <v>0</v>
      </c>
      <c r="BD764" s="8">
        <v>0</v>
      </c>
      <c r="BE764" s="8">
        <v>0</v>
      </c>
      <c r="BF764" s="8">
        <f t="shared" si="101"/>
        <v>19</v>
      </c>
      <c r="BG764" s="8">
        <f t="shared" si="102"/>
        <v>5</v>
      </c>
    </row>
    <row r="765" spans="1:59" s="8" customFormat="1" ht="12" customHeight="1" x14ac:dyDescent="0.25">
      <c r="A765" s="8" t="s">
        <v>124</v>
      </c>
      <c r="B765" s="8">
        <v>0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1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1</v>
      </c>
      <c r="S765" s="8">
        <v>1</v>
      </c>
      <c r="T765" s="8">
        <v>1</v>
      </c>
      <c r="U765" s="8">
        <v>1</v>
      </c>
      <c r="V765" s="8">
        <v>1</v>
      </c>
      <c r="W765" s="8">
        <v>1</v>
      </c>
      <c r="X765" s="8">
        <v>1</v>
      </c>
      <c r="Y765" s="8">
        <v>2</v>
      </c>
      <c r="Z765" s="8">
        <v>7</v>
      </c>
      <c r="AA765" s="40">
        <v>8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8">
        <f t="shared" si="101"/>
        <v>6</v>
      </c>
      <c r="BG765" s="8">
        <f t="shared" si="102"/>
        <v>-4</v>
      </c>
    </row>
    <row r="766" spans="1:59" s="8" customFormat="1" ht="12" customHeight="1" x14ac:dyDescent="0.25">
      <c r="A766" s="8" t="s">
        <v>125</v>
      </c>
      <c r="B766" s="8">
        <v>9</v>
      </c>
      <c r="C766" s="8">
        <v>11</v>
      </c>
      <c r="D766" s="8">
        <v>13</v>
      </c>
      <c r="E766" s="8">
        <v>16</v>
      </c>
      <c r="F766" s="8">
        <v>20</v>
      </c>
      <c r="G766" s="8">
        <v>22</v>
      </c>
      <c r="H766" s="8">
        <v>24</v>
      </c>
      <c r="I766" s="8">
        <v>24</v>
      </c>
      <c r="J766" s="8">
        <v>27</v>
      </c>
      <c r="K766" s="8">
        <v>27</v>
      </c>
      <c r="L766" s="8">
        <v>25</v>
      </c>
      <c r="M766" s="8">
        <v>27</v>
      </c>
      <c r="N766" s="8">
        <v>32</v>
      </c>
      <c r="O766" s="8">
        <v>32</v>
      </c>
      <c r="P766" s="8">
        <v>31</v>
      </c>
      <c r="Q766" s="8">
        <v>33</v>
      </c>
      <c r="R766" s="8">
        <v>33</v>
      </c>
      <c r="S766" s="8">
        <v>38</v>
      </c>
      <c r="T766" s="8">
        <v>37</v>
      </c>
      <c r="U766" s="8">
        <v>37</v>
      </c>
      <c r="V766" s="8">
        <v>39</v>
      </c>
      <c r="W766" s="8">
        <v>42</v>
      </c>
      <c r="X766" s="8">
        <v>41</v>
      </c>
      <c r="Y766" s="8">
        <v>42</v>
      </c>
      <c r="Z766" s="8">
        <v>36</v>
      </c>
      <c r="AA766" s="40">
        <v>38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  <c r="AK766" s="8">
        <v>0</v>
      </c>
      <c r="AL766" s="8">
        <v>0</v>
      </c>
      <c r="AM766" s="8">
        <v>0</v>
      </c>
      <c r="AN766" s="8">
        <v>0</v>
      </c>
      <c r="AO766" s="8">
        <v>0</v>
      </c>
      <c r="AP766" s="8">
        <v>0</v>
      </c>
      <c r="AQ766" s="8">
        <v>0</v>
      </c>
      <c r="AR766" s="8">
        <v>0</v>
      </c>
      <c r="AS766" s="8">
        <v>0</v>
      </c>
      <c r="AT766" s="8">
        <v>0</v>
      </c>
      <c r="AU766" s="8">
        <v>0</v>
      </c>
      <c r="AV766" s="8">
        <v>0</v>
      </c>
      <c r="AW766" s="8">
        <v>0</v>
      </c>
      <c r="AX766" s="8">
        <v>0</v>
      </c>
      <c r="AY766" s="8">
        <v>0</v>
      </c>
      <c r="AZ766" s="8">
        <v>0</v>
      </c>
      <c r="BA766" s="8">
        <v>0</v>
      </c>
      <c r="BB766" s="8">
        <v>0</v>
      </c>
      <c r="BC766" s="8">
        <v>0</v>
      </c>
      <c r="BD766" s="8">
        <v>0</v>
      </c>
      <c r="BE766" s="8">
        <v>0</v>
      </c>
      <c r="BF766" s="8">
        <f t="shared" si="101"/>
        <v>36</v>
      </c>
      <c r="BG766" s="8">
        <f t="shared" si="102"/>
        <v>6</v>
      </c>
    </row>
    <row r="767" spans="1:59" s="8" customFormat="1" ht="12" customHeight="1" x14ac:dyDescent="0.25">
      <c r="A767" s="8" t="s">
        <v>126</v>
      </c>
      <c r="B767" s="8">
        <v>0</v>
      </c>
      <c r="C767" s="8">
        <v>1</v>
      </c>
      <c r="D767" s="8">
        <v>1</v>
      </c>
      <c r="E767" s="8">
        <v>1</v>
      </c>
      <c r="F767" s="8">
        <v>1</v>
      </c>
      <c r="G767" s="8">
        <v>1</v>
      </c>
      <c r="H767" s="8">
        <v>0</v>
      </c>
      <c r="I767" s="8">
        <v>2</v>
      </c>
      <c r="J767" s="8">
        <v>4</v>
      </c>
      <c r="K767" s="8">
        <v>6</v>
      </c>
      <c r="L767" s="8">
        <v>7</v>
      </c>
      <c r="M767" s="8">
        <v>9</v>
      </c>
      <c r="N767" s="8">
        <v>13</v>
      </c>
      <c r="O767" s="8">
        <v>9</v>
      </c>
      <c r="P767" s="8">
        <v>8</v>
      </c>
      <c r="Q767" s="8">
        <v>11</v>
      </c>
      <c r="R767" s="8">
        <v>11</v>
      </c>
      <c r="S767" s="8">
        <v>12</v>
      </c>
      <c r="T767" s="8">
        <v>11</v>
      </c>
      <c r="U767" s="8">
        <v>12</v>
      </c>
      <c r="V767" s="8">
        <v>13</v>
      </c>
      <c r="W767" s="8">
        <v>13</v>
      </c>
      <c r="X767" s="8">
        <v>16</v>
      </c>
      <c r="Y767" s="8">
        <v>18</v>
      </c>
      <c r="Z767" s="8">
        <v>21</v>
      </c>
      <c r="AA767" s="40">
        <v>20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  <c r="AK767" s="8">
        <v>0</v>
      </c>
      <c r="AL767" s="8">
        <v>0</v>
      </c>
      <c r="AM767" s="8">
        <v>0</v>
      </c>
      <c r="AN767" s="8">
        <v>0</v>
      </c>
      <c r="AO767" s="8">
        <v>0</v>
      </c>
      <c r="AP767" s="8">
        <v>0</v>
      </c>
      <c r="AQ767" s="8">
        <v>0</v>
      </c>
      <c r="AR767" s="8">
        <v>0</v>
      </c>
      <c r="AS767" s="8">
        <v>0</v>
      </c>
      <c r="AT767" s="8">
        <v>0</v>
      </c>
      <c r="AU767" s="8">
        <v>0</v>
      </c>
      <c r="AV767" s="8">
        <v>0</v>
      </c>
      <c r="AW767" s="8">
        <v>0</v>
      </c>
      <c r="AX767" s="8">
        <v>0</v>
      </c>
      <c r="AY767" s="8">
        <v>0</v>
      </c>
      <c r="AZ767" s="8">
        <v>0</v>
      </c>
      <c r="BA767" s="8">
        <v>0</v>
      </c>
      <c r="BB767" s="8">
        <v>0</v>
      </c>
      <c r="BC767" s="8">
        <v>0</v>
      </c>
      <c r="BD767" s="8">
        <v>0</v>
      </c>
      <c r="BE767" s="8">
        <v>0</v>
      </c>
      <c r="BF767" s="8">
        <f t="shared" si="101"/>
        <v>20</v>
      </c>
      <c r="BG767" s="8">
        <f t="shared" si="102"/>
        <v>-2</v>
      </c>
    </row>
    <row r="768" spans="1:59" s="8" customFormat="1" ht="12" customHeight="1" x14ac:dyDescent="0.25">
      <c r="A768" s="8" t="s">
        <v>127</v>
      </c>
      <c r="B768" s="8">
        <v>0</v>
      </c>
      <c r="C768" s="8">
        <v>0</v>
      </c>
      <c r="D768" s="8">
        <v>0</v>
      </c>
      <c r="E768" s="8">
        <v>0</v>
      </c>
      <c r="F768" s="8">
        <v>0</v>
      </c>
      <c r="G768" s="8">
        <v>0</v>
      </c>
      <c r="H768" s="8">
        <v>0</v>
      </c>
      <c r="I768" s="8">
        <v>0</v>
      </c>
      <c r="J768" s="8">
        <v>0</v>
      </c>
      <c r="K768" s="8">
        <v>0</v>
      </c>
      <c r="L768" s="8">
        <v>1</v>
      </c>
      <c r="M768" s="8">
        <v>1</v>
      </c>
      <c r="N768" s="8">
        <v>1</v>
      </c>
      <c r="O768" s="8">
        <v>3</v>
      </c>
      <c r="P768" s="8">
        <v>7</v>
      </c>
      <c r="Q768" s="8">
        <v>10</v>
      </c>
      <c r="R768" s="8">
        <v>14</v>
      </c>
      <c r="S768" s="8">
        <v>19</v>
      </c>
      <c r="T768" s="8">
        <v>17</v>
      </c>
      <c r="U768" s="8">
        <v>19</v>
      </c>
      <c r="V768" s="8">
        <v>19</v>
      </c>
      <c r="W768" s="8">
        <v>26</v>
      </c>
      <c r="X768" s="8">
        <v>27</v>
      </c>
      <c r="Y768" s="8">
        <v>28</v>
      </c>
      <c r="Z768" s="8">
        <v>36</v>
      </c>
      <c r="AA768" s="40">
        <v>34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>
        <v>0</v>
      </c>
      <c r="AK768" s="8">
        <v>0</v>
      </c>
      <c r="AL768" s="8">
        <v>0</v>
      </c>
      <c r="AM768" s="8">
        <v>0</v>
      </c>
      <c r="AN768" s="8">
        <v>0</v>
      </c>
      <c r="AO768" s="8">
        <v>0</v>
      </c>
      <c r="AP768" s="8">
        <v>0</v>
      </c>
      <c r="AQ768" s="8">
        <v>0</v>
      </c>
      <c r="AR768" s="8">
        <v>0</v>
      </c>
      <c r="AS768" s="8">
        <v>0</v>
      </c>
      <c r="AT768" s="8">
        <v>0</v>
      </c>
      <c r="AU768" s="8">
        <v>0</v>
      </c>
      <c r="AV768" s="8">
        <v>0</v>
      </c>
      <c r="AW768" s="8">
        <v>0</v>
      </c>
      <c r="AX768" s="8">
        <v>0</v>
      </c>
      <c r="AY768" s="8">
        <v>0</v>
      </c>
      <c r="AZ768" s="8">
        <v>0</v>
      </c>
      <c r="BA768" s="8">
        <v>0</v>
      </c>
      <c r="BB768" s="8">
        <v>0</v>
      </c>
      <c r="BC768" s="8">
        <v>0</v>
      </c>
      <c r="BD768" s="8">
        <v>0</v>
      </c>
      <c r="BE768" s="8">
        <v>0</v>
      </c>
      <c r="BF768" s="8">
        <f t="shared" si="101"/>
        <v>28</v>
      </c>
      <c r="BG768" s="8">
        <f t="shared" si="102"/>
        <v>0</v>
      </c>
    </row>
    <row r="769" spans="1:59" s="8" customFormat="1" ht="12" customHeight="1" x14ac:dyDescent="0.25">
      <c r="A769" s="8" t="s">
        <v>128</v>
      </c>
      <c r="B769" s="8">
        <v>7</v>
      </c>
      <c r="C769" s="8">
        <v>9</v>
      </c>
      <c r="D769" s="8">
        <v>10</v>
      </c>
      <c r="E769" s="8">
        <v>13</v>
      </c>
      <c r="F769" s="8">
        <v>15</v>
      </c>
      <c r="G769" s="8">
        <v>17</v>
      </c>
      <c r="H769" s="8">
        <v>22</v>
      </c>
      <c r="I769" s="8">
        <v>26</v>
      </c>
      <c r="J769" s="8">
        <v>29</v>
      </c>
      <c r="K769" s="8">
        <v>35</v>
      </c>
      <c r="L769" s="8">
        <v>40</v>
      </c>
      <c r="M769" s="8">
        <v>52</v>
      </c>
      <c r="N769" s="8">
        <v>65</v>
      </c>
      <c r="O769" s="8">
        <v>73</v>
      </c>
      <c r="P769" s="8">
        <v>81</v>
      </c>
      <c r="Q769" s="8">
        <v>89</v>
      </c>
      <c r="R769" s="8">
        <v>92</v>
      </c>
      <c r="S769" s="8">
        <v>94</v>
      </c>
      <c r="T769" s="8">
        <v>92</v>
      </c>
      <c r="U769" s="8">
        <v>86</v>
      </c>
      <c r="V769" s="8">
        <v>92</v>
      </c>
      <c r="W769" s="8">
        <v>95</v>
      </c>
      <c r="X769" s="8">
        <v>96</v>
      </c>
      <c r="Y769" s="8">
        <v>97</v>
      </c>
      <c r="Z769" s="8">
        <v>98</v>
      </c>
      <c r="AA769" s="40">
        <v>87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8">
        <v>0</v>
      </c>
      <c r="AQ769" s="8">
        <v>0</v>
      </c>
      <c r="AR769" s="8">
        <v>0</v>
      </c>
      <c r="AS769" s="8">
        <v>0</v>
      </c>
      <c r="AT769" s="8">
        <v>0</v>
      </c>
      <c r="AU769" s="8">
        <v>0</v>
      </c>
      <c r="AV769" s="8">
        <v>0</v>
      </c>
      <c r="AW769" s="8">
        <v>0</v>
      </c>
      <c r="AX769" s="8">
        <v>0</v>
      </c>
      <c r="AY769" s="8">
        <v>0</v>
      </c>
      <c r="AZ769" s="8">
        <v>0</v>
      </c>
      <c r="BA769" s="8">
        <v>0</v>
      </c>
      <c r="BB769" s="8">
        <v>0</v>
      </c>
      <c r="BC769" s="8">
        <v>0</v>
      </c>
      <c r="BD769" s="8">
        <v>0</v>
      </c>
      <c r="BE769" s="8">
        <v>0</v>
      </c>
      <c r="BF769" s="8">
        <f t="shared" si="101"/>
        <v>84</v>
      </c>
      <c r="BG769" s="8">
        <f t="shared" si="102"/>
        <v>13</v>
      </c>
    </row>
    <row r="770" spans="1:59" s="8" customFormat="1" ht="12" customHeight="1" x14ac:dyDescent="0.25">
      <c r="A770" s="8" t="s">
        <v>129</v>
      </c>
      <c r="B770" s="8">
        <v>0</v>
      </c>
      <c r="C770" s="8">
        <v>0</v>
      </c>
      <c r="D770" s="8">
        <v>0</v>
      </c>
      <c r="E770" s="8">
        <v>0</v>
      </c>
      <c r="F770" s="8">
        <v>0</v>
      </c>
      <c r="G770" s="8">
        <v>0</v>
      </c>
      <c r="H770" s="8">
        <v>0</v>
      </c>
      <c r="I770" s="8">
        <v>0</v>
      </c>
      <c r="J770" s="8">
        <v>0</v>
      </c>
      <c r="K770" s="8">
        <v>0</v>
      </c>
      <c r="L770" s="8">
        <v>0</v>
      </c>
      <c r="M770" s="8">
        <v>0</v>
      </c>
      <c r="N770" s="8">
        <v>2</v>
      </c>
      <c r="O770" s="8">
        <v>4</v>
      </c>
      <c r="P770" s="8">
        <v>7</v>
      </c>
      <c r="Q770" s="8">
        <v>7</v>
      </c>
      <c r="R770" s="8">
        <v>1</v>
      </c>
      <c r="S770" s="8">
        <v>1</v>
      </c>
      <c r="T770" s="8">
        <v>1</v>
      </c>
      <c r="U770" s="8">
        <v>1</v>
      </c>
      <c r="V770" s="8">
        <v>1</v>
      </c>
      <c r="W770" s="8">
        <v>1</v>
      </c>
      <c r="X770" s="8">
        <v>1</v>
      </c>
      <c r="Y770" s="8">
        <v>1</v>
      </c>
      <c r="Z770" s="8">
        <v>1</v>
      </c>
      <c r="AA770" s="40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  <c r="AK770" s="8">
        <v>0</v>
      </c>
      <c r="AL770" s="8">
        <v>0</v>
      </c>
      <c r="AM770" s="8">
        <v>0</v>
      </c>
      <c r="AN770" s="8">
        <v>0</v>
      </c>
      <c r="AO770" s="8">
        <v>0</v>
      </c>
      <c r="AP770" s="8">
        <v>0</v>
      </c>
      <c r="AQ770" s="8">
        <v>0</v>
      </c>
      <c r="AR770" s="8">
        <v>0</v>
      </c>
      <c r="AS770" s="8">
        <v>0</v>
      </c>
      <c r="AT770" s="8">
        <v>0</v>
      </c>
      <c r="AU770" s="8">
        <v>0</v>
      </c>
      <c r="AV770" s="8">
        <v>0</v>
      </c>
      <c r="AW770" s="8">
        <v>0</v>
      </c>
      <c r="AX770" s="8">
        <v>0</v>
      </c>
      <c r="AY770" s="8">
        <v>0</v>
      </c>
      <c r="AZ770" s="8">
        <v>0</v>
      </c>
      <c r="BA770" s="8">
        <v>0</v>
      </c>
      <c r="BB770" s="8">
        <v>0</v>
      </c>
      <c r="BC770" s="8">
        <v>0</v>
      </c>
      <c r="BD770" s="8">
        <v>0</v>
      </c>
      <c r="BE770" s="8">
        <v>0</v>
      </c>
      <c r="BF770" s="8">
        <f t="shared" si="101"/>
        <v>0</v>
      </c>
      <c r="BG770" s="8">
        <f t="shared" si="102"/>
        <v>1</v>
      </c>
    </row>
    <row r="771" spans="1:59" s="8" customFormat="1" ht="12" customHeight="1" x14ac:dyDescent="0.25">
      <c r="A771" s="8" t="s">
        <v>130</v>
      </c>
      <c r="B771" s="8">
        <v>15</v>
      </c>
      <c r="C771" s="8">
        <v>18</v>
      </c>
      <c r="D771" s="8">
        <v>21</v>
      </c>
      <c r="E771" s="8">
        <v>26</v>
      </c>
      <c r="F771" s="8">
        <v>31</v>
      </c>
      <c r="G771" s="8">
        <v>35</v>
      </c>
      <c r="H771" s="8">
        <v>39</v>
      </c>
      <c r="I771" s="8">
        <v>40</v>
      </c>
      <c r="J771" s="8">
        <v>45</v>
      </c>
      <c r="K771" s="8">
        <v>55</v>
      </c>
      <c r="L771" s="8">
        <v>62</v>
      </c>
      <c r="M771" s="8">
        <v>65</v>
      </c>
      <c r="N771" s="8">
        <v>65</v>
      </c>
      <c r="O771" s="8">
        <v>66</v>
      </c>
      <c r="P771" s="8">
        <v>62</v>
      </c>
      <c r="Q771" s="8">
        <v>59</v>
      </c>
      <c r="R771" s="8">
        <v>59</v>
      </c>
      <c r="S771" s="8">
        <v>60</v>
      </c>
      <c r="T771" s="8">
        <v>60</v>
      </c>
      <c r="U771" s="8">
        <v>57</v>
      </c>
      <c r="V771" s="8">
        <v>50</v>
      </c>
      <c r="W771" s="8">
        <v>49</v>
      </c>
      <c r="X771" s="8">
        <v>43</v>
      </c>
      <c r="Y771" s="8">
        <v>45</v>
      </c>
      <c r="Z771" s="8">
        <v>37</v>
      </c>
      <c r="AA771" s="40">
        <v>41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0</v>
      </c>
      <c r="AV771" s="8">
        <v>0</v>
      </c>
      <c r="AW771" s="8">
        <v>0</v>
      </c>
      <c r="AX771" s="8">
        <v>0</v>
      </c>
      <c r="AY771" s="8">
        <v>0</v>
      </c>
      <c r="AZ771" s="8">
        <v>0</v>
      </c>
      <c r="BA771" s="8">
        <v>0</v>
      </c>
      <c r="BB771" s="8">
        <v>0</v>
      </c>
      <c r="BC771" s="8">
        <v>0</v>
      </c>
      <c r="BD771" s="8">
        <v>0</v>
      </c>
      <c r="BE771" s="8">
        <v>0</v>
      </c>
      <c r="BF771" s="8">
        <f t="shared" si="101"/>
        <v>40</v>
      </c>
      <c r="BG771" s="8">
        <f t="shared" si="102"/>
        <v>5</v>
      </c>
    </row>
    <row r="772" spans="1:59" s="8" customFormat="1" ht="12" customHeight="1" x14ac:dyDescent="0.25">
      <c r="A772" s="8" t="s">
        <v>131</v>
      </c>
      <c r="B772" s="8">
        <v>5</v>
      </c>
      <c r="C772" s="8">
        <v>6</v>
      </c>
      <c r="D772" s="8">
        <v>7</v>
      </c>
      <c r="E772" s="8">
        <v>9</v>
      </c>
      <c r="F772" s="8">
        <v>11</v>
      </c>
      <c r="G772" s="8">
        <v>12</v>
      </c>
      <c r="H772" s="8">
        <v>11</v>
      </c>
      <c r="I772" s="8">
        <v>11</v>
      </c>
      <c r="J772" s="8">
        <v>15</v>
      </c>
      <c r="K772" s="8">
        <v>18</v>
      </c>
      <c r="L772" s="8">
        <v>22</v>
      </c>
      <c r="M772" s="8">
        <v>24</v>
      </c>
      <c r="N772" s="8">
        <v>32</v>
      </c>
      <c r="O772" s="8">
        <v>35</v>
      </c>
      <c r="P772" s="8">
        <v>41</v>
      </c>
      <c r="Q772" s="8">
        <v>45</v>
      </c>
      <c r="R772" s="8">
        <v>49</v>
      </c>
      <c r="S772" s="8">
        <v>55</v>
      </c>
      <c r="T772" s="8">
        <v>62</v>
      </c>
      <c r="U772" s="8">
        <v>68</v>
      </c>
      <c r="V772" s="8">
        <v>79</v>
      </c>
      <c r="W772" s="8">
        <v>72</v>
      </c>
      <c r="X772" s="8">
        <v>77</v>
      </c>
      <c r="Y772" s="8">
        <v>80</v>
      </c>
      <c r="Z772" s="8">
        <v>84</v>
      </c>
      <c r="AA772" s="40">
        <v>81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  <c r="AK772" s="8">
        <v>0</v>
      </c>
      <c r="AL772" s="8">
        <v>0</v>
      </c>
      <c r="AM772" s="8">
        <v>0</v>
      </c>
      <c r="AN772" s="8">
        <v>0</v>
      </c>
      <c r="AO772" s="8">
        <v>0</v>
      </c>
      <c r="AP772" s="8">
        <v>0</v>
      </c>
      <c r="AQ772" s="8">
        <v>0</v>
      </c>
      <c r="AR772" s="8">
        <v>0</v>
      </c>
      <c r="AS772" s="8">
        <v>0</v>
      </c>
      <c r="AT772" s="8">
        <v>0</v>
      </c>
      <c r="AU772" s="8">
        <v>0</v>
      </c>
      <c r="AV772" s="8">
        <v>0</v>
      </c>
      <c r="AW772" s="8">
        <v>0</v>
      </c>
      <c r="AX772" s="8">
        <v>0</v>
      </c>
      <c r="AY772" s="8">
        <v>0</v>
      </c>
      <c r="AZ772" s="8">
        <v>0</v>
      </c>
      <c r="BA772" s="8">
        <v>0</v>
      </c>
      <c r="BB772" s="8">
        <v>0</v>
      </c>
      <c r="BC772" s="8">
        <v>0</v>
      </c>
      <c r="BD772" s="8">
        <v>0</v>
      </c>
      <c r="BE772" s="8">
        <v>0</v>
      </c>
      <c r="BF772" s="8">
        <f t="shared" si="101"/>
        <v>74</v>
      </c>
      <c r="BG772" s="8">
        <f t="shared" si="102"/>
        <v>6</v>
      </c>
    </row>
    <row r="773" spans="1:59" s="8" customFormat="1" ht="12" customHeight="1" x14ac:dyDescent="0.25">
      <c r="A773" s="8" t="s">
        <v>132</v>
      </c>
      <c r="B773" s="8">
        <v>4</v>
      </c>
      <c r="C773" s="8">
        <v>5</v>
      </c>
      <c r="D773" s="8">
        <v>6</v>
      </c>
      <c r="E773" s="8">
        <v>7</v>
      </c>
      <c r="F773" s="8">
        <v>9</v>
      </c>
      <c r="G773" s="8">
        <v>10</v>
      </c>
      <c r="H773" s="8">
        <v>9</v>
      </c>
      <c r="I773" s="8">
        <v>13</v>
      </c>
      <c r="J773" s="8">
        <v>15</v>
      </c>
      <c r="K773" s="8">
        <v>17</v>
      </c>
      <c r="L773" s="8">
        <v>20</v>
      </c>
      <c r="M773" s="8">
        <v>17</v>
      </c>
      <c r="N773" s="8">
        <v>17</v>
      </c>
      <c r="O773" s="8">
        <v>16</v>
      </c>
      <c r="P773" s="8">
        <v>9</v>
      </c>
      <c r="Q773" s="8">
        <v>9</v>
      </c>
      <c r="R773" s="8">
        <v>10</v>
      </c>
      <c r="S773" s="8">
        <v>12</v>
      </c>
      <c r="T773" s="8">
        <v>12</v>
      </c>
      <c r="U773" s="8">
        <v>17</v>
      </c>
      <c r="V773" s="8">
        <v>19</v>
      </c>
      <c r="W773" s="8">
        <v>18</v>
      </c>
      <c r="X773" s="8">
        <v>18</v>
      </c>
      <c r="Y773" s="8">
        <v>21</v>
      </c>
      <c r="Z773" s="8">
        <v>22</v>
      </c>
      <c r="AA773" s="40">
        <v>15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8">
        <v>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0</v>
      </c>
      <c r="BF773" s="8">
        <f t="shared" si="101"/>
        <v>14</v>
      </c>
      <c r="BG773" s="8">
        <f t="shared" si="102"/>
        <v>7</v>
      </c>
    </row>
    <row r="774" spans="1:59" s="8" customFormat="1" ht="12" customHeight="1" x14ac:dyDescent="0.25">
      <c r="A774" s="8" t="s">
        <v>133</v>
      </c>
      <c r="B774" s="8">
        <v>1</v>
      </c>
      <c r="C774" s="8">
        <v>1</v>
      </c>
      <c r="D774" s="8">
        <v>1</v>
      </c>
      <c r="E774" s="8">
        <v>1</v>
      </c>
      <c r="F774" s="8">
        <v>2</v>
      </c>
      <c r="G774" s="8">
        <v>2</v>
      </c>
      <c r="H774" s="8">
        <v>3</v>
      </c>
      <c r="I774" s="8">
        <v>4</v>
      </c>
      <c r="J774" s="8">
        <v>4</v>
      </c>
      <c r="K774" s="8">
        <v>3</v>
      </c>
      <c r="L774" s="8">
        <v>5</v>
      </c>
      <c r="M774" s="8">
        <v>7</v>
      </c>
      <c r="N774" s="8">
        <v>8</v>
      </c>
      <c r="O774" s="8">
        <v>7</v>
      </c>
      <c r="P774" s="8">
        <v>4</v>
      </c>
      <c r="Q774" s="8">
        <v>7</v>
      </c>
      <c r="R774" s="8">
        <v>8</v>
      </c>
      <c r="S774" s="8">
        <v>6</v>
      </c>
      <c r="T774" s="8">
        <v>5</v>
      </c>
      <c r="U774" s="8">
        <v>6</v>
      </c>
      <c r="V774" s="8">
        <v>6</v>
      </c>
      <c r="W774" s="8">
        <v>6</v>
      </c>
      <c r="X774" s="8">
        <v>6</v>
      </c>
      <c r="Y774" s="8">
        <v>4</v>
      </c>
      <c r="Z774" s="8">
        <v>3</v>
      </c>
      <c r="AA774" s="40">
        <v>3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8">
        <v>0</v>
      </c>
      <c r="AK774" s="8">
        <v>0</v>
      </c>
      <c r="AL774" s="8">
        <v>0</v>
      </c>
      <c r="AM774" s="8">
        <v>0</v>
      </c>
      <c r="AN774" s="8">
        <v>0</v>
      </c>
      <c r="AO774" s="8">
        <v>0</v>
      </c>
      <c r="AP774" s="8">
        <v>0</v>
      </c>
      <c r="AQ774" s="8">
        <v>0</v>
      </c>
      <c r="AR774" s="8">
        <v>0</v>
      </c>
      <c r="AS774" s="8">
        <v>0</v>
      </c>
      <c r="AT774" s="8">
        <v>0</v>
      </c>
      <c r="AU774" s="8">
        <v>0</v>
      </c>
      <c r="AV774" s="8">
        <v>0</v>
      </c>
      <c r="AW774" s="8">
        <v>0</v>
      </c>
      <c r="AX774" s="8">
        <v>0</v>
      </c>
      <c r="AY774" s="8">
        <v>0</v>
      </c>
      <c r="AZ774" s="8">
        <v>0</v>
      </c>
      <c r="BA774" s="8">
        <v>0</v>
      </c>
      <c r="BB774" s="8">
        <v>0</v>
      </c>
      <c r="BC774" s="8">
        <v>0</v>
      </c>
      <c r="BD774" s="8">
        <v>0</v>
      </c>
      <c r="BE774" s="8">
        <v>0</v>
      </c>
      <c r="BF774" s="8">
        <f t="shared" si="101"/>
        <v>3</v>
      </c>
      <c r="BG774" s="8">
        <f t="shared" si="102"/>
        <v>1</v>
      </c>
    </row>
    <row r="775" spans="1:59" s="8" customFormat="1" ht="12" customHeight="1" x14ac:dyDescent="0.25">
      <c r="A775" s="8" t="s">
        <v>134</v>
      </c>
      <c r="B775" s="8">
        <v>1</v>
      </c>
      <c r="C775" s="8">
        <v>1</v>
      </c>
      <c r="D775" s="8">
        <v>1</v>
      </c>
      <c r="E775" s="8">
        <v>1</v>
      </c>
      <c r="F775" s="8">
        <v>2</v>
      </c>
      <c r="G775" s="8">
        <v>2</v>
      </c>
      <c r="H775" s="8">
        <v>2</v>
      </c>
      <c r="I775" s="8">
        <v>6</v>
      </c>
      <c r="J775" s="8">
        <v>6</v>
      </c>
      <c r="K775" s="8">
        <v>9</v>
      </c>
      <c r="L775" s="8">
        <v>9</v>
      </c>
      <c r="M775" s="8">
        <v>7</v>
      </c>
      <c r="N775" s="8">
        <v>7</v>
      </c>
      <c r="O775" s="8">
        <v>6</v>
      </c>
      <c r="P775" s="8">
        <v>6</v>
      </c>
      <c r="Q775" s="8">
        <v>7</v>
      </c>
      <c r="R775" s="8">
        <v>6</v>
      </c>
      <c r="S775" s="8">
        <v>7</v>
      </c>
      <c r="T775" s="8">
        <v>7</v>
      </c>
      <c r="U775" s="8">
        <v>7</v>
      </c>
      <c r="V775" s="8">
        <v>6</v>
      </c>
      <c r="W775" s="8">
        <v>6</v>
      </c>
      <c r="X775" s="8">
        <v>7</v>
      </c>
      <c r="Y775" s="8">
        <v>7</v>
      </c>
      <c r="Z775" s="8">
        <v>5</v>
      </c>
      <c r="AA775" s="40">
        <v>6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0</v>
      </c>
      <c r="AV775" s="8">
        <v>0</v>
      </c>
      <c r="AW775" s="8">
        <v>0</v>
      </c>
      <c r="AX775" s="8">
        <v>0</v>
      </c>
      <c r="AY775" s="8">
        <v>0</v>
      </c>
      <c r="AZ775" s="8">
        <v>0</v>
      </c>
      <c r="BA775" s="8">
        <v>0</v>
      </c>
      <c r="BB775" s="8">
        <v>0</v>
      </c>
      <c r="BC775" s="8">
        <v>0</v>
      </c>
      <c r="BD775" s="8">
        <v>0</v>
      </c>
      <c r="BE775" s="8">
        <v>0</v>
      </c>
      <c r="BF775" s="8">
        <f t="shared" si="101"/>
        <v>4</v>
      </c>
      <c r="BG775" s="8">
        <f t="shared" si="102"/>
        <v>3</v>
      </c>
    </row>
    <row r="776" spans="1:59" s="8" customFormat="1" ht="12" customHeight="1" x14ac:dyDescent="0.25">
      <c r="A776" s="8" t="s">
        <v>135</v>
      </c>
      <c r="B776" s="8">
        <v>1</v>
      </c>
      <c r="C776" s="8">
        <v>1</v>
      </c>
      <c r="D776" s="8">
        <v>1</v>
      </c>
      <c r="E776" s="8">
        <v>1</v>
      </c>
      <c r="F776" s="8">
        <v>1</v>
      </c>
      <c r="G776" s="8">
        <v>1</v>
      </c>
      <c r="H776" s="8">
        <v>1</v>
      </c>
      <c r="I776" s="8">
        <v>1</v>
      </c>
      <c r="J776" s="8">
        <v>1</v>
      </c>
      <c r="K776" s="8">
        <v>1</v>
      </c>
      <c r="L776" s="8">
        <v>1</v>
      </c>
      <c r="M776" s="8">
        <v>1</v>
      </c>
      <c r="N776" s="8">
        <v>0</v>
      </c>
      <c r="O776" s="8">
        <v>0</v>
      </c>
      <c r="P776" s="8">
        <v>28</v>
      </c>
      <c r="Q776" s="8">
        <v>32</v>
      </c>
      <c r="R776" s="8">
        <v>36</v>
      </c>
      <c r="S776" s="8">
        <v>39</v>
      </c>
      <c r="T776" s="8">
        <v>42</v>
      </c>
      <c r="U776" s="8">
        <v>44</v>
      </c>
      <c r="V776" s="8">
        <v>49</v>
      </c>
      <c r="W776" s="8">
        <v>52</v>
      </c>
      <c r="X776" s="8">
        <v>55</v>
      </c>
      <c r="Y776" s="8">
        <v>58</v>
      </c>
      <c r="Z776" s="8">
        <v>49</v>
      </c>
      <c r="AA776" s="40">
        <v>37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8">
        <v>0</v>
      </c>
      <c r="AK776" s="8">
        <v>0</v>
      </c>
      <c r="AL776" s="8">
        <v>0</v>
      </c>
      <c r="AM776" s="8">
        <v>0</v>
      </c>
      <c r="AN776" s="8">
        <v>0</v>
      </c>
      <c r="AO776" s="8">
        <v>0</v>
      </c>
      <c r="AP776" s="8">
        <v>0</v>
      </c>
      <c r="AQ776" s="8">
        <v>0</v>
      </c>
      <c r="AR776" s="8">
        <v>0</v>
      </c>
      <c r="AS776" s="8">
        <v>0</v>
      </c>
      <c r="AT776" s="8">
        <v>0</v>
      </c>
      <c r="AU776" s="8">
        <v>0</v>
      </c>
      <c r="AV776" s="8">
        <v>0</v>
      </c>
      <c r="AW776" s="8">
        <v>0</v>
      </c>
      <c r="AX776" s="8">
        <v>0</v>
      </c>
      <c r="AY776" s="8">
        <v>0</v>
      </c>
      <c r="AZ776" s="8">
        <v>0</v>
      </c>
      <c r="BA776" s="8">
        <v>0</v>
      </c>
      <c r="BB776" s="8">
        <v>0</v>
      </c>
      <c r="BC776" s="8">
        <v>0</v>
      </c>
      <c r="BD776" s="8">
        <v>0</v>
      </c>
      <c r="BE776" s="8">
        <v>0</v>
      </c>
      <c r="BF776" s="8">
        <f t="shared" si="101"/>
        <v>30</v>
      </c>
      <c r="BG776" s="8">
        <f t="shared" si="102"/>
        <v>28</v>
      </c>
    </row>
    <row r="777" spans="1:59" s="8" customFormat="1" ht="12" customHeight="1" x14ac:dyDescent="0.25">
      <c r="A777" s="8" t="s">
        <v>136</v>
      </c>
      <c r="B777" s="8">
        <v>0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6</v>
      </c>
      <c r="Q777" s="8">
        <v>7</v>
      </c>
      <c r="R777" s="8">
        <v>7</v>
      </c>
      <c r="S777" s="8">
        <v>10</v>
      </c>
      <c r="T777" s="8">
        <v>10</v>
      </c>
      <c r="U777" s="8">
        <v>10</v>
      </c>
      <c r="V777" s="8">
        <v>9</v>
      </c>
      <c r="W777" s="8">
        <v>13</v>
      </c>
      <c r="X777" s="8">
        <v>14</v>
      </c>
      <c r="Y777" s="8">
        <v>17</v>
      </c>
      <c r="Z777" s="8">
        <v>18</v>
      </c>
      <c r="AA777" s="40">
        <v>12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8">
        <v>0</v>
      </c>
      <c r="AW777" s="8">
        <v>0</v>
      </c>
      <c r="AX777" s="8">
        <v>0</v>
      </c>
      <c r="AY777" s="8">
        <v>0</v>
      </c>
      <c r="AZ777" s="8">
        <v>0</v>
      </c>
      <c r="BA777" s="8">
        <v>0</v>
      </c>
      <c r="BB777" s="8">
        <v>0</v>
      </c>
      <c r="BC777" s="8">
        <v>0</v>
      </c>
      <c r="BD777" s="8">
        <v>0</v>
      </c>
      <c r="BE777" s="8">
        <v>0</v>
      </c>
      <c r="BF777" s="8">
        <f t="shared" si="101"/>
        <v>10</v>
      </c>
      <c r="BG777" s="8">
        <f t="shared" si="102"/>
        <v>7</v>
      </c>
    </row>
    <row r="778" spans="1:59" s="8" customFormat="1" ht="12" customHeight="1" x14ac:dyDescent="0.25">
      <c r="A778" s="8" t="s">
        <v>137</v>
      </c>
      <c r="B778" s="8">
        <v>0</v>
      </c>
      <c r="C778" s="8">
        <v>0</v>
      </c>
      <c r="D778" s="8">
        <v>0</v>
      </c>
      <c r="E778" s="8">
        <v>0</v>
      </c>
      <c r="F778" s="8">
        <v>0</v>
      </c>
      <c r="G778" s="8">
        <v>0</v>
      </c>
      <c r="H778" s="8">
        <v>0</v>
      </c>
      <c r="I778" s="8">
        <v>0</v>
      </c>
      <c r="J778" s="8">
        <v>0</v>
      </c>
      <c r="K778" s="8">
        <v>0</v>
      </c>
      <c r="L778" s="8">
        <v>0</v>
      </c>
      <c r="M778" s="8">
        <v>0</v>
      </c>
      <c r="N778" s="8">
        <v>0</v>
      </c>
      <c r="O778" s="8">
        <v>2</v>
      </c>
      <c r="P778" s="8">
        <v>8</v>
      </c>
      <c r="Q778" s="8">
        <v>7</v>
      </c>
      <c r="R778" s="8">
        <v>5</v>
      </c>
      <c r="S778" s="8">
        <v>3</v>
      </c>
      <c r="T778" s="8">
        <v>3</v>
      </c>
      <c r="U778" s="8">
        <v>3</v>
      </c>
      <c r="V778" s="8">
        <v>5</v>
      </c>
      <c r="W778" s="8">
        <v>5</v>
      </c>
      <c r="X778" s="8">
        <v>6</v>
      </c>
      <c r="Y778" s="8">
        <v>7</v>
      </c>
      <c r="Z778" s="8">
        <v>8</v>
      </c>
      <c r="AA778" s="40">
        <v>10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  <c r="AK778" s="8">
        <v>0</v>
      </c>
      <c r="AL778" s="8">
        <v>0</v>
      </c>
      <c r="AM778" s="8">
        <v>0</v>
      </c>
      <c r="AN778" s="8">
        <v>0</v>
      </c>
      <c r="AO778" s="8">
        <v>0</v>
      </c>
      <c r="AP778" s="8">
        <v>0</v>
      </c>
      <c r="AQ778" s="8">
        <v>0</v>
      </c>
      <c r="AR778" s="8">
        <v>0</v>
      </c>
      <c r="AS778" s="8">
        <v>0</v>
      </c>
      <c r="AT778" s="8">
        <v>0</v>
      </c>
      <c r="AU778" s="8">
        <v>0</v>
      </c>
      <c r="AV778" s="8">
        <v>0</v>
      </c>
      <c r="AW778" s="8">
        <v>0</v>
      </c>
      <c r="AX778" s="8">
        <v>0</v>
      </c>
      <c r="AY778" s="8">
        <v>0</v>
      </c>
      <c r="AZ778" s="8">
        <v>0</v>
      </c>
      <c r="BA778" s="8">
        <v>0</v>
      </c>
      <c r="BB778" s="8">
        <v>0</v>
      </c>
      <c r="BC778" s="8">
        <v>0</v>
      </c>
      <c r="BD778" s="8">
        <v>0</v>
      </c>
      <c r="BE778" s="8">
        <v>0</v>
      </c>
      <c r="BF778" s="8">
        <f t="shared" si="101"/>
        <v>7</v>
      </c>
      <c r="BG778" s="8">
        <f t="shared" si="102"/>
        <v>0</v>
      </c>
    </row>
    <row r="779" spans="1:59" s="8" customFormat="1" ht="12" customHeight="1" x14ac:dyDescent="0.25">
      <c r="A779" s="8" t="s">
        <v>138</v>
      </c>
      <c r="B779" s="8">
        <v>20</v>
      </c>
      <c r="C779" s="8">
        <v>19</v>
      </c>
      <c r="D779" s="8">
        <v>19</v>
      </c>
      <c r="E779" s="8">
        <v>19</v>
      </c>
      <c r="F779" s="8">
        <v>19</v>
      </c>
      <c r="G779" s="8">
        <v>20</v>
      </c>
      <c r="H779" s="8">
        <v>20</v>
      </c>
      <c r="I779" s="8">
        <v>20</v>
      </c>
      <c r="J779" s="8">
        <v>22</v>
      </c>
      <c r="K779" s="8">
        <v>22</v>
      </c>
      <c r="L779" s="8">
        <v>22</v>
      </c>
      <c r="M779" s="8">
        <v>25</v>
      </c>
      <c r="N779" s="8">
        <v>25</v>
      </c>
      <c r="O779" s="8">
        <v>26</v>
      </c>
      <c r="P779" s="8">
        <v>119</v>
      </c>
      <c r="Q779" s="8">
        <v>119</v>
      </c>
      <c r="R779" s="8">
        <v>114</v>
      </c>
      <c r="S779" s="8">
        <v>112</v>
      </c>
      <c r="T779" s="8">
        <v>111</v>
      </c>
      <c r="U779" s="8">
        <v>112</v>
      </c>
      <c r="V779" s="8">
        <v>111</v>
      </c>
      <c r="W779" s="8">
        <v>110</v>
      </c>
      <c r="X779" s="8">
        <v>110</v>
      </c>
      <c r="Y779" s="8">
        <v>100</v>
      </c>
      <c r="Z779" s="8">
        <v>117</v>
      </c>
      <c r="AA779" s="40">
        <v>93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8">
        <v>0</v>
      </c>
      <c r="AR779" s="8">
        <v>0</v>
      </c>
      <c r="AS779" s="8">
        <v>0</v>
      </c>
      <c r="AT779" s="8">
        <v>0</v>
      </c>
      <c r="AU779" s="8">
        <v>0</v>
      </c>
      <c r="AV779" s="8">
        <v>0</v>
      </c>
      <c r="AW779" s="8">
        <v>0</v>
      </c>
      <c r="AX779" s="8">
        <v>0</v>
      </c>
      <c r="AY779" s="8">
        <v>0</v>
      </c>
      <c r="AZ779" s="8">
        <v>0</v>
      </c>
      <c r="BA779" s="8">
        <v>0</v>
      </c>
      <c r="BB779" s="8">
        <v>0</v>
      </c>
      <c r="BC779" s="8">
        <v>0</v>
      </c>
      <c r="BD779" s="8">
        <v>0</v>
      </c>
      <c r="BE779" s="8">
        <v>0</v>
      </c>
      <c r="BF779" s="8">
        <f t="shared" si="101"/>
        <v>77</v>
      </c>
      <c r="BG779" s="8">
        <f t="shared" si="102"/>
        <v>23</v>
      </c>
    </row>
    <row r="780" spans="1:59" s="8" customFormat="1" ht="12" customHeight="1" x14ac:dyDescent="0.25">
      <c r="A780" s="8" t="s">
        <v>139</v>
      </c>
      <c r="B780" s="8">
        <v>0</v>
      </c>
      <c r="C780" s="8">
        <v>0</v>
      </c>
      <c r="D780" s="8">
        <v>0</v>
      </c>
      <c r="E780" s="8">
        <v>0</v>
      </c>
      <c r="F780" s="8">
        <v>0</v>
      </c>
      <c r="G780" s="8">
        <v>0</v>
      </c>
      <c r="H780" s="8">
        <v>0</v>
      </c>
      <c r="I780" s="8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8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4</v>
      </c>
      <c r="AA780" s="40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>
        <v>0</v>
      </c>
      <c r="AK780" s="8">
        <v>0</v>
      </c>
      <c r="AL780" s="8">
        <v>0</v>
      </c>
      <c r="AM780" s="8">
        <v>0</v>
      </c>
      <c r="AN780" s="8">
        <v>0</v>
      </c>
      <c r="AO780" s="8">
        <v>0</v>
      </c>
      <c r="AP780" s="8">
        <v>0</v>
      </c>
      <c r="AQ780" s="8">
        <v>0</v>
      </c>
      <c r="AR780" s="8">
        <v>0</v>
      </c>
      <c r="AS780" s="8">
        <v>0</v>
      </c>
      <c r="AT780" s="8">
        <v>0</v>
      </c>
      <c r="AU780" s="8">
        <v>0</v>
      </c>
      <c r="AV780" s="8">
        <v>0</v>
      </c>
      <c r="AW780" s="8">
        <v>0</v>
      </c>
      <c r="AX780" s="8">
        <v>0</v>
      </c>
      <c r="AY780" s="8">
        <v>0</v>
      </c>
      <c r="AZ780" s="8">
        <v>0</v>
      </c>
      <c r="BA780" s="8">
        <v>0</v>
      </c>
      <c r="BB780" s="8">
        <v>0</v>
      </c>
      <c r="BC780" s="8">
        <v>0</v>
      </c>
      <c r="BD780" s="8">
        <v>0</v>
      </c>
      <c r="BE780" s="8">
        <v>0</v>
      </c>
      <c r="BF780" s="8">
        <f t="shared" si="101"/>
        <v>0</v>
      </c>
      <c r="BG780" s="8">
        <f t="shared" si="102"/>
        <v>0</v>
      </c>
    </row>
    <row r="781" spans="1:59" s="8" customFormat="1" ht="12" customHeight="1" x14ac:dyDescent="0.25">
      <c r="A781" s="8" t="s">
        <v>140</v>
      </c>
      <c r="B781" s="8">
        <v>5</v>
      </c>
      <c r="C781" s="8">
        <v>5</v>
      </c>
      <c r="D781" s="8">
        <v>5</v>
      </c>
      <c r="E781" s="8">
        <v>5</v>
      </c>
      <c r="F781" s="8">
        <v>5</v>
      </c>
      <c r="G781" s="8">
        <v>5</v>
      </c>
      <c r="H781" s="8">
        <v>5</v>
      </c>
      <c r="I781" s="8">
        <v>5</v>
      </c>
      <c r="J781" s="8">
        <v>4</v>
      </c>
      <c r="K781" s="8">
        <v>4</v>
      </c>
      <c r="L781" s="8">
        <v>4</v>
      </c>
      <c r="M781" s="8">
        <v>1</v>
      </c>
      <c r="N781" s="8">
        <v>3</v>
      </c>
      <c r="O781" s="8">
        <v>3</v>
      </c>
      <c r="P781" s="8">
        <v>6</v>
      </c>
      <c r="Q781" s="8">
        <v>6</v>
      </c>
      <c r="R781" s="8">
        <v>6</v>
      </c>
      <c r="S781" s="8">
        <v>6</v>
      </c>
      <c r="T781" s="8">
        <v>7</v>
      </c>
      <c r="U781" s="8">
        <v>7</v>
      </c>
      <c r="V781" s="8">
        <v>7</v>
      </c>
      <c r="W781" s="8">
        <v>9</v>
      </c>
      <c r="X781" s="8">
        <v>9</v>
      </c>
      <c r="Y781" s="8">
        <v>12</v>
      </c>
      <c r="Z781" s="8">
        <v>12</v>
      </c>
      <c r="AA781" s="40">
        <v>12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  <c r="AK781" s="8">
        <v>0</v>
      </c>
      <c r="AL781" s="8">
        <v>0</v>
      </c>
      <c r="AM781" s="8">
        <v>0</v>
      </c>
      <c r="AN781" s="8">
        <v>0</v>
      </c>
      <c r="AO781" s="8">
        <v>0</v>
      </c>
      <c r="AP781" s="8">
        <v>0</v>
      </c>
      <c r="AQ781" s="8">
        <v>0</v>
      </c>
      <c r="AR781" s="8">
        <v>0</v>
      </c>
      <c r="AS781" s="8">
        <v>0</v>
      </c>
      <c r="AT781" s="8">
        <v>0</v>
      </c>
      <c r="AU781" s="8">
        <v>0</v>
      </c>
      <c r="AV781" s="8">
        <v>0</v>
      </c>
      <c r="AW781" s="8">
        <v>0</v>
      </c>
      <c r="AX781" s="8">
        <v>0</v>
      </c>
      <c r="AY781" s="8">
        <v>0</v>
      </c>
      <c r="AZ781" s="8">
        <v>0</v>
      </c>
      <c r="BA781" s="8">
        <v>0</v>
      </c>
      <c r="BB781" s="8">
        <v>0</v>
      </c>
      <c r="BC781" s="8">
        <v>0</v>
      </c>
      <c r="BD781" s="8">
        <v>0</v>
      </c>
      <c r="BE781" s="8">
        <v>0</v>
      </c>
      <c r="BF781" s="8">
        <f t="shared" si="101"/>
        <v>11</v>
      </c>
      <c r="BG781" s="8">
        <f t="shared" si="102"/>
        <v>1</v>
      </c>
    </row>
    <row r="782" spans="1:59" s="8" customFormat="1" ht="12" customHeight="1" x14ac:dyDescent="0.25">
      <c r="A782" s="8" t="s">
        <v>141</v>
      </c>
      <c r="B782" s="8">
        <v>0</v>
      </c>
      <c r="C782" s="8">
        <v>0</v>
      </c>
      <c r="D782" s="8">
        <v>0</v>
      </c>
      <c r="E782" s="8">
        <v>0</v>
      </c>
      <c r="F782" s="8">
        <v>0</v>
      </c>
      <c r="G782" s="8">
        <v>0</v>
      </c>
      <c r="H782" s="8">
        <v>0</v>
      </c>
      <c r="I782" s="8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8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40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  <c r="AK782" s="8">
        <v>0</v>
      </c>
      <c r="AL782" s="8">
        <v>0</v>
      </c>
      <c r="AM782" s="8">
        <v>0</v>
      </c>
      <c r="AN782" s="8">
        <v>0</v>
      </c>
      <c r="AO782" s="8">
        <v>0</v>
      </c>
      <c r="AP782" s="8">
        <v>0</v>
      </c>
      <c r="AQ782" s="8">
        <v>0</v>
      </c>
      <c r="AR782" s="8">
        <v>0</v>
      </c>
      <c r="AS782" s="8">
        <v>0</v>
      </c>
      <c r="AT782" s="8">
        <v>0</v>
      </c>
      <c r="AU782" s="8">
        <v>0</v>
      </c>
      <c r="AV782" s="8">
        <v>0</v>
      </c>
      <c r="AW782" s="8">
        <v>0</v>
      </c>
      <c r="AX782" s="8">
        <v>0</v>
      </c>
      <c r="AY782" s="8">
        <v>0</v>
      </c>
      <c r="AZ782" s="8">
        <v>0</v>
      </c>
      <c r="BA782" s="8">
        <v>0</v>
      </c>
      <c r="BB782" s="8">
        <v>0</v>
      </c>
      <c r="BC782" s="8">
        <v>0</v>
      </c>
      <c r="BD782" s="8">
        <v>0</v>
      </c>
      <c r="BE782" s="8">
        <v>0</v>
      </c>
      <c r="BF782" s="8">
        <f t="shared" si="101"/>
        <v>0</v>
      </c>
      <c r="BG782" s="8">
        <f t="shared" si="102"/>
        <v>0</v>
      </c>
    </row>
    <row r="783" spans="1:59" s="8" customFormat="1" ht="12" customHeight="1" x14ac:dyDescent="0.25">
      <c r="A783" s="8" t="s">
        <v>142</v>
      </c>
      <c r="B783" s="8">
        <v>0</v>
      </c>
      <c r="C783" s="8">
        <v>0</v>
      </c>
      <c r="D783" s="8">
        <v>0</v>
      </c>
      <c r="E783" s="8">
        <v>0</v>
      </c>
      <c r="F783" s="8">
        <v>0</v>
      </c>
      <c r="G783" s="8">
        <v>0</v>
      </c>
      <c r="H783" s="8">
        <v>0</v>
      </c>
      <c r="I783" s="8">
        <v>0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8">
        <v>1</v>
      </c>
      <c r="R783" s="8">
        <v>1</v>
      </c>
      <c r="S783" s="8">
        <v>1</v>
      </c>
      <c r="T783" s="8">
        <v>1</v>
      </c>
      <c r="U783" s="8">
        <v>1</v>
      </c>
      <c r="V783" s="8">
        <v>1</v>
      </c>
      <c r="W783" s="8">
        <v>1</v>
      </c>
      <c r="X783" s="8">
        <v>1</v>
      </c>
      <c r="Y783" s="8">
        <v>1</v>
      </c>
      <c r="Z783" s="8">
        <v>0</v>
      </c>
      <c r="AA783" s="40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  <c r="AK783" s="8">
        <v>0</v>
      </c>
      <c r="AL783" s="8">
        <v>0</v>
      </c>
      <c r="AM783" s="8">
        <v>0</v>
      </c>
      <c r="AN783" s="8">
        <v>0</v>
      </c>
      <c r="AO783" s="8">
        <v>0</v>
      </c>
      <c r="AP783" s="8">
        <v>0</v>
      </c>
      <c r="AQ783" s="8">
        <v>0</v>
      </c>
      <c r="AR783" s="8">
        <v>0</v>
      </c>
      <c r="AS783" s="8">
        <v>0</v>
      </c>
      <c r="AT783" s="8">
        <v>0</v>
      </c>
      <c r="AU783" s="8">
        <v>0</v>
      </c>
      <c r="AV783" s="8">
        <v>0</v>
      </c>
      <c r="AW783" s="8">
        <v>0</v>
      </c>
      <c r="AX783" s="8">
        <v>0</v>
      </c>
      <c r="AY783" s="8">
        <v>0</v>
      </c>
      <c r="AZ783" s="8">
        <v>0</v>
      </c>
      <c r="BA783" s="8">
        <v>0</v>
      </c>
      <c r="BB783" s="8">
        <v>0</v>
      </c>
      <c r="BC783" s="8">
        <v>0</v>
      </c>
      <c r="BD783" s="8">
        <v>0</v>
      </c>
      <c r="BE783" s="8">
        <v>0</v>
      </c>
      <c r="BF783" s="8">
        <f t="shared" si="101"/>
        <v>0</v>
      </c>
      <c r="BG783" s="8">
        <f t="shared" si="102"/>
        <v>1</v>
      </c>
    </row>
    <row r="784" spans="1:59" s="8" customFormat="1" ht="12" customHeight="1" x14ac:dyDescent="0.25">
      <c r="A784" s="8" t="s">
        <v>143</v>
      </c>
      <c r="B784" s="8">
        <v>0</v>
      </c>
      <c r="C784" s="8">
        <v>0</v>
      </c>
      <c r="D784" s="8">
        <v>0</v>
      </c>
      <c r="E784" s="8">
        <v>0</v>
      </c>
      <c r="F784" s="8">
        <v>0</v>
      </c>
      <c r="G784" s="8">
        <v>0</v>
      </c>
      <c r="H784" s="8">
        <v>0</v>
      </c>
      <c r="I784" s="8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3</v>
      </c>
      <c r="S784" s="8">
        <v>2</v>
      </c>
      <c r="T784" s="8">
        <v>1</v>
      </c>
      <c r="U784" s="8">
        <v>1</v>
      </c>
      <c r="V784" s="8">
        <v>1</v>
      </c>
      <c r="W784" s="8">
        <v>2</v>
      </c>
      <c r="X784" s="8">
        <v>2</v>
      </c>
      <c r="Y784" s="8">
        <v>3</v>
      </c>
      <c r="Z784" s="8">
        <v>2</v>
      </c>
      <c r="AA784" s="40">
        <v>6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  <c r="AK784" s="8">
        <v>0</v>
      </c>
      <c r="AL784" s="8">
        <v>0</v>
      </c>
      <c r="AM784" s="8">
        <v>0</v>
      </c>
      <c r="AN784" s="8">
        <v>0</v>
      </c>
      <c r="AO784" s="8">
        <v>0</v>
      </c>
      <c r="AP784" s="8">
        <v>0</v>
      </c>
      <c r="AQ784" s="8">
        <v>0</v>
      </c>
      <c r="AR784" s="8">
        <v>0</v>
      </c>
      <c r="AS784" s="8">
        <v>0</v>
      </c>
      <c r="AT784" s="8">
        <v>0</v>
      </c>
      <c r="AU784" s="8">
        <v>0</v>
      </c>
      <c r="AV784" s="8">
        <v>0</v>
      </c>
      <c r="AW784" s="8">
        <v>0</v>
      </c>
      <c r="AX784" s="8">
        <v>0</v>
      </c>
      <c r="AY784" s="8">
        <v>0</v>
      </c>
      <c r="AZ784" s="8">
        <v>0</v>
      </c>
      <c r="BA784" s="8">
        <v>0</v>
      </c>
      <c r="BB784" s="8">
        <v>0</v>
      </c>
      <c r="BC784" s="8">
        <v>0</v>
      </c>
      <c r="BD784" s="8">
        <v>0</v>
      </c>
      <c r="BE784" s="8">
        <v>0</v>
      </c>
      <c r="BF784" s="8">
        <f t="shared" si="101"/>
        <v>6</v>
      </c>
      <c r="BG784" s="8">
        <f t="shared" si="102"/>
        <v>-3</v>
      </c>
    </row>
    <row r="785" spans="1:59" s="8" customFormat="1" ht="12" customHeight="1" x14ac:dyDescent="0.25">
      <c r="A785" s="8" t="s">
        <v>144</v>
      </c>
      <c r="B785" s="8">
        <v>0</v>
      </c>
      <c r="C785" s="8">
        <v>0</v>
      </c>
      <c r="D785" s="8">
        <v>0</v>
      </c>
      <c r="E785" s="8">
        <v>0</v>
      </c>
      <c r="F785" s="8">
        <v>0</v>
      </c>
      <c r="G785" s="8">
        <v>0</v>
      </c>
      <c r="H785" s="8">
        <v>0</v>
      </c>
      <c r="I785" s="8">
        <v>0</v>
      </c>
      <c r="J785" s="8">
        <v>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40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8">
        <v>0</v>
      </c>
      <c r="AQ785" s="8">
        <v>0</v>
      </c>
      <c r="AR785" s="8">
        <v>0</v>
      </c>
      <c r="AS785" s="8">
        <v>0</v>
      </c>
      <c r="AT785" s="8">
        <v>0</v>
      </c>
      <c r="AU785" s="8">
        <v>0</v>
      </c>
      <c r="AV785" s="8">
        <v>0</v>
      </c>
      <c r="AW785" s="8">
        <v>0</v>
      </c>
      <c r="AX785" s="8">
        <v>0</v>
      </c>
      <c r="AY785" s="8">
        <v>0</v>
      </c>
      <c r="AZ785" s="8">
        <v>0</v>
      </c>
      <c r="BA785" s="8">
        <v>0</v>
      </c>
      <c r="BB785" s="8">
        <v>0</v>
      </c>
      <c r="BC785" s="8">
        <v>0</v>
      </c>
      <c r="BD785" s="8">
        <v>0</v>
      </c>
      <c r="BE785" s="8">
        <v>0</v>
      </c>
      <c r="BF785" s="8">
        <f t="shared" si="101"/>
        <v>0</v>
      </c>
      <c r="BG785" s="8">
        <f t="shared" si="102"/>
        <v>0</v>
      </c>
    </row>
    <row r="786" spans="1:59" s="8" customFormat="1" ht="12" customHeight="1" x14ac:dyDescent="0.25">
      <c r="A786" s="8" t="s">
        <v>145</v>
      </c>
      <c r="B786" s="8">
        <v>0</v>
      </c>
      <c r="C786" s="8">
        <v>0</v>
      </c>
      <c r="D786" s="8">
        <v>0</v>
      </c>
      <c r="E786" s="8">
        <v>0</v>
      </c>
      <c r="F786" s="8">
        <v>0</v>
      </c>
      <c r="G786" s="8">
        <v>0</v>
      </c>
      <c r="H786" s="8">
        <v>0</v>
      </c>
      <c r="I786" s="8">
        <v>0</v>
      </c>
      <c r="J786" s="8">
        <v>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2</v>
      </c>
      <c r="S786" s="8">
        <v>2</v>
      </c>
      <c r="T786" s="8">
        <v>2</v>
      </c>
      <c r="U786" s="8">
        <v>2</v>
      </c>
      <c r="V786" s="8">
        <v>2</v>
      </c>
      <c r="W786" s="8">
        <v>1</v>
      </c>
      <c r="X786" s="8">
        <v>1</v>
      </c>
      <c r="Y786" s="8">
        <v>0</v>
      </c>
      <c r="Z786" s="8">
        <v>1</v>
      </c>
      <c r="AA786" s="40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  <c r="AK786" s="8">
        <v>0</v>
      </c>
      <c r="AL786" s="8">
        <v>0</v>
      </c>
      <c r="AM786" s="8">
        <v>0</v>
      </c>
      <c r="AN786" s="8">
        <v>0</v>
      </c>
      <c r="AO786" s="8">
        <v>0</v>
      </c>
      <c r="AP786" s="8">
        <v>0</v>
      </c>
      <c r="AQ786" s="8">
        <v>0</v>
      </c>
      <c r="AR786" s="8">
        <v>0</v>
      </c>
      <c r="AS786" s="8">
        <v>0</v>
      </c>
      <c r="AT786" s="8">
        <v>0</v>
      </c>
      <c r="AU786" s="8">
        <v>0</v>
      </c>
      <c r="AV786" s="8">
        <v>0</v>
      </c>
      <c r="AW786" s="8">
        <v>0</v>
      </c>
      <c r="AX786" s="8">
        <v>0</v>
      </c>
      <c r="AY786" s="8">
        <v>0</v>
      </c>
      <c r="AZ786" s="8">
        <v>0</v>
      </c>
      <c r="BA786" s="8">
        <v>0</v>
      </c>
      <c r="BB786" s="8">
        <v>0</v>
      </c>
      <c r="BC786" s="8">
        <v>0</v>
      </c>
      <c r="BD786" s="8">
        <v>0</v>
      </c>
      <c r="BE786" s="8">
        <v>0</v>
      </c>
      <c r="BF786" s="8">
        <f t="shared" si="101"/>
        <v>0</v>
      </c>
      <c r="BG786" s="8">
        <f t="shared" si="102"/>
        <v>0</v>
      </c>
    </row>
    <row r="787" spans="1:59" s="8" customFormat="1" ht="12" customHeight="1" x14ac:dyDescent="0.25">
      <c r="A787" s="8" t="s">
        <v>146</v>
      </c>
      <c r="B787" s="8">
        <v>0</v>
      </c>
      <c r="C787" s="8">
        <v>0</v>
      </c>
      <c r="D787" s="8">
        <v>0</v>
      </c>
      <c r="E787" s="8">
        <v>0</v>
      </c>
      <c r="F787" s="8">
        <v>0</v>
      </c>
      <c r="G787" s="8">
        <v>0</v>
      </c>
      <c r="H787" s="8">
        <v>0</v>
      </c>
      <c r="I787" s="8">
        <v>0</v>
      </c>
      <c r="J787" s="8">
        <v>0</v>
      </c>
      <c r="K787" s="8">
        <v>0</v>
      </c>
      <c r="L787" s="8">
        <v>0</v>
      </c>
      <c r="M787" s="8">
        <v>0</v>
      </c>
      <c r="N787" s="8">
        <v>0</v>
      </c>
      <c r="O787" s="8">
        <v>0</v>
      </c>
      <c r="P787" s="8">
        <v>7</v>
      </c>
      <c r="Q787" s="8">
        <v>6</v>
      </c>
      <c r="R787" s="8">
        <v>6</v>
      </c>
      <c r="S787" s="8">
        <v>8</v>
      </c>
      <c r="T787" s="8">
        <v>7</v>
      </c>
      <c r="U787" s="8">
        <v>7</v>
      </c>
      <c r="V787" s="8">
        <v>6</v>
      </c>
      <c r="W787" s="8">
        <v>6</v>
      </c>
      <c r="X787" s="8">
        <v>8</v>
      </c>
      <c r="Y787" s="8">
        <v>9</v>
      </c>
      <c r="Z787" s="8">
        <v>20</v>
      </c>
      <c r="AA787" s="40">
        <v>16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8">
        <v>0</v>
      </c>
      <c r="AQ787" s="8">
        <v>0</v>
      </c>
      <c r="AR787" s="8">
        <v>0</v>
      </c>
      <c r="AS787" s="8">
        <v>0</v>
      </c>
      <c r="AT787" s="8">
        <v>0</v>
      </c>
      <c r="AU787" s="8">
        <v>0</v>
      </c>
      <c r="AV787" s="8">
        <v>0</v>
      </c>
      <c r="AW787" s="8">
        <v>0</v>
      </c>
      <c r="AX787" s="8">
        <v>0</v>
      </c>
      <c r="AY787" s="8">
        <v>0</v>
      </c>
      <c r="AZ787" s="8">
        <v>0</v>
      </c>
      <c r="BA787" s="8">
        <v>0</v>
      </c>
      <c r="BB787" s="8">
        <v>0</v>
      </c>
      <c r="BC787" s="8">
        <v>0</v>
      </c>
      <c r="BD787" s="8">
        <v>0</v>
      </c>
      <c r="BE787" s="8">
        <v>0</v>
      </c>
      <c r="BF787" s="8">
        <f t="shared" si="101"/>
        <v>16</v>
      </c>
      <c r="BG787" s="8">
        <f t="shared" si="102"/>
        <v>-7</v>
      </c>
    </row>
    <row r="788" spans="1:59" s="8" customFormat="1" ht="12" customHeight="1" x14ac:dyDescent="0.25">
      <c r="A788" s="8" t="s">
        <v>147</v>
      </c>
      <c r="B788" s="8">
        <v>0</v>
      </c>
      <c r="C788" s="8">
        <v>0</v>
      </c>
      <c r="D788" s="8">
        <v>0</v>
      </c>
      <c r="E788" s="8">
        <v>0</v>
      </c>
      <c r="F788" s="8">
        <v>0</v>
      </c>
      <c r="G788" s="8">
        <v>0</v>
      </c>
      <c r="H788" s="8">
        <v>0</v>
      </c>
      <c r="I788" s="8">
        <v>0</v>
      </c>
      <c r="J788" s="8">
        <v>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8">
        <v>1</v>
      </c>
      <c r="T788" s="8">
        <v>2</v>
      </c>
      <c r="U788" s="8">
        <v>3</v>
      </c>
      <c r="V788" s="8">
        <v>3</v>
      </c>
      <c r="W788" s="8">
        <v>2</v>
      </c>
      <c r="X788" s="8">
        <v>2</v>
      </c>
      <c r="Y788" s="8">
        <v>1</v>
      </c>
      <c r="Z788" s="8">
        <v>1</v>
      </c>
      <c r="AA788" s="40">
        <v>2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0</v>
      </c>
      <c r="AJ788" s="8">
        <v>0</v>
      </c>
      <c r="AK788" s="8">
        <v>0</v>
      </c>
      <c r="AL788" s="8">
        <v>0</v>
      </c>
      <c r="AM788" s="8">
        <v>0</v>
      </c>
      <c r="AN788" s="8">
        <v>0</v>
      </c>
      <c r="AO788" s="8">
        <v>0</v>
      </c>
      <c r="AP788" s="8">
        <v>0</v>
      </c>
      <c r="AQ788" s="8">
        <v>0</v>
      </c>
      <c r="AR788" s="8">
        <v>0</v>
      </c>
      <c r="AS788" s="8">
        <v>0</v>
      </c>
      <c r="AT788" s="8">
        <v>0</v>
      </c>
      <c r="AU788" s="8">
        <v>0</v>
      </c>
      <c r="AV788" s="8">
        <v>0</v>
      </c>
      <c r="AW788" s="8">
        <v>0</v>
      </c>
      <c r="AX788" s="8">
        <v>0</v>
      </c>
      <c r="AY788" s="8">
        <v>0</v>
      </c>
      <c r="AZ788" s="8">
        <v>0</v>
      </c>
      <c r="BA788" s="8">
        <v>0</v>
      </c>
      <c r="BB788" s="8">
        <v>0</v>
      </c>
      <c r="BC788" s="8">
        <v>0</v>
      </c>
      <c r="BD788" s="8">
        <v>0</v>
      </c>
      <c r="BE788" s="8">
        <v>0</v>
      </c>
      <c r="BF788" s="8">
        <f t="shared" si="101"/>
        <v>1</v>
      </c>
      <c r="BG788" s="8">
        <f t="shared" si="102"/>
        <v>0</v>
      </c>
    </row>
    <row r="789" spans="1:59" s="8" customFormat="1" ht="12" customHeight="1" x14ac:dyDescent="0.25">
      <c r="A789" s="8" t="s">
        <v>148</v>
      </c>
      <c r="B789" s="8">
        <v>2</v>
      </c>
      <c r="C789" s="8">
        <v>2</v>
      </c>
      <c r="D789" s="8">
        <v>2</v>
      </c>
      <c r="E789" s="8">
        <v>2</v>
      </c>
      <c r="F789" s="8">
        <v>2</v>
      </c>
      <c r="G789" s="8">
        <v>2</v>
      </c>
      <c r="H789" s="8">
        <v>2</v>
      </c>
      <c r="I789" s="8">
        <v>2</v>
      </c>
      <c r="J789" s="8">
        <v>2</v>
      </c>
      <c r="K789" s="8">
        <v>1</v>
      </c>
      <c r="L789" s="8">
        <v>1</v>
      </c>
      <c r="M789" s="8">
        <v>0</v>
      </c>
      <c r="N789" s="8">
        <v>1</v>
      </c>
      <c r="O789" s="8">
        <v>1</v>
      </c>
      <c r="P789" s="8">
        <v>6</v>
      </c>
      <c r="Q789" s="8">
        <v>6</v>
      </c>
      <c r="R789" s="8">
        <v>8</v>
      </c>
      <c r="S789" s="8">
        <v>7</v>
      </c>
      <c r="T789" s="8">
        <v>10</v>
      </c>
      <c r="U789" s="8">
        <v>12</v>
      </c>
      <c r="V789" s="8">
        <v>11</v>
      </c>
      <c r="W789" s="8">
        <v>12</v>
      </c>
      <c r="X789" s="8">
        <v>17</v>
      </c>
      <c r="Y789" s="8">
        <v>19</v>
      </c>
      <c r="Z789" s="8">
        <v>17</v>
      </c>
      <c r="AA789" s="40">
        <v>10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8">
        <v>0</v>
      </c>
      <c r="AK789" s="8">
        <v>0</v>
      </c>
      <c r="AL789" s="8">
        <v>0</v>
      </c>
      <c r="AM789" s="8">
        <v>0</v>
      </c>
      <c r="AN789" s="8">
        <v>0</v>
      </c>
      <c r="AO789" s="8">
        <v>0</v>
      </c>
      <c r="AP789" s="8">
        <v>0</v>
      </c>
      <c r="AQ789" s="8">
        <v>0</v>
      </c>
      <c r="AR789" s="8">
        <v>0</v>
      </c>
      <c r="AS789" s="8">
        <v>0</v>
      </c>
      <c r="AT789" s="8">
        <v>0</v>
      </c>
      <c r="AU789" s="8">
        <v>0</v>
      </c>
      <c r="AV789" s="8">
        <v>0</v>
      </c>
      <c r="AW789" s="8">
        <v>0</v>
      </c>
      <c r="AX789" s="8">
        <v>0</v>
      </c>
      <c r="AY789" s="8">
        <v>0</v>
      </c>
      <c r="AZ789" s="8">
        <v>0</v>
      </c>
      <c r="BA789" s="8">
        <v>0</v>
      </c>
      <c r="BB789" s="8">
        <v>0</v>
      </c>
      <c r="BC789" s="8">
        <v>0</v>
      </c>
      <c r="BD789" s="8">
        <v>0</v>
      </c>
      <c r="BE789" s="8">
        <v>0</v>
      </c>
      <c r="BF789" s="8">
        <f t="shared" si="101"/>
        <v>8</v>
      </c>
      <c r="BG789" s="8">
        <f t="shared" si="102"/>
        <v>11</v>
      </c>
    </row>
    <row r="790" spans="1:59" s="8" customFormat="1" ht="12" customHeight="1" x14ac:dyDescent="0.25">
      <c r="A790" s="8" t="s">
        <v>149</v>
      </c>
      <c r="B790" s="8">
        <v>0</v>
      </c>
      <c r="C790" s="8">
        <v>0</v>
      </c>
      <c r="D790" s="8">
        <v>0</v>
      </c>
      <c r="E790" s="8">
        <v>0</v>
      </c>
      <c r="F790" s="8">
        <v>0</v>
      </c>
      <c r="G790" s="8">
        <v>0</v>
      </c>
      <c r="H790" s="8">
        <v>0</v>
      </c>
      <c r="I790" s="8">
        <v>0</v>
      </c>
      <c r="J790" s="8">
        <v>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2</v>
      </c>
      <c r="AA790" s="40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  <c r="AK790" s="8">
        <v>0</v>
      </c>
      <c r="AL790" s="8">
        <v>0</v>
      </c>
      <c r="AM790" s="8">
        <v>0</v>
      </c>
      <c r="AN790" s="8">
        <v>0</v>
      </c>
      <c r="AO790" s="8">
        <v>0</v>
      </c>
      <c r="AP790" s="8">
        <v>0</v>
      </c>
      <c r="AQ790" s="8">
        <v>0</v>
      </c>
      <c r="AR790" s="8">
        <v>0</v>
      </c>
      <c r="AS790" s="8">
        <v>0</v>
      </c>
      <c r="AT790" s="8">
        <v>0</v>
      </c>
      <c r="AU790" s="8">
        <v>0</v>
      </c>
      <c r="AV790" s="8">
        <v>0</v>
      </c>
      <c r="AW790" s="8">
        <v>0</v>
      </c>
      <c r="AX790" s="8">
        <v>0</v>
      </c>
      <c r="AY790" s="8">
        <v>0</v>
      </c>
      <c r="AZ790" s="8">
        <v>0</v>
      </c>
      <c r="BA790" s="8">
        <v>0</v>
      </c>
      <c r="BB790" s="8">
        <v>0</v>
      </c>
      <c r="BC790" s="8">
        <v>0</v>
      </c>
      <c r="BD790" s="8">
        <v>0</v>
      </c>
      <c r="BE790" s="8">
        <v>0</v>
      </c>
      <c r="BF790" s="8">
        <f t="shared" si="101"/>
        <v>0</v>
      </c>
      <c r="BG790" s="8">
        <f t="shared" si="102"/>
        <v>0</v>
      </c>
    </row>
    <row r="791" spans="1:59" s="8" customFormat="1" ht="12" customHeight="1" x14ac:dyDescent="0.25">
      <c r="A791" s="8" t="s">
        <v>150</v>
      </c>
      <c r="B791" s="8">
        <v>0</v>
      </c>
      <c r="C791" s="8">
        <v>0</v>
      </c>
      <c r="D791" s="8">
        <v>0</v>
      </c>
      <c r="E791" s="8">
        <v>0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5</v>
      </c>
      <c r="Q791" s="8">
        <v>5</v>
      </c>
      <c r="R791" s="8">
        <v>6</v>
      </c>
      <c r="S791" s="8">
        <v>6</v>
      </c>
      <c r="T791" s="8">
        <v>6</v>
      </c>
      <c r="U791" s="8">
        <v>6</v>
      </c>
      <c r="V791" s="8">
        <v>5</v>
      </c>
      <c r="W791" s="8">
        <v>5</v>
      </c>
      <c r="X791" s="8">
        <v>5</v>
      </c>
      <c r="Y791" s="8">
        <v>6</v>
      </c>
      <c r="Z791" s="8">
        <v>10</v>
      </c>
      <c r="AA791" s="40">
        <v>8</v>
      </c>
      <c r="AB791" s="8">
        <v>0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8">
        <v>0</v>
      </c>
      <c r="AQ791" s="8">
        <v>0</v>
      </c>
      <c r="AR791" s="8">
        <v>0</v>
      </c>
      <c r="AS791" s="8">
        <v>0</v>
      </c>
      <c r="AT791" s="8">
        <v>0</v>
      </c>
      <c r="AU791" s="8">
        <v>0</v>
      </c>
      <c r="AV791" s="8">
        <v>0</v>
      </c>
      <c r="AW791" s="8">
        <v>0</v>
      </c>
      <c r="AX791" s="8">
        <v>0</v>
      </c>
      <c r="AY791" s="8">
        <v>0</v>
      </c>
      <c r="AZ791" s="8">
        <v>0</v>
      </c>
      <c r="BA791" s="8">
        <v>0</v>
      </c>
      <c r="BB791" s="8">
        <v>0</v>
      </c>
      <c r="BC791" s="8">
        <v>0</v>
      </c>
      <c r="BD791" s="8">
        <v>0</v>
      </c>
      <c r="BE791" s="8">
        <v>0</v>
      </c>
      <c r="BF791" s="8">
        <f t="shared" si="101"/>
        <v>8</v>
      </c>
      <c r="BG791" s="8">
        <f t="shared" si="102"/>
        <v>-2</v>
      </c>
    </row>
    <row r="792" spans="1:59" s="8" customFormat="1" ht="12" customHeight="1" x14ac:dyDescent="0.25">
      <c r="AA792" s="40"/>
    </row>
    <row r="793" spans="1:59" s="8" customFormat="1" ht="12" customHeight="1" x14ac:dyDescent="0.25">
      <c r="A793" s="13" t="s">
        <v>165</v>
      </c>
      <c r="H793" s="2" t="s">
        <v>166</v>
      </c>
    </row>
    <row r="794" spans="1:59" s="8" customFormat="1" ht="12" customHeight="1" x14ac:dyDescent="0.25">
      <c r="A794" s="13" t="s">
        <v>167</v>
      </c>
    </row>
    <row r="795" spans="1:59" s="8" customFormat="1" ht="12" customHeight="1" x14ac:dyDescent="0.25">
      <c r="A795" s="20" t="s">
        <v>168</v>
      </c>
      <c r="B795" s="8">
        <v>1</v>
      </c>
      <c r="C795" s="8">
        <v>2</v>
      </c>
      <c r="D795" s="8">
        <v>3</v>
      </c>
      <c r="E795" s="8">
        <v>4</v>
      </c>
      <c r="F795" s="8">
        <v>5</v>
      </c>
      <c r="G795" s="8">
        <v>6</v>
      </c>
      <c r="H795" s="8">
        <v>7</v>
      </c>
      <c r="I795" s="8">
        <v>8</v>
      </c>
      <c r="J795" s="8">
        <v>9</v>
      </c>
      <c r="K795" s="8">
        <v>10</v>
      </c>
      <c r="L795" s="8">
        <v>11</v>
      </c>
      <c r="M795" s="8">
        <v>12</v>
      </c>
      <c r="N795" s="8">
        <v>13</v>
      </c>
      <c r="O795" s="8">
        <v>14</v>
      </c>
      <c r="P795" s="8">
        <v>15</v>
      </c>
      <c r="Q795" s="8">
        <v>16</v>
      </c>
      <c r="R795" s="8">
        <v>17</v>
      </c>
      <c r="S795" s="8">
        <v>18</v>
      </c>
      <c r="T795" s="8">
        <v>19</v>
      </c>
      <c r="U795" s="8">
        <v>20</v>
      </c>
      <c r="V795" s="8">
        <v>21</v>
      </c>
      <c r="W795" s="8">
        <v>22</v>
      </c>
      <c r="X795" s="8">
        <v>23</v>
      </c>
      <c r="Y795" s="8">
        <v>24</v>
      </c>
      <c r="Z795" s="8">
        <v>25</v>
      </c>
      <c r="AA795" s="8">
        <v>26</v>
      </c>
      <c r="AB795" s="8">
        <v>27</v>
      </c>
      <c r="AC795" s="8">
        <v>28</v>
      </c>
      <c r="AD795" s="8">
        <v>29</v>
      </c>
      <c r="AE795" s="8">
        <v>30</v>
      </c>
      <c r="AF795" s="8">
        <v>31</v>
      </c>
      <c r="AG795" s="8">
        <v>32</v>
      </c>
      <c r="AH795" s="8">
        <v>33</v>
      </c>
      <c r="AI795" s="8">
        <v>34</v>
      </c>
      <c r="AJ795" s="8">
        <v>35</v>
      </c>
      <c r="AK795" s="8">
        <v>36</v>
      </c>
      <c r="AL795" s="8">
        <v>37</v>
      </c>
      <c r="AM795" s="8">
        <v>38</v>
      </c>
      <c r="AN795" s="8">
        <v>39</v>
      </c>
      <c r="AO795" s="8">
        <v>40</v>
      </c>
      <c r="AP795" s="8">
        <v>41</v>
      </c>
      <c r="AQ795" s="8">
        <v>42</v>
      </c>
      <c r="AR795" s="8">
        <v>43</v>
      </c>
      <c r="AS795" s="8">
        <v>44</v>
      </c>
      <c r="AT795" s="8">
        <v>45</v>
      </c>
      <c r="AU795" s="8">
        <v>46</v>
      </c>
      <c r="AV795" s="8">
        <v>47</v>
      </c>
      <c r="AW795" s="8">
        <v>48</v>
      </c>
    </row>
    <row r="796" spans="1:59" s="8" customFormat="1" ht="12" customHeight="1" x14ac:dyDescent="0.25">
      <c r="A796" s="48" t="s">
        <v>103</v>
      </c>
      <c r="B796" s="8">
        <v>71</v>
      </c>
      <c r="C796" s="8">
        <v>150</v>
      </c>
      <c r="D796" s="8">
        <v>158</v>
      </c>
      <c r="E796" s="8">
        <v>195</v>
      </c>
      <c r="F796" s="8">
        <v>187</v>
      </c>
      <c r="G796" s="8">
        <v>154</v>
      </c>
      <c r="H796" s="8">
        <v>164</v>
      </c>
      <c r="I796" s="8">
        <v>142</v>
      </c>
      <c r="J796" s="8">
        <v>126</v>
      </c>
      <c r="K796" s="8">
        <v>79</v>
      </c>
      <c r="L796" s="8">
        <v>89</v>
      </c>
      <c r="M796" s="8">
        <v>89</v>
      </c>
      <c r="N796" s="8">
        <v>85</v>
      </c>
      <c r="O796" s="8">
        <v>82</v>
      </c>
      <c r="P796" s="8">
        <v>123</v>
      </c>
      <c r="Q796" s="8">
        <v>95</v>
      </c>
      <c r="R796" s="8">
        <v>97</v>
      </c>
      <c r="S796" s="8">
        <v>75</v>
      </c>
      <c r="T796" s="8">
        <v>116</v>
      </c>
      <c r="U796" s="8">
        <v>189</v>
      </c>
      <c r="V796" s="8">
        <v>171</v>
      </c>
      <c r="W796" s="8">
        <v>172</v>
      </c>
      <c r="X796" s="8">
        <v>103</v>
      </c>
      <c r="Y796" s="8">
        <v>22</v>
      </c>
      <c r="Z796" s="8">
        <v>20</v>
      </c>
      <c r="AA796" s="8">
        <v>11</v>
      </c>
      <c r="AB796" s="8">
        <v>18</v>
      </c>
      <c r="AC796" s="8">
        <v>19</v>
      </c>
      <c r="AD796" s="8">
        <v>20</v>
      </c>
      <c r="AE796" s="8">
        <v>21</v>
      </c>
      <c r="AF796" s="8">
        <v>13</v>
      </c>
      <c r="AG796" s="8">
        <v>9</v>
      </c>
      <c r="AH796" s="8">
        <v>1</v>
      </c>
      <c r="AI796" s="8">
        <v>3</v>
      </c>
      <c r="AJ796" s="8">
        <v>1</v>
      </c>
      <c r="AK796" s="8">
        <v>0</v>
      </c>
      <c r="AL796" s="8">
        <v>0</v>
      </c>
      <c r="AM796" s="8">
        <v>2</v>
      </c>
      <c r="AN796" s="8">
        <v>3</v>
      </c>
      <c r="AO796" s="8">
        <v>1</v>
      </c>
      <c r="AP796" s="8">
        <v>0</v>
      </c>
      <c r="AQ796" s="8">
        <v>1</v>
      </c>
      <c r="AR796" s="8">
        <v>0</v>
      </c>
      <c r="AS796" s="8">
        <v>0</v>
      </c>
      <c r="AT796" s="8">
        <v>0</v>
      </c>
      <c r="AU796" s="8">
        <v>0</v>
      </c>
      <c r="AV796" s="8">
        <v>0</v>
      </c>
      <c r="AW796" s="8">
        <v>7</v>
      </c>
    </row>
    <row r="797" spans="1:59" s="8" customFormat="1" ht="12" customHeight="1" x14ac:dyDescent="0.25">
      <c r="A797" s="48" t="s">
        <v>104</v>
      </c>
      <c r="B797" s="8">
        <v>19</v>
      </c>
      <c r="C797" s="8">
        <v>4</v>
      </c>
      <c r="D797" s="8">
        <v>4</v>
      </c>
      <c r="E797" s="8">
        <v>3</v>
      </c>
      <c r="F797" s="8">
        <v>4</v>
      </c>
      <c r="G797" s="8">
        <v>17</v>
      </c>
      <c r="H797" s="8">
        <v>10</v>
      </c>
      <c r="I797" s="8">
        <v>6</v>
      </c>
      <c r="J797" s="8">
        <v>4</v>
      </c>
      <c r="K797" s="8">
        <v>6</v>
      </c>
      <c r="L797" s="8">
        <v>5</v>
      </c>
      <c r="M797" s="8">
        <v>10</v>
      </c>
      <c r="N797" s="8">
        <v>0</v>
      </c>
      <c r="O797" s="8">
        <v>4</v>
      </c>
      <c r="P797" s="8">
        <v>8</v>
      </c>
      <c r="Q797" s="8">
        <v>4</v>
      </c>
      <c r="R797" s="8">
        <v>5</v>
      </c>
      <c r="S797" s="8">
        <v>7</v>
      </c>
      <c r="T797" s="8">
        <v>11</v>
      </c>
      <c r="U797" s="8">
        <v>6</v>
      </c>
      <c r="V797" s="8">
        <v>1</v>
      </c>
      <c r="W797" s="8">
        <v>1</v>
      </c>
      <c r="X797" s="8">
        <v>8</v>
      </c>
      <c r="Y797" s="8">
        <v>9</v>
      </c>
      <c r="Z797" s="8">
        <v>0</v>
      </c>
      <c r="AA797" s="8">
        <v>1</v>
      </c>
      <c r="AB797" s="8">
        <v>0</v>
      </c>
      <c r="AC797" s="8">
        <v>3</v>
      </c>
      <c r="AD797" s="8">
        <v>7</v>
      </c>
      <c r="AE797" s="8">
        <v>2</v>
      </c>
      <c r="AF797" s="8">
        <v>2</v>
      </c>
      <c r="AG797" s="8">
        <v>0</v>
      </c>
      <c r="AH797" s="8">
        <v>0</v>
      </c>
      <c r="AI797" s="8">
        <v>0</v>
      </c>
      <c r="AJ797" s="8">
        <v>0</v>
      </c>
      <c r="AK797" s="8">
        <v>0</v>
      </c>
      <c r="AL797" s="8">
        <v>1</v>
      </c>
      <c r="AM797" s="8">
        <v>1</v>
      </c>
      <c r="AN797" s="8">
        <v>2</v>
      </c>
      <c r="AO797" s="8">
        <v>1</v>
      </c>
      <c r="AP797" s="8">
        <v>0</v>
      </c>
      <c r="AQ797" s="8">
        <v>3</v>
      </c>
      <c r="AR797" s="8">
        <v>1</v>
      </c>
      <c r="AS797" s="8">
        <v>0</v>
      </c>
      <c r="AT797" s="8">
        <v>1</v>
      </c>
      <c r="AU797" s="8">
        <v>0</v>
      </c>
      <c r="AV797" s="8">
        <v>1</v>
      </c>
      <c r="AW797" s="8">
        <v>0</v>
      </c>
    </row>
    <row r="798" spans="1:59" s="8" customFormat="1" ht="12" customHeight="1" x14ac:dyDescent="0.25">
      <c r="A798" s="48" t="s">
        <v>105</v>
      </c>
      <c r="B798" s="8">
        <v>18</v>
      </c>
      <c r="C798" s="8">
        <v>43</v>
      </c>
      <c r="D798" s="8">
        <v>35</v>
      </c>
      <c r="E798" s="8">
        <v>15</v>
      </c>
      <c r="F798" s="8">
        <v>35</v>
      </c>
      <c r="G798" s="8">
        <v>26</v>
      </c>
      <c r="H798" s="8">
        <v>22</v>
      </c>
      <c r="I798" s="8">
        <v>14</v>
      </c>
      <c r="J798" s="8">
        <v>22</v>
      </c>
      <c r="K798" s="8">
        <v>20</v>
      </c>
      <c r="L798" s="8">
        <v>13</v>
      </c>
      <c r="M798" s="8">
        <v>12</v>
      </c>
      <c r="N798" s="8">
        <v>5</v>
      </c>
      <c r="O798" s="8">
        <v>9</v>
      </c>
      <c r="P798" s="8">
        <v>9</v>
      </c>
      <c r="Q798" s="8">
        <v>3</v>
      </c>
      <c r="R798" s="8">
        <v>4</v>
      </c>
      <c r="S798" s="8">
        <v>2</v>
      </c>
      <c r="T798" s="8">
        <v>2</v>
      </c>
      <c r="U798" s="8">
        <v>1</v>
      </c>
      <c r="V798" s="8">
        <v>0</v>
      </c>
      <c r="W798" s="8">
        <v>0</v>
      </c>
      <c r="X798" s="8">
        <v>1</v>
      </c>
      <c r="Y798" s="8">
        <v>1</v>
      </c>
      <c r="Z798" s="8">
        <v>2</v>
      </c>
      <c r="AA798" s="8">
        <v>2</v>
      </c>
      <c r="AB798" s="8">
        <v>0</v>
      </c>
      <c r="AC798" s="8">
        <v>2</v>
      </c>
      <c r="AD798" s="8">
        <v>4</v>
      </c>
      <c r="AE798" s="8">
        <v>0</v>
      </c>
      <c r="AF798" s="8">
        <v>1</v>
      </c>
      <c r="AG798" s="8">
        <v>0</v>
      </c>
      <c r="AH798" s="8">
        <v>2</v>
      </c>
      <c r="AI798" s="8">
        <v>1</v>
      </c>
      <c r="AJ798" s="8">
        <v>0</v>
      </c>
      <c r="AK798" s="8">
        <v>0</v>
      </c>
      <c r="AL798" s="8">
        <v>0</v>
      </c>
      <c r="AM798" s="8">
        <v>0</v>
      </c>
      <c r="AN798" s="8">
        <v>1</v>
      </c>
      <c r="AO798" s="8">
        <v>3</v>
      </c>
      <c r="AP798" s="8">
        <v>0</v>
      </c>
      <c r="AQ798" s="8">
        <v>0</v>
      </c>
      <c r="AR798" s="8">
        <v>0</v>
      </c>
      <c r="AS798" s="8">
        <v>0</v>
      </c>
      <c r="AT798" s="8">
        <v>0</v>
      </c>
      <c r="AU798" s="8">
        <v>0</v>
      </c>
      <c r="AV798" s="8">
        <v>0</v>
      </c>
      <c r="AW798" s="8">
        <v>2</v>
      </c>
    </row>
    <row r="799" spans="1:59" s="8" customFormat="1" ht="12" customHeight="1" x14ac:dyDescent="0.25">
      <c r="A799" s="48" t="s">
        <v>106</v>
      </c>
      <c r="B799" s="8">
        <v>100</v>
      </c>
      <c r="C799" s="8">
        <v>141</v>
      </c>
      <c r="D799" s="8">
        <v>169</v>
      </c>
      <c r="E799" s="8">
        <v>133</v>
      </c>
      <c r="F799" s="8">
        <v>133</v>
      </c>
      <c r="G799" s="8">
        <v>100</v>
      </c>
      <c r="H799" s="8">
        <v>83</v>
      </c>
      <c r="I799" s="8">
        <v>87</v>
      </c>
      <c r="J799" s="8">
        <v>107</v>
      </c>
      <c r="K799" s="8">
        <v>134</v>
      </c>
      <c r="L799" s="8">
        <v>120</v>
      </c>
      <c r="M799" s="8">
        <v>136</v>
      </c>
      <c r="N799" s="8">
        <v>133</v>
      </c>
      <c r="O799" s="8">
        <v>121</v>
      </c>
      <c r="P799" s="8">
        <v>94</v>
      </c>
      <c r="Q799" s="8">
        <v>68</v>
      </c>
      <c r="R799" s="8">
        <v>49</v>
      </c>
      <c r="S799" s="8">
        <v>58</v>
      </c>
      <c r="T799" s="8">
        <v>50</v>
      </c>
      <c r="U799" s="8">
        <v>49</v>
      </c>
      <c r="V799" s="8">
        <v>69</v>
      </c>
      <c r="W799" s="8">
        <v>58</v>
      </c>
      <c r="X799" s="8">
        <v>33</v>
      </c>
      <c r="Y799" s="8">
        <v>16</v>
      </c>
      <c r="Z799" s="8">
        <v>6</v>
      </c>
      <c r="AA799" s="8">
        <v>4</v>
      </c>
      <c r="AB799" s="8">
        <v>3</v>
      </c>
      <c r="AC799" s="8">
        <v>2</v>
      </c>
      <c r="AD799" s="8">
        <v>8</v>
      </c>
      <c r="AE799" s="8">
        <v>5</v>
      </c>
      <c r="AF799" s="8">
        <v>2</v>
      </c>
      <c r="AG799" s="8">
        <v>1</v>
      </c>
      <c r="AH799" s="8">
        <v>1</v>
      </c>
      <c r="AI799" s="8">
        <v>1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1</v>
      </c>
      <c r="AP799" s="8">
        <v>0</v>
      </c>
      <c r="AQ799" s="8">
        <v>1</v>
      </c>
      <c r="AR799" s="8">
        <v>0</v>
      </c>
      <c r="AS799" s="8">
        <v>0</v>
      </c>
      <c r="AT799" s="8">
        <v>0</v>
      </c>
      <c r="AU799" s="8">
        <v>1</v>
      </c>
      <c r="AV799" s="8">
        <v>0</v>
      </c>
      <c r="AW799" s="8">
        <v>0</v>
      </c>
    </row>
    <row r="800" spans="1:59" s="8" customFormat="1" ht="12" customHeight="1" x14ac:dyDescent="0.25">
      <c r="A800" s="48" t="s">
        <v>107</v>
      </c>
      <c r="B800" s="8">
        <v>5</v>
      </c>
      <c r="C800" s="8">
        <v>14</v>
      </c>
      <c r="D800" s="8">
        <v>30</v>
      </c>
      <c r="E800" s="8">
        <v>16</v>
      </c>
      <c r="F800" s="8">
        <v>13</v>
      </c>
      <c r="G800" s="8">
        <v>10</v>
      </c>
      <c r="H800" s="8">
        <v>18</v>
      </c>
      <c r="I800" s="8">
        <v>38</v>
      </c>
      <c r="J800" s="8">
        <v>27</v>
      </c>
      <c r="K800" s="8">
        <v>16</v>
      </c>
      <c r="L800" s="8">
        <v>19</v>
      </c>
      <c r="M800" s="8">
        <v>19</v>
      </c>
      <c r="N800" s="8">
        <v>15</v>
      </c>
      <c r="O800" s="8">
        <v>12</v>
      </c>
      <c r="P800" s="8">
        <v>9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  <c r="AK800" s="8">
        <v>0</v>
      </c>
      <c r="AL800" s="8">
        <v>0</v>
      </c>
      <c r="AM800" s="8">
        <v>0</v>
      </c>
      <c r="AN800" s="8">
        <v>0</v>
      </c>
      <c r="AO800" s="8">
        <v>0</v>
      </c>
      <c r="AP800" s="8">
        <v>0</v>
      </c>
      <c r="AQ800" s="8">
        <v>0</v>
      </c>
      <c r="AR800" s="8">
        <v>0</v>
      </c>
      <c r="AS800" s="8">
        <v>0</v>
      </c>
      <c r="AT800" s="8">
        <v>0</v>
      </c>
      <c r="AU800" s="8">
        <v>0</v>
      </c>
      <c r="AV800" s="8">
        <v>0</v>
      </c>
      <c r="AW800" s="8">
        <v>0</v>
      </c>
    </row>
    <row r="801" spans="1:49" s="8" customFormat="1" ht="12" customHeight="1" x14ac:dyDescent="0.25">
      <c r="A801" s="48" t="s">
        <v>108</v>
      </c>
      <c r="B801" s="8">
        <v>0</v>
      </c>
      <c r="C801" s="8">
        <v>9</v>
      </c>
      <c r="D801" s="8">
        <v>5</v>
      </c>
      <c r="E801" s="8">
        <v>7</v>
      </c>
      <c r="F801" s="8">
        <v>7</v>
      </c>
      <c r="G801" s="8">
        <v>9</v>
      </c>
      <c r="H801" s="8">
        <v>9</v>
      </c>
      <c r="I801" s="8">
        <v>23</v>
      </c>
      <c r="J801" s="8">
        <v>22</v>
      </c>
      <c r="K801" s="8">
        <v>30</v>
      </c>
      <c r="L801" s="8">
        <v>16</v>
      </c>
      <c r="M801" s="8">
        <v>10</v>
      </c>
      <c r="N801" s="8">
        <v>10</v>
      </c>
      <c r="O801" s="8">
        <v>3</v>
      </c>
      <c r="P801" s="8">
        <v>13</v>
      </c>
      <c r="Q801" s="8">
        <v>19</v>
      </c>
      <c r="R801" s="8">
        <v>9</v>
      </c>
      <c r="S801" s="8">
        <v>16</v>
      </c>
      <c r="T801" s="8">
        <v>8</v>
      </c>
      <c r="U801" s="8">
        <v>7</v>
      </c>
      <c r="V801" s="8">
        <v>6</v>
      </c>
      <c r="W801" s="8">
        <v>2</v>
      </c>
      <c r="X801" s="8">
        <v>1</v>
      </c>
      <c r="Y801" s="8">
        <v>2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1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8">
        <v>0</v>
      </c>
      <c r="AR801" s="8">
        <v>0</v>
      </c>
      <c r="AS801" s="8">
        <v>0</v>
      </c>
      <c r="AT801" s="8">
        <v>0</v>
      </c>
      <c r="AU801" s="8">
        <v>0</v>
      </c>
      <c r="AV801" s="8">
        <v>0</v>
      </c>
      <c r="AW801" s="8">
        <v>0</v>
      </c>
    </row>
    <row r="802" spans="1:49" s="8" customFormat="1" ht="12" customHeight="1" x14ac:dyDescent="0.25">
      <c r="A802" s="48" t="s">
        <v>109</v>
      </c>
      <c r="B802" s="8">
        <v>3</v>
      </c>
      <c r="C802" s="8">
        <v>2</v>
      </c>
      <c r="D802" s="8">
        <v>9</v>
      </c>
      <c r="E802" s="8">
        <v>6</v>
      </c>
      <c r="F802" s="8">
        <v>6</v>
      </c>
      <c r="G802" s="8">
        <v>7</v>
      </c>
      <c r="H802" s="8">
        <v>2</v>
      </c>
      <c r="I802" s="8">
        <v>7</v>
      </c>
      <c r="J802" s="8">
        <v>12</v>
      </c>
      <c r="K802" s="8">
        <v>15</v>
      </c>
      <c r="L802" s="8">
        <v>10</v>
      </c>
      <c r="M802" s="8">
        <v>16</v>
      </c>
      <c r="N802" s="8">
        <v>5</v>
      </c>
      <c r="O802" s="8">
        <v>6</v>
      </c>
      <c r="P802" s="8">
        <v>11</v>
      </c>
      <c r="Q802" s="8">
        <v>5</v>
      </c>
      <c r="R802" s="8">
        <v>9</v>
      </c>
      <c r="S802" s="8">
        <v>8</v>
      </c>
      <c r="T802" s="8">
        <v>6</v>
      </c>
      <c r="U802" s="8">
        <v>7</v>
      </c>
      <c r="V802" s="8">
        <v>5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  <c r="AK802" s="8">
        <v>1</v>
      </c>
      <c r="AL802" s="8">
        <v>0</v>
      </c>
      <c r="AM802" s="8">
        <v>0</v>
      </c>
      <c r="AN802" s="8">
        <v>0</v>
      </c>
      <c r="AO802" s="8">
        <v>0</v>
      </c>
      <c r="AP802" s="8">
        <v>0</v>
      </c>
      <c r="AQ802" s="8">
        <v>0</v>
      </c>
      <c r="AR802" s="8">
        <v>0</v>
      </c>
      <c r="AS802" s="8">
        <v>0</v>
      </c>
      <c r="AT802" s="8">
        <v>0</v>
      </c>
      <c r="AU802" s="8">
        <v>0</v>
      </c>
      <c r="AV802" s="8">
        <v>0</v>
      </c>
      <c r="AW802" s="8">
        <v>0</v>
      </c>
    </row>
    <row r="803" spans="1:49" s="8" customFormat="1" ht="12" customHeight="1" x14ac:dyDescent="0.25">
      <c r="A803" s="48" t="s">
        <v>110</v>
      </c>
      <c r="B803" s="8">
        <v>8</v>
      </c>
      <c r="C803" s="8">
        <v>18</v>
      </c>
      <c r="D803" s="8">
        <v>33</v>
      </c>
      <c r="E803" s="8">
        <v>39</v>
      </c>
      <c r="F803" s="8">
        <v>19</v>
      </c>
      <c r="G803" s="8">
        <v>16</v>
      </c>
      <c r="H803" s="8">
        <v>24</v>
      </c>
      <c r="I803" s="8">
        <v>17</v>
      </c>
      <c r="J803" s="8">
        <v>12</v>
      </c>
      <c r="K803" s="8">
        <v>15</v>
      </c>
      <c r="L803" s="8">
        <v>8</v>
      </c>
      <c r="M803" s="8">
        <v>23</v>
      </c>
      <c r="N803" s="8">
        <v>21</v>
      </c>
      <c r="O803" s="8">
        <v>17</v>
      </c>
      <c r="P803" s="8">
        <v>12</v>
      </c>
      <c r="Q803" s="8">
        <v>17</v>
      </c>
      <c r="R803" s="8">
        <v>22</v>
      </c>
      <c r="S803" s="8">
        <v>15</v>
      </c>
      <c r="T803" s="8">
        <v>23</v>
      </c>
      <c r="U803" s="8">
        <v>17</v>
      </c>
      <c r="V803" s="8">
        <v>9</v>
      </c>
      <c r="W803" s="8">
        <v>9</v>
      </c>
      <c r="X803" s="8">
        <v>13</v>
      </c>
      <c r="Y803" s="8">
        <v>12</v>
      </c>
      <c r="Z803" s="8">
        <v>3</v>
      </c>
      <c r="AA803" s="8">
        <v>2</v>
      </c>
      <c r="AB803" s="8">
        <v>5</v>
      </c>
      <c r="AC803" s="8">
        <v>1</v>
      </c>
      <c r="AD803" s="8">
        <v>0</v>
      </c>
      <c r="AE803" s="8">
        <v>2</v>
      </c>
      <c r="AF803" s="8">
        <v>2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1</v>
      </c>
      <c r="AM803" s="8">
        <v>1</v>
      </c>
      <c r="AN803" s="8">
        <v>6</v>
      </c>
      <c r="AO803" s="8">
        <v>0</v>
      </c>
      <c r="AP803" s="8">
        <v>1</v>
      </c>
      <c r="AQ803" s="8">
        <v>0</v>
      </c>
      <c r="AR803" s="8">
        <v>0</v>
      </c>
      <c r="AS803" s="8">
        <v>0</v>
      </c>
      <c r="AT803" s="8">
        <v>0</v>
      </c>
      <c r="AU803" s="8">
        <v>0</v>
      </c>
      <c r="AV803" s="8">
        <v>2</v>
      </c>
      <c r="AW803" s="8">
        <v>4</v>
      </c>
    </row>
    <row r="804" spans="1:49" s="8" customFormat="1" ht="12" customHeight="1" x14ac:dyDescent="0.25">
      <c r="A804" s="48" t="s">
        <v>111</v>
      </c>
      <c r="B804" s="8">
        <v>7</v>
      </c>
      <c r="C804" s="8">
        <v>10</v>
      </c>
      <c r="D804" s="8">
        <v>25</v>
      </c>
      <c r="E804" s="8">
        <v>36</v>
      </c>
      <c r="F804" s="8">
        <v>53</v>
      </c>
      <c r="G804" s="8">
        <v>20</v>
      </c>
      <c r="H804" s="8">
        <v>6</v>
      </c>
      <c r="I804" s="8">
        <v>10</v>
      </c>
      <c r="J804" s="8">
        <v>6</v>
      </c>
      <c r="K804" s="8">
        <v>11</v>
      </c>
      <c r="L804" s="8">
        <v>11</v>
      </c>
      <c r="M804" s="8">
        <v>5</v>
      </c>
      <c r="N804" s="8">
        <v>12</v>
      </c>
      <c r="O804" s="8">
        <v>26</v>
      </c>
      <c r="P804" s="8">
        <v>12</v>
      </c>
      <c r="Q804" s="8">
        <v>12</v>
      </c>
      <c r="R804" s="8">
        <v>6</v>
      </c>
      <c r="S804" s="8">
        <v>3</v>
      </c>
      <c r="T804" s="8">
        <v>4</v>
      </c>
      <c r="U804" s="8">
        <v>9</v>
      </c>
      <c r="V804" s="8">
        <v>8</v>
      </c>
      <c r="W804" s="8">
        <v>10</v>
      </c>
      <c r="X804" s="8">
        <v>11</v>
      </c>
      <c r="Y804" s="8">
        <v>7</v>
      </c>
      <c r="Z804" s="8">
        <v>8</v>
      </c>
      <c r="AA804" s="8">
        <v>3</v>
      </c>
      <c r="AB804" s="8">
        <v>5</v>
      </c>
      <c r="AC804" s="8">
        <v>5</v>
      </c>
      <c r="AD804" s="8">
        <v>12</v>
      </c>
      <c r="AE804" s="8">
        <v>14</v>
      </c>
      <c r="AF804" s="8">
        <v>6</v>
      </c>
      <c r="AG804" s="8">
        <v>4</v>
      </c>
      <c r="AH804" s="8">
        <v>0</v>
      </c>
      <c r="AI804" s="8">
        <v>2</v>
      </c>
      <c r="AJ804" s="8">
        <v>1</v>
      </c>
      <c r="AK804" s="8">
        <v>2</v>
      </c>
      <c r="AL804" s="8">
        <v>0</v>
      </c>
      <c r="AM804" s="8">
        <v>0</v>
      </c>
      <c r="AN804" s="8">
        <v>0</v>
      </c>
      <c r="AO804" s="8">
        <v>0</v>
      </c>
      <c r="AP804" s="8">
        <v>2</v>
      </c>
      <c r="AQ804" s="8">
        <v>0</v>
      </c>
      <c r="AR804" s="8">
        <v>0</v>
      </c>
      <c r="AS804" s="8">
        <v>1</v>
      </c>
      <c r="AT804" s="8">
        <v>0</v>
      </c>
      <c r="AU804" s="8">
        <v>0</v>
      </c>
      <c r="AV804" s="8">
        <v>1</v>
      </c>
      <c r="AW804" s="8">
        <v>0</v>
      </c>
    </row>
    <row r="805" spans="1:49" s="8" customFormat="1" ht="12" customHeight="1" x14ac:dyDescent="0.25">
      <c r="A805" s="48" t="s">
        <v>112</v>
      </c>
      <c r="B805" s="8">
        <v>88</v>
      </c>
      <c r="C805" s="8">
        <v>167</v>
      </c>
      <c r="D805" s="8">
        <v>244</v>
      </c>
      <c r="E805" s="8">
        <v>284</v>
      </c>
      <c r="F805" s="8">
        <v>283</v>
      </c>
      <c r="G805" s="8">
        <v>299</v>
      </c>
      <c r="H805" s="8">
        <v>263</v>
      </c>
      <c r="I805" s="8">
        <v>241</v>
      </c>
      <c r="J805" s="8">
        <v>192</v>
      </c>
      <c r="K805" s="8">
        <v>156</v>
      </c>
      <c r="L805" s="8">
        <v>151</v>
      </c>
      <c r="M805" s="8">
        <v>144</v>
      </c>
      <c r="N805" s="8">
        <v>91</v>
      </c>
      <c r="O805" s="8">
        <v>93</v>
      </c>
      <c r="P805" s="8">
        <v>78</v>
      </c>
      <c r="Q805" s="8">
        <v>65</v>
      </c>
      <c r="R805" s="8">
        <v>30</v>
      </c>
      <c r="S805" s="8">
        <v>28</v>
      </c>
      <c r="T805" s="8">
        <v>22</v>
      </c>
      <c r="U805" s="8">
        <v>7</v>
      </c>
      <c r="V805" s="8">
        <v>6</v>
      </c>
      <c r="W805" s="8">
        <v>6</v>
      </c>
      <c r="X805" s="8">
        <v>6</v>
      </c>
      <c r="Y805" s="8">
        <v>3</v>
      </c>
      <c r="Z805" s="8">
        <v>0</v>
      </c>
      <c r="AA805" s="8">
        <v>0</v>
      </c>
      <c r="AB805" s="8">
        <v>0</v>
      </c>
      <c r="AC805" s="8">
        <v>0</v>
      </c>
      <c r="AD805" s="8">
        <v>1</v>
      </c>
      <c r="AE805" s="8">
        <v>1</v>
      </c>
      <c r="AF805" s="8">
        <v>1</v>
      </c>
      <c r="AG805" s="8">
        <v>0</v>
      </c>
      <c r="AH805" s="8">
        <v>2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8">
        <v>0</v>
      </c>
      <c r="AR805" s="8">
        <v>0</v>
      </c>
      <c r="AS805" s="8">
        <v>0</v>
      </c>
      <c r="AT805" s="8">
        <v>0</v>
      </c>
      <c r="AU805" s="8">
        <v>0</v>
      </c>
      <c r="AV805" s="8">
        <v>0</v>
      </c>
      <c r="AW805" s="8">
        <v>0</v>
      </c>
    </row>
    <row r="806" spans="1:49" s="8" customFormat="1" ht="12" customHeight="1" x14ac:dyDescent="0.25">
      <c r="A806" s="48" t="s">
        <v>113</v>
      </c>
      <c r="B806" s="8">
        <v>52</v>
      </c>
      <c r="C806" s="8">
        <v>59</v>
      </c>
      <c r="D806" s="8">
        <v>66</v>
      </c>
      <c r="E806" s="8">
        <v>42</v>
      </c>
      <c r="F806" s="8">
        <v>27</v>
      </c>
      <c r="G806" s="8">
        <v>12</v>
      </c>
      <c r="H806" s="8">
        <v>21</v>
      </c>
      <c r="I806" s="8">
        <v>27</v>
      </c>
      <c r="J806" s="8">
        <v>25</v>
      </c>
      <c r="K806" s="8">
        <v>16</v>
      </c>
      <c r="L806" s="8">
        <v>21</v>
      </c>
      <c r="M806" s="8">
        <v>22</v>
      </c>
      <c r="N806" s="8">
        <v>12</v>
      </c>
      <c r="O806" s="8">
        <v>34</v>
      </c>
      <c r="P806" s="8">
        <v>12</v>
      </c>
      <c r="Q806" s="8">
        <v>8</v>
      </c>
      <c r="R806" s="8">
        <v>1</v>
      </c>
      <c r="S806" s="8">
        <v>6</v>
      </c>
      <c r="T806" s="8">
        <v>0</v>
      </c>
      <c r="U806" s="8">
        <v>0</v>
      </c>
      <c r="V806" s="8">
        <v>2</v>
      </c>
      <c r="W806" s="8">
        <v>0</v>
      </c>
      <c r="X806" s="8">
        <v>1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8">
        <v>0</v>
      </c>
      <c r="AK806" s="8">
        <v>0</v>
      </c>
      <c r="AL806" s="8">
        <v>0</v>
      </c>
      <c r="AM806" s="8">
        <v>2</v>
      </c>
      <c r="AN806" s="8">
        <v>0</v>
      </c>
      <c r="AO806" s="8">
        <v>0</v>
      </c>
      <c r="AP806" s="8">
        <v>0</v>
      </c>
      <c r="AQ806" s="8">
        <v>0</v>
      </c>
      <c r="AR806" s="8">
        <v>0</v>
      </c>
      <c r="AS806" s="8">
        <v>0</v>
      </c>
      <c r="AT806" s="8">
        <v>0</v>
      </c>
      <c r="AU806" s="8">
        <v>0</v>
      </c>
      <c r="AV806" s="8">
        <v>0</v>
      </c>
      <c r="AW806" s="8">
        <v>2</v>
      </c>
    </row>
    <row r="807" spans="1:49" s="8" customFormat="1" ht="12" customHeight="1" x14ac:dyDescent="0.25">
      <c r="A807" s="48" t="s">
        <v>114</v>
      </c>
      <c r="B807" s="8">
        <v>10</v>
      </c>
      <c r="C807" s="8">
        <v>56</v>
      </c>
      <c r="D807" s="8">
        <v>51</v>
      </c>
      <c r="E807" s="8">
        <v>68</v>
      </c>
      <c r="F807" s="8">
        <v>71</v>
      </c>
      <c r="G807" s="8">
        <v>70</v>
      </c>
      <c r="H807" s="8">
        <v>91</v>
      </c>
      <c r="I807" s="8">
        <v>78</v>
      </c>
      <c r="J807" s="8">
        <v>49</v>
      </c>
      <c r="K807" s="8">
        <v>35</v>
      </c>
      <c r="L807" s="8">
        <v>43</v>
      </c>
      <c r="M807" s="8">
        <v>17</v>
      </c>
      <c r="N807" s="8">
        <v>17</v>
      </c>
      <c r="O807" s="8">
        <v>27</v>
      </c>
      <c r="P807" s="8">
        <v>18</v>
      </c>
      <c r="Q807" s="8">
        <v>11</v>
      </c>
      <c r="R807" s="8">
        <v>7</v>
      </c>
      <c r="S807" s="8">
        <v>1</v>
      </c>
      <c r="T807" s="8">
        <v>2</v>
      </c>
      <c r="U807" s="8">
        <v>6</v>
      </c>
      <c r="V807" s="8">
        <v>4</v>
      </c>
      <c r="W807" s="8">
        <v>2</v>
      </c>
      <c r="X807" s="8">
        <v>3</v>
      </c>
      <c r="Y807" s="8">
        <v>2</v>
      </c>
      <c r="Z807" s="8">
        <v>1</v>
      </c>
      <c r="AA807" s="8">
        <v>4</v>
      </c>
      <c r="AB807" s="8">
        <v>8</v>
      </c>
      <c r="AC807" s="8">
        <v>3</v>
      </c>
      <c r="AD807" s="8">
        <v>1</v>
      </c>
      <c r="AE807" s="8">
        <v>1</v>
      </c>
      <c r="AF807" s="8">
        <v>2</v>
      </c>
      <c r="AG807" s="8">
        <v>1</v>
      </c>
      <c r="AH807" s="8">
        <v>2</v>
      </c>
      <c r="AI807" s="8">
        <v>1</v>
      </c>
      <c r="AJ807" s="8">
        <v>0</v>
      </c>
      <c r="AK807" s="8">
        <v>0</v>
      </c>
      <c r="AL807" s="8">
        <v>2</v>
      </c>
      <c r="AM807" s="8">
        <v>0</v>
      </c>
      <c r="AN807" s="8">
        <v>0</v>
      </c>
      <c r="AO807" s="8">
        <v>0</v>
      </c>
      <c r="AP807" s="8">
        <v>0</v>
      </c>
      <c r="AQ807" s="8">
        <v>1</v>
      </c>
      <c r="AR807" s="8">
        <v>0</v>
      </c>
      <c r="AS807" s="8">
        <v>0</v>
      </c>
      <c r="AT807" s="8">
        <v>1</v>
      </c>
      <c r="AU807" s="8">
        <v>1</v>
      </c>
      <c r="AV807" s="8">
        <v>0</v>
      </c>
      <c r="AW807" s="8">
        <v>1</v>
      </c>
    </row>
    <row r="808" spans="1:49" s="8" customFormat="1" ht="12" customHeight="1" x14ac:dyDescent="0.25">
      <c r="A808" s="48" t="s">
        <v>115</v>
      </c>
      <c r="B808" s="8">
        <v>23</v>
      </c>
      <c r="C808" s="8">
        <v>15</v>
      </c>
      <c r="D808" s="8">
        <v>27</v>
      </c>
      <c r="E808" s="8">
        <v>21</v>
      </c>
      <c r="F808" s="8">
        <v>21</v>
      </c>
      <c r="G808" s="8">
        <v>34</v>
      </c>
      <c r="H808" s="8">
        <v>23</v>
      </c>
      <c r="I808" s="8">
        <v>25</v>
      </c>
      <c r="J808" s="8">
        <v>31</v>
      </c>
      <c r="K808" s="8">
        <v>26</v>
      </c>
      <c r="L808" s="8">
        <v>21</v>
      </c>
      <c r="M808" s="8">
        <v>23</v>
      </c>
      <c r="N808" s="8">
        <v>6</v>
      </c>
      <c r="O808" s="8">
        <v>6</v>
      </c>
      <c r="P808" s="8">
        <v>6</v>
      </c>
      <c r="Q808" s="8">
        <v>2</v>
      </c>
      <c r="R808" s="8">
        <v>6</v>
      </c>
      <c r="S808" s="8">
        <v>6</v>
      </c>
      <c r="T808" s="8">
        <v>3</v>
      </c>
      <c r="U808" s="8">
        <v>4</v>
      </c>
      <c r="V808" s="8">
        <v>2</v>
      </c>
      <c r="W808" s="8">
        <v>9</v>
      </c>
      <c r="X808" s="8">
        <v>10</v>
      </c>
      <c r="Y808" s="8">
        <v>7</v>
      </c>
      <c r="Z808" s="8">
        <v>6</v>
      </c>
      <c r="AA808" s="8">
        <v>4</v>
      </c>
      <c r="AB808" s="8">
        <v>12</v>
      </c>
      <c r="AC808" s="8">
        <v>7</v>
      </c>
      <c r="AD808" s="8">
        <v>14</v>
      </c>
      <c r="AE808" s="8">
        <v>5</v>
      </c>
      <c r="AF808" s="8">
        <v>4</v>
      </c>
      <c r="AG808" s="8">
        <v>5</v>
      </c>
      <c r="AH808" s="8">
        <v>4</v>
      </c>
      <c r="AI808" s="8">
        <v>11</v>
      </c>
      <c r="AJ808" s="8">
        <v>6</v>
      </c>
      <c r="AK808" s="8">
        <v>1</v>
      </c>
      <c r="AL808" s="8">
        <v>1</v>
      </c>
      <c r="AM808" s="8">
        <v>0</v>
      </c>
      <c r="AN808" s="8">
        <v>2</v>
      </c>
      <c r="AO808" s="8">
        <v>0</v>
      </c>
      <c r="AP808" s="8">
        <v>2</v>
      </c>
      <c r="AQ808" s="8">
        <v>0</v>
      </c>
      <c r="AR808" s="8">
        <v>1</v>
      </c>
      <c r="AS808" s="8">
        <v>1</v>
      </c>
      <c r="AT808" s="8">
        <v>1</v>
      </c>
      <c r="AU808" s="8">
        <v>0</v>
      </c>
      <c r="AV808" s="8">
        <v>1</v>
      </c>
      <c r="AW808" s="8">
        <v>0</v>
      </c>
    </row>
    <row r="809" spans="1:49" s="8" customFormat="1" ht="12" customHeight="1" x14ac:dyDescent="0.25">
      <c r="A809" s="48" t="s">
        <v>116</v>
      </c>
      <c r="B809" s="8">
        <v>13</v>
      </c>
      <c r="C809" s="8">
        <v>7</v>
      </c>
      <c r="D809" s="8">
        <v>5</v>
      </c>
      <c r="E809" s="8">
        <v>9</v>
      </c>
      <c r="F809" s="8">
        <v>13</v>
      </c>
      <c r="G809" s="8">
        <v>10</v>
      </c>
      <c r="H809" s="8">
        <v>8</v>
      </c>
      <c r="I809" s="8">
        <v>5</v>
      </c>
      <c r="J809" s="8">
        <v>15</v>
      </c>
      <c r="K809" s="8">
        <v>23</v>
      </c>
      <c r="L809" s="8">
        <v>12</v>
      </c>
      <c r="M809" s="8">
        <v>15</v>
      </c>
      <c r="N809" s="8">
        <v>10</v>
      </c>
      <c r="O809" s="8">
        <v>21</v>
      </c>
      <c r="P809" s="8">
        <v>19</v>
      </c>
      <c r="Q809" s="8">
        <v>7</v>
      </c>
      <c r="R809" s="8">
        <v>9</v>
      </c>
      <c r="S809" s="8">
        <v>12</v>
      </c>
      <c r="T809" s="8">
        <v>14</v>
      </c>
      <c r="U809" s="8">
        <v>12</v>
      </c>
      <c r="V809" s="8">
        <v>15</v>
      </c>
      <c r="W809" s="8">
        <v>9</v>
      </c>
      <c r="X809" s="8">
        <v>11</v>
      </c>
      <c r="Y809" s="8">
        <v>15</v>
      </c>
      <c r="Z809" s="8">
        <v>1</v>
      </c>
      <c r="AA809" s="8">
        <v>3</v>
      </c>
      <c r="AB809" s="8">
        <v>5</v>
      </c>
      <c r="AC809" s="8">
        <v>4</v>
      </c>
      <c r="AD809" s="8">
        <v>10</v>
      </c>
      <c r="AE809" s="8">
        <v>6</v>
      </c>
      <c r="AF809" s="8">
        <v>2</v>
      </c>
      <c r="AG809" s="8">
        <v>7</v>
      </c>
      <c r="AH809" s="8">
        <v>1</v>
      </c>
      <c r="AI809" s="8">
        <v>3</v>
      </c>
      <c r="AJ809" s="8">
        <v>2</v>
      </c>
      <c r="AK809" s="8">
        <v>2</v>
      </c>
      <c r="AL809" s="8">
        <v>2</v>
      </c>
      <c r="AM809" s="8">
        <v>0</v>
      </c>
      <c r="AN809" s="8">
        <v>0</v>
      </c>
      <c r="AO809" s="8">
        <v>1</v>
      </c>
      <c r="AP809" s="8">
        <v>5</v>
      </c>
      <c r="AQ809" s="8">
        <v>2</v>
      </c>
      <c r="AR809" s="8">
        <v>0</v>
      </c>
      <c r="AS809" s="8">
        <v>0</v>
      </c>
      <c r="AT809" s="8">
        <v>2</v>
      </c>
      <c r="AU809" s="8">
        <v>1</v>
      </c>
      <c r="AV809" s="8">
        <v>0</v>
      </c>
      <c r="AW809" s="8">
        <v>7</v>
      </c>
    </row>
    <row r="810" spans="1:49" s="8" customFormat="1" ht="12" customHeight="1" x14ac:dyDescent="0.25">
      <c r="A810" s="48" t="s">
        <v>117</v>
      </c>
      <c r="B810" s="8">
        <v>3</v>
      </c>
      <c r="C810" s="8">
        <v>10</v>
      </c>
      <c r="D810" s="8">
        <v>19</v>
      </c>
      <c r="E810" s="8">
        <v>13</v>
      </c>
      <c r="F810" s="8">
        <v>8</v>
      </c>
      <c r="G810" s="8">
        <v>13</v>
      </c>
      <c r="H810" s="8">
        <v>16</v>
      </c>
      <c r="I810" s="8">
        <v>23</v>
      </c>
      <c r="J810" s="8">
        <v>16</v>
      </c>
      <c r="K810" s="8">
        <v>17</v>
      </c>
      <c r="L810" s="8">
        <v>19</v>
      </c>
      <c r="M810" s="8">
        <v>15</v>
      </c>
      <c r="N810" s="8">
        <v>14</v>
      </c>
      <c r="O810" s="8">
        <v>26</v>
      </c>
      <c r="P810" s="8">
        <v>13</v>
      </c>
      <c r="Q810" s="8">
        <v>0</v>
      </c>
      <c r="R810" s="8">
        <v>2</v>
      </c>
      <c r="S810" s="8">
        <v>1</v>
      </c>
      <c r="T810" s="8">
        <v>11</v>
      </c>
      <c r="U810" s="8">
        <v>7</v>
      </c>
      <c r="V810" s="8">
        <v>2</v>
      </c>
      <c r="W810" s="8">
        <v>1</v>
      </c>
      <c r="X810" s="8">
        <v>2</v>
      </c>
      <c r="Y810" s="8">
        <v>1</v>
      </c>
      <c r="Z810" s="8">
        <v>0</v>
      </c>
      <c r="AA810" s="8">
        <v>0</v>
      </c>
      <c r="AB810" s="8">
        <v>0</v>
      </c>
      <c r="AC810" s="8">
        <v>0</v>
      </c>
      <c r="AD810" s="8">
        <v>1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  <c r="AK810" s="8">
        <v>0</v>
      </c>
      <c r="AL810" s="8">
        <v>0</v>
      </c>
      <c r="AM810" s="8">
        <v>0</v>
      </c>
      <c r="AN810" s="8">
        <v>0</v>
      </c>
      <c r="AO810" s="8">
        <v>0</v>
      </c>
      <c r="AP810" s="8">
        <v>0</v>
      </c>
      <c r="AQ810" s="8">
        <v>0</v>
      </c>
      <c r="AR810" s="8">
        <v>0</v>
      </c>
      <c r="AS810" s="8">
        <v>0</v>
      </c>
      <c r="AT810" s="8">
        <v>0</v>
      </c>
      <c r="AU810" s="8">
        <v>0</v>
      </c>
      <c r="AV810" s="8">
        <v>0</v>
      </c>
      <c r="AW810" s="8">
        <v>0</v>
      </c>
    </row>
    <row r="811" spans="1:49" s="8" customFormat="1" ht="12" customHeight="1" x14ac:dyDescent="0.25">
      <c r="A811" s="48" t="s">
        <v>118</v>
      </c>
      <c r="B811" s="8">
        <v>0</v>
      </c>
      <c r="C811" s="8">
        <v>5</v>
      </c>
      <c r="D811" s="8">
        <v>10</v>
      </c>
      <c r="E811" s="8">
        <v>8</v>
      </c>
      <c r="F811" s="8">
        <v>5</v>
      </c>
      <c r="G811" s="8">
        <v>9</v>
      </c>
      <c r="H811" s="8">
        <v>16</v>
      </c>
      <c r="I811" s="8">
        <v>24</v>
      </c>
      <c r="J811" s="8">
        <v>16</v>
      </c>
      <c r="K811" s="8">
        <v>17</v>
      </c>
      <c r="L811" s="8">
        <v>8</v>
      </c>
      <c r="M811" s="8">
        <v>6</v>
      </c>
      <c r="N811" s="8">
        <v>7</v>
      </c>
      <c r="O811" s="8">
        <v>7</v>
      </c>
      <c r="P811" s="8">
        <v>9</v>
      </c>
      <c r="Q811" s="8">
        <v>4</v>
      </c>
      <c r="R811" s="8">
        <v>5</v>
      </c>
      <c r="S811" s="8">
        <v>3</v>
      </c>
      <c r="T811" s="8">
        <v>6</v>
      </c>
      <c r="U811" s="8">
        <v>2</v>
      </c>
      <c r="V811" s="8">
        <v>4</v>
      </c>
      <c r="W811" s="8">
        <v>2</v>
      </c>
      <c r="X811" s="8">
        <v>4</v>
      </c>
      <c r="Y811" s="8">
        <v>5</v>
      </c>
      <c r="Z811" s="8">
        <v>2</v>
      </c>
      <c r="AA811" s="8">
        <v>2</v>
      </c>
      <c r="AB811" s="8">
        <v>6</v>
      </c>
      <c r="AC811" s="8">
        <v>2</v>
      </c>
      <c r="AD811" s="8">
        <v>2</v>
      </c>
      <c r="AE811" s="8">
        <v>3</v>
      </c>
      <c r="AF811" s="8">
        <v>7</v>
      </c>
      <c r="AG811" s="8">
        <v>4</v>
      </c>
      <c r="AH811" s="8">
        <v>3</v>
      </c>
      <c r="AI811" s="8">
        <v>4</v>
      </c>
      <c r="AJ811" s="8">
        <v>2</v>
      </c>
      <c r="AK811" s="8">
        <v>1</v>
      </c>
      <c r="AL811" s="8">
        <v>5</v>
      </c>
      <c r="AM811" s="8">
        <v>3</v>
      </c>
      <c r="AN811" s="8">
        <v>0</v>
      </c>
      <c r="AO811" s="8">
        <v>7</v>
      </c>
      <c r="AP811" s="8">
        <v>3</v>
      </c>
      <c r="AQ811" s="8">
        <v>1</v>
      </c>
      <c r="AR811" s="8">
        <v>2</v>
      </c>
      <c r="AS811" s="8">
        <v>0</v>
      </c>
      <c r="AT811" s="8">
        <v>1</v>
      </c>
      <c r="AU811" s="8">
        <v>0</v>
      </c>
      <c r="AV811" s="8">
        <v>0</v>
      </c>
      <c r="AW811" s="8">
        <v>5</v>
      </c>
    </row>
    <row r="812" spans="1:49" s="8" customFormat="1" ht="12" customHeight="1" x14ac:dyDescent="0.25">
      <c r="A812" s="48" t="s">
        <v>119</v>
      </c>
      <c r="B812" s="8">
        <v>33</v>
      </c>
      <c r="C812" s="8">
        <v>36</v>
      </c>
      <c r="D812" s="8">
        <v>23</v>
      </c>
      <c r="E812" s="8">
        <v>34</v>
      </c>
      <c r="F812" s="8">
        <v>22</v>
      </c>
      <c r="G812" s="8">
        <v>31</v>
      </c>
      <c r="H812" s="8">
        <v>16</v>
      </c>
      <c r="I812" s="8">
        <v>14</v>
      </c>
      <c r="J812" s="8">
        <v>12</v>
      </c>
      <c r="K812" s="8">
        <v>2</v>
      </c>
      <c r="L812" s="8">
        <v>4</v>
      </c>
      <c r="M812" s="8">
        <v>1</v>
      </c>
      <c r="N812" s="8">
        <v>0</v>
      </c>
      <c r="O812" s="8">
        <v>10</v>
      </c>
      <c r="P812" s="8">
        <v>6</v>
      </c>
      <c r="Q812" s="8">
        <v>3</v>
      </c>
      <c r="R812" s="8">
        <v>7</v>
      </c>
      <c r="S812" s="8">
        <v>6</v>
      </c>
      <c r="T812" s="8">
        <v>11</v>
      </c>
      <c r="U812" s="8">
        <v>18</v>
      </c>
      <c r="V812" s="8">
        <v>31</v>
      </c>
      <c r="W812" s="8">
        <v>27</v>
      </c>
      <c r="X812" s="8">
        <v>16</v>
      </c>
      <c r="Y812" s="8">
        <v>13</v>
      </c>
      <c r="Z812" s="8">
        <v>8</v>
      </c>
      <c r="AA812" s="8">
        <v>5</v>
      </c>
      <c r="AB812" s="8">
        <v>5</v>
      </c>
      <c r="AC812" s="8">
        <v>9</v>
      </c>
      <c r="AD812" s="8">
        <v>13</v>
      </c>
      <c r="AE812" s="8">
        <v>4</v>
      </c>
      <c r="AF812" s="8">
        <v>3</v>
      </c>
      <c r="AG812" s="8">
        <v>3</v>
      </c>
      <c r="AH812" s="8">
        <v>2</v>
      </c>
      <c r="AI812" s="8">
        <v>0</v>
      </c>
      <c r="AJ812" s="8">
        <v>0</v>
      </c>
      <c r="AK812" s="8">
        <v>2</v>
      </c>
      <c r="AL812" s="8">
        <v>0</v>
      </c>
      <c r="AM812" s="8">
        <v>0</v>
      </c>
      <c r="AN812" s="8">
        <v>0</v>
      </c>
      <c r="AO812" s="8">
        <v>0</v>
      </c>
      <c r="AP812" s="8">
        <v>0</v>
      </c>
      <c r="AQ812" s="8">
        <v>1</v>
      </c>
      <c r="AR812" s="8">
        <v>0</v>
      </c>
      <c r="AS812" s="8">
        <v>0</v>
      </c>
      <c r="AT812" s="8">
        <v>0</v>
      </c>
      <c r="AU812" s="8">
        <v>0</v>
      </c>
      <c r="AV812" s="8">
        <v>1</v>
      </c>
      <c r="AW812" s="8">
        <v>1</v>
      </c>
    </row>
    <row r="813" spans="1:49" s="8" customFormat="1" ht="12" customHeight="1" x14ac:dyDescent="0.25">
      <c r="A813" s="48" t="s">
        <v>120</v>
      </c>
      <c r="B813" s="8">
        <v>3</v>
      </c>
      <c r="C813" s="8">
        <v>5</v>
      </c>
      <c r="D813" s="8">
        <v>4</v>
      </c>
      <c r="E813" s="8">
        <v>7</v>
      </c>
      <c r="F813" s="8">
        <v>8</v>
      </c>
      <c r="G813" s="8">
        <v>4</v>
      </c>
      <c r="H813" s="8">
        <v>6</v>
      </c>
      <c r="I813" s="8">
        <v>3</v>
      </c>
      <c r="J813" s="8">
        <v>0</v>
      </c>
      <c r="K813" s="8">
        <v>0</v>
      </c>
      <c r="L813" s="8">
        <v>1</v>
      </c>
      <c r="M813" s="8">
        <v>7</v>
      </c>
      <c r="N813" s="8">
        <v>6</v>
      </c>
      <c r="O813" s="8">
        <v>1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3</v>
      </c>
      <c r="V813" s="8">
        <v>1</v>
      </c>
      <c r="W813" s="8">
        <v>3</v>
      </c>
      <c r="X813" s="8">
        <v>2</v>
      </c>
      <c r="Y813" s="8">
        <v>0</v>
      </c>
      <c r="Z813" s="8">
        <v>1</v>
      </c>
      <c r="AA813" s="8">
        <v>0</v>
      </c>
      <c r="AB813" s="8">
        <v>0</v>
      </c>
      <c r="AC813" s="8">
        <v>1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8">
        <v>0</v>
      </c>
      <c r="AQ813" s="8">
        <v>0</v>
      </c>
      <c r="AR813" s="8">
        <v>0</v>
      </c>
      <c r="AS813" s="8">
        <v>0</v>
      </c>
      <c r="AT813" s="8">
        <v>0</v>
      </c>
      <c r="AU813" s="8">
        <v>0</v>
      </c>
      <c r="AV813" s="8">
        <v>0</v>
      </c>
      <c r="AW813" s="8">
        <v>0</v>
      </c>
    </row>
    <row r="814" spans="1:49" s="8" customFormat="1" ht="12" customHeight="1" x14ac:dyDescent="0.25">
      <c r="A814" s="48" t="s">
        <v>121</v>
      </c>
      <c r="B814" s="8">
        <v>0</v>
      </c>
      <c r="C814" s="8">
        <v>4</v>
      </c>
      <c r="D814" s="8">
        <v>2</v>
      </c>
      <c r="E814" s="8">
        <v>5</v>
      </c>
      <c r="F814" s="8">
        <v>8</v>
      </c>
      <c r="G814" s="8">
        <v>9</v>
      </c>
      <c r="H814" s="8">
        <v>7</v>
      </c>
      <c r="I814" s="8">
        <v>5</v>
      </c>
      <c r="J814" s="8">
        <v>4</v>
      </c>
      <c r="K814" s="8">
        <v>1</v>
      </c>
      <c r="L814" s="8">
        <v>1</v>
      </c>
      <c r="M814" s="8">
        <v>3</v>
      </c>
      <c r="N814" s="8">
        <v>4</v>
      </c>
      <c r="O814" s="8">
        <v>2</v>
      </c>
      <c r="P814" s="8">
        <v>3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  <c r="AK814" s="8">
        <v>0</v>
      </c>
      <c r="AL814" s="8">
        <v>0</v>
      </c>
      <c r="AM814" s="8">
        <v>0</v>
      </c>
      <c r="AN814" s="8">
        <v>0</v>
      </c>
      <c r="AO814" s="8">
        <v>0</v>
      </c>
      <c r="AP814" s="8">
        <v>0</v>
      </c>
      <c r="AQ814" s="8">
        <v>0</v>
      </c>
      <c r="AR814" s="8">
        <v>0</v>
      </c>
      <c r="AS814" s="8">
        <v>0</v>
      </c>
      <c r="AT814" s="8">
        <v>0</v>
      </c>
      <c r="AU814" s="8">
        <v>0</v>
      </c>
      <c r="AV814" s="8">
        <v>0</v>
      </c>
      <c r="AW814" s="8">
        <v>0</v>
      </c>
    </row>
    <row r="815" spans="1:49" s="8" customFormat="1" ht="12" customHeight="1" x14ac:dyDescent="0.25">
      <c r="A815" s="48" t="s">
        <v>122</v>
      </c>
      <c r="B815" s="8">
        <v>37</v>
      </c>
      <c r="C815" s="8">
        <v>79</v>
      </c>
      <c r="D815" s="8">
        <v>42</v>
      </c>
      <c r="E815" s="8">
        <v>46</v>
      </c>
      <c r="F815" s="8">
        <v>67</v>
      </c>
      <c r="G815" s="8">
        <v>44</v>
      </c>
      <c r="H815" s="8">
        <v>32</v>
      </c>
      <c r="I815" s="8">
        <v>26</v>
      </c>
      <c r="J815" s="8">
        <v>22</v>
      </c>
      <c r="K815" s="8">
        <v>16</v>
      </c>
      <c r="L815" s="8">
        <v>17</v>
      </c>
      <c r="M815" s="8">
        <v>18</v>
      </c>
      <c r="N815" s="8">
        <v>16</v>
      </c>
      <c r="O815" s="8">
        <v>15</v>
      </c>
      <c r="P815" s="8">
        <v>18</v>
      </c>
      <c r="Q815" s="8">
        <v>15</v>
      </c>
      <c r="R815" s="8">
        <v>28</v>
      </c>
      <c r="S815" s="8">
        <v>18</v>
      </c>
      <c r="T815" s="8">
        <v>14</v>
      </c>
      <c r="U815" s="8">
        <v>17</v>
      </c>
      <c r="V815" s="8">
        <v>29</v>
      </c>
      <c r="W815" s="8">
        <v>22</v>
      </c>
      <c r="X815" s="8">
        <v>14</v>
      </c>
      <c r="Y815" s="8">
        <v>11</v>
      </c>
      <c r="Z815" s="8">
        <v>0</v>
      </c>
      <c r="AA815" s="8">
        <v>1</v>
      </c>
      <c r="AB815" s="8">
        <v>5</v>
      </c>
      <c r="AC815" s="8">
        <v>0</v>
      </c>
      <c r="AD815" s="8">
        <v>6</v>
      </c>
      <c r="AE815" s="8">
        <v>5</v>
      </c>
      <c r="AF815" s="8">
        <v>1</v>
      </c>
      <c r="AG815" s="8">
        <v>2</v>
      </c>
      <c r="AH815" s="8">
        <v>0</v>
      </c>
      <c r="AI815" s="8">
        <v>0</v>
      </c>
      <c r="AJ815" s="8">
        <v>0</v>
      </c>
      <c r="AK815" s="8">
        <v>0</v>
      </c>
      <c r="AL815" s="8">
        <v>0</v>
      </c>
      <c r="AM815" s="8">
        <v>0</v>
      </c>
      <c r="AN815" s="8">
        <v>0</v>
      </c>
      <c r="AO815" s="8">
        <v>0</v>
      </c>
      <c r="AP815" s="8">
        <v>0</v>
      </c>
      <c r="AQ815" s="8">
        <v>0</v>
      </c>
      <c r="AR815" s="8">
        <v>0</v>
      </c>
      <c r="AS815" s="8">
        <v>0</v>
      </c>
      <c r="AT815" s="8">
        <v>0</v>
      </c>
      <c r="AU815" s="8">
        <v>0</v>
      </c>
      <c r="AV815" s="8">
        <v>0</v>
      </c>
      <c r="AW815" s="8">
        <v>0</v>
      </c>
    </row>
    <row r="816" spans="1:49" s="8" customFormat="1" ht="12" customHeight="1" x14ac:dyDescent="0.25">
      <c r="A816" s="48" t="s">
        <v>123</v>
      </c>
      <c r="B816" s="8">
        <v>9</v>
      </c>
      <c r="C816" s="8">
        <v>18</v>
      </c>
      <c r="D816" s="8">
        <v>10</v>
      </c>
      <c r="E816" s="8">
        <v>11</v>
      </c>
      <c r="F816" s="8">
        <v>19</v>
      </c>
      <c r="G816" s="8">
        <v>19</v>
      </c>
      <c r="H816" s="8">
        <v>14</v>
      </c>
      <c r="I816" s="8">
        <v>16</v>
      </c>
      <c r="J816" s="8">
        <v>20</v>
      </c>
      <c r="K816" s="8">
        <v>17</v>
      </c>
      <c r="L816" s="8">
        <v>9</v>
      </c>
      <c r="M816" s="8">
        <v>9</v>
      </c>
      <c r="N816" s="8">
        <v>8</v>
      </c>
      <c r="O816" s="8">
        <v>9</v>
      </c>
      <c r="P816" s="8">
        <v>10</v>
      </c>
      <c r="Q816" s="8">
        <v>11</v>
      </c>
      <c r="R816" s="8">
        <v>9</v>
      </c>
      <c r="S816" s="8">
        <v>8</v>
      </c>
      <c r="T816" s="8">
        <v>12</v>
      </c>
      <c r="U816" s="8">
        <v>0</v>
      </c>
      <c r="V816" s="8">
        <v>3</v>
      </c>
      <c r="W816" s="8">
        <v>3</v>
      </c>
      <c r="X816" s="8">
        <v>9</v>
      </c>
      <c r="Y816" s="8">
        <v>6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  <c r="AK816" s="8">
        <v>0</v>
      </c>
      <c r="AL816" s="8">
        <v>0</v>
      </c>
      <c r="AM816" s="8">
        <v>0</v>
      </c>
      <c r="AN816" s="8">
        <v>0</v>
      </c>
      <c r="AO816" s="8">
        <v>0</v>
      </c>
      <c r="AP816" s="8">
        <v>0</v>
      </c>
      <c r="AQ816" s="8">
        <v>0</v>
      </c>
      <c r="AR816" s="8">
        <v>0</v>
      </c>
      <c r="AS816" s="8">
        <v>0</v>
      </c>
      <c r="AT816" s="8">
        <v>0</v>
      </c>
      <c r="AU816" s="8">
        <v>0</v>
      </c>
      <c r="AV816" s="8">
        <v>0</v>
      </c>
      <c r="AW816" s="8">
        <v>0</v>
      </c>
    </row>
    <row r="817" spans="1:49" s="8" customFormat="1" ht="12" customHeight="1" x14ac:dyDescent="0.25">
      <c r="A817" s="48" t="s">
        <v>124</v>
      </c>
      <c r="B817" s="8">
        <v>0</v>
      </c>
      <c r="C817" s="8">
        <v>4</v>
      </c>
      <c r="D817" s="8">
        <v>7</v>
      </c>
      <c r="E817" s="8">
        <v>2</v>
      </c>
      <c r="F817" s="8">
        <v>3</v>
      </c>
      <c r="G817" s="8">
        <v>1</v>
      </c>
      <c r="H817" s="8">
        <v>3</v>
      </c>
      <c r="I817" s="8">
        <v>2</v>
      </c>
      <c r="J817" s="8">
        <v>0</v>
      </c>
      <c r="K817" s="8">
        <v>0</v>
      </c>
      <c r="L817" s="8">
        <v>0</v>
      </c>
      <c r="M817" s="8">
        <v>0</v>
      </c>
      <c r="N817" s="8">
        <v>3</v>
      </c>
      <c r="O817" s="8">
        <v>0</v>
      </c>
      <c r="P817" s="8">
        <v>0</v>
      </c>
      <c r="Q817" s="8">
        <v>3</v>
      </c>
      <c r="R817" s="8">
        <v>4</v>
      </c>
      <c r="S817" s="8">
        <v>3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8">
        <v>0</v>
      </c>
      <c r="AR817" s="8">
        <v>0</v>
      </c>
      <c r="AS817" s="8">
        <v>0</v>
      </c>
      <c r="AT817" s="8">
        <v>0</v>
      </c>
      <c r="AU817" s="8">
        <v>0</v>
      </c>
      <c r="AV817" s="8">
        <v>0</v>
      </c>
      <c r="AW817" s="8">
        <v>0</v>
      </c>
    </row>
    <row r="818" spans="1:49" s="8" customFormat="1" ht="12" customHeight="1" x14ac:dyDescent="0.25">
      <c r="A818" s="48" t="s">
        <v>125</v>
      </c>
      <c r="B818" s="8">
        <v>3</v>
      </c>
      <c r="C818" s="8">
        <v>7</v>
      </c>
      <c r="D818" s="8">
        <v>10</v>
      </c>
      <c r="E818" s="8">
        <v>9</v>
      </c>
      <c r="F818" s="8">
        <v>2</v>
      </c>
      <c r="G818" s="8">
        <v>9</v>
      </c>
      <c r="H818" s="8">
        <v>4</v>
      </c>
      <c r="I818" s="8">
        <v>6</v>
      </c>
      <c r="J818" s="8">
        <v>4</v>
      </c>
      <c r="K818" s="8">
        <v>6</v>
      </c>
      <c r="L818" s="8">
        <v>4</v>
      </c>
      <c r="M818" s="8">
        <v>5</v>
      </c>
      <c r="N818" s="8">
        <v>3</v>
      </c>
      <c r="O818" s="8">
        <v>5</v>
      </c>
      <c r="P818" s="8">
        <v>3</v>
      </c>
      <c r="Q818" s="8">
        <v>4</v>
      </c>
      <c r="R818" s="8">
        <v>2</v>
      </c>
      <c r="S818" s="8">
        <v>1</v>
      </c>
      <c r="T818" s="8">
        <v>3</v>
      </c>
      <c r="U818" s="8">
        <v>1</v>
      </c>
      <c r="V818" s="8">
        <v>5</v>
      </c>
      <c r="W818" s="8">
        <v>4</v>
      </c>
      <c r="X818" s="8">
        <v>4</v>
      </c>
      <c r="Y818" s="8">
        <v>3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>
        <v>0</v>
      </c>
      <c r="AK818" s="8">
        <v>0</v>
      </c>
      <c r="AL818" s="8">
        <v>0</v>
      </c>
      <c r="AM818" s="8">
        <v>0</v>
      </c>
      <c r="AN818" s="8">
        <v>0</v>
      </c>
      <c r="AO818" s="8">
        <v>0</v>
      </c>
      <c r="AP818" s="8">
        <v>0</v>
      </c>
      <c r="AQ818" s="8">
        <v>0</v>
      </c>
      <c r="AR818" s="8">
        <v>0</v>
      </c>
      <c r="AS818" s="8">
        <v>0</v>
      </c>
      <c r="AT818" s="8">
        <v>0</v>
      </c>
      <c r="AU818" s="8">
        <v>0</v>
      </c>
      <c r="AV818" s="8">
        <v>0</v>
      </c>
      <c r="AW818" s="8">
        <v>0</v>
      </c>
    </row>
    <row r="819" spans="1:49" s="8" customFormat="1" ht="12" customHeight="1" x14ac:dyDescent="0.25">
      <c r="A819" s="48" t="s">
        <v>126</v>
      </c>
      <c r="B819" s="8">
        <v>1</v>
      </c>
      <c r="C819" s="8">
        <v>2</v>
      </c>
      <c r="D819" s="8">
        <v>1</v>
      </c>
      <c r="E819" s="8">
        <v>1</v>
      </c>
      <c r="F819" s="8">
        <v>3</v>
      </c>
      <c r="G819" s="8">
        <v>3</v>
      </c>
      <c r="H819" s="8">
        <v>5</v>
      </c>
      <c r="I819" s="8">
        <v>5</v>
      </c>
      <c r="J819" s="8">
        <v>9</v>
      </c>
      <c r="K819" s="8">
        <v>2</v>
      </c>
      <c r="L819" s="8">
        <v>0</v>
      </c>
      <c r="M819" s="8">
        <v>5</v>
      </c>
      <c r="N819" s="8">
        <v>4</v>
      </c>
      <c r="O819" s="8">
        <v>4</v>
      </c>
      <c r="P819" s="8">
        <v>7</v>
      </c>
      <c r="Q819" s="8">
        <v>5</v>
      </c>
      <c r="R819" s="8">
        <v>2</v>
      </c>
      <c r="S819" s="8">
        <v>0</v>
      </c>
      <c r="T819" s="8">
        <v>1</v>
      </c>
      <c r="U819" s="8">
        <v>5</v>
      </c>
      <c r="V819" s="8">
        <v>1</v>
      </c>
      <c r="W819" s="8">
        <v>7</v>
      </c>
      <c r="X819" s="8">
        <v>7</v>
      </c>
      <c r="Y819" s="8">
        <v>1</v>
      </c>
      <c r="Z819" s="8">
        <v>1</v>
      </c>
      <c r="AA819" s="8">
        <v>1</v>
      </c>
      <c r="AB819" s="8">
        <v>0</v>
      </c>
      <c r="AC819" s="8">
        <v>0</v>
      </c>
      <c r="AD819" s="8">
        <v>0</v>
      </c>
      <c r="AE819" s="8">
        <v>4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8">
        <v>0</v>
      </c>
      <c r="AQ819" s="8">
        <v>0</v>
      </c>
      <c r="AR819" s="8">
        <v>0</v>
      </c>
      <c r="AS819" s="8">
        <v>0</v>
      </c>
      <c r="AT819" s="8">
        <v>0</v>
      </c>
      <c r="AU819" s="8">
        <v>0</v>
      </c>
      <c r="AV819" s="8">
        <v>0</v>
      </c>
      <c r="AW819" s="8">
        <v>0</v>
      </c>
    </row>
    <row r="820" spans="1:49" s="8" customFormat="1" ht="12" customHeight="1" x14ac:dyDescent="0.25">
      <c r="A820" s="48" t="s">
        <v>127</v>
      </c>
      <c r="B820" s="8">
        <v>0</v>
      </c>
      <c r="C820" s="8">
        <v>3</v>
      </c>
      <c r="D820" s="8">
        <v>1</v>
      </c>
      <c r="E820" s="8">
        <v>0</v>
      </c>
      <c r="F820" s="8">
        <v>1</v>
      </c>
      <c r="G820" s="8">
        <v>0</v>
      </c>
      <c r="H820" s="8">
        <v>2</v>
      </c>
      <c r="I820" s="8">
        <v>5</v>
      </c>
      <c r="J820" s="8">
        <v>2</v>
      </c>
      <c r="K820" s="8">
        <v>1</v>
      </c>
      <c r="L820" s="8">
        <v>0</v>
      </c>
      <c r="M820" s="8">
        <v>0</v>
      </c>
      <c r="N820" s="8">
        <v>0</v>
      </c>
      <c r="O820" s="8">
        <v>1</v>
      </c>
      <c r="P820" s="8">
        <v>3</v>
      </c>
      <c r="Q820" s="8">
        <v>1</v>
      </c>
      <c r="R820" s="8">
        <v>1</v>
      </c>
      <c r="S820" s="8">
        <v>0</v>
      </c>
      <c r="T820" s="8">
        <v>1</v>
      </c>
      <c r="U820" s="8">
        <v>1</v>
      </c>
      <c r="V820" s="8">
        <v>2</v>
      </c>
      <c r="W820" s="8">
        <v>0</v>
      </c>
      <c r="X820" s="8">
        <v>2</v>
      </c>
      <c r="Y820" s="8">
        <v>1</v>
      </c>
      <c r="Z820" s="8">
        <v>0</v>
      </c>
      <c r="AA820" s="8">
        <v>0</v>
      </c>
      <c r="AB820" s="8">
        <v>0</v>
      </c>
      <c r="AC820" s="8">
        <v>1</v>
      </c>
      <c r="AD820" s="8">
        <v>0</v>
      </c>
      <c r="AE820" s="8">
        <v>2</v>
      </c>
      <c r="AF820" s="8">
        <v>0</v>
      </c>
      <c r="AG820" s="8">
        <v>0</v>
      </c>
      <c r="AH820" s="8">
        <v>0</v>
      </c>
      <c r="AI820" s="8">
        <v>1</v>
      </c>
      <c r="AJ820" s="8">
        <v>0</v>
      </c>
      <c r="AK820" s="8">
        <v>0</v>
      </c>
      <c r="AL820" s="8">
        <v>0</v>
      </c>
      <c r="AM820" s="8">
        <v>0</v>
      </c>
      <c r="AN820" s="8">
        <v>0</v>
      </c>
      <c r="AO820" s="8">
        <v>1</v>
      </c>
      <c r="AP820" s="8">
        <v>0</v>
      </c>
      <c r="AQ820" s="8">
        <v>0</v>
      </c>
      <c r="AR820" s="8">
        <v>0</v>
      </c>
      <c r="AS820" s="8">
        <v>0</v>
      </c>
      <c r="AT820" s="8">
        <v>0</v>
      </c>
      <c r="AU820" s="8">
        <v>0</v>
      </c>
      <c r="AV820" s="8">
        <v>0</v>
      </c>
      <c r="AW820" s="8">
        <v>0</v>
      </c>
    </row>
    <row r="821" spans="1:49" s="8" customFormat="1" ht="12" customHeight="1" x14ac:dyDescent="0.25">
      <c r="A821" s="48" t="s">
        <v>128</v>
      </c>
      <c r="B821" s="8">
        <v>6</v>
      </c>
      <c r="C821" s="8">
        <v>43</v>
      </c>
      <c r="D821" s="8">
        <v>75</v>
      </c>
      <c r="E821" s="8">
        <v>66</v>
      </c>
      <c r="F821" s="8">
        <v>46</v>
      </c>
      <c r="G821" s="8">
        <v>36</v>
      </c>
      <c r="H821" s="8">
        <v>45</v>
      </c>
      <c r="I821" s="8">
        <v>39</v>
      </c>
      <c r="J821" s="8">
        <v>36</v>
      </c>
      <c r="K821" s="8">
        <v>25</v>
      </c>
      <c r="L821" s="8">
        <v>16</v>
      </c>
      <c r="M821" s="8">
        <v>4</v>
      </c>
      <c r="N821" s="8">
        <v>12</v>
      </c>
      <c r="O821" s="8">
        <v>18</v>
      </c>
      <c r="P821" s="8">
        <v>9</v>
      </c>
      <c r="Q821" s="8">
        <v>4</v>
      </c>
      <c r="R821" s="8">
        <v>0</v>
      </c>
      <c r="S821" s="8">
        <v>2</v>
      </c>
      <c r="T821" s="8">
        <v>0</v>
      </c>
      <c r="U821" s="8">
        <v>0</v>
      </c>
      <c r="V821" s="8">
        <v>1</v>
      </c>
      <c r="W821" s="8">
        <v>0</v>
      </c>
      <c r="X821" s="8">
        <v>0</v>
      </c>
      <c r="Y821" s="8">
        <v>0</v>
      </c>
      <c r="Z821" s="8">
        <v>0</v>
      </c>
      <c r="AA821" s="8">
        <v>1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8">
        <v>0</v>
      </c>
      <c r="AQ821" s="8">
        <v>0</v>
      </c>
      <c r="AR821" s="8">
        <v>0</v>
      </c>
      <c r="AS821" s="8">
        <v>0</v>
      </c>
      <c r="AT821" s="8">
        <v>0</v>
      </c>
      <c r="AU821" s="8">
        <v>0</v>
      </c>
      <c r="AV821" s="8">
        <v>0</v>
      </c>
      <c r="AW821" s="8">
        <v>0</v>
      </c>
    </row>
    <row r="822" spans="1:49" s="8" customFormat="1" ht="12" customHeight="1" x14ac:dyDescent="0.25">
      <c r="A822" s="48" t="s">
        <v>129</v>
      </c>
      <c r="B822" s="8">
        <v>2</v>
      </c>
      <c r="C822" s="8">
        <v>0</v>
      </c>
      <c r="D822" s="8">
        <v>2</v>
      </c>
      <c r="E822" s="8">
        <v>5</v>
      </c>
      <c r="F822" s="8">
        <v>2</v>
      </c>
      <c r="G822" s="8">
        <v>1</v>
      </c>
      <c r="H822" s="8">
        <v>4</v>
      </c>
      <c r="I822" s="8">
        <v>5</v>
      </c>
      <c r="J822" s="8">
        <v>6</v>
      </c>
      <c r="K822" s="8">
        <v>1</v>
      </c>
      <c r="L822" s="8">
        <v>2</v>
      </c>
      <c r="M822" s="8">
        <v>5</v>
      </c>
      <c r="N822" s="8">
        <v>2</v>
      </c>
      <c r="O822" s="8">
        <v>2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  <c r="AK822" s="8">
        <v>0</v>
      </c>
      <c r="AL822" s="8">
        <v>0</v>
      </c>
      <c r="AM822" s="8">
        <v>0</v>
      </c>
      <c r="AN822" s="8">
        <v>0</v>
      </c>
      <c r="AO822" s="8">
        <v>0</v>
      </c>
      <c r="AP822" s="8">
        <v>0</v>
      </c>
      <c r="AQ822" s="8">
        <v>0</v>
      </c>
      <c r="AR822" s="8">
        <v>0</v>
      </c>
      <c r="AS822" s="8">
        <v>0</v>
      </c>
      <c r="AT822" s="8">
        <v>0</v>
      </c>
      <c r="AU822" s="8">
        <v>0</v>
      </c>
      <c r="AV822" s="8">
        <v>0</v>
      </c>
      <c r="AW822" s="8">
        <v>0</v>
      </c>
    </row>
    <row r="823" spans="1:49" s="8" customFormat="1" ht="12" customHeight="1" x14ac:dyDescent="0.25">
      <c r="A823" s="48" t="s">
        <v>130</v>
      </c>
      <c r="B823" s="8">
        <v>10</v>
      </c>
      <c r="C823" s="8">
        <v>48</v>
      </c>
      <c r="D823" s="8">
        <v>37</v>
      </c>
      <c r="E823" s="8">
        <v>41</v>
      </c>
      <c r="F823" s="8">
        <v>33</v>
      </c>
      <c r="G823" s="8">
        <v>41</v>
      </c>
      <c r="H823" s="8">
        <v>24</v>
      </c>
      <c r="I823" s="8">
        <v>24</v>
      </c>
      <c r="J823" s="8">
        <v>12</v>
      </c>
      <c r="K823" s="8">
        <v>15</v>
      </c>
      <c r="L823" s="8">
        <v>5</v>
      </c>
      <c r="M823" s="8">
        <v>5</v>
      </c>
      <c r="N823" s="8">
        <v>10</v>
      </c>
      <c r="O823" s="8">
        <v>14</v>
      </c>
      <c r="P823" s="8">
        <v>12</v>
      </c>
      <c r="Q823" s="8">
        <v>14</v>
      </c>
      <c r="R823" s="8">
        <v>7</v>
      </c>
      <c r="S823" s="8">
        <v>0</v>
      </c>
      <c r="T823" s="8">
        <v>0</v>
      </c>
      <c r="U823" s="8">
        <v>1</v>
      </c>
      <c r="V823" s="8">
        <v>1</v>
      </c>
      <c r="W823" s="8">
        <v>4</v>
      </c>
      <c r="X823" s="8">
        <v>0</v>
      </c>
      <c r="Y823" s="8">
        <v>5</v>
      </c>
      <c r="Z823" s="8">
        <v>1</v>
      </c>
      <c r="AA823" s="8">
        <v>0</v>
      </c>
      <c r="AB823" s="8">
        <v>0</v>
      </c>
      <c r="AC823" s="8">
        <v>1</v>
      </c>
      <c r="AD823" s="8">
        <v>0</v>
      </c>
      <c r="AE823" s="8">
        <v>1</v>
      </c>
      <c r="AF823" s="8">
        <v>0</v>
      </c>
      <c r="AG823" s="8">
        <v>2</v>
      </c>
      <c r="AH823" s="8">
        <v>0</v>
      </c>
      <c r="AI823" s="8">
        <v>0</v>
      </c>
      <c r="AJ823" s="8">
        <v>0</v>
      </c>
      <c r="AK823" s="8">
        <v>0</v>
      </c>
      <c r="AL823" s="8">
        <v>0</v>
      </c>
      <c r="AM823" s="8">
        <v>0</v>
      </c>
      <c r="AN823" s="8">
        <v>0</v>
      </c>
      <c r="AO823" s="8">
        <v>0</v>
      </c>
      <c r="AP823" s="8">
        <v>0</v>
      </c>
      <c r="AQ823" s="8">
        <v>0</v>
      </c>
      <c r="AR823" s="8">
        <v>0</v>
      </c>
      <c r="AS823" s="8">
        <v>0</v>
      </c>
      <c r="AT823" s="8">
        <v>0</v>
      </c>
      <c r="AU823" s="8">
        <v>0</v>
      </c>
      <c r="AV823" s="8">
        <v>0</v>
      </c>
      <c r="AW823" s="8">
        <v>0</v>
      </c>
    </row>
    <row r="824" spans="1:49" s="8" customFormat="1" ht="12" customHeight="1" x14ac:dyDescent="0.25">
      <c r="A824" s="48" t="s">
        <v>131</v>
      </c>
      <c r="B824" s="8">
        <v>12</v>
      </c>
      <c r="C824" s="8">
        <v>39</v>
      </c>
      <c r="D824" s="8">
        <v>49</v>
      </c>
      <c r="E824" s="8">
        <v>69</v>
      </c>
      <c r="F824" s="8">
        <v>64</v>
      </c>
      <c r="G824" s="8">
        <v>46</v>
      </c>
      <c r="H824" s="8">
        <v>37</v>
      </c>
      <c r="I824" s="8">
        <v>35</v>
      </c>
      <c r="J824" s="8">
        <v>31</v>
      </c>
      <c r="K824" s="8">
        <v>20</v>
      </c>
      <c r="L824" s="8">
        <v>16</v>
      </c>
      <c r="M824" s="8">
        <v>24</v>
      </c>
      <c r="N824" s="8">
        <v>18</v>
      </c>
      <c r="O824" s="8">
        <v>12</v>
      </c>
      <c r="P824" s="8">
        <v>9</v>
      </c>
      <c r="Q824" s="8">
        <v>3</v>
      </c>
      <c r="R824" s="8">
        <v>1</v>
      </c>
      <c r="S824" s="8">
        <v>2</v>
      </c>
      <c r="T824" s="8">
        <v>2</v>
      </c>
      <c r="U824" s="8">
        <v>2</v>
      </c>
      <c r="V824" s="8">
        <v>0</v>
      </c>
      <c r="W824" s="8">
        <v>4</v>
      </c>
      <c r="X824" s="8">
        <v>4</v>
      </c>
      <c r="Y824" s="8">
        <v>1</v>
      </c>
      <c r="Z824" s="8">
        <v>1</v>
      </c>
      <c r="AA824" s="8">
        <v>3</v>
      </c>
      <c r="AB824" s="8">
        <v>2</v>
      </c>
      <c r="AC824" s="8">
        <v>1</v>
      </c>
      <c r="AD824" s="8">
        <v>2</v>
      </c>
      <c r="AE824" s="8">
        <v>5</v>
      </c>
      <c r="AF824" s="8">
        <v>2</v>
      </c>
      <c r="AG824" s="8">
        <v>4</v>
      </c>
      <c r="AH824" s="8">
        <v>0</v>
      </c>
      <c r="AI824" s="8">
        <v>7</v>
      </c>
      <c r="AJ824" s="8">
        <v>1</v>
      </c>
      <c r="AK824" s="8">
        <v>0</v>
      </c>
      <c r="AL824" s="8">
        <v>1</v>
      </c>
      <c r="AM824" s="8">
        <v>3</v>
      </c>
      <c r="AN824" s="8">
        <v>1</v>
      </c>
      <c r="AO824" s="8">
        <v>1</v>
      </c>
      <c r="AP824" s="8">
        <v>1</v>
      </c>
      <c r="AQ824" s="8">
        <v>1</v>
      </c>
      <c r="AR824" s="8">
        <v>1</v>
      </c>
      <c r="AS824" s="8">
        <v>0</v>
      </c>
      <c r="AT824" s="8">
        <v>0</v>
      </c>
      <c r="AU824" s="8">
        <v>0</v>
      </c>
      <c r="AV824" s="8">
        <v>0</v>
      </c>
      <c r="AW824" s="8">
        <v>0</v>
      </c>
    </row>
    <row r="825" spans="1:49" s="8" customFormat="1" ht="12" customHeight="1" x14ac:dyDescent="0.25">
      <c r="A825" s="48" t="s">
        <v>132</v>
      </c>
      <c r="B825" s="8">
        <v>4</v>
      </c>
      <c r="C825" s="8">
        <v>19</v>
      </c>
      <c r="D825" s="8">
        <v>6</v>
      </c>
      <c r="E825" s="8">
        <v>10</v>
      </c>
      <c r="F825" s="8">
        <v>11</v>
      </c>
      <c r="G825" s="8">
        <v>12</v>
      </c>
      <c r="H825" s="8">
        <v>12</v>
      </c>
      <c r="I825" s="8">
        <v>4</v>
      </c>
      <c r="J825" s="8">
        <v>4</v>
      </c>
      <c r="K825" s="8">
        <v>8</v>
      </c>
      <c r="L825" s="8">
        <v>7</v>
      </c>
      <c r="M825" s="8">
        <v>1</v>
      </c>
      <c r="N825" s="8">
        <v>0</v>
      </c>
      <c r="O825" s="8">
        <v>1</v>
      </c>
      <c r="P825" s="8">
        <v>3</v>
      </c>
      <c r="Q825" s="8">
        <v>7</v>
      </c>
      <c r="R825" s="8">
        <v>4</v>
      </c>
      <c r="S825" s="8">
        <v>1</v>
      </c>
      <c r="T825" s="8">
        <v>2</v>
      </c>
      <c r="U825" s="8">
        <v>1</v>
      </c>
      <c r="V825" s="8">
        <v>1</v>
      </c>
      <c r="W825" s="8">
        <v>0</v>
      </c>
      <c r="X825" s="8">
        <v>2</v>
      </c>
      <c r="Y825" s="8">
        <v>0</v>
      </c>
      <c r="Z825" s="8">
        <v>0</v>
      </c>
      <c r="AA825" s="8">
        <v>1</v>
      </c>
      <c r="AB825" s="8">
        <v>0</v>
      </c>
      <c r="AC825" s="8">
        <v>1</v>
      </c>
      <c r="AD825" s="8">
        <v>1</v>
      </c>
      <c r="AE825" s="8">
        <v>0</v>
      </c>
      <c r="AF825" s="8">
        <v>0</v>
      </c>
      <c r="AG825" s="8">
        <v>1</v>
      </c>
      <c r="AH825" s="8">
        <v>0</v>
      </c>
      <c r="AI825" s="8">
        <v>0</v>
      </c>
      <c r="AJ825" s="8">
        <v>0</v>
      </c>
      <c r="AK825" s="8">
        <v>0</v>
      </c>
      <c r="AL825" s="8">
        <v>0</v>
      </c>
      <c r="AM825" s="8">
        <v>1</v>
      </c>
      <c r="AN825" s="8">
        <v>0</v>
      </c>
      <c r="AO825" s="8">
        <v>0</v>
      </c>
      <c r="AP825" s="8">
        <v>1</v>
      </c>
      <c r="AQ825" s="8">
        <v>0</v>
      </c>
      <c r="AR825" s="8">
        <v>0</v>
      </c>
      <c r="AS825" s="8">
        <v>0</v>
      </c>
      <c r="AT825" s="8">
        <v>0</v>
      </c>
      <c r="AU825" s="8">
        <v>0</v>
      </c>
      <c r="AV825" s="8">
        <v>0</v>
      </c>
      <c r="AW825" s="8">
        <v>0</v>
      </c>
    </row>
    <row r="826" spans="1:49" s="8" customFormat="1" ht="12" customHeight="1" x14ac:dyDescent="0.25">
      <c r="A826" s="48" t="s">
        <v>133</v>
      </c>
      <c r="B826" s="8">
        <v>0</v>
      </c>
      <c r="C826" s="8">
        <v>5</v>
      </c>
      <c r="D826" s="8">
        <v>0</v>
      </c>
      <c r="E826" s="8">
        <v>0</v>
      </c>
      <c r="F826" s="8">
        <v>3</v>
      </c>
      <c r="G826" s="8">
        <v>0</v>
      </c>
      <c r="H826" s="8">
        <v>0</v>
      </c>
      <c r="I826" s="8">
        <v>4</v>
      </c>
      <c r="J826" s="8">
        <v>11</v>
      </c>
      <c r="K826" s="8">
        <v>0</v>
      </c>
      <c r="L826" s="8">
        <v>0</v>
      </c>
      <c r="M826" s="8">
        <v>0</v>
      </c>
      <c r="N826" s="8">
        <v>3</v>
      </c>
      <c r="O826" s="8">
        <v>0</v>
      </c>
      <c r="P826" s="8">
        <v>0</v>
      </c>
      <c r="Q826" s="8">
        <v>0</v>
      </c>
      <c r="R826" s="8">
        <v>0</v>
      </c>
      <c r="S826" s="8">
        <v>2</v>
      </c>
      <c r="T826" s="8">
        <v>2</v>
      </c>
      <c r="U826" s="8">
        <v>0</v>
      </c>
      <c r="V826" s="8">
        <v>1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1</v>
      </c>
      <c r="AE826" s="8">
        <v>0</v>
      </c>
      <c r="AF826" s="8">
        <v>0</v>
      </c>
      <c r="AG826" s="8">
        <v>0</v>
      </c>
      <c r="AH826" s="8">
        <v>0</v>
      </c>
      <c r="AI826" s="8">
        <v>0</v>
      </c>
      <c r="AJ826" s="8">
        <v>0</v>
      </c>
      <c r="AK826" s="8">
        <v>0</v>
      </c>
      <c r="AL826" s="8">
        <v>0</v>
      </c>
      <c r="AM826" s="8">
        <v>0</v>
      </c>
      <c r="AN826" s="8">
        <v>0</v>
      </c>
      <c r="AO826" s="8">
        <v>0</v>
      </c>
      <c r="AP826" s="8">
        <v>0</v>
      </c>
      <c r="AQ826" s="8">
        <v>0</v>
      </c>
      <c r="AR826" s="8">
        <v>0</v>
      </c>
      <c r="AS826" s="8">
        <v>0</v>
      </c>
      <c r="AT826" s="8">
        <v>0</v>
      </c>
      <c r="AU826" s="8">
        <v>0</v>
      </c>
      <c r="AV826" s="8">
        <v>0</v>
      </c>
      <c r="AW826" s="8">
        <v>0</v>
      </c>
    </row>
    <row r="827" spans="1:49" s="8" customFormat="1" ht="12" customHeight="1" x14ac:dyDescent="0.25">
      <c r="A827" s="48" t="s">
        <v>134</v>
      </c>
      <c r="B827" s="8">
        <v>0</v>
      </c>
      <c r="C827" s="8">
        <v>0</v>
      </c>
      <c r="D827" s="8">
        <v>0</v>
      </c>
      <c r="E827" s="8">
        <v>0</v>
      </c>
      <c r="F827" s="8">
        <v>2</v>
      </c>
      <c r="G827" s="8">
        <v>1</v>
      </c>
      <c r="H827" s="8">
        <v>0</v>
      </c>
      <c r="I827" s="8">
        <v>0</v>
      </c>
      <c r="J827" s="8">
        <v>0</v>
      </c>
      <c r="K827" s="8">
        <v>1</v>
      </c>
      <c r="L827" s="8">
        <v>0</v>
      </c>
      <c r="M827" s="8">
        <v>0</v>
      </c>
      <c r="N827" s="8">
        <v>0</v>
      </c>
      <c r="O827" s="8">
        <v>0</v>
      </c>
      <c r="P827" s="8">
        <v>2</v>
      </c>
      <c r="Q827" s="8">
        <v>0</v>
      </c>
      <c r="R827" s="8">
        <v>1</v>
      </c>
      <c r="S827" s="8">
        <v>0</v>
      </c>
      <c r="T827" s="8">
        <v>2</v>
      </c>
      <c r="U827" s="8">
        <v>1</v>
      </c>
      <c r="V827" s="8">
        <v>2</v>
      </c>
      <c r="W827" s="8">
        <v>1</v>
      </c>
      <c r="X827" s="8">
        <v>0</v>
      </c>
      <c r="Y827" s="8">
        <v>2</v>
      </c>
      <c r="Z827" s="8">
        <v>0</v>
      </c>
      <c r="AA827" s="8">
        <v>2</v>
      </c>
      <c r="AB827" s="8">
        <v>3</v>
      </c>
      <c r="AC827" s="8">
        <v>2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  <c r="AK827" s="8">
        <v>0</v>
      </c>
      <c r="AL827" s="8">
        <v>0</v>
      </c>
      <c r="AM827" s="8">
        <v>0</v>
      </c>
      <c r="AN827" s="8">
        <v>0</v>
      </c>
      <c r="AO827" s="8">
        <v>0</v>
      </c>
      <c r="AP827" s="8">
        <v>0</v>
      </c>
      <c r="AQ827" s="8">
        <v>0</v>
      </c>
      <c r="AR827" s="8">
        <v>0</v>
      </c>
      <c r="AS827" s="8">
        <v>0</v>
      </c>
      <c r="AT827" s="8">
        <v>0</v>
      </c>
      <c r="AU827" s="8">
        <v>0</v>
      </c>
      <c r="AV827" s="8">
        <v>0</v>
      </c>
      <c r="AW827" s="8">
        <v>0</v>
      </c>
    </row>
    <row r="828" spans="1:49" s="8" customFormat="1" ht="12" customHeight="1" x14ac:dyDescent="0.25">
      <c r="A828" s="48" t="s">
        <v>135</v>
      </c>
      <c r="B828" s="8">
        <v>40</v>
      </c>
      <c r="C828" s="8">
        <v>86</v>
      </c>
      <c r="D828" s="8">
        <v>65</v>
      </c>
      <c r="E828" s="8">
        <v>76</v>
      </c>
      <c r="F828" s="8">
        <v>96</v>
      </c>
      <c r="G828" s="8">
        <v>116</v>
      </c>
      <c r="H828" s="8">
        <v>107</v>
      </c>
      <c r="I828" s="8">
        <v>41</v>
      </c>
      <c r="J828" s="8">
        <v>7</v>
      </c>
      <c r="K828" s="8">
        <v>27</v>
      </c>
      <c r="L828" s="8">
        <v>27</v>
      </c>
      <c r="M828" s="8">
        <v>45</v>
      </c>
      <c r="N828" s="8">
        <v>96</v>
      </c>
      <c r="O828" s="8">
        <v>101</v>
      </c>
      <c r="P828" s="8">
        <v>70</v>
      </c>
      <c r="Q828" s="8">
        <v>143</v>
      </c>
      <c r="R828" s="8">
        <v>180</v>
      </c>
      <c r="S828" s="8">
        <v>170</v>
      </c>
      <c r="T828" s="8">
        <v>101</v>
      </c>
      <c r="U828" s="8">
        <v>70</v>
      </c>
      <c r="V828" s="8">
        <v>34</v>
      </c>
      <c r="W828" s="8">
        <v>41</v>
      </c>
      <c r="X828" s="8">
        <v>38</v>
      </c>
      <c r="Y828" s="8">
        <v>7</v>
      </c>
      <c r="Z828" s="8">
        <v>11</v>
      </c>
      <c r="AA828" s="8">
        <v>5</v>
      </c>
      <c r="AB828" s="8">
        <v>8</v>
      </c>
      <c r="AC828" s="8">
        <v>9</v>
      </c>
      <c r="AD828" s="8">
        <v>8</v>
      </c>
      <c r="AE828" s="8">
        <v>15</v>
      </c>
      <c r="AF828" s="8">
        <v>11</v>
      </c>
      <c r="AG828" s="8">
        <v>5</v>
      </c>
      <c r="AH828" s="8">
        <v>5</v>
      </c>
      <c r="AI828" s="8">
        <v>1</v>
      </c>
      <c r="AJ828" s="8">
        <v>5</v>
      </c>
      <c r="AK828" s="8">
        <v>1</v>
      </c>
      <c r="AL828" s="8">
        <v>0</v>
      </c>
      <c r="AM828" s="8">
        <v>0</v>
      </c>
      <c r="AN828" s="8">
        <v>0</v>
      </c>
      <c r="AO828" s="8">
        <v>0</v>
      </c>
      <c r="AP828" s="8">
        <v>0</v>
      </c>
      <c r="AQ828" s="8">
        <v>0</v>
      </c>
      <c r="AR828" s="8">
        <v>0</v>
      </c>
      <c r="AS828" s="8">
        <v>0</v>
      </c>
      <c r="AT828" s="8">
        <v>0</v>
      </c>
      <c r="AU828" s="8">
        <v>0</v>
      </c>
      <c r="AV828" s="8">
        <v>0</v>
      </c>
      <c r="AW828" s="8">
        <v>0</v>
      </c>
    </row>
    <row r="829" spans="1:49" s="8" customFormat="1" ht="12" customHeight="1" x14ac:dyDescent="0.25">
      <c r="A829" s="48" t="s">
        <v>136</v>
      </c>
      <c r="B829" s="8">
        <v>4</v>
      </c>
      <c r="C829" s="8">
        <v>0</v>
      </c>
      <c r="D829" s="8">
        <v>2</v>
      </c>
      <c r="E829" s="8">
        <v>9</v>
      </c>
      <c r="F829" s="8">
        <v>20</v>
      </c>
      <c r="G829" s="8">
        <v>11</v>
      </c>
      <c r="H829" s="8">
        <v>6</v>
      </c>
      <c r="I829" s="8">
        <v>13</v>
      </c>
      <c r="J829" s="8">
        <v>3</v>
      </c>
      <c r="K829" s="8">
        <v>10</v>
      </c>
      <c r="L829" s="8">
        <v>3</v>
      </c>
      <c r="M829" s="8">
        <v>7</v>
      </c>
      <c r="N829" s="8">
        <v>3</v>
      </c>
      <c r="O829" s="8">
        <v>6</v>
      </c>
      <c r="P829" s="8">
        <v>5</v>
      </c>
      <c r="Q829" s="8">
        <v>33</v>
      </c>
      <c r="R829" s="8">
        <v>3</v>
      </c>
      <c r="S829" s="8">
        <v>1</v>
      </c>
      <c r="T829" s="8">
        <v>0</v>
      </c>
      <c r="U829" s="8">
        <v>6</v>
      </c>
      <c r="V829" s="8">
        <v>5</v>
      </c>
      <c r="W829" s="8">
        <v>9</v>
      </c>
      <c r="X829" s="8">
        <v>6</v>
      </c>
      <c r="Y829" s="8">
        <v>9</v>
      </c>
      <c r="Z829" s="8">
        <v>9</v>
      </c>
      <c r="AA829" s="8">
        <v>3</v>
      </c>
      <c r="AB829" s="8">
        <v>4</v>
      </c>
      <c r="AC829" s="8">
        <v>7</v>
      </c>
      <c r="AD829" s="8">
        <v>13</v>
      </c>
      <c r="AE829" s="8">
        <v>21</v>
      </c>
      <c r="AF829" s="8">
        <v>16</v>
      </c>
      <c r="AG829" s="8">
        <v>14</v>
      </c>
      <c r="AH829" s="8">
        <v>10</v>
      </c>
      <c r="AI829" s="8">
        <v>5</v>
      </c>
      <c r="AJ829" s="8">
        <v>1</v>
      </c>
      <c r="AK829" s="8">
        <v>4</v>
      </c>
      <c r="AL829" s="8">
        <v>0</v>
      </c>
      <c r="AM829" s="8">
        <v>0</v>
      </c>
      <c r="AN829" s="8">
        <v>0</v>
      </c>
      <c r="AO829" s="8">
        <v>0</v>
      </c>
      <c r="AP829" s="8">
        <v>0</v>
      </c>
      <c r="AQ829" s="8">
        <v>0</v>
      </c>
      <c r="AR829" s="8">
        <v>0</v>
      </c>
      <c r="AS829" s="8">
        <v>0</v>
      </c>
      <c r="AT829" s="8">
        <v>0</v>
      </c>
      <c r="AU829" s="8">
        <v>0</v>
      </c>
      <c r="AV829" s="8">
        <v>0</v>
      </c>
      <c r="AW829" s="8">
        <v>0</v>
      </c>
    </row>
    <row r="830" spans="1:49" s="8" customFormat="1" ht="12" customHeight="1" x14ac:dyDescent="0.25">
      <c r="A830" s="48" t="s">
        <v>137</v>
      </c>
      <c r="B830" s="8">
        <v>0</v>
      </c>
      <c r="C830" s="8">
        <v>8</v>
      </c>
      <c r="D830" s="8">
        <v>5</v>
      </c>
      <c r="E830" s="8">
        <v>4</v>
      </c>
      <c r="F830" s="8">
        <v>3</v>
      </c>
      <c r="G830" s="8">
        <v>5</v>
      </c>
      <c r="H830" s="8">
        <v>7</v>
      </c>
      <c r="I830" s="8">
        <v>6</v>
      </c>
      <c r="J830" s="8">
        <v>8</v>
      </c>
      <c r="K830" s="8">
        <v>4</v>
      </c>
      <c r="L830" s="8">
        <v>0</v>
      </c>
      <c r="M830" s="8">
        <v>4</v>
      </c>
      <c r="N830" s="8">
        <v>12</v>
      </c>
      <c r="O830" s="8">
        <v>8</v>
      </c>
      <c r="P830" s="8">
        <v>8</v>
      </c>
      <c r="Q830" s="8">
        <v>1</v>
      </c>
      <c r="R830" s="8">
        <v>3</v>
      </c>
      <c r="S830" s="8">
        <v>4</v>
      </c>
      <c r="T830" s="8">
        <v>3</v>
      </c>
      <c r="U830" s="8">
        <v>5</v>
      </c>
      <c r="V830" s="8">
        <v>2</v>
      </c>
      <c r="W830" s="8">
        <v>6</v>
      </c>
      <c r="X830" s="8">
        <v>11</v>
      </c>
      <c r="Y830" s="8">
        <v>1</v>
      </c>
      <c r="Z830" s="8">
        <v>3</v>
      </c>
      <c r="AA830" s="8">
        <v>1</v>
      </c>
      <c r="AB830" s="8">
        <v>0</v>
      </c>
      <c r="AC830" s="8">
        <v>1</v>
      </c>
      <c r="AD830" s="8">
        <v>1</v>
      </c>
      <c r="AE830" s="8">
        <v>1</v>
      </c>
      <c r="AF830" s="8">
        <v>5</v>
      </c>
      <c r="AG830" s="8">
        <v>2</v>
      </c>
      <c r="AH830" s="8">
        <v>0</v>
      </c>
      <c r="AI830" s="8">
        <v>3</v>
      </c>
      <c r="AJ830" s="8">
        <v>1</v>
      </c>
      <c r="AK830" s="8">
        <v>1</v>
      </c>
      <c r="AL830" s="8">
        <v>0</v>
      </c>
      <c r="AM830" s="8">
        <v>0</v>
      </c>
      <c r="AN830" s="8">
        <v>0</v>
      </c>
      <c r="AO830" s="8">
        <v>0</v>
      </c>
      <c r="AP830" s="8">
        <v>0</v>
      </c>
      <c r="AQ830" s="8">
        <v>0</v>
      </c>
      <c r="AR830" s="8">
        <v>0</v>
      </c>
      <c r="AS830" s="8">
        <v>0</v>
      </c>
      <c r="AT830" s="8">
        <v>0</v>
      </c>
      <c r="AU830" s="8">
        <v>0</v>
      </c>
      <c r="AV830" s="8">
        <v>0</v>
      </c>
      <c r="AW830" s="8">
        <v>0</v>
      </c>
    </row>
    <row r="831" spans="1:49" s="8" customFormat="1" ht="12" customHeight="1" x14ac:dyDescent="0.25">
      <c r="A831" s="48" t="s">
        <v>138</v>
      </c>
      <c r="B831" s="8">
        <v>9</v>
      </c>
      <c r="C831" s="8">
        <v>18</v>
      </c>
      <c r="D831" s="8">
        <v>36</v>
      </c>
      <c r="E831" s="8">
        <v>31</v>
      </c>
      <c r="F831" s="8">
        <v>31</v>
      </c>
      <c r="G831" s="8">
        <v>22</v>
      </c>
      <c r="H831" s="8">
        <v>20</v>
      </c>
      <c r="I831" s="8">
        <v>30</v>
      </c>
      <c r="J831" s="8">
        <v>56</v>
      </c>
      <c r="K831" s="8">
        <v>55</v>
      </c>
      <c r="L831" s="8">
        <v>66</v>
      </c>
      <c r="M831" s="8">
        <v>74</v>
      </c>
      <c r="N831" s="8">
        <v>41</v>
      </c>
      <c r="O831" s="8">
        <v>42</v>
      </c>
      <c r="P831" s="8">
        <v>26</v>
      </c>
      <c r="Q831" s="8">
        <v>18</v>
      </c>
      <c r="R831" s="8">
        <v>12</v>
      </c>
      <c r="S831" s="8">
        <v>6</v>
      </c>
      <c r="T831" s="8">
        <v>13</v>
      </c>
      <c r="U831" s="8">
        <v>15</v>
      </c>
      <c r="V831" s="8">
        <v>16</v>
      </c>
      <c r="W831" s="8">
        <v>20</v>
      </c>
      <c r="X831" s="8">
        <v>11</v>
      </c>
      <c r="Y831" s="8">
        <v>13</v>
      </c>
      <c r="Z831" s="8">
        <v>22</v>
      </c>
      <c r="AA831" s="8">
        <v>11</v>
      </c>
      <c r="AB831" s="8">
        <v>11</v>
      </c>
      <c r="AC831" s="8">
        <v>8</v>
      </c>
      <c r="AD831" s="8">
        <v>10</v>
      </c>
      <c r="AE831" s="8">
        <v>11</v>
      </c>
      <c r="AF831" s="8">
        <v>13</v>
      </c>
      <c r="AG831" s="8">
        <v>17</v>
      </c>
      <c r="AH831" s="8">
        <v>10</v>
      </c>
      <c r="AI831" s="8">
        <v>5</v>
      </c>
      <c r="AJ831" s="8">
        <v>7</v>
      </c>
      <c r="AK831" s="8">
        <v>3</v>
      </c>
      <c r="AL831" s="8">
        <v>1</v>
      </c>
      <c r="AM831" s="8">
        <v>0</v>
      </c>
      <c r="AN831" s="8">
        <v>0</v>
      </c>
      <c r="AO831" s="8">
        <v>0</v>
      </c>
      <c r="AP831" s="8">
        <v>0</v>
      </c>
      <c r="AQ831" s="8">
        <v>0</v>
      </c>
      <c r="AR831" s="8">
        <v>0</v>
      </c>
      <c r="AS831" s="8">
        <v>0</v>
      </c>
      <c r="AT831" s="8">
        <v>0</v>
      </c>
      <c r="AU831" s="8">
        <v>0</v>
      </c>
      <c r="AV831" s="8">
        <v>0</v>
      </c>
      <c r="AW831" s="8">
        <v>0</v>
      </c>
    </row>
    <row r="832" spans="1:49" s="8" customFormat="1" ht="12" customHeight="1" x14ac:dyDescent="0.25">
      <c r="A832" s="48" t="s">
        <v>139</v>
      </c>
      <c r="B832" s="8">
        <v>0</v>
      </c>
      <c r="C832" s="8">
        <v>8</v>
      </c>
      <c r="D832" s="8">
        <v>10</v>
      </c>
      <c r="E832" s="8">
        <v>13</v>
      </c>
      <c r="F832" s="8">
        <v>10</v>
      </c>
      <c r="G832" s="8">
        <v>6</v>
      </c>
      <c r="H832" s="8">
        <v>3</v>
      </c>
      <c r="I832" s="8">
        <v>7</v>
      </c>
      <c r="J832" s="8">
        <v>4</v>
      </c>
      <c r="K832" s="8">
        <v>5</v>
      </c>
      <c r="L832" s="8">
        <v>8</v>
      </c>
      <c r="M832" s="8">
        <v>12</v>
      </c>
      <c r="N832" s="8">
        <v>1</v>
      </c>
      <c r="O832" s="8">
        <v>1</v>
      </c>
      <c r="P832" s="8">
        <v>4</v>
      </c>
      <c r="Q832" s="8">
        <v>4</v>
      </c>
      <c r="R832" s="8">
        <v>2</v>
      </c>
      <c r="S832" s="8">
        <v>2</v>
      </c>
      <c r="T832" s="8">
        <v>1</v>
      </c>
      <c r="U832" s="8">
        <v>2</v>
      </c>
      <c r="V832" s="8">
        <v>0</v>
      </c>
      <c r="W832" s="8">
        <v>0</v>
      </c>
      <c r="X832" s="8">
        <v>1</v>
      </c>
      <c r="Y832" s="8">
        <v>2</v>
      </c>
      <c r="Z832" s="8">
        <v>2</v>
      </c>
      <c r="AA832" s="8">
        <v>1</v>
      </c>
      <c r="AB832" s="8">
        <v>1</v>
      </c>
      <c r="AC832" s="8">
        <v>1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8">
        <v>0</v>
      </c>
      <c r="AK832" s="8">
        <v>0</v>
      </c>
      <c r="AL832" s="8">
        <v>0</v>
      </c>
      <c r="AM832" s="8">
        <v>0</v>
      </c>
      <c r="AN832" s="8">
        <v>0</v>
      </c>
      <c r="AO832" s="8">
        <v>0</v>
      </c>
      <c r="AP832" s="8">
        <v>0</v>
      </c>
      <c r="AQ832" s="8">
        <v>0</v>
      </c>
      <c r="AR832" s="8">
        <v>0</v>
      </c>
      <c r="AS832" s="8">
        <v>0</v>
      </c>
      <c r="AT832" s="8">
        <v>0</v>
      </c>
      <c r="AU832" s="8">
        <v>0</v>
      </c>
      <c r="AV832" s="8">
        <v>0</v>
      </c>
      <c r="AW832" s="8">
        <v>0</v>
      </c>
    </row>
    <row r="833" spans="1:49" s="8" customFormat="1" ht="12" customHeight="1" x14ac:dyDescent="0.25">
      <c r="A833" s="48" t="s">
        <v>140</v>
      </c>
      <c r="B833" s="8">
        <v>1</v>
      </c>
      <c r="C833" s="8">
        <v>6</v>
      </c>
      <c r="D833" s="8">
        <v>4</v>
      </c>
      <c r="E833" s="8">
        <v>2</v>
      </c>
      <c r="F833" s="8">
        <v>8</v>
      </c>
      <c r="G833" s="8">
        <v>5</v>
      </c>
      <c r="H833" s="8">
        <v>2</v>
      </c>
      <c r="I833" s="8">
        <v>6</v>
      </c>
      <c r="J833" s="8">
        <v>4</v>
      </c>
      <c r="K833" s="8">
        <v>8</v>
      </c>
      <c r="L833" s="8">
        <v>4</v>
      </c>
      <c r="M833" s="8">
        <v>9</v>
      </c>
      <c r="N833" s="8">
        <v>7</v>
      </c>
      <c r="O833" s="8">
        <v>8</v>
      </c>
      <c r="P833" s="8">
        <v>12</v>
      </c>
      <c r="Q833" s="8">
        <v>6</v>
      </c>
      <c r="R833" s="8">
        <v>5</v>
      </c>
      <c r="S833" s="8">
        <v>2</v>
      </c>
      <c r="T833" s="8">
        <v>4</v>
      </c>
      <c r="U833" s="8">
        <v>2</v>
      </c>
      <c r="V833" s="8">
        <v>3</v>
      </c>
      <c r="W833" s="8">
        <v>1</v>
      </c>
      <c r="X833" s="8">
        <v>3</v>
      </c>
      <c r="Y833" s="8">
        <v>5</v>
      </c>
      <c r="Z833" s="8">
        <v>27</v>
      </c>
      <c r="AA833" s="8">
        <v>20</v>
      </c>
      <c r="AB833" s="8">
        <v>12</v>
      </c>
      <c r="AC833" s="8">
        <v>20</v>
      </c>
      <c r="AD833" s="8">
        <v>14</v>
      </c>
      <c r="AE833" s="8">
        <v>19</v>
      </c>
      <c r="AF833" s="8">
        <v>14</v>
      </c>
      <c r="AG833" s="8">
        <v>10</v>
      </c>
      <c r="AH833" s="8">
        <v>3</v>
      </c>
      <c r="AI833" s="8">
        <v>0</v>
      </c>
      <c r="AJ833" s="8">
        <v>4</v>
      </c>
      <c r="AK833" s="8">
        <v>2</v>
      </c>
      <c r="AL833" s="8">
        <v>0</v>
      </c>
      <c r="AM833" s="8">
        <v>0</v>
      </c>
      <c r="AN833" s="8">
        <v>0</v>
      </c>
      <c r="AO833" s="8">
        <v>0</v>
      </c>
      <c r="AP833" s="8">
        <v>0</v>
      </c>
      <c r="AQ833" s="8">
        <v>0</v>
      </c>
      <c r="AR833" s="8">
        <v>0</v>
      </c>
      <c r="AS833" s="8">
        <v>0</v>
      </c>
      <c r="AT833" s="8">
        <v>0</v>
      </c>
      <c r="AU833" s="8">
        <v>0</v>
      </c>
      <c r="AV833" s="8">
        <v>0</v>
      </c>
      <c r="AW833" s="8">
        <v>0</v>
      </c>
    </row>
    <row r="834" spans="1:49" s="8" customFormat="1" ht="12" customHeight="1" x14ac:dyDescent="0.25">
      <c r="A834" s="48" t="s">
        <v>141</v>
      </c>
      <c r="B834" s="8">
        <v>0</v>
      </c>
      <c r="C834" s="8">
        <v>0</v>
      </c>
      <c r="D834" s="8">
        <v>0</v>
      </c>
      <c r="E834" s="8">
        <v>0</v>
      </c>
      <c r="F834" s="8">
        <v>0</v>
      </c>
      <c r="G834" s="8">
        <v>0</v>
      </c>
      <c r="H834" s="8">
        <v>0</v>
      </c>
      <c r="I834" s="8">
        <v>0</v>
      </c>
      <c r="J834" s="8">
        <v>0</v>
      </c>
      <c r="K834" s="8">
        <v>0</v>
      </c>
      <c r="L834" s="8">
        <v>0</v>
      </c>
      <c r="M834" s="8">
        <v>1</v>
      </c>
      <c r="N834" s="8">
        <v>1</v>
      </c>
      <c r="O834" s="8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  <c r="AK834" s="8">
        <v>0</v>
      </c>
      <c r="AL834" s="8">
        <v>0</v>
      </c>
      <c r="AM834" s="8">
        <v>0</v>
      </c>
      <c r="AN834" s="8">
        <v>0</v>
      </c>
      <c r="AO834" s="8">
        <v>0</v>
      </c>
      <c r="AP834" s="8">
        <v>0</v>
      </c>
      <c r="AQ834" s="8">
        <v>0</v>
      </c>
      <c r="AR834" s="8">
        <v>0</v>
      </c>
      <c r="AS834" s="8">
        <v>0</v>
      </c>
      <c r="AT834" s="8">
        <v>0</v>
      </c>
      <c r="AU834" s="8">
        <v>0</v>
      </c>
      <c r="AV834" s="8">
        <v>0</v>
      </c>
      <c r="AW834" s="8">
        <v>0</v>
      </c>
    </row>
    <row r="835" spans="1:49" s="8" customFormat="1" ht="12" customHeight="1" x14ac:dyDescent="0.25">
      <c r="A835" s="48" t="s">
        <v>142</v>
      </c>
      <c r="B835" s="8">
        <v>2</v>
      </c>
      <c r="C835" s="8">
        <v>14</v>
      </c>
      <c r="D835" s="8">
        <v>13</v>
      </c>
      <c r="E835" s="8">
        <v>28</v>
      </c>
      <c r="F835" s="8">
        <v>8</v>
      </c>
      <c r="G835" s="8">
        <v>14</v>
      </c>
      <c r="H835" s="8">
        <v>22</v>
      </c>
      <c r="I835" s="8">
        <v>12</v>
      </c>
      <c r="J835" s="8">
        <v>4</v>
      </c>
      <c r="K835" s="8">
        <v>10</v>
      </c>
      <c r="L835" s="8">
        <v>2</v>
      </c>
      <c r="M835" s="8">
        <v>5</v>
      </c>
      <c r="N835" s="8">
        <v>4</v>
      </c>
      <c r="O835" s="8">
        <v>1</v>
      </c>
      <c r="P835" s="8">
        <v>3</v>
      </c>
      <c r="Q835" s="8">
        <v>6</v>
      </c>
      <c r="R835" s="8">
        <v>14</v>
      </c>
      <c r="S835" s="8">
        <v>3</v>
      </c>
      <c r="T835" s="8">
        <v>6</v>
      </c>
      <c r="U835" s="8">
        <v>6</v>
      </c>
      <c r="V835" s="8">
        <v>6</v>
      </c>
      <c r="W835" s="8">
        <v>2</v>
      </c>
      <c r="X835" s="8">
        <v>1</v>
      </c>
      <c r="Y835" s="8">
        <v>3</v>
      </c>
      <c r="Z835" s="8">
        <v>1</v>
      </c>
      <c r="AA835" s="8">
        <v>0</v>
      </c>
      <c r="AB835" s="8">
        <v>0</v>
      </c>
      <c r="AC835" s="8">
        <v>0</v>
      </c>
      <c r="AD835" s="8">
        <v>2</v>
      </c>
      <c r="AE835" s="8">
        <v>0</v>
      </c>
      <c r="AF835" s="8">
        <v>3</v>
      </c>
      <c r="AG835" s="8">
        <v>0</v>
      </c>
      <c r="AH835" s="8">
        <v>8</v>
      </c>
      <c r="AI835" s="8">
        <v>1</v>
      </c>
      <c r="AJ835" s="8">
        <v>0</v>
      </c>
      <c r="AK835" s="8">
        <v>0</v>
      </c>
      <c r="AL835" s="8">
        <v>0</v>
      </c>
      <c r="AM835" s="8">
        <v>0</v>
      </c>
      <c r="AN835" s="8">
        <v>0</v>
      </c>
      <c r="AO835" s="8">
        <v>0</v>
      </c>
      <c r="AP835" s="8">
        <v>0</v>
      </c>
      <c r="AQ835" s="8">
        <v>1</v>
      </c>
      <c r="AR835" s="8">
        <v>0</v>
      </c>
      <c r="AS835" s="8">
        <v>1</v>
      </c>
      <c r="AT835" s="8">
        <v>0</v>
      </c>
      <c r="AU835" s="8">
        <v>0</v>
      </c>
      <c r="AV835" s="8">
        <v>0</v>
      </c>
      <c r="AW835" s="8">
        <v>0</v>
      </c>
    </row>
    <row r="836" spans="1:49" s="8" customFormat="1" ht="12" customHeight="1" x14ac:dyDescent="0.25">
      <c r="A836" s="48" t="s">
        <v>143</v>
      </c>
      <c r="B836" s="8">
        <v>5</v>
      </c>
      <c r="C836" s="8">
        <v>8</v>
      </c>
      <c r="D836" s="8">
        <v>5</v>
      </c>
      <c r="E836" s="8">
        <v>3</v>
      </c>
      <c r="F836" s="8">
        <v>0</v>
      </c>
      <c r="G836" s="8">
        <v>3</v>
      </c>
      <c r="H836" s="8">
        <v>4</v>
      </c>
      <c r="I836" s="8">
        <v>6</v>
      </c>
      <c r="J836" s="8">
        <v>9</v>
      </c>
      <c r="K836" s="8">
        <v>2</v>
      </c>
      <c r="L836" s="8">
        <v>4</v>
      </c>
      <c r="M836" s="8">
        <v>10</v>
      </c>
      <c r="N836" s="8">
        <v>5</v>
      </c>
      <c r="O836" s="8">
        <v>8</v>
      </c>
      <c r="P836" s="8">
        <v>1</v>
      </c>
      <c r="Q836" s="8">
        <v>1</v>
      </c>
      <c r="R836" s="8">
        <v>2</v>
      </c>
      <c r="S836" s="8">
        <v>2</v>
      </c>
      <c r="T836" s="8">
        <v>3</v>
      </c>
      <c r="U836" s="8">
        <v>2</v>
      </c>
      <c r="V836" s="8">
        <v>3</v>
      </c>
      <c r="W836" s="8">
        <v>3</v>
      </c>
      <c r="X836" s="8">
        <v>3</v>
      </c>
      <c r="Y836" s="8">
        <v>4</v>
      </c>
      <c r="Z836" s="8">
        <v>1</v>
      </c>
      <c r="AA836" s="8">
        <v>2</v>
      </c>
      <c r="AB836" s="8">
        <v>2</v>
      </c>
      <c r="AC836" s="8">
        <v>0</v>
      </c>
      <c r="AD836" s="8">
        <v>4</v>
      </c>
      <c r="AE836" s="8">
        <v>7</v>
      </c>
      <c r="AF836" s="8">
        <v>7</v>
      </c>
      <c r="AG836" s="8">
        <v>0</v>
      </c>
      <c r="AH836" s="8">
        <v>1</v>
      </c>
      <c r="AI836" s="8">
        <v>0</v>
      </c>
      <c r="AJ836" s="8">
        <v>2</v>
      </c>
      <c r="AK836" s="8">
        <v>0</v>
      </c>
      <c r="AL836" s="8">
        <v>0</v>
      </c>
      <c r="AM836" s="8">
        <v>0</v>
      </c>
      <c r="AN836" s="8">
        <v>1</v>
      </c>
      <c r="AO836" s="8">
        <v>0</v>
      </c>
      <c r="AP836" s="8">
        <v>0</v>
      </c>
      <c r="AQ836" s="8">
        <v>0</v>
      </c>
      <c r="AR836" s="8">
        <v>0</v>
      </c>
      <c r="AS836" s="8">
        <v>0</v>
      </c>
      <c r="AT836" s="8">
        <v>0</v>
      </c>
      <c r="AU836" s="8">
        <v>0</v>
      </c>
      <c r="AV836" s="8">
        <v>0</v>
      </c>
      <c r="AW836" s="8">
        <v>0</v>
      </c>
    </row>
    <row r="837" spans="1:49" s="8" customFormat="1" ht="12" customHeight="1" x14ac:dyDescent="0.25">
      <c r="A837" s="48" t="s">
        <v>144</v>
      </c>
      <c r="B837" s="8">
        <v>20</v>
      </c>
      <c r="C837" s="8">
        <v>10</v>
      </c>
      <c r="D837" s="8">
        <v>12</v>
      </c>
      <c r="E837" s="8">
        <v>17</v>
      </c>
      <c r="F837" s="8">
        <v>18</v>
      </c>
      <c r="G837" s="8">
        <v>12</v>
      </c>
      <c r="H837" s="8">
        <v>11</v>
      </c>
      <c r="I837" s="8">
        <v>12</v>
      </c>
      <c r="J837" s="8">
        <v>16</v>
      </c>
      <c r="K837" s="8">
        <v>7</v>
      </c>
      <c r="L837" s="8">
        <v>10</v>
      </c>
      <c r="M837" s="8">
        <v>12</v>
      </c>
      <c r="N837" s="8">
        <v>7</v>
      </c>
      <c r="O837" s="8">
        <v>0</v>
      </c>
      <c r="P837" s="8">
        <v>0</v>
      </c>
      <c r="Q837" s="8">
        <v>1</v>
      </c>
      <c r="R837" s="8">
        <v>0</v>
      </c>
      <c r="S837" s="8">
        <v>1</v>
      </c>
      <c r="T837" s="8">
        <v>7</v>
      </c>
      <c r="U837" s="8">
        <v>3</v>
      </c>
      <c r="V837" s="8">
        <v>3</v>
      </c>
      <c r="W837" s="8">
        <v>0</v>
      </c>
      <c r="X837" s="8">
        <v>4</v>
      </c>
      <c r="Y837" s="8">
        <v>1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8">
        <v>0</v>
      </c>
      <c r="AK837" s="8">
        <v>0</v>
      </c>
      <c r="AL837" s="8">
        <v>0</v>
      </c>
      <c r="AM837" s="8">
        <v>0</v>
      </c>
      <c r="AN837" s="8">
        <v>0</v>
      </c>
      <c r="AO837" s="8">
        <v>0</v>
      </c>
      <c r="AP837" s="8">
        <v>0</v>
      </c>
      <c r="AQ837" s="8">
        <v>0</v>
      </c>
      <c r="AR837" s="8">
        <v>0</v>
      </c>
      <c r="AS837" s="8">
        <v>0</v>
      </c>
      <c r="AT837" s="8">
        <v>0</v>
      </c>
      <c r="AU837" s="8">
        <v>0</v>
      </c>
      <c r="AV837" s="8">
        <v>0</v>
      </c>
      <c r="AW837" s="8">
        <v>0</v>
      </c>
    </row>
    <row r="838" spans="1:49" s="8" customFormat="1" ht="12" customHeight="1" x14ac:dyDescent="0.25">
      <c r="A838" s="48" t="s">
        <v>145</v>
      </c>
      <c r="B838" s="8">
        <v>0</v>
      </c>
      <c r="C838" s="8">
        <v>13</v>
      </c>
      <c r="D838" s="8">
        <v>20</v>
      </c>
      <c r="E838" s="8">
        <v>12</v>
      </c>
      <c r="F838" s="8">
        <v>3</v>
      </c>
      <c r="G838" s="8">
        <v>6</v>
      </c>
      <c r="H838" s="8">
        <v>2</v>
      </c>
      <c r="I838" s="8">
        <v>2</v>
      </c>
      <c r="J838" s="8">
        <v>10</v>
      </c>
      <c r="K838" s="8">
        <v>13</v>
      </c>
      <c r="L838" s="8">
        <v>5</v>
      </c>
      <c r="M838" s="8">
        <v>1</v>
      </c>
      <c r="N838" s="8">
        <v>1</v>
      </c>
      <c r="O838" s="8">
        <v>0</v>
      </c>
      <c r="P838" s="8">
        <v>0</v>
      </c>
      <c r="Q838" s="8">
        <v>4</v>
      </c>
      <c r="R838" s="8">
        <v>2</v>
      </c>
      <c r="S838" s="8">
        <v>3</v>
      </c>
      <c r="T838" s="8">
        <v>1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2</v>
      </c>
      <c r="AB838" s="8">
        <v>0</v>
      </c>
      <c r="AC838" s="8">
        <v>1</v>
      </c>
      <c r="AD838" s="8">
        <v>0</v>
      </c>
      <c r="AE838" s="8">
        <v>0</v>
      </c>
      <c r="AF838" s="8">
        <v>0</v>
      </c>
      <c r="AG838" s="8">
        <v>0</v>
      </c>
      <c r="AH838" s="8">
        <v>0</v>
      </c>
      <c r="AI838" s="8">
        <v>0</v>
      </c>
      <c r="AJ838" s="8">
        <v>0</v>
      </c>
      <c r="AK838" s="8">
        <v>0</v>
      </c>
      <c r="AL838" s="8">
        <v>0</v>
      </c>
      <c r="AM838" s="8">
        <v>0</v>
      </c>
      <c r="AN838" s="8">
        <v>0</v>
      </c>
      <c r="AO838" s="8">
        <v>0</v>
      </c>
      <c r="AP838" s="8">
        <v>0</v>
      </c>
      <c r="AQ838" s="8">
        <v>0</v>
      </c>
      <c r="AR838" s="8">
        <v>0</v>
      </c>
      <c r="AS838" s="8">
        <v>0</v>
      </c>
      <c r="AT838" s="8">
        <v>0</v>
      </c>
      <c r="AU838" s="8">
        <v>0</v>
      </c>
      <c r="AV838" s="8">
        <v>0</v>
      </c>
      <c r="AW838" s="8">
        <v>0</v>
      </c>
    </row>
    <row r="839" spans="1:49" s="8" customFormat="1" ht="12" customHeight="1" x14ac:dyDescent="0.25">
      <c r="A839" s="48" t="s">
        <v>146</v>
      </c>
      <c r="B839" s="8">
        <v>4</v>
      </c>
      <c r="C839" s="8">
        <v>11</v>
      </c>
      <c r="D839" s="8">
        <v>23</v>
      </c>
      <c r="E839" s="8">
        <v>10</v>
      </c>
      <c r="F839" s="8">
        <v>18</v>
      </c>
      <c r="G839" s="8">
        <v>24</v>
      </c>
      <c r="H839" s="8">
        <v>24</v>
      </c>
      <c r="I839" s="8">
        <v>25</v>
      </c>
      <c r="J839" s="8">
        <v>14</v>
      </c>
      <c r="K839" s="8">
        <v>10</v>
      </c>
      <c r="L839" s="8">
        <v>16</v>
      </c>
      <c r="M839" s="8">
        <v>16</v>
      </c>
      <c r="N839" s="8">
        <v>31</v>
      </c>
      <c r="O839" s="8">
        <v>18</v>
      </c>
      <c r="P839" s="8">
        <v>5</v>
      </c>
      <c r="Q839" s="8">
        <v>1</v>
      </c>
      <c r="R839" s="8">
        <v>3</v>
      </c>
      <c r="S839" s="8">
        <v>5</v>
      </c>
      <c r="T839" s="8">
        <v>11</v>
      </c>
      <c r="U839" s="8">
        <v>5</v>
      </c>
      <c r="V839" s="8">
        <v>8</v>
      </c>
      <c r="W839" s="8">
        <v>7</v>
      </c>
      <c r="X839" s="8">
        <v>11</v>
      </c>
      <c r="Y839" s="8">
        <v>6</v>
      </c>
      <c r="Z839" s="8">
        <v>5</v>
      </c>
      <c r="AA839" s="8">
        <v>10</v>
      </c>
      <c r="AB839" s="8">
        <v>5</v>
      </c>
      <c r="AC839" s="8">
        <v>3</v>
      </c>
      <c r="AD839" s="8">
        <v>5</v>
      </c>
      <c r="AE839" s="8">
        <v>6</v>
      </c>
      <c r="AF839" s="8">
        <v>8</v>
      </c>
      <c r="AG839" s="8">
        <v>3</v>
      </c>
      <c r="AH839" s="8">
        <v>2</v>
      </c>
      <c r="AI839" s="8">
        <v>2</v>
      </c>
      <c r="AJ839" s="8">
        <v>3</v>
      </c>
      <c r="AK839" s="8">
        <v>0</v>
      </c>
      <c r="AL839" s="8">
        <v>1</v>
      </c>
      <c r="AM839" s="8">
        <v>1</v>
      </c>
      <c r="AN839" s="8">
        <v>0</v>
      </c>
      <c r="AO839" s="8">
        <v>0</v>
      </c>
      <c r="AP839" s="8">
        <v>0</v>
      </c>
      <c r="AQ839" s="8">
        <v>0</v>
      </c>
      <c r="AR839" s="8">
        <v>0</v>
      </c>
      <c r="AS839" s="8">
        <v>0</v>
      </c>
      <c r="AT839" s="8">
        <v>0</v>
      </c>
      <c r="AU839" s="8">
        <v>0</v>
      </c>
      <c r="AV839" s="8">
        <v>0</v>
      </c>
      <c r="AW839" s="8">
        <v>0</v>
      </c>
    </row>
    <row r="840" spans="1:49" s="8" customFormat="1" ht="12" customHeight="1" x14ac:dyDescent="0.25">
      <c r="A840" s="48" t="s">
        <v>147</v>
      </c>
      <c r="B840" s="8">
        <v>0</v>
      </c>
      <c r="C840" s="8">
        <v>0</v>
      </c>
      <c r="D840" s="8">
        <v>5</v>
      </c>
      <c r="E840" s="8">
        <v>5</v>
      </c>
      <c r="F840" s="8">
        <v>1</v>
      </c>
      <c r="G840" s="8">
        <v>1</v>
      </c>
      <c r="H840" s="8">
        <v>2</v>
      </c>
      <c r="I840" s="8">
        <v>0</v>
      </c>
      <c r="J840" s="8">
        <v>4</v>
      </c>
      <c r="K840" s="8">
        <v>4</v>
      </c>
      <c r="L840" s="8">
        <v>1</v>
      </c>
      <c r="M840" s="8">
        <v>5</v>
      </c>
      <c r="N840" s="8">
        <v>8</v>
      </c>
      <c r="O840" s="8">
        <v>4</v>
      </c>
      <c r="P840" s="8">
        <v>4</v>
      </c>
      <c r="Q840" s="8">
        <v>0</v>
      </c>
      <c r="R840" s="8">
        <v>1</v>
      </c>
      <c r="S840" s="8">
        <v>0</v>
      </c>
      <c r="T840" s="8">
        <v>1</v>
      </c>
      <c r="U840" s="8">
        <v>3</v>
      </c>
      <c r="V840" s="8">
        <v>4</v>
      </c>
      <c r="W840" s="8">
        <v>4</v>
      </c>
      <c r="X840" s="8">
        <v>3</v>
      </c>
      <c r="Y840" s="8">
        <v>8</v>
      </c>
      <c r="Z840" s="8">
        <v>4</v>
      </c>
      <c r="AA840" s="8">
        <v>5</v>
      </c>
      <c r="AB840" s="8">
        <v>5</v>
      </c>
      <c r="AC840" s="8">
        <v>9</v>
      </c>
      <c r="AD840" s="8">
        <v>11</v>
      </c>
      <c r="AE840" s="8">
        <v>6</v>
      </c>
      <c r="AF840" s="8">
        <v>7</v>
      </c>
      <c r="AG840" s="8">
        <v>2</v>
      </c>
      <c r="AH840" s="8">
        <v>2</v>
      </c>
      <c r="AI840" s="8">
        <v>0</v>
      </c>
      <c r="AJ840" s="8">
        <v>0</v>
      </c>
      <c r="AK840" s="8">
        <v>0</v>
      </c>
      <c r="AL840" s="8">
        <v>1</v>
      </c>
      <c r="AM840" s="8">
        <v>0</v>
      </c>
      <c r="AN840" s="8">
        <v>0</v>
      </c>
      <c r="AO840" s="8">
        <v>0</v>
      </c>
      <c r="AP840" s="8">
        <v>0</v>
      </c>
      <c r="AQ840" s="8">
        <v>0</v>
      </c>
      <c r="AR840" s="8">
        <v>0</v>
      </c>
      <c r="AS840" s="8">
        <v>0</v>
      </c>
      <c r="AT840" s="8">
        <v>0</v>
      </c>
      <c r="AU840" s="8">
        <v>0</v>
      </c>
      <c r="AV840" s="8">
        <v>0</v>
      </c>
      <c r="AW840" s="8">
        <v>0</v>
      </c>
    </row>
    <row r="841" spans="1:49" s="8" customFormat="1" ht="12" customHeight="1" x14ac:dyDescent="0.25">
      <c r="A841" s="48" t="s">
        <v>148</v>
      </c>
      <c r="B841" s="8">
        <v>3</v>
      </c>
      <c r="C841" s="8">
        <v>5</v>
      </c>
      <c r="D841" s="8">
        <v>6</v>
      </c>
      <c r="E841" s="8">
        <v>10</v>
      </c>
      <c r="F841" s="8">
        <v>4</v>
      </c>
      <c r="G841" s="8">
        <v>5</v>
      </c>
      <c r="H841" s="8">
        <v>8</v>
      </c>
      <c r="I841" s="8">
        <v>5</v>
      </c>
      <c r="J841" s="8">
        <v>17</v>
      </c>
      <c r="K841" s="8">
        <v>7</v>
      </c>
      <c r="L841" s="8">
        <v>21</v>
      </c>
      <c r="M841" s="8">
        <v>15</v>
      </c>
      <c r="N841" s="8">
        <v>20</v>
      </c>
      <c r="O841" s="8">
        <v>18</v>
      </c>
      <c r="P841" s="8">
        <v>7</v>
      </c>
      <c r="Q841" s="8">
        <v>5</v>
      </c>
      <c r="R841" s="8">
        <v>10</v>
      </c>
      <c r="S841" s="8">
        <v>9</v>
      </c>
      <c r="T841" s="8">
        <v>24</v>
      </c>
      <c r="U841" s="8">
        <v>18</v>
      </c>
      <c r="V841" s="8">
        <v>33</v>
      </c>
      <c r="W841" s="8">
        <v>9</v>
      </c>
      <c r="X841" s="8">
        <v>15</v>
      </c>
      <c r="Y841" s="8">
        <v>8</v>
      </c>
      <c r="Z841" s="8">
        <v>8</v>
      </c>
      <c r="AA841" s="8">
        <v>7</v>
      </c>
      <c r="AB841" s="8">
        <v>6</v>
      </c>
      <c r="AC841" s="8">
        <v>8</v>
      </c>
      <c r="AD841" s="8">
        <v>16</v>
      </c>
      <c r="AE841" s="8">
        <v>19</v>
      </c>
      <c r="AF841" s="8">
        <v>24</v>
      </c>
      <c r="AG841" s="8">
        <v>8</v>
      </c>
      <c r="AH841" s="8">
        <v>13</v>
      </c>
      <c r="AI841" s="8">
        <v>8</v>
      </c>
      <c r="AJ841" s="8">
        <v>2</v>
      </c>
      <c r="AK841" s="8">
        <v>0</v>
      </c>
      <c r="AL841" s="8">
        <v>1</v>
      </c>
      <c r="AM841" s="8">
        <v>0</v>
      </c>
      <c r="AN841" s="8">
        <v>0</v>
      </c>
      <c r="AO841" s="8">
        <v>1</v>
      </c>
      <c r="AP841" s="8">
        <v>0</v>
      </c>
      <c r="AQ841" s="8">
        <v>0</v>
      </c>
      <c r="AR841" s="8">
        <v>0</v>
      </c>
      <c r="AS841" s="8">
        <v>0</v>
      </c>
      <c r="AT841" s="8">
        <v>0</v>
      </c>
      <c r="AU841" s="8">
        <v>0</v>
      </c>
      <c r="AV841" s="8">
        <v>0</v>
      </c>
      <c r="AW841" s="8">
        <v>0</v>
      </c>
    </row>
    <row r="842" spans="1:49" s="8" customFormat="1" ht="12" customHeight="1" x14ac:dyDescent="0.25">
      <c r="A842" s="48" t="s">
        <v>149</v>
      </c>
      <c r="B842" s="8">
        <v>4</v>
      </c>
      <c r="C842" s="8">
        <v>4</v>
      </c>
      <c r="D842" s="8">
        <v>2</v>
      </c>
      <c r="E842" s="8">
        <v>1</v>
      </c>
      <c r="F842" s="8">
        <v>1</v>
      </c>
      <c r="G842" s="8">
        <v>14</v>
      </c>
      <c r="H842" s="8">
        <v>12</v>
      </c>
      <c r="I842" s="8">
        <v>24</v>
      </c>
      <c r="J842" s="8">
        <v>13</v>
      </c>
      <c r="K842" s="8">
        <v>10</v>
      </c>
      <c r="L842" s="8">
        <v>8</v>
      </c>
      <c r="M842" s="8">
        <v>10</v>
      </c>
      <c r="N842" s="8">
        <v>8</v>
      </c>
      <c r="O842" s="8">
        <v>1</v>
      </c>
      <c r="P842" s="8">
        <v>1</v>
      </c>
      <c r="Q842" s="8">
        <v>1</v>
      </c>
      <c r="R842" s="8">
        <v>0</v>
      </c>
      <c r="S842" s="8">
        <v>2</v>
      </c>
      <c r="T842" s="8">
        <v>5</v>
      </c>
      <c r="U842" s="8">
        <v>5</v>
      </c>
      <c r="V842" s="8">
        <v>3</v>
      </c>
      <c r="W842" s="8">
        <v>7</v>
      </c>
      <c r="X842" s="8">
        <v>3</v>
      </c>
      <c r="Y842" s="8">
        <v>14</v>
      </c>
      <c r="Z842" s="8">
        <v>2</v>
      </c>
      <c r="AA842" s="8">
        <v>3</v>
      </c>
      <c r="AB842" s="8">
        <v>0</v>
      </c>
      <c r="AC842" s="8">
        <v>0</v>
      </c>
      <c r="AD842" s="8">
        <v>2</v>
      </c>
      <c r="AE842" s="8">
        <v>0</v>
      </c>
      <c r="AF842" s="8">
        <v>0</v>
      </c>
      <c r="AG842" s="8">
        <v>1</v>
      </c>
      <c r="AH842" s="8">
        <v>5</v>
      </c>
      <c r="AI842" s="8">
        <v>2</v>
      </c>
      <c r="AJ842" s="8">
        <v>1</v>
      </c>
      <c r="AK842" s="8">
        <v>0</v>
      </c>
      <c r="AL842" s="8">
        <v>0</v>
      </c>
      <c r="AM842" s="8">
        <v>0</v>
      </c>
      <c r="AN842" s="8">
        <v>0</v>
      </c>
      <c r="AO842" s="8">
        <v>0</v>
      </c>
      <c r="AP842" s="8">
        <v>0</v>
      </c>
      <c r="AQ842" s="8">
        <v>0</v>
      </c>
      <c r="AR842" s="8">
        <v>0</v>
      </c>
      <c r="AS842" s="8">
        <v>0</v>
      </c>
      <c r="AT842" s="8">
        <v>0</v>
      </c>
      <c r="AU842" s="8">
        <v>0</v>
      </c>
      <c r="AV842" s="8">
        <v>0</v>
      </c>
      <c r="AW842" s="8">
        <v>0</v>
      </c>
    </row>
    <row r="843" spans="1:49" s="8" customFormat="1" ht="12" customHeight="1" x14ac:dyDescent="0.25">
      <c r="A843" s="48" t="s">
        <v>150</v>
      </c>
      <c r="B843" s="8">
        <v>0</v>
      </c>
      <c r="C843" s="8">
        <v>0</v>
      </c>
      <c r="D843" s="8">
        <v>0</v>
      </c>
      <c r="E843" s="8">
        <v>1</v>
      </c>
      <c r="F843" s="8">
        <v>5</v>
      </c>
      <c r="G843" s="8">
        <v>2</v>
      </c>
      <c r="H843" s="8">
        <v>4</v>
      </c>
      <c r="I843" s="8">
        <v>15</v>
      </c>
      <c r="J843" s="8">
        <v>7</v>
      </c>
      <c r="K843" s="8">
        <v>15</v>
      </c>
      <c r="L843" s="8">
        <v>11</v>
      </c>
      <c r="M843" s="8">
        <v>3</v>
      </c>
      <c r="N843" s="8">
        <v>6</v>
      </c>
      <c r="O843" s="8">
        <v>0</v>
      </c>
      <c r="P843" s="8">
        <v>3</v>
      </c>
      <c r="Q843" s="8">
        <v>2</v>
      </c>
      <c r="R843" s="8">
        <v>0</v>
      </c>
      <c r="S843" s="8">
        <v>3</v>
      </c>
      <c r="T843" s="8">
        <v>5</v>
      </c>
      <c r="U843" s="8">
        <v>5</v>
      </c>
      <c r="V843" s="8">
        <v>3</v>
      </c>
      <c r="W843" s="8">
        <v>1</v>
      </c>
      <c r="X843" s="8">
        <v>5</v>
      </c>
      <c r="Y843" s="8">
        <v>6</v>
      </c>
      <c r="Z843" s="8">
        <v>10</v>
      </c>
      <c r="AA843" s="8">
        <v>4</v>
      </c>
      <c r="AB843" s="8">
        <v>1</v>
      </c>
      <c r="AC843" s="8">
        <v>3</v>
      </c>
      <c r="AD843" s="8">
        <v>6</v>
      </c>
      <c r="AE843" s="8">
        <v>5</v>
      </c>
      <c r="AF843" s="8">
        <v>6</v>
      </c>
      <c r="AG843" s="8">
        <v>7</v>
      </c>
      <c r="AH843" s="8">
        <v>11</v>
      </c>
      <c r="AI843" s="8">
        <v>2</v>
      </c>
      <c r="AJ843" s="8">
        <v>2</v>
      </c>
      <c r="AK843" s="8">
        <v>1</v>
      </c>
      <c r="AL843" s="8">
        <v>1</v>
      </c>
      <c r="AM843" s="8">
        <v>0</v>
      </c>
      <c r="AN843" s="8">
        <v>0</v>
      </c>
      <c r="AO843" s="8">
        <v>0</v>
      </c>
      <c r="AP843" s="8">
        <v>0</v>
      </c>
      <c r="AQ843" s="8">
        <v>0</v>
      </c>
      <c r="AR843" s="8">
        <v>0</v>
      </c>
      <c r="AS843" s="8">
        <v>0</v>
      </c>
      <c r="AT843" s="8">
        <v>0</v>
      </c>
      <c r="AU843" s="8">
        <v>0</v>
      </c>
      <c r="AV843" s="8">
        <v>0</v>
      </c>
      <c r="AW843" s="8">
        <v>0</v>
      </c>
    </row>
    <row r="844" spans="1:49" s="8" customFormat="1" ht="12" customHeight="1" x14ac:dyDescent="0.25"/>
    <row r="845" spans="1:49" s="8" customFormat="1" ht="12" customHeight="1" x14ac:dyDescent="0.25">
      <c r="A845" s="8" t="s">
        <v>169</v>
      </c>
      <c r="J845" s="2" t="s">
        <v>170</v>
      </c>
    </row>
    <row r="846" spans="1:49" s="8" customFormat="1" ht="12" customHeight="1" x14ac:dyDescent="0.25">
      <c r="A846" s="20" t="s">
        <v>171</v>
      </c>
      <c r="B846" s="8">
        <v>1</v>
      </c>
      <c r="C846" s="8">
        <v>2</v>
      </c>
      <c r="D846" s="8">
        <v>3</v>
      </c>
      <c r="E846" s="8">
        <v>4</v>
      </c>
      <c r="F846" s="8">
        <v>5</v>
      </c>
      <c r="G846" s="8">
        <v>6</v>
      </c>
      <c r="H846" s="8">
        <v>7</v>
      </c>
      <c r="I846" s="8">
        <v>8</v>
      </c>
      <c r="J846" s="8">
        <v>9</v>
      </c>
      <c r="K846" s="8">
        <v>10</v>
      </c>
      <c r="L846" s="8">
        <v>11</v>
      </c>
      <c r="M846" s="8">
        <v>12</v>
      </c>
      <c r="N846" s="8">
        <v>13</v>
      </c>
      <c r="O846" s="8">
        <v>14</v>
      </c>
      <c r="P846" s="8">
        <v>15</v>
      </c>
      <c r="Q846" s="8">
        <v>16</v>
      </c>
      <c r="R846" s="8">
        <v>17</v>
      </c>
      <c r="S846" s="8">
        <v>18</v>
      </c>
      <c r="T846" s="8">
        <v>19</v>
      </c>
      <c r="U846" s="8">
        <v>20</v>
      </c>
      <c r="V846" s="8">
        <v>21</v>
      </c>
      <c r="W846" s="8">
        <v>22</v>
      </c>
      <c r="X846" s="8">
        <v>23</v>
      </c>
      <c r="Y846" s="8">
        <v>24</v>
      </c>
      <c r="Z846" s="8">
        <v>25</v>
      </c>
      <c r="AA846" s="8">
        <v>26</v>
      </c>
      <c r="AB846" s="8">
        <v>27</v>
      </c>
      <c r="AC846" s="8">
        <v>28</v>
      </c>
      <c r="AD846" s="8">
        <v>29</v>
      </c>
      <c r="AE846" s="8">
        <v>30</v>
      </c>
      <c r="AF846" s="8">
        <v>31</v>
      </c>
      <c r="AG846" s="8">
        <v>32</v>
      </c>
      <c r="AH846" s="8">
        <v>33</v>
      </c>
      <c r="AI846" s="8">
        <v>34</v>
      </c>
      <c r="AJ846" s="8">
        <v>35</v>
      </c>
      <c r="AK846" s="8">
        <v>36</v>
      </c>
      <c r="AL846" s="8">
        <v>37</v>
      </c>
      <c r="AM846" s="8">
        <v>38</v>
      </c>
      <c r="AN846" s="8">
        <v>39</v>
      </c>
      <c r="AO846" s="8">
        <v>40</v>
      </c>
      <c r="AP846" s="8">
        <v>41</v>
      </c>
      <c r="AQ846" s="8">
        <v>42</v>
      </c>
      <c r="AR846" s="8">
        <v>43</v>
      </c>
      <c r="AS846" s="8">
        <v>44</v>
      </c>
      <c r="AT846" s="8">
        <v>45</v>
      </c>
      <c r="AU846" s="8">
        <v>46</v>
      </c>
      <c r="AV846" s="8">
        <v>47</v>
      </c>
      <c r="AW846" s="8">
        <v>48</v>
      </c>
    </row>
    <row r="847" spans="1:49" s="8" customFormat="1" ht="12" customHeight="1" x14ac:dyDescent="0.25">
      <c r="A847" s="48" t="s">
        <v>103</v>
      </c>
      <c r="B847" s="8">
        <v>0</v>
      </c>
      <c r="C847" s="8">
        <v>0</v>
      </c>
      <c r="D847" s="8">
        <v>0</v>
      </c>
      <c r="E847" s="8">
        <v>0</v>
      </c>
      <c r="F847" s="8">
        <v>0</v>
      </c>
      <c r="G847" s="8">
        <v>0</v>
      </c>
      <c r="H847" s="8">
        <v>0</v>
      </c>
      <c r="I847" s="8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2</v>
      </c>
      <c r="Q847" s="8">
        <v>3</v>
      </c>
      <c r="R847" s="8">
        <v>0</v>
      </c>
      <c r="S847" s="8">
        <v>0</v>
      </c>
      <c r="T847" s="8">
        <v>3</v>
      </c>
      <c r="U847" s="8">
        <v>8</v>
      </c>
      <c r="V847" s="8">
        <v>1</v>
      </c>
      <c r="W847" s="8">
        <v>4</v>
      </c>
      <c r="X847" s="8">
        <v>6</v>
      </c>
      <c r="Y847" s="8">
        <v>20</v>
      </c>
      <c r="Z847" s="8">
        <v>10</v>
      </c>
      <c r="AA847" s="8">
        <v>11</v>
      </c>
      <c r="AB847" s="8">
        <v>17</v>
      </c>
      <c r="AC847" s="8">
        <v>25</v>
      </c>
      <c r="AD847" s="8">
        <v>27</v>
      </c>
      <c r="AE847" s="8">
        <v>16</v>
      </c>
      <c r="AF847" s="8">
        <v>18</v>
      </c>
      <c r="AG847" s="8">
        <v>15</v>
      </c>
      <c r="AH847" s="8">
        <v>19</v>
      </c>
      <c r="AI847" s="8">
        <v>13</v>
      </c>
      <c r="AJ847" s="8">
        <v>5</v>
      </c>
      <c r="AK847" s="8">
        <v>3</v>
      </c>
      <c r="AL847" s="8">
        <v>4</v>
      </c>
      <c r="AM847" s="8">
        <v>1</v>
      </c>
      <c r="AN847" s="8">
        <v>1</v>
      </c>
      <c r="AO847" s="8">
        <v>3</v>
      </c>
      <c r="AP847" s="8">
        <v>1</v>
      </c>
      <c r="AQ847" s="8">
        <v>0</v>
      </c>
      <c r="AR847" s="8">
        <v>1</v>
      </c>
      <c r="AS847" s="8">
        <v>1</v>
      </c>
      <c r="AT847" s="8">
        <v>3</v>
      </c>
      <c r="AU847" s="8">
        <v>1</v>
      </c>
      <c r="AV847" s="8">
        <v>1</v>
      </c>
      <c r="AW847" s="8">
        <v>18</v>
      </c>
    </row>
    <row r="848" spans="1:49" s="8" customFormat="1" ht="12" customHeight="1" x14ac:dyDescent="0.25">
      <c r="A848" s="48" t="s">
        <v>104</v>
      </c>
      <c r="B848" s="8">
        <v>0</v>
      </c>
      <c r="C848" s="8">
        <v>0</v>
      </c>
      <c r="D848" s="8">
        <v>0</v>
      </c>
      <c r="E848" s="8">
        <v>0</v>
      </c>
      <c r="F848" s="8">
        <v>0</v>
      </c>
      <c r="G848" s="8">
        <v>0</v>
      </c>
      <c r="H848" s="8">
        <v>0</v>
      </c>
      <c r="I848" s="8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8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1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9</v>
      </c>
      <c r="AD848" s="8">
        <v>1</v>
      </c>
      <c r="AE848" s="8">
        <v>5</v>
      </c>
      <c r="AF848" s="8">
        <v>2</v>
      </c>
      <c r="AG848" s="8">
        <v>1</v>
      </c>
      <c r="AH848" s="8">
        <v>0</v>
      </c>
      <c r="AI848" s="8">
        <v>1</v>
      </c>
      <c r="AJ848" s="8">
        <v>0</v>
      </c>
      <c r="AK848" s="8">
        <v>0</v>
      </c>
      <c r="AL848" s="8">
        <v>0</v>
      </c>
      <c r="AM848" s="8">
        <v>0</v>
      </c>
      <c r="AN848" s="8">
        <v>0</v>
      </c>
      <c r="AO848" s="8">
        <v>0</v>
      </c>
      <c r="AP848" s="8">
        <v>0</v>
      </c>
      <c r="AQ848" s="8">
        <v>1</v>
      </c>
      <c r="AR848" s="8">
        <v>0</v>
      </c>
      <c r="AS848" s="8">
        <v>0</v>
      </c>
      <c r="AT848" s="8">
        <v>0</v>
      </c>
      <c r="AU848" s="8">
        <v>0</v>
      </c>
      <c r="AV848" s="8">
        <v>0</v>
      </c>
      <c r="AW848" s="8">
        <v>0</v>
      </c>
    </row>
    <row r="849" spans="1:49" s="8" customFormat="1" ht="12" customHeight="1" x14ac:dyDescent="0.25">
      <c r="A849" s="48" t="s">
        <v>105</v>
      </c>
      <c r="B849" s="8">
        <v>0</v>
      </c>
      <c r="C849" s="8">
        <v>0</v>
      </c>
      <c r="D849" s="8">
        <v>0</v>
      </c>
      <c r="E849" s="8">
        <v>0</v>
      </c>
      <c r="F849" s="8">
        <v>0</v>
      </c>
      <c r="G849" s="8">
        <v>0</v>
      </c>
      <c r="H849" s="8">
        <v>0</v>
      </c>
      <c r="I849" s="8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8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2</v>
      </c>
      <c r="Y849" s="8">
        <v>1</v>
      </c>
      <c r="Z849" s="8">
        <v>0</v>
      </c>
      <c r="AA849" s="8">
        <v>0</v>
      </c>
      <c r="AB849" s="8">
        <v>0</v>
      </c>
      <c r="AC849" s="8">
        <v>1</v>
      </c>
      <c r="AD849" s="8">
        <v>5</v>
      </c>
      <c r="AE849" s="8">
        <v>2</v>
      </c>
      <c r="AF849" s="8">
        <v>3</v>
      </c>
      <c r="AG849" s="8">
        <v>2</v>
      </c>
      <c r="AH849" s="8">
        <v>1</v>
      </c>
      <c r="AI849" s="8">
        <v>1</v>
      </c>
      <c r="AJ849" s="8">
        <v>1</v>
      </c>
      <c r="AK849" s="8">
        <v>0</v>
      </c>
      <c r="AL849" s="8">
        <v>0</v>
      </c>
      <c r="AM849" s="8">
        <v>2</v>
      </c>
      <c r="AN849" s="8">
        <v>0</v>
      </c>
      <c r="AO849" s="8">
        <v>3</v>
      </c>
      <c r="AP849" s="8">
        <v>1</v>
      </c>
      <c r="AQ849" s="8">
        <v>0</v>
      </c>
      <c r="AR849" s="8">
        <v>0</v>
      </c>
      <c r="AS849" s="8">
        <v>1</v>
      </c>
      <c r="AT849" s="8">
        <v>0</v>
      </c>
      <c r="AU849" s="8">
        <v>2</v>
      </c>
      <c r="AV849" s="8">
        <v>0</v>
      </c>
      <c r="AW849" s="8">
        <v>9</v>
      </c>
    </row>
    <row r="850" spans="1:49" s="8" customFormat="1" ht="12" customHeight="1" x14ac:dyDescent="0.25">
      <c r="A850" s="48" t="s">
        <v>106</v>
      </c>
      <c r="B850" s="8">
        <v>0</v>
      </c>
      <c r="C850" s="8">
        <v>0</v>
      </c>
      <c r="D850" s="8">
        <v>0</v>
      </c>
      <c r="E850" s="8">
        <v>0</v>
      </c>
      <c r="F850" s="8">
        <v>0</v>
      </c>
      <c r="G850" s="8">
        <v>0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8">
        <v>0</v>
      </c>
      <c r="P850" s="8">
        <v>0</v>
      </c>
      <c r="Q850" s="8">
        <v>0</v>
      </c>
      <c r="R850" s="8">
        <v>1</v>
      </c>
      <c r="S850" s="8">
        <v>0</v>
      </c>
      <c r="T850" s="8">
        <v>7</v>
      </c>
      <c r="U850" s="8">
        <v>3</v>
      </c>
      <c r="V850" s="8">
        <v>2</v>
      </c>
      <c r="W850" s="8">
        <v>8</v>
      </c>
      <c r="X850" s="8">
        <v>16</v>
      </c>
      <c r="Y850" s="8">
        <v>5</v>
      </c>
      <c r="Z850" s="8">
        <v>4</v>
      </c>
      <c r="AA850" s="8">
        <v>3</v>
      </c>
      <c r="AB850" s="8">
        <v>8</v>
      </c>
      <c r="AC850" s="8">
        <v>10</v>
      </c>
      <c r="AD850" s="8">
        <v>17</v>
      </c>
      <c r="AE850" s="8">
        <v>16</v>
      </c>
      <c r="AF850" s="8">
        <v>6</v>
      </c>
      <c r="AG850" s="8">
        <v>5</v>
      </c>
      <c r="AH850" s="8">
        <v>4</v>
      </c>
      <c r="AI850" s="8">
        <v>4</v>
      </c>
      <c r="AJ850" s="8">
        <v>2</v>
      </c>
      <c r="AK850" s="8">
        <v>0</v>
      </c>
      <c r="AL850" s="8">
        <v>1</v>
      </c>
      <c r="AM850" s="8">
        <v>1</v>
      </c>
      <c r="AN850" s="8">
        <v>0</v>
      </c>
      <c r="AO850" s="8">
        <v>0</v>
      </c>
      <c r="AP850" s="8">
        <v>0</v>
      </c>
      <c r="AQ850" s="8">
        <v>0</v>
      </c>
      <c r="AR850" s="8">
        <v>0</v>
      </c>
      <c r="AS850" s="8">
        <v>0</v>
      </c>
      <c r="AT850" s="8">
        <v>0</v>
      </c>
      <c r="AU850" s="8">
        <v>0</v>
      </c>
      <c r="AV850" s="8">
        <v>0</v>
      </c>
      <c r="AW850" s="8">
        <v>0</v>
      </c>
    </row>
    <row r="851" spans="1:49" s="8" customFormat="1" ht="12" customHeight="1" x14ac:dyDescent="0.25">
      <c r="A851" s="48" t="s">
        <v>107</v>
      </c>
      <c r="B851" s="8">
        <v>0</v>
      </c>
      <c r="C851" s="8">
        <v>0</v>
      </c>
      <c r="D851" s="8">
        <v>0</v>
      </c>
      <c r="E851" s="8">
        <v>0</v>
      </c>
      <c r="F851" s="8">
        <v>0</v>
      </c>
      <c r="G851" s="8">
        <v>0</v>
      </c>
      <c r="H851" s="8">
        <v>0</v>
      </c>
      <c r="I851" s="8">
        <v>0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  <c r="AK851" s="8">
        <v>0</v>
      </c>
      <c r="AL851" s="8">
        <v>0</v>
      </c>
      <c r="AM851" s="8">
        <v>0</v>
      </c>
      <c r="AN851" s="8">
        <v>0</v>
      </c>
      <c r="AO851" s="8">
        <v>0</v>
      </c>
      <c r="AP851" s="8">
        <v>0</v>
      </c>
      <c r="AQ851" s="8">
        <v>0</v>
      </c>
      <c r="AR851" s="8">
        <v>0</v>
      </c>
      <c r="AS851" s="8">
        <v>0</v>
      </c>
      <c r="AT851" s="8">
        <v>0</v>
      </c>
      <c r="AU851" s="8">
        <v>0</v>
      </c>
      <c r="AV851" s="8">
        <v>0</v>
      </c>
      <c r="AW851" s="8">
        <v>0</v>
      </c>
    </row>
    <row r="852" spans="1:49" s="8" customFormat="1" ht="12" customHeight="1" x14ac:dyDescent="0.25">
      <c r="A852" s="48" t="s">
        <v>108</v>
      </c>
      <c r="B852" s="8">
        <v>0</v>
      </c>
      <c r="C852" s="8">
        <v>0</v>
      </c>
      <c r="D852" s="8">
        <v>0</v>
      </c>
      <c r="E852" s="8">
        <v>0</v>
      </c>
      <c r="F852" s="8">
        <v>0</v>
      </c>
      <c r="G852" s="8">
        <v>0</v>
      </c>
      <c r="H852" s="8">
        <v>0</v>
      </c>
      <c r="I852" s="8">
        <v>0</v>
      </c>
      <c r="J852" s="8">
        <v>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2</v>
      </c>
      <c r="AD852" s="8">
        <v>4</v>
      </c>
      <c r="AE852" s="8">
        <v>3</v>
      </c>
      <c r="AF852" s="8">
        <v>4</v>
      </c>
      <c r="AG852" s="8">
        <v>0</v>
      </c>
      <c r="AH852" s="8">
        <v>0</v>
      </c>
      <c r="AI852" s="8">
        <v>2</v>
      </c>
      <c r="AJ852" s="8">
        <v>2</v>
      </c>
      <c r="AK852" s="8">
        <v>1</v>
      </c>
      <c r="AL852" s="8">
        <v>0</v>
      </c>
      <c r="AM852" s="8">
        <v>0</v>
      </c>
      <c r="AN852" s="8">
        <v>0</v>
      </c>
      <c r="AO852" s="8">
        <v>0</v>
      </c>
      <c r="AP852" s="8">
        <v>0</v>
      </c>
      <c r="AQ852" s="8">
        <v>0</v>
      </c>
      <c r="AR852" s="8">
        <v>0</v>
      </c>
      <c r="AS852" s="8">
        <v>0</v>
      </c>
      <c r="AT852" s="8">
        <v>0</v>
      </c>
      <c r="AU852" s="8">
        <v>0</v>
      </c>
      <c r="AV852" s="8">
        <v>0</v>
      </c>
      <c r="AW852" s="8">
        <v>0</v>
      </c>
    </row>
    <row r="853" spans="1:49" s="8" customFormat="1" ht="12" customHeight="1" x14ac:dyDescent="0.25">
      <c r="A853" s="48" t="s">
        <v>109</v>
      </c>
      <c r="B853" s="8">
        <v>0</v>
      </c>
      <c r="C853" s="8">
        <v>0</v>
      </c>
      <c r="D853" s="8">
        <v>0</v>
      </c>
      <c r="E853" s="8">
        <v>0</v>
      </c>
      <c r="F853" s="8">
        <v>0</v>
      </c>
      <c r="G853" s="8">
        <v>0</v>
      </c>
      <c r="H853" s="8">
        <v>0</v>
      </c>
      <c r="I853" s="8">
        <v>0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1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0</v>
      </c>
      <c r="AJ853" s="8">
        <v>0</v>
      </c>
      <c r="AK853" s="8">
        <v>0</v>
      </c>
      <c r="AL853" s="8">
        <v>0</v>
      </c>
      <c r="AM853" s="8">
        <v>0</v>
      </c>
      <c r="AN853" s="8">
        <v>0</v>
      </c>
      <c r="AO853" s="8">
        <v>0</v>
      </c>
      <c r="AP853" s="8">
        <v>0</v>
      </c>
      <c r="AQ853" s="8">
        <v>0</v>
      </c>
      <c r="AR853" s="8">
        <v>0</v>
      </c>
      <c r="AS853" s="8">
        <v>0</v>
      </c>
      <c r="AT853" s="8">
        <v>0</v>
      </c>
      <c r="AU853" s="8">
        <v>0</v>
      </c>
      <c r="AV853" s="8">
        <v>0</v>
      </c>
      <c r="AW853" s="8">
        <v>0</v>
      </c>
    </row>
    <row r="854" spans="1:49" s="8" customFormat="1" ht="12" customHeight="1" x14ac:dyDescent="0.25">
      <c r="A854" s="48" t="s">
        <v>110</v>
      </c>
      <c r="B854" s="8">
        <v>0</v>
      </c>
      <c r="C854" s="8">
        <v>0</v>
      </c>
      <c r="D854" s="8">
        <v>0</v>
      </c>
      <c r="E854" s="8">
        <v>0</v>
      </c>
      <c r="F854" s="8">
        <v>0</v>
      </c>
      <c r="G854" s="8">
        <v>0</v>
      </c>
      <c r="H854" s="8">
        <v>0</v>
      </c>
      <c r="I854" s="8">
        <v>0</v>
      </c>
      <c r="J854" s="8">
        <v>0</v>
      </c>
      <c r="K854" s="8">
        <v>0</v>
      </c>
      <c r="L854" s="8">
        <v>2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8">
        <v>1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1</v>
      </c>
      <c r="Z854" s="8">
        <v>0</v>
      </c>
      <c r="AA854" s="8">
        <v>0</v>
      </c>
      <c r="AB854" s="8">
        <v>0</v>
      </c>
      <c r="AC854" s="8">
        <v>2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8">
        <v>0</v>
      </c>
      <c r="AK854" s="8">
        <v>0</v>
      </c>
      <c r="AL854" s="8">
        <v>0</v>
      </c>
      <c r="AM854" s="8">
        <v>0</v>
      </c>
      <c r="AN854" s="8">
        <v>0</v>
      </c>
      <c r="AO854" s="8">
        <v>0</v>
      </c>
      <c r="AP854" s="8">
        <v>0</v>
      </c>
      <c r="AQ854" s="8">
        <v>0</v>
      </c>
      <c r="AR854" s="8">
        <v>0</v>
      </c>
      <c r="AS854" s="8">
        <v>0</v>
      </c>
      <c r="AT854" s="8">
        <v>0</v>
      </c>
      <c r="AU854" s="8">
        <v>0</v>
      </c>
      <c r="AV854" s="8">
        <v>0</v>
      </c>
      <c r="AW854" s="8">
        <v>0</v>
      </c>
    </row>
    <row r="855" spans="1:49" s="8" customFormat="1" ht="12" customHeight="1" x14ac:dyDescent="0.25">
      <c r="A855" s="48" t="s">
        <v>111</v>
      </c>
      <c r="B855" s="8">
        <v>0</v>
      </c>
      <c r="C855" s="8">
        <v>0</v>
      </c>
      <c r="D855" s="8">
        <v>0</v>
      </c>
      <c r="E855" s="8">
        <v>0</v>
      </c>
      <c r="F855" s="8">
        <v>0</v>
      </c>
      <c r="G855" s="8">
        <v>0</v>
      </c>
      <c r="H855" s="8">
        <v>0</v>
      </c>
      <c r="I855" s="8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1</v>
      </c>
      <c r="Z855" s="8">
        <v>2</v>
      </c>
      <c r="AA855" s="8">
        <v>0</v>
      </c>
      <c r="AB855" s="8">
        <v>1</v>
      </c>
      <c r="AC855" s="8">
        <v>1</v>
      </c>
      <c r="AD855" s="8">
        <v>0</v>
      </c>
      <c r="AE855" s="8">
        <v>0</v>
      </c>
      <c r="AF855" s="8">
        <v>2</v>
      </c>
      <c r="AG855" s="8">
        <v>1</v>
      </c>
      <c r="AH855" s="8">
        <v>1</v>
      </c>
      <c r="AI855" s="8">
        <v>1</v>
      </c>
      <c r="AJ855" s="8">
        <v>1</v>
      </c>
      <c r="AK855" s="8">
        <v>0</v>
      </c>
      <c r="AL855" s="8">
        <v>0</v>
      </c>
      <c r="AM855" s="8">
        <v>0</v>
      </c>
      <c r="AN855" s="8">
        <v>0</v>
      </c>
      <c r="AO855" s="8">
        <v>0</v>
      </c>
      <c r="AP855" s="8">
        <v>0</v>
      </c>
      <c r="AQ855" s="8">
        <v>0</v>
      </c>
      <c r="AR855" s="8">
        <v>0</v>
      </c>
      <c r="AS855" s="8">
        <v>0</v>
      </c>
      <c r="AT855" s="8">
        <v>0</v>
      </c>
      <c r="AU855" s="8">
        <v>1</v>
      </c>
      <c r="AV855" s="8">
        <v>0</v>
      </c>
      <c r="AW855" s="8">
        <v>0</v>
      </c>
    </row>
    <row r="856" spans="1:49" s="8" customFormat="1" ht="12" customHeight="1" x14ac:dyDescent="0.25">
      <c r="A856" s="48" t="s">
        <v>112</v>
      </c>
      <c r="B856" s="8">
        <v>0</v>
      </c>
      <c r="C856" s="8">
        <v>0</v>
      </c>
      <c r="D856" s="8">
        <v>0</v>
      </c>
      <c r="E856" s="8">
        <v>0</v>
      </c>
      <c r="F856" s="8">
        <v>0</v>
      </c>
      <c r="G856" s="8">
        <v>0</v>
      </c>
      <c r="H856" s="8">
        <v>0</v>
      </c>
      <c r="I856" s="8">
        <v>0</v>
      </c>
      <c r="J856" s="8">
        <v>0</v>
      </c>
      <c r="K856" s="8">
        <v>0</v>
      </c>
      <c r="L856" s="8">
        <v>0</v>
      </c>
      <c r="M856" s="8">
        <v>0</v>
      </c>
      <c r="N856" s="8">
        <v>0</v>
      </c>
      <c r="O856" s="8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1</v>
      </c>
      <c r="V856" s="8">
        <v>0</v>
      </c>
      <c r="W856" s="8">
        <v>1</v>
      </c>
      <c r="X856" s="8">
        <v>6</v>
      </c>
      <c r="Y856" s="8">
        <v>1</v>
      </c>
      <c r="Z856" s="8">
        <v>0</v>
      </c>
      <c r="AA856" s="8">
        <v>1</v>
      </c>
      <c r="AB856" s="8">
        <v>6</v>
      </c>
      <c r="AC856" s="8">
        <v>3</v>
      </c>
      <c r="AD856" s="8">
        <v>3</v>
      </c>
      <c r="AE856" s="8">
        <v>2</v>
      </c>
      <c r="AF856" s="8">
        <v>0</v>
      </c>
      <c r="AG856" s="8">
        <v>0</v>
      </c>
      <c r="AH856" s="8">
        <v>0</v>
      </c>
      <c r="AI856" s="8">
        <v>0</v>
      </c>
      <c r="AJ856" s="8">
        <v>0</v>
      </c>
      <c r="AK856" s="8">
        <v>0</v>
      </c>
      <c r="AL856" s="8">
        <v>0</v>
      </c>
      <c r="AM856" s="8">
        <v>0</v>
      </c>
      <c r="AN856" s="8">
        <v>0</v>
      </c>
      <c r="AO856" s="8">
        <v>0</v>
      </c>
      <c r="AP856" s="8">
        <v>0</v>
      </c>
      <c r="AQ856" s="8">
        <v>0</v>
      </c>
      <c r="AR856" s="8">
        <v>0</v>
      </c>
      <c r="AS856" s="8">
        <v>0</v>
      </c>
      <c r="AT856" s="8">
        <v>0</v>
      </c>
      <c r="AU856" s="8">
        <v>0</v>
      </c>
      <c r="AV856" s="8">
        <v>0</v>
      </c>
      <c r="AW856" s="8">
        <v>0</v>
      </c>
    </row>
    <row r="857" spans="1:49" s="8" customFormat="1" ht="12" customHeight="1" x14ac:dyDescent="0.25">
      <c r="A857" s="48" t="s">
        <v>113</v>
      </c>
      <c r="B857" s="8">
        <v>0</v>
      </c>
      <c r="C857" s="8">
        <v>0</v>
      </c>
      <c r="D857" s="8">
        <v>0</v>
      </c>
      <c r="E857" s="8">
        <v>0</v>
      </c>
      <c r="F857" s="8">
        <v>0</v>
      </c>
      <c r="G857" s="8">
        <v>0</v>
      </c>
      <c r="H857" s="8">
        <v>0</v>
      </c>
      <c r="I857" s="8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1</v>
      </c>
      <c r="W857" s="8">
        <v>0</v>
      </c>
      <c r="X857" s="8">
        <v>1</v>
      </c>
      <c r="Y857" s="8">
        <v>1</v>
      </c>
      <c r="Z857" s="8">
        <v>2</v>
      </c>
      <c r="AA857" s="8">
        <v>1</v>
      </c>
      <c r="AB857" s="8">
        <v>0</v>
      </c>
      <c r="AC857" s="8">
        <v>0</v>
      </c>
      <c r="AD857" s="8">
        <v>2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8">
        <v>0</v>
      </c>
      <c r="AK857" s="8">
        <v>0</v>
      </c>
      <c r="AL857" s="8">
        <v>0</v>
      </c>
      <c r="AM857" s="8">
        <v>0</v>
      </c>
      <c r="AN857" s="8">
        <v>0</v>
      </c>
      <c r="AO857" s="8">
        <v>0</v>
      </c>
      <c r="AP857" s="8">
        <v>0</v>
      </c>
      <c r="AQ857" s="8">
        <v>0</v>
      </c>
      <c r="AR857" s="8">
        <v>0</v>
      </c>
      <c r="AS857" s="8">
        <v>0</v>
      </c>
      <c r="AT857" s="8">
        <v>0</v>
      </c>
      <c r="AU857" s="8">
        <v>0</v>
      </c>
      <c r="AV857" s="8">
        <v>0</v>
      </c>
      <c r="AW857" s="8">
        <v>0</v>
      </c>
    </row>
    <row r="858" spans="1:49" s="8" customFormat="1" ht="12" customHeight="1" x14ac:dyDescent="0.25">
      <c r="A858" s="48" t="s">
        <v>114</v>
      </c>
      <c r="B858" s="8">
        <v>0</v>
      </c>
      <c r="C858" s="8">
        <v>0</v>
      </c>
      <c r="D858" s="8">
        <v>0</v>
      </c>
      <c r="E858" s="8">
        <v>0</v>
      </c>
      <c r="F858" s="8">
        <v>0</v>
      </c>
      <c r="G858" s="8">
        <v>0</v>
      </c>
      <c r="H858" s="8">
        <v>0</v>
      </c>
      <c r="I858" s="8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4</v>
      </c>
      <c r="Y858" s="8">
        <v>2</v>
      </c>
      <c r="Z858" s="8">
        <v>2</v>
      </c>
      <c r="AA858" s="8">
        <v>0</v>
      </c>
      <c r="AB858" s="8">
        <v>0</v>
      </c>
      <c r="AC858" s="8">
        <v>2</v>
      </c>
      <c r="AD858" s="8">
        <v>1</v>
      </c>
      <c r="AE858" s="8">
        <v>0</v>
      </c>
      <c r="AF858" s="8">
        <v>3</v>
      </c>
      <c r="AG858" s="8">
        <v>3</v>
      </c>
      <c r="AH858" s="8">
        <v>4</v>
      </c>
      <c r="AI858" s="8">
        <v>3</v>
      </c>
      <c r="AJ858" s="8">
        <v>2</v>
      </c>
      <c r="AK858" s="8">
        <v>2</v>
      </c>
      <c r="AL858" s="8">
        <v>0</v>
      </c>
      <c r="AM858" s="8">
        <v>0</v>
      </c>
      <c r="AN858" s="8">
        <v>1</v>
      </c>
      <c r="AO858" s="8">
        <v>1</v>
      </c>
      <c r="AP858" s="8">
        <v>0</v>
      </c>
      <c r="AQ858" s="8">
        <v>2</v>
      </c>
      <c r="AR858" s="8">
        <v>0</v>
      </c>
      <c r="AS858" s="8">
        <v>0</v>
      </c>
      <c r="AT858" s="8">
        <v>1</v>
      </c>
      <c r="AU858" s="8">
        <v>0</v>
      </c>
      <c r="AV858" s="8">
        <v>0</v>
      </c>
      <c r="AW858" s="8">
        <v>1</v>
      </c>
    </row>
    <row r="859" spans="1:49" s="8" customFormat="1" ht="12" customHeight="1" x14ac:dyDescent="0.25">
      <c r="A859" s="48" t="s">
        <v>115</v>
      </c>
      <c r="B859" s="8">
        <v>0</v>
      </c>
      <c r="C859" s="8">
        <v>0</v>
      </c>
      <c r="D859" s="8">
        <v>0</v>
      </c>
      <c r="E859" s="8">
        <v>0</v>
      </c>
      <c r="F859" s="8">
        <v>0</v>
      </c>
      <c r="G859" s="8">
        <v>0</v>
      </c>
      <c r="H859" s="8">
        <v>0</v>
      </c>
      <c r="I859" s="8">
        <v>0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1</v>
      </c>
      <c r="Y859" s="8">
        <v>1</v>
      </c>
      <c r="Z859" s="8">
        <v>1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  <c r="AK859" s="8">
        <v>0</v>
      </c>
      <c r="AL859" s="8">
        <v>0</v>
      </c>
      <c r="AM859" s="8">
        <v>0</v>
      </c>
      <c r="AN859" s="8">
        <v>0</v>
      </c>
      <c r="AO859" s="8">
        <v>1</v>
      </c>
      <c r="AP859" s="8">
        <v>0</v>
      </c>
      <c r="AQ859" s="8">
        <v>0</v>
      </c>
      <c r="AR859" s="8">
        <v>0</v>
      </c>
      <c r="AS859" s="8">
        <v>0</v>
      </c>
      <c r="AT859" s="8">
        <v>1</v>
      </c>
      <c r="AU859" s="8">
        <v>0</v>
      </c>
      <c r="AV859" s="8">
        <v>0</v>
      </c>
      <c r="AW859" s="8">
        <v>0</v>
      </c>
    </row>
    <row r="860" spans="1:49" s="8" customFormat="1" ht="12" customHeight="1" x14ac:dyDescent="0.25">
      <c r="A860" s="48" t="s">
        <v>116</v>
      </c>
      <c r="B860" s="8">
        <v>0</v>
      </c>
      <c r="C860" s="8">
        <v>0</v>
      </c>
      <c r="D860" s="8">
        <v>0</v>
      </c>
      <c r="E860" s="8">
        <v>0</v>
      </c>
      <c r="F860" s="8">
        <v>0</v>
      </c>
      <c r="G860" s="8">
        <v>0</v>
      </c>
      <c r="H860" s="8">
        <v>0</v>
      </c>
      <c r="I860" s="8">
        <v>0</v>
      </c>
      <c r="J860" s="8">
        <v>0</v>
      </c>
      <c r="K860" s="8">
        <v>0</v>
      </c>
      <c r="L860" s="8">
        <v>0</v>
      </c>
      <c r="M860" s="8">
        <v>0</v>
      </c>
      <c r="N860" s="8">
        <v>0</v>
      </c>
      <c r="O860" s="8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1</v>
      </c>
      <c r="W860" s="8">
        <v>1</v>
      </c>
      <c r="X860" s="8">
        <v>1</v>
      </c>
      <c r="Y860" s="8">
        <v>0</v>
      </c>
      <c r="Z860" s="8">
        <v>0</v>
      </c>
      <c r="AA860" s="8">
        <v>0</v>
      </c>
      <c r="AB860" s="8">
        <v>1</v>
      </c>
      <c r="AC860" s="8">
        <v>2</v>
      </c>
      <c r="AD860" s="8">
        <v>2</v>
      </c>
      <c r="AE860" s="8">
        <v>0</v>
      </c>
      <c r="AF860" s="8">
        <v>2</v>
      </c>
      <c r="AG860" s="8">
        <v>2</v>
      </c>
      <c r="AH860" s="8">
        <v>3</v>
      </c>
      <c r="AI860" s="8">
        <v>2</v>
      </c>
      <c r="AJ860" s="8">
        <v>0</v>
      </c>
      <c r="AK860" s="8">
        <v>0</v>
      </c>
      <c r="AL860" s="8">
        <v>3</v>
      </c>
      <c r="AM860" s="8">
        <v>1</v>
      </c>
      <c r="AN860" s="8">
        <v>0</v>
      </c>
      <c r="AO860" s="8">
        <v>0</v>
      </c>
      <c r="AP860" s="8">
        <v>0</v>
      </c>
      <c r="AQ860" s="8">
        <v>1</v>
      </c>
      <c r="AR860" s="8">
        <v>0</v>
      </c>
      <c r="AS860" s="8">
        <v>0</v>
      </c>
      <c r="AT860" s="8">
        <v>1</v>
      </c>
      <c r="AU860" s="8">
        <v>0</v>
      </c>
      <c r="AV860" s="8">
        <v>0</v>
      </c>
      <c r="AW860" s="8">
        <v>3</v>
      </c>
    </row>
    <row r="861" spans="1:49" s="8" customFormat="1" ht="12" customHeight="1" x14ac:dyDescent="0.25">
      <c r="A861" s="48" t="s">
        <v>117</v>
      </c>
      <c r="B861" s="8">
        <v>0</v>
      </c>
      <c r="C861" s="8">
        <v>0</v>
      </c>
      <c r="D861" s="8">
        <v>0</v>
      </c>
      <c r="E861" s="8">
        <v>0</v>
      </c>
      <c r="F861" s="8">
        <v>0</v>
      </c>
      <c r="G861" s="8">
        <v>0</v>
      </c>
      <c r="H861" s="8">
        <v>0</v>
      </c>
      <c r="I861" s="8">
        <v>0</v>
      </c>
      <c r="J861" s="8">
        <v>0</v>
      </c>
      <c r="K861" s="8">
        <v>0</v>
      </c>
      <c r="L861" s="8">
        <v>0</v>
      </c>
      <c r="M861" s="8">
        <v>0</v>
      </c>
      <c r="N861" s="8">
        <v>0</v>
      </c>
      <c r="O861" s="8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1</v>
      </c>
      <c r="AA861" s="8">
        <v>1</v>
      </c>
      <c r="AB861" s="8">
        <v>1</v>
      </c>
      <c r="AC861" s="8">
        <v>1</v>
      </c>
      <c r="AD861" s="8">
        <v>1</v>
      </c>
      <c r="AE861" s="8">
        <v>1</v>
      </c>
      <c r="AF861" s="8">
        <v>1</v>
      </c>
      <c r="AG861" s="8">
        <v>1</v>
      </c>
      <c r="AH861" s="8">
        <v>0</v>
      </c>
      <c r="AI861" s="8">
        <v>0</v>
      </c>
      <c r="AJ861" s="8">
        <v>0</v>
      </c>
      <c r="AK861" s="8">
        <v>0</v>
      </c>
      <c r="AL861" s="8">
        <v>0</v>
      </c>
      <c r="AM861" s="8">
        <v>0</v>
      </c>
      <c r="AN861" s="8">
        <v>1</v>
      </c>
      <c r="AO861" s="8">
        <v>1</v>
      </c>
      <c r="AP861" s="8">
        <v>2</v>
      </c>
      <c r="AQ861" s="8">
        <v>2</v>
      </c>
      <c r="AR861" s="8">
        <v>2</v>
      </c>
      <c r="AS861" s="8">
        <v>1</v>
      </c>
      <c r="AT861" s="8">
        <v>1</v>
      </c>
      <c r="AU861" s="8">
        <v>0</v>
      </c>
      <c r="AV861" s="8">
        <v>0</v>
      </c>
      <c r="AW861" s="8">
        <v>0</v>
      </c>
    </row>
    <row r="862" spans="1:49" s="8" customFormat="1" ht="12" customHeight="1" x14ac:dyDescent="0.25">
      <c r="A862" s="48" t="s">
        <v>118</v>
      </c>
      <c r="B862" s="8">
        <v>0</v>
      </c>
      <c r="C862" s="8">
        <v>0</v>
      </c>
      <c r="D862" s="8">
        <v>0</v>
      </c>
      <c r="E862" s="8">
        <v>0</v>
      </c>
      <c r="F862" s="8">
        <v>0</v>
      </c>
      <c r="G862" s="8">
        <v>0</v>
      </c>
      <c r="H862" s="8">
        <v>0</v>
      </c>
      <c r="I862" s="8">
        <v>0</v>
      </c>
      <c r="J862" s="8">
        <v>0</v>
      </c>
      <c r="K862" s="8">
        <v>0</v>
      </c>
      <c r="L862" s="8">
        <v>0</v>
      </c>
      <c r="M862" s="8">
        <v>1</v>
      </c>
      <c r="N862" s="8">
        <v>0</v>
      </c>
      <c r="O862" s="8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1</v>
      </c>
      <c r="W862" s="8">
        <v>2</v>
      </c>
      <c r="X862" s="8">
        <v>1</v>
      </c>
      <c r="Y862" s="8">
        <v>1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1</v>
      </c>
      <c r="AH862" s="8">
        <v>0</v>
      </c>
      <c r="AI862" s="8">
        <v>0</v>
      </c>
      <c r="AJ862" s="8">
        <v>0</v>
      </c>
      <c r="AK862" s="8">
        <v>0</v>
      </c>
      <c r="AL862" s="8">
        <v>0</v>
      </c>
      <c r="AM862" s="8">
        <v>0</v>
      </c>
      <c r="AN862" s="8">
        <v>0</v>
      </c>
      <c r="AO862" s="8">
        <v>0</v>
      </c>
      <c r="AP862" s="8">
        <v>0</v>
      </c>
      <c r="AQ862" s="8">
        <v>2</v>
      </c>
      <c r="AR862" s="8">
        <v>0</v>
      </c>
      <c r="AS862" s="8">
        <v>0</v>
      </c>
      <c r="AT862" s="8">
        <v>0</v>
      </c>
      <c r="AU862" s="8">
        <v>0</v>
      </c>
      <c r="AV862" s="8">
        <v>0</v>
      </c>
      <c r="AW862" s="8">
        <v>0</v>
      </c>
    </row>
    <row r="863" spans="1:49" s="8" customFormat="1" ht="12" customHeight="1" x14ac:dyDescent="0.25">
      <c r="A863" s="48" t="s">
        <v>119</v>
      </c>
      <c r="B863" s="8">
        <v>20</v>
      </c>
      <c r="C863" s="8">
        <v>16</v>
      </c>
      <c r="D863" s="8">
        <v>26</v>
      </c>
      <c r="E863" s="8">
        <v>16</v>
      </c>
      <c r="F863" s="8">
        <v>13</v>
      </c>
      <c r="G863" s="8">
        <v>19</v>
      </c>
      <c r="H863" s="8">
        <v>5</v>
      </c>
      <c r="I863" s="8">
        <v>16</v>
      </c>
      <c r="J863" s="8">
        <v>25</v>
      </c>
      <c r="K863" s="8">
        <v>18</v>
      </c>
      <c r="L863" s="8">
        <v>14</v>
      </c>
      <c r="M863" s="8">
        <v>10</v>
      </c>
      <c r="N863" s="8">
        <v>7</v>
      </c>
      <c r="O863" s="8">
        <v>8</v>
      </c>
      <c r="P863" s="8">
        <v>6</v>
      </c>
      <c r="Q863" s="8">
        <v>11</v>
      </c>
      <c r="R863" s="8">
        <v>8</v>
      </c>
      <c r="S863" s="8">
        <v>10</v>
      </c>
      <c r="T863" s="8">
        <v>15</v>
      </c>
      <c r="U863" s="8">
        <v>20</v>
      </c>
      <c r="V863" s="8">
        <v>18</v>
      </c>
      <c r="W863" s="8">
        <v>21</v>
      </c>
      <c r="X863" s="8">
        <v>19</v>
      </c>
      <c r="Y863" s="8">
        <v>25</v>
      </c>
      <c r="Z863" s="8">
        <v>30</v>
      </c>
      <c r="AA863" s="8">
        <v>25</v>
      </c>
      <c r="AB863" s="8">
        <v>26</v>
      </c>
      <c r="AC863" s="8">
        <v>36</v>
      </c>
      <c r="AD863" s="8">
        <v>50</v>
      </c>
      <c r="AE863" s="8">
        <v>23</v>
      </c>
      <c r="AF863" s="8">
        <v>20</v>
      </c>
      <c r="AG863" s="8">
        <v>10</v>
      </c>
      <c r="AH863" s="8">
        <v>11</v>
      </c>
      <c r="AI863" s="8">
        <v>2</v>
      </c>
      <c r="AJ863" s="8">
        <v>3</v>
      </c>
      <c r="AK863" s="8">
        <v>5</v>
      </c>
      <c r="AL863" s="8">
        <v>9</v>
      </c>
      <c r="AM863" s="8">
        <v>11</v>
      </c>
      <c r="AN863" s="8">
        <v>5</v>
      </c>
      <c r="AO863" s="8">
        <v>0</v>
      </c>
      <c r="AP863" s="8">
        <v>3</v>
      </c>
      <c r="AQ863" s="8">
        <v>1</v>
      </c>
      <c r="AR863" s="8">
        <v>1</v>
      </c>
      <c r="AS863" s="8">
        <v>1</v>
      </c>
      <c r="AT863" s="8">
        <v>0</v>
      </c>
      <c r="AU863" s="8">
        <v>1</v>
      </c>
      <c r="AV863" s="8">
        <v>0</v>
      </c>
      <c r="AW863" s="8">
        <v>1</v>
      </c>
    </row>
    <row r="864" spans="1:49" s="8" customFormat="1" ht="12" customHeight="1" x14ac:dyDescent="0.25">
      <c r="A864" s="48" t="s">
        <v>120</v>
      </c>
      <c r="B864" s="8">
        <v>0</v>
      </c>
      <c r="C864" s="8">
        <v>0</v>
      </c>
      <c r="D864" s="8">
        <v>0</v>
      </c>
      <c r="E864" s="8">
        <v>0</v>
      </c>
      <c r="F864" s="8">
        <v>0</v>
      </c>
      <c r="G864" s="8">
        <v>0</v>
      </c>
      <c r="H864" s="8">
        <v>0</v>
      </c>
      <c r="I864" s="8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2</v>
      </c>
      <c r="W864" s="8">
        <v>0</v>
      </c>
      <c r="X864" s="8">
        <v>0</v>
      </c>
      <c r="Y864" s="8">
        <v>0</v>
      </c>
      <c r="Z864" s="8">
        <v>1</v>
      </c>
      <c r="AA864" s="8">
        <v>1</v>
      </c>
      <c r="AB864" s="8">
        <v>1</v>
      </c>
      <c r="AC864" s="8">
        <v>3</v>
      </c>
      <c r="AD864" s="8">
        <v>5</v>
      </c>
      <c r="AE864" s="8">
        <v>0</v>
      </c>
      <c r="AF864" s="8">
        <v>0</v>
      </c>
      <c r="AG864" s="8">
        <v>0</v>
      </c>
      <c r="AH864" s="8">
        <v>1</v>
      </c>
      <c r="AI864" s="8">
        <v>0</v>
      </c>
      <c r="AJ864" s="8">
        <v>0</v>
      </c>
      <c r="AK864" s="8">
        <v>1</v>
      </c>
      <c r="AL864" s="8">
        <v>0</v>
      </c>
      <c r="AM864" s="8">
        <v>0</v>
      </c>
      <c r="AN864" s="8">
        <v>0</v>
      </c>
      <c r="AO864" s="8">
        <v>0</v>
      </c>
      <c r="AP864" s="8">
        <v>0</v>
      </c>
      <c r="AQ864" s="8">
        <v>0</v>
      </c>
      <c r="AR864" s="8">
        <v>0</v>
      </c>
      <c r="AS864" s="8">
        <v>0</v>
      </c>
      <c r="AT864" s="8">
        <v>0</v>
      </c>
      <c r="AU864" s="8">
        <v>0</v>
      </c>
      <c r="AV864" s="8">
        <v>0</v>
      </c>
      <c r="AW864" s="8">
        <v>0</v>
      </c>
    </row>
    <row r="865" spans="1:49" s="8" customFormat="1" ht="12" customHeight="1" x14ac:dyDescent="0.25">
      <c r="A865" s="48" t="s">
        <v>121</v>
      </c>
      <c r="B865" s="8">
        <v>0</v>
      </c>
      <c r="C865" s="8">
        <v>0</v>
      </c>
      <c r="D865" s="8">
        <v>0</v>
      </c>
      <c r="E865" s="8">
        <v>0</v>
      </c>
      <c r="F865" s="8">
        <v>0</v>
      </c>
      <c r="G865" s="8">
        <v>0</v>
      </c>
      <c r="H865" s="8">
        <v>2</v>
      </c>
      <c r="I865" s="8">
        <v>3</v>
      </c>
      <c r="J865" s="8">
        <v>1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2</v>
      </c>
      <c r="Q865" s="8">
        <v>1</v>
      </c>
      <c r="R865" s="8">
        <v>0</v>
      </c>
      <c r="S865" s="8">
        <v>0</v>
      </c>
      <c r="T865" s="8">
        <v>0</v>
      </c>
      <c r="U865" s="8">
        <v>2</v>
      </c>
      <c r="V865" s="8">
        <v>1</v>
      </c>
      <c r="W865" s="8">
        <v>0</v>
      </c>
      <c r="X865" s="8">
        <v>1</v>
      </c>
      <c r="Y865" s="8">
        <v>0</v>
      </c>
      <c r="Z865" s="8">
        <v>1</v>
      </c>
      <c r="AA865" s="8">
        <v>0</v>
      </c>
      <c r="AB865" s="8">
        <v>0</v>
      </c>
      <c r="AC865" s="8">
        <v>0</v>
      </c>
      <c r="AD865" s="8">
        <v>1</v>
      </c>
      <c r="AE865" s="8">
        <v>1</v>
      </c>
      <c r="AF865" s="8">
        <v>1</v>
      </c>
      <c r="AG865" s="8">
        <v>0</v>
      </c>
      <c r="AH865" s="8">
        <v>0</v>
      </c>
      <c r="AI865" s="8">
        <v>2</v>
      </c>
      <c r="AJ865" s="8">
        <v>0</v>
      </c>
      <c r="AK865" s="8">
        <v>0</v>
      </c>
      <c r="AL865" s="8">
        <v>0</v>
      </c>
      <c r="AM865" s="8">
        <v>1</v>
      </c>
      <c r="AN865" s="8">
        <v>0</v>
      </c>
      <c r="AO865" s="8">
        <v>0</v>
      </c>
      <c r="AP865" s="8">
        <v>0</v>
      </c>
      <c r="AQ865" s="8">
        <v>0</v>
      </c>
      <c r="AR865" s="8">
        <v>0</v>
      </c>
      <c r="AS865" s="8">
        <v>0</v>
      </c>
      <c r="AT865" s="8">
        <v>0</v>
      </c>
      <c r="AU865" s="8">
        <v>0</v>
      </c>
      <c r="AV865" s="8">
        <v>0</v>
      </c>
      <c r="AW865" s="8">
        <v>0</v>
      </c>
    </row>
    <row r="866" spans="1:49" s="8" customFormat="1" ht="12" customHeight="1" x14ac:dyDescent="0.25">
      <c r="A866" s="48" t="s">
        <v>122</v>
      </c>
      <c r="B866" s="8">
        <v>8</v>
      </c>
      <c r="C866" s="8">
        <v>10</v>
      </c>
      <c r="D866" s="8">
        <v>4</v>
      </c>
      <c r="E866" s="8">
        <v>5</v>
      </c>
      <c r="F866" s="8">
        <v>3</v>
      </c>
      <c r="G866" s="8">
        <v>5</v>
      </c>
      <c r="H866" s="8">
        <v>8</v>
      </c>
      <c r="I866" s="8">
        <v>8</v>
      </c>
      <c r="J866" s="8">
        <v>8</v>
      </c>
      <c r="K866" s="8">
        <v>5</v>
      </c>
      <c r="L866" s="8">
        <v>7</v>
      </c>
      <c r="M866" s="8">
        <v>13</v>
      </c>
      <c r="N866" s="8">
        <v>4</v>
      </c>
      <c r="O866" s="8">
        <v>6</v>
      </c>
      <c r="P866" s="8">
        <v>4</v>
      </c>
      <c r="Q866" s="8">
        <v>2</v>
      </c>
      <c r="R866" s="8">
        <v>4</v>
      </c>
      <c r="S866" s="8">
        <v>3</v>
      </c>
      <c r="T866" s="8">
        <v>5</v>
      </c>
      <c r="U866" s="8">
        <v>3</v>
      </c>
      <c r="V866" s="8">
        <v>2</v>
      </c>
      <c r="W866" s="8">
        <v>4</v>
      </c>
      <c r="X866" s="8">
        <v>6</v>
      </c>
      <c r="Y866" s="8">
        <v>0</v>
      </c>
      <c r="Z866" s="8">
        <v>1</v>
      </c>
      <c r="AA866" s="8">
        <v>4</v>
      </c>
      <c r="AB866" s="8">
        <v>11</v>
      </c>
      <c r="AC866" s="8">
        <v>8</v>
      </c>
      <c r="AD866" s="8">
        <v>8</v>
      </c>
      <c r="AE866" s="8">
        <v>6</v>
      </c>
      <c r="AF866" s="8">
        <v>3</v>
      </c>
      <c r="AG866" s="8">
        <v>5</v>
      </c>
      <c r="AH866" s="8">
        <v>0</v>
      </c>
      <c r="AI866" s="8">
        <v>1</v>
      </c>
      <c r="AJ866" s="8">
        <v>2</v>
      </c>
      <c r="AK866" s="8">
        <v>2</v>
      </c>
      <c r="AL866" s="8">
        <v>1</v>
      </c>
      <c r="AM866" s="8">
        <v>1</v>
      </c>
      <c r="AN866" s="8">
        <v>1</v>
      </c>
      <c r="AO866" s="8">
        <v>0</v>
      </c>
      <c r="AP866" s="8">
        <v>1</v>
      </c>
      <c r="AQ866" s="8">
        <v>0</v>
      </c>
      <c r="AR866" s="8">
        <v>0</v>
      </c>
      <c r="AS866" s="8">
        <v>0</v>
      </c>
      <c r="AT866" s="8">
        <v>0</v>
      </c>
      <c r="AU866" s="8">
        <v>0</v>
      </c>
      <c r="AV866" s="8">
        <v>0</v>
      </c>
      <c r="AW866" s="8">
        <v>0</v>
      </c>
    </row>
    <row r="867" spans="1:49" s="8" customFormat="1" ht="12" customHeight="1" x14ac:dyDescent="0.25">
      <c r="A867" s="48" t="s">
        <v>123</v>
      </c>
      <c r="B867" s="8">
        <v>0</v>
      </c>
      <c r="C867" s="8">
        <v>1</v>
      </c>
      <c r="D867" s="8">
        <v>1</v>
      </c>
      <c r="E867" s="8">
        <v>0</v>
      </c>
      <c r="F867" s="8">
        <v>0</v>
      </c>
      <c r="G867" s="8">
        <v>0</v>
      </c>
      <c r="H867" s="8">
        <v>3</v>
      </c>
      <c r="I867" s="8">
        <v>2</v>
      </c>
      <c r="J867" s="8">
        <v>0</v>
      </c>
      <c r="K867" s="8">
        <v>1</v>
      </c>
      <c r="L867" s="8">
        <v>2</v>
      </c>
      <c r="M867" s="8">
        <v>0</v>
      </c>
      <c r="N867" s="8">
        <v>0</v>
      </c>
      <c r="O867" s="8">
        <v>0</v>
      </c>
      <c r="P867" s="8">
        <v>1</v>
      </c>
      <c r="Q867" s="8">
        <v>1</v>
      </c>
      <c r="R867" s="8">
        <v>0</v>
      </c>
      <c r="S867" s="8">
        <v>0</v>
      </c>
      <c r="T867" s="8">
        <v>2</v>
      </c>
      <c r="U867" s="8">
        <v>1</v>
      </c>
      <c r="V867" s="8">
        <v>0</v>
      </c>
      <c r="W867" s="8">
        <v>0</v>
      </c>
      <c r="X867" s="8">
        <v>0</v>
      </c>
      <c r="Y867" s="8">
        <v>1</v>
      </c>
      <c r="Z867" s="8">
        <v>0</v>
      </c>
      <c r="AA867" s="8">
        <v>0</v>
      </c>
      <c r="AB867" s="8">
        <v>1</v>
      </c>
      <c r="AC867" s="8">
        <v>0</v>
      </c>
      <c r="AD867" s="8">
        <v>2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  <c r="AK867" s="8">
        <v>0</v>
      </c>
      <c r="AL867" s="8">
        <v>0</v>
      </c>
      <c r="AM867" s="8">
        <v>0</v>
      </c>
      <c r="AN867" s="8">
        <v>0</v>
      </c>
      <c r="AO867" s="8">
        <v>0</v>
      </c>
      <c r="AP867" s="8">
        <v>0</v>
      </c>
      <c r="AQ867" s="8">
        <v>0</v>
      </c>
      <c r="AR867" s="8">
        <v>0</v>
      </c>
      <c r="AS867" s="8">
        <v>0</v>
      </c>
      <c r="AT867" s="8">
        <v>0</v>
      </c>
      <c r="AU867" s="8">
        <v>0</v>
      </c>
      <c r="AV867" s="8">
        <v>0</v>
      </c>
      <c r="AW867" s="8">
        <v>0</v>
      </c>
    </row>
    <row r="868" spans="1:49" s="8" customFormat="1" ht="12" customHeight="1" x14ac:dyDescent="0.25">
      <c r="A868" s="48" t="s">
        <v>124</v>
      </c>
      <c r="B868" s="8">
        <v>0</v>
      </c>
      <c r="C868" s="8">
        <v>0</v>
      </c>
      <c r="D868" s="8">
        <v>0</v>
      </c>
      <c r="E868" s="8">
        <v>0</v>
      </c>
      <c r="F868" s="8">
        <v>0</v>
      </c>
      <c r="G868" s="8">
        <v>0</v>
      </c>
      <c r="H868" s="8">
        <v>0</v>
      </c>
      <c r="I868" s="8">
        <v>0</v>
      </c>
      <c r="J868" s="8">
        <v>1</v>
      </c>
      <c r="K868" s="8">
        <v>1</v>
      </c>
      <c r="L868" s="8">
        <v>1</v>
      </c>
      <c r="M868" s="8">
        <v>0</v>
      </c>
      <c r="N868" s="8">
        <v>1</v>
      </c>
      <c r="O868" s="8">
        <v>1</v>
      </c>
      <c r="P868" s="8">
        <v>1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8">
        <v>0</v>
      </c>
      <c r="AK868" s="8">
        <v>0</v>
      </c>
      <c r="AL868" s="8">
        <v>0</v>
      </c>
      <c r="AM868" s="8">
        <v>0</v>
      </c>
      <c r="AN868" s="8">
        <v>0</v>
      </c>
      <c r="AO868" s="8">
        <v>0</v>
      </c>
      <c r="AP868" s="8">
        <v>0</v>
      </c>
      <c r="AQ868" s="8">
        <v>0</v>
      </c>
      <c r="AR868" s="8">
        <v>0</v>
      </c>
      <c r="AS868" s="8">
        <v>0</v>
      </c>
      <c r="AT868" s="8">
        <v>0</v>
      </c>
      <c r="AU868" s="8">
        <v>0</v>
      </c>
      <c r="AV868" s="8">
        <v>0</v>
      </c>
      <c r="AW868" s="8">
        <v>0</v>
      </c>
    </row>
    <row r="869" spans="1:49" s="8" customFormat="1" ht="12" customHeight="1" x14ac:dyDescent="0.25">
      <c r="A869" s="48" t="s">
        <v>125</v>
      </c>
      <c r="B869" s="8">
        <v>0</v>
      </c>
      <c r="C869" s="8">
        <v>0</v>
      </c>
      <c r="D869" s="8">
        <v>1</v>
      </c>
      <c r="E869" s="8">
        <v>2</v>
      </c>
      <c r="F869" s="8">
        <v>7</v>
      </c>
      <c r="G869" s="8">
        <v>2</v>
      </c>
      <c r="H869" s="8">
        <v>2</v>
      </c>
      <c r="I869" s="8">
        <v>3</v>
      </c>
      <c r="J869" s="8">
        <v>4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2</v>
      </c>
      <c r="Q869" s="8">
        <v>1</v>
      </c>
      <c r="R869" s="8">
        <v>2</v>
      </c>
      <c r="S869" s="8">
        <v>0</v>
      </c>
      <c r="T869" s="8">
        <v>1</v>
      </c>
      <c r="U869" s="8">
        <v>0</v>
      </c>
      <c r="V869" s="8">
        <v>0</v>
      </c>
      <c r="W869" s="8">
        <v>1</v>
      </c>
      <c r="X869" s="8">
        <v>0</v>
      </c>
      <c r="Y869" s="8">
        <v>1</v>
      </c>
      <c r="Z869" s="8">
        <v>1</v>
      </c>
      <c r="AA869" s="8">
        <v>1</v>
      </c>
      <c r="AB869" s="8">
        <v>1</v>
      </c>
      <c r="AC869" s="8">
        <v>1</v>
      </c>
      <c r="AD869" s="8">
        <v>2</v>
      </c>
      <c r="AE869" s="8">
        <v>1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  <c r="AK869" s="8">
        <v>0</v>
      </c>
      <c r="AL869" s="8">
        <v>0</v>
      </c>
      <c r="AM869" s="8">
        <v>0</v>
      </c>
      <c r="AN869" s="8">
        <v>0</v>
      </c>
      <c r="AO869" s="8">
        <v>0</v>
      </c>
      <c r="AP869" s="8">
        <v>0</v>
      </c>
      <c r="AQ869" s="8">
        <v>0</v>
      </c>
      <c r="AR869" s="8">
        <v>0</v>
      </c>
      <c r="AS869" s="8">
        <v>0</v>
      </c>
      <c r="AT869" s="8">
        <v>0</v>
      </c>
      <c r="AU869" s="8">
        <v>0</v>
      </c>
      <c r="AV869" s="8">
        <v>0</v>
      </c>
      <c r="AW869" s="8">
        <v>0</v>
      </c>
    </row>
    <row r="870" spans="1:49" s="8" customFormat="1" ht="12" customHeight="1" x14ac:dyDescent="0.25">
      <c r="A870" s="48" t="s">
        <v>126</v>
      </c>
      <c r="B870" s="8">
        <v>1</v>
      </c>
      <c r="C870" s="8">
        <v>1</v>
      </c>
      <c r="D870" s="8">
        <v>0</v>
      </c>
      <c r="E870" s="8">
        <v>2</v>
      </c>
      <c r="F870" s="8">
        <v>2</v>
      </c>
      <c r="G870" s="8">
        <v>1</v>
      </c>
      <c r="H870" s="8">
        <v>2</v>
      </c>
      <c r="I870" s="8">
        <v>1</v>
      </c>
      <c r="J870" s="8">
        <v>3</v>
      </c>
      <c r="K870" s="8">
        <v>1</v>
      </c>
      <c r="L870" s="8">
        <v>0</v>
      </c>
      <c r="M870" s="8">
        <v>0</v>
      </c>
      <c r="N870" s="8">
        <v>2</v>
      </c>
      <c r="O870" s="8">
        <v>2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1</v>
      </c>
      <c r="V870" s="8">
        <v>1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  <c r="AK870" s="8">
        <v>0</v>
      </c>
      <c r="AL870" s="8">
        <v>0</v>
      </c>
      <c r="AM870" s="8">
        <v>0</v>
      </c>
      <c r="AN870" s="8">
        <v>0</v>
      </c>
      <c r="AO870" s="8">
        <v>0</v>
      </c>
      <c r="AP870" s="8">
        <v>0</v>
      </c>
      <c r="AQ870" s="8">
        <v>0</v>
      </c>
      <c r="AR870" s="8">
        <v>0</v>
      </c>
      <c r="AS870" s="8">
        <v>0</v>
      </c>
      <c r="AT870" s="8">
        <v>0</v>
      </c>
      <c r="AU870" s="8">
        <v>0</v>
      </c>
      <c r="AV870" s="8">
        <v>0</v>
      </c>
      <c r="AW870" s="8">
        <v>0</v>
      </c>
    </row>
    <row r="871" spans="1:49" s="8" customFormat="1" ht="12" customHeight="1" x14ac:dyDescent="0.25">
      <c r="A871" s="48" t="s">
        <v>127</v>
      </c>
      <c r="B871" s="8">
        <v>0</v>
      </c>
      <c r="C871" s="8">
        <v>0</v>
      </c>
      <c r="D871" s="8">
        <v>0</v>
      </c>
      <c r="E871" s="8">
        <v>0</v>
      </c>
      <c r="F871" s="8">
        <v>2</v>
      </c>
      <c r="G871" s="8">
        <v>1</v>
      </c>
      <c r="H871" s="8">
        <v>2</v>
      </c>
      <c r="I871" s="8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1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2</v>
      </c>
      <c r="X871" s="8">
        <v>2</v>
      </c>
      <c r="Y871" s="8">
        <v>1</v>
      </c>
      <c r="Z871" s="8">
        <v>2</v>
      </c>
      <c r="AA871" s="8">
        <v>1</v>
      </c>
      <c r="AB871" s="8">
        <v>0</v>
      </c>
      <c r="AC871" s="8">
        <v>0</v>
      </c>
      <c r="AD871" s="8">
        <v>1</v>
      </c>
      <c r="AE871" s="8">
        <v>2</v>
      </c>
      <c r="AF871" s="8">
        <v>2</v>
      </c>
      <c r="AG871" s="8">
        <v>0</v>
      </c>
      <c r="AH871" s="8">
        <v>0</v>
      </c>
      <c r="AI871" s="8">
        <v>3</v>
      </c>
      <c r="AJ871" s="8">
        <v>0</v>
      </c>
      <c r="AK871" s="8">
        <v>0</v>
      </c>
      <c r="AL871" s="8">
        <v>1</v>
      </c>
      <c r="AM871" s="8">
        <v>1</v>
      </c>
      <c r="AN871" s="8">
        <v>3</v>
      </c>
      <c r="AO871" s="8">
        <v>1</v>
      </c>
      <c r="AP871" s="8">
        <v>0</v>
      </c>
      <c r="AQ871" s="8">
        <v>0</v>
      </c>
      <c r="AR871" s="8">
        <v>0</v>
      </c>
      <c r="AS871" s="8">
        <v>0</v>
      </c>
      <c r="AT871" s="8">
        <v>0</v>
      </c>
      <c r="AU871" s="8">
        <v>0</v>
      </c>
      <c r="AV871" s="8">
        <v>0</v>
      </c>
      <c r="AW871" s="8">
        <v>0</v>
      </c>
    </row>
    <row r="872" spans="1:49" s="8" customFormat="1" ht="12" customHeight="1" x14ac:dyDescent="0.25">
      <c r="A872" s="48" t="s">
        <v>128</v>
      </c>
      <c r="B872" s="8">
        <v>4</v>
      </c>
      <c r="C872" s="8">
        <v>0</v>
      </c>
      <c r="D872" s="8">
        <v>0</v>
      </c>
      <c r="E872" s="8">
        <v>0</v>
      </c>
      <c r="F872" s="8">
        <v>1</v>
      </c>
      <c r="G872" s="8">
        <v>6</v>
      </c>
      <c r="H872" s="8">
        <v>5</v>
      </c>
      <c r="I872" s="8">
        <v>11</v>
      </c>
      <c r="J872" s="8">
        <v>6</v>
      </c>
      <c r="K872" s="8">
        <v>8</v>
      </c>
      <c r="L872" s="8">
        <v>9</v>
      </c>
      <c r="M872" s="8">
        <v>7</v>
      </c>
      <c r="N872" s="8">
        <v>3</v>
      </c>
      <c r="O872" s="8">
        <v>3</v>
      </c>
      <c r="P872" s="8">
        <v>5</v>
      </c>
      <c r="Q872" s="8">
        <v>1</v>
      </c>
      <c r="R872" s="8">
        <v>6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3</v>
      </c>
      <c r="Y872" s="8">
        <v>1</v>
      </c>
      <c r="Z872" s="8">
        <v>3</v>
      </c>
      <c r="AA872" s="8">
        <v>1</v>
      </c>
      <c r="AB872" s="8">
        <v>0</v>
      </c>
      <c r="AC872" s="8">
        <v>0</v>
      </c>
      <c r="AD872" s="8">
        <v>0</v>
      </c>
      <c r="AE872" s="8">
        <v>1</v>
      </c>
      <c r="AF872" s="8">
        <v>0</v>
      </c>
      <c r="AG872" s="8">
        <v>0</v>
      </c>
      <c r="AH872" s="8">
        <v>0</v>
      </c>
      <c r="AI872" s="8">
        <v>0</v>
      </c>
      <c r="AJ872" s="8">
        <v>0</v>
      </c>
      <c r="AK872" s="8">
        <v>0</v>
      </c>
      <c r="AL872" s="8">
        <v>0</v>
      </c>
      <c r="AM872" s="8">
        <v>0</v>
      </c>
      <c r="AN872" s="8">
        <v>0</v>
      </c>
      <c r="AO872" s="8">
        <v>0</v>
      </c>
      <c r="AP872" s="8">
        <v>0</v>
      </c>
      <c r="AQ872" s="8">
        <v>0</v>
      </c>
      <c r="AR872" s="8">
        <v>0</v>
      </c>
      <c r="AS872" s="8">
        <v>0</v>
      </c>
      <c r="AT872" s="8">
        <v>0</v>
      </c>
      <c r="AU872" s="8">
        <v>0</v>
      </c>
      <c r="AV872" s="8">
        <v>0</v>
      </c>
      <c r="AW872" s="8">
        <v>0</v>
      </c>
    </row>
    <row r="873" spans="1:49" s="8" customFormat="1" ht="12" customHeight="1" x14ac:dyDescent="0.25">
      <c r="A873" s="48" t="s">
        <v>129</v>
      </c>
      <c r="B873" s="8">
        <v>0</v>
      </c>
      <c r="C873" s="8">
        <v>0</v>
      </c>
      <c r="D873" s="8">
        <v>0</v>
      </c>
      <c r="E873" s="8">
        <v>0</v>
      </c>
      <c r="F873" s="8">
        <v>0</v>
      </c>
      <c r="G873" s="8">
        <v>0</v>
      </c>
      <c r="H873" s="8">
        <v>0</v>
      </c>
      <c r="I873" s="8">
        <v>0</v>
      </c>
      <c r="J873" s="8">
        <v>0</v>
      </c>
      <c r="K873" s="8">
        <v>0</v>
      </c>
      <c r="L873" s="8">
        <v>0</v>
      </c>
      <c r="M873" s="8">
        <v>0</v>
      </c>
      <c r="N873" s="8">
        <v>0</v>
      </c>
      <c r="O873" s="8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0</v>
      </c>
      <c r="AJ873" s="8">
        <v>0</v>
      </c>
      <c r="AK873" s="8">
        <v>0</v>
      </c>
      <c r="AL873" s="8">
        <v>0</v>
      </c>
      <c r="AM873" s="8">
        <v>0</v>
      </c>
      <c r="AN873" s="8">
        <v>0</v>
      </c>
      <c r="AO873" s="8">
        <v>0</v>
      </c>
      <c r="AP873" s="8">
        <v>0</v>
      </c>
      <c r="AQ873" s="8">
        <v>0</v>
      </c>
      <c r="AR873" s="8">
        <v>0</v>
      </c>
      <c r="AS873" s="8">
        <v>0</v>
      </c>
      <c r="AT873" s="8">
        <v>0</v>
      </c>
      <c r="AU873" s="8">
        <v>0</v>
      </c>
      <c r="AV873" s="8">
        <v>0</v>
      </c>
      <c r="AW873" s="8">
        <v>0</v>
      </c>
    </row>
    <row r="874" spans="1:49" s="8" customFormat="1" ht="12" customHeight="1" x14ac:dyDescent="0.25">
      <c r="A874" s="48" t="s">
        <v>130</v>
      </c>
      <c r="B874" s="8">
        <v>2</v>
      </c>
      <c r="C874" s="8">
        <v>1</v>
      </c>
      <c r="D874" s="8">
        <v>4</v>
      </c>
      <c r="E874" s="8">
        <v>3</v>
      </c>
      <c r="F874" s="8">
        <v>0</v>
      </c>
      <c r="G874" s="8">
        <v>1</v>
      </c>
      <c r="H874" s="8">
        <v>0</v>
      </c>
      <c r="I874" s="8">
        <v>0</v>
      </c>
      <c r="J874" s="8">
        <v>1</v>
      </c>
      <c r="K874" s="8">
        <v>2</v>
      </c>
      <c r="L874" s="8">
        <v>0</v>
      </c>
      <c r="M874" s="8">
        <v>0</v>
      </c>
      <c r="N874" s="8">
        <v>0</v>
      </c>
      <c r="O874" s="8">
        <v>1</v>
      </c>
      <c r="P874" s="8">
        <v>3</v>
      </c>
      <c r="Q874" s="8">
        <v>3</v>
      </c>
      <c r="R874" s="8">
        <v>4</v>
      </c>
      <c r="S874" s="8">
        <v>4</v>
      </c>
      <c r="T874" s="8">
        <v>4</v>
      </c>
      <c r="U874" s="8">
        <v>3</v>
      </c>
      <c r="V874" s="8">
        <v>2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  <c r="AK874" s="8">
        <v>1</v>
      </c>
      <c r="AL874" s="8">
        <v>0</v>
      </c>
      <c r="AM874" s="8">
        <v>0</v>
      </c>
      <c r="AN874" s="8">
        <v>1</v>
      </c>
      <c r="AO874" s="8">
        <v>0</v>
      </c>
      <c r="AP874" s="8">
        <v>0</v>
      </c>
      <c r="AQ874" s="8">
        <v>0</v>
      </c>
      <c r="AR874" s="8">
        <v>0</v>
      </c>
      <c r="AS874" s="8">
        <v>0</v>
      </c>
      <c r="AT874" s="8">
        <v>0</v>
      </c>
      <c r="AU874" s="8">
        <v>0</v>
      </c>
      <c r="AV874" s="8">
        <v>0</v>
      </c>
      <c r="AW874" s="8">
        <v>0</v>
      </c>
    </row>
    <row r="875" spans="1:49" s="8" customFormat="1" ht="12" customHeight="1" x14ac:dyDescent="0.25">
      <c r="A875" s="48" t="s">
        <v>131</v>
      </c>
      <c r="B875" s="8">
        <v>2</v>
      </c>
      <c r="C875" s="8">
        <v>6</v>
      </c>
      <c r="D875" s="8">
        <v>3</v>
      </c>
      <c r="E875" s="8">
        <v>3</v>
      </c>
      <c r="F875" s="8">
        <v>6</v>
      </c>
      <c r="G875" s="8">
        <v>8</v>
      </c>
      <c r="H875" s="8">
        <v>5</v>
      </c>
      <c r="I875" s="8">
        <v>9</v>
      </c>
      <c r="J875" s="8">
        <v>5</v>
      </c>
      <c r="K875" s="8">
        <v>3</v>
      </c>
      <c r="L875" s="8">
        <v>2</v>
      </c>
      <c r="M875" s="8">
        <v>2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1</v>
      </c>
      <c r="X875" s="8">
        <v>0</v>
      </c>
      <c r="Y875" s="8">
        <v>0</v>
      </c>
      <c r="Z875" s="8">
        <v>0</v>
      </c>
      <c r="AA875" s="8">
        <v>1</v>
      </c>
      <c r="AB875" s="8">
        <v>0</v>
      </c>
      <c r="AC875" s="8">
        <v>0</v>
      </c>
      <c r="AD875" s="8">
        <v>0</v>
      </c>
      <c r="AE875" s="8">
        <v>1</v>
      </c>
      <c r="AF875" s="8">
        <v>0</v>
      </c>
      <c r="AG875" s="8">
        <v>0</v>
      </c>
      <c r="AH875" s="8">
        <v>0</v>
      </c>
      <c r="AI875" s="8">
        <v>1</v>
      </c>
      <c r="AJ875" s="8">
        <v>0</v>
      </c>
      <c r="AK875" s="8">
        <v>3</v>
      </c>
      <c r="AL875" s="8">
        <v>1</v>
      </c>
      <c r="AM875" s="8">
        <v>2</v>
      </c>
      <c r="AN875" s="8">
        <v>0</v>
      </c>
      <c r="AO875" s="8">
        <v>1</v>
      </c>
      <c r="AP875" s="8">
        <v>0</v>
      </c>
      <c r="AQ875" s="8">
        <v>0</v>
      </c>
      <c r="AR875" s="8">
        <v>2</v>
      </c>
      <c r="AS875" s="8">
        <v>1</v>
      </c>
      <c r="AT875" s="8">
        <v>0</v>
      </c>
      <c r="AU875" s="8">
        <v>0</v>
      </c>
      <c r="AV875" s="8">
        <v>0</v>
      </c>
      <c r="AW875" s="8">
        <v>6</v>
      </c>
    </row>
    <row r="876" spans="1:49" s="8" customFormat="1" ht="12" customHeight="1" x14ac:dyDescent="0.25">
      <c r="A876" s="48" t="s">
        <v>132</v>
      </c>
      <c r="B876" s="8">
        <v>0</v>
      </c>
      <c r="C876" s="8">
        <v>1</v>
      </c>
      <c r="D876" s="8">
        <v>3</v>
      </c>
      <c r="E876" s="8">
        <v>0</v>
      </c>
      <c r="F876" s="8">
        <v>0</v>
      </c>
      <c r="G876" s="8">
        <v>2</v>
      </c>
      <c r="H876" s="8">
        <v>1</v>
      </c>
      <c r="I876" s="8">
        <v>0</v>
      </c>
      <c r="J876" s="8">
        <v>2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1</v>
      </c>
      <c r="S876" s="8">
        <v>0</v>
      </c>
      <c r="T876" s="8">
        <v>0</v>
      </c>
      <c r="U876" s="8">
        <v>0</v>
      </c>
      <c r="V876" s="8">
        <v>0</v>
      </c>
      <c r="W876" s="8">
        <v>2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1</v>
      </c>
      <c r="AD876" s="8">
        <v>0</v>
      </c>
      <c r="AE876" s="8">
        <v>1</v>
      </c>
      <c r="AF876" s="8">
        <v>0</v>
      </c>
      <c r="AG876" s="8">
        <v>0</v>
      </c>
      <c r="AH876" s="8">
        <v>0</v>
      </c>
      <c r="AI876" s="8">
        <v>0</v>
      </c>
      <c r="AJ876" s="8">
        <v>0</v>
      </c>
      <c r="AK876" s="8">
        <v>0</v>
      </c>
      <c r="AL876" s="8">
        <v>0</v>
      </c>
      <c r="AM876" s="8">
        <v>0</v>
      </c>
      <c r="AN876" s="8">
        <v>0</v>
      </c>
      <c r="AO876" s="8">
        <v>0</v>
      </c>
      <c r="AP876" s="8">
        <v>0</v>
      </c>
      <c r="AQ876" s="8">
        <v>0</v>
      </c>
      <c r="AR876" s="8">
        <v>0</v>
      </c>
      <c r="AS876" s="8">
        <v>0</v>
      </c>
      <c r="AT876" s="8">
        <v>0</v>
      </c>
      <c r="AU876" s="8">
        <v>0</v>
      </c>
      <c r="AV876" s="8">
        <v>0</v>
      </c>
      <c r="AW876" s="8">
        <v>0</v>
      </c>
    </row>
    <row r="877" spans="1:49" s="8" customFormat="1" ht="12" customHeight="1" x14ac:dyDescent="0.25">
      <c r="A877" s="48" t="s">
        <v>133</v>
      </c>
      <c r="B877" s="8">
        <v>0</v>
      </c>
      <c r="C877" s="8">
        <v>0</v>
      </c>
      <c r="D877" s="8">
        <v>0</v>
      </c>
      <c r="E877" s="8">
        <v>0</v>
      </c>
      <c r="F877" s="8">
        <v>0</v>
      </c>
      <c r="G877" s="8">
        <v>0</v>
      </c>
      <c r="H877" s="8">
        <v>0</v>
      </c>
      <c r="I877" s="8">
        <v>0</v>
      </c>
      <c r="J877" s="8">
        <v>0</v>
      </c>
      <c r="K877" s="8">
        <v>0</v>
      </c>
      <c r="L877" s="8">
        <v>0</v>
      </c>
      <c r="M877" s="8">
        <v>0</v>
      </c>
      <c r="N877" s="8">
        <v>0</v>
      </c>
      <c r="O877" s="8">
        <v>1</v>
      </c>
      <c r="P877" s="8">
        <v>0</v>
      </c>
      <c r="Q877" s="8">
        <v>1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1</v>
      </c>
      <c r="X877" s="8">
        <v>0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8">
        <v>0</v>
      </c>
      <c r="AK877" s="8">
        <v>0</v>
      </c>
      <c r="AL877" s="8">
        <v>0</v>
      </c>
      <c r="AM877" s="8">
        <v>0</v>
      </c>
      <c r="AN877" s="8">
        <v>0</v>
      </c>
      <c r="AO877" s="8">
        <v>0</v>
      </c>
      <c r="AP877" s="8">
        <v>0</v>
      </c>
      <c r="AQ877" s="8">
        <v>0</v>
      </c>
      <c r="AR877" s="8">
        <v>0</v>
      </c>
      <c r="AS877" s="8">
        <v>0</v>
      </c>
      <c r="AT877" s="8">
        <v>0</v>
      </c>
      <c r="AU877" s="8">
        <v>0</v>
      </c>
      <c r="AV877" s="8">
        <v>0</v>
      </c>
      <c r="AW877" s="8">
        <v>0</v>
      </c>
    </row>
    <row r="878" spans="1:49" s="8" customFormat="1" ht="12" customHeight="1" x14ac:dyDescent="0.25">
      <c r="A878" s="48" t="s">
        <v>134</v>
      </c>
      <c r="B878" s="8">
        <v>0</v>
      </c>
      <c r="C878" s="8">
        <v>0</v>
      </c>
      <c r="D878" s="8">
        <v>0</v>
      </c>
      <c r="E878" s="8">
        <v>0</v>
      </c>
      <c r="F878" s="8">
        <v>0</v>
      </c>
      <c r="G878" s="8">
        <v>0</v>
      </c>
      <c r="H878" s="8">
        <v>0</v>
      </c>
      <c r="I878" s="8">
        <v>0</v>
      </c>
      <c r="J878" s="8">
        <v>0</v>
      </c>
      <c r="K878" s="8">
        <v>0</v>
      </c>
      <c r="L878" s="8">
        <v>0</v>
      </c>
      <c r="M878" s="8">
        <v>0</v>
      </c>
      <c r="N878" s="8">
        <v>0</v>
      </c>
      <c r="O878" s="8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1</v>
      </c>
      <c r="AF878" s="8">
        <v>0</v>
      </c>
      <c r="AG878" s="8">
        <v>0</v>
      </c>
      <c r="AH878" s="8">
        <v>1</v>
      </c>
      <c r="AI878" s="8">
        <v>0</v>
      </c>
      <c r="AJ878" s="8">
        <v>0</v>
      </c>
      <c r="AK878" s="8">
        <v>0</v>
      </c>
      <c r="AL878" s="8">
        <v>0</v>
      </c>
      <c r="AM878" s="8">
        <v>2</v>
      </c>
      <c r="AN878" s="8">
        <v>0</v>
      </c>
      <c r="AO878" s="8">
        <v>0</v>
      </c>
      <c r="AP878" s="8">
        <v>0</v>
      </c>
      <c r="AQ878" s="8">
        <v>0</v>
      </c>
      <c r="AR878" s="8">
        <v>0</v>
      </c>
      <c r="AS878" s="8">
        <v>0</v>
      </c>
      <c r="AT878" s="8">
        <v>0</v>
      </c>
      <c r="AU878" s="8">
        <v>0</v>
      </c>
      <c r="AV878" s="8">
        <v>0</v>
      </c>
      <c r="AW878" s="8">
        <v>0</v>
      </c>
    </row>
    <row r="879" spans="1:49" s="8" customFormat="1" ht="12" customHeight="1" x14ac:dyDescent="0.25">
      <c r="A879" s="48" t="s">
        <v>135</v>
      </c>
      <c r="B879" s="8">
        <v>0</v>
      </c>
      <c r="C879" s="8">
        <v>0</v>
      </c>
      <c r="D879" s="8">
        <v>0</v>
      </c>
      <c r="E879" s="8">
        <v>0</v>
      </c>
      <c r="F879" s="8">
        <v>0</v>
      </c>
      <c r="G879" s="8">
        <v>0</v>
      </c>
      <c r="H879" s="8">
        <v>0</v>
      </c>
      <c r="I879" s="8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8">
        <v>0</v>
      </c>
      <c r="P879" s="8">
        <v>1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1</v>
      </c>
      <c r="AC879" s="8">
        <v>5</v>
      </c>
      <c r="AD879" s="8">
        <v>5</v>
      </c>
      <c r="AE879" s="8">
        <v>7</v>
      </c>
      <c r="AF879" s="8">
        <v>2</v>
      </c>
      <c r="AG879" s="8">
        <v>1</v>
      </c>
      <c r="AH879" s="8">
        <v>0</v>
      </c>
      <c r="AI879" s="8">
        <v>3</v>
      </c>
      <c r="AJ879" s="8">
        <v>3</v>
      </c>
      <c r="AK879" s="8">
        <v>1</v>
      </c>
      <c r="AL879" s="8">
        <v>1</v>
      </c>
      <c r="AM879" s="8">
        <v>0</v>
      </c>
      <c r="AN879" s="8">
        <v>0</v>
      </c>
      <c r="AO879" s="8">
        <v>0</v>
      </c>
      <c r="AP879" s="8">
        <v>0</v>
      </c>
      <c r="AQ879" s="8">
        <v>0</v>
      </c>
      <c r="AR879" s="8">
        <v>0</v>
      </c>
      <c r="AS879" s="8">
        <v>0</v>
      </c>
      <c r="AT879" s="8">
        <v>0</v>
      </c>
      <c r="AU879" s="8">
        <v>0</v>
      </c>
      <c r="AV879" s="8">
        <v>0</v>
      </c>
      <c r="AW879" s="8">
        <v>0</v>
      </c>
    </row>
    <row r="880" spans="1:49" s="8" customFormat="1" ht="12" customHeight="1" x14ac:dyDescent="0.25">
      <c r="A880" s="48" t="s">
        <v>136</v>
      </c>
      <c r="B880" s="8">
        <v>0</v>
      </c>
      <c r="C880" s="8">
        <v>0</v>
      </c>
      <c r="D880" s="8">
        <v>0</v>
      </c>
      <c r="E880" s="8">
        <v>0</v>
      </c>
      <c r="F880" s="8">
        <v>0</v>
      </c>
      <c r="G880" s="8">
        <v>0</v>
      </c>
      <c r="H880" s="8">
        <v>0</v>
      </c>
      <c r="I880" s="8">
        <v>0</v>
      </c>
      <c r="J880" s="8">
        <v>0</v>
      </c>
      <c r="K880" s="8">
        <v>0</v>
      </c>
      <c r="L880" s="8">
        <v>1</v>
      </c>
      <c r="M880" s="8">
        <v>0</v>
      </c>
      <c r="N880" s="8">
        <v>0</v>
      </c>
      <c r="O880" s="8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1</v>
      </c>
      <c r="AB880" s="8">
        <v>0</v>
      </c>
      <c r="AC880" s="8">
        <v>2</v>
      </c>
      <c r="AD880" s="8">
        <v>0</v>
      </c>
      <c r="AE880" s="8">
        <v>0</v>
      </c>
      <c r="AF880" s="8">
        <v>0</v>
      </c>
      <c r="AG880" s="8">
        <v>5</v>
      </c>
      <c r="AH880" s="8">
        <v>1</v>
      </c>
      <c r="AI880" s="8">
        <v>0</v>
      </c>
      <c r="AJ880" s="8">
        <v>0</v>
      </c>
      <c r="AK880" s="8">
        <v>0</v>
      </c>
      <c r="AL880" s="8">
        <v>0</v>
      </c>
      <c r="AM880" s="8">
        <v>0</v>
      </c>
      <c r="AN880" s="8">
        <v>0</v>
      </c>
      <c r="AO880" s="8">
        <v>0</v>
      </c>
      <c r="AP880" s="8">
        <v>0</v>
      </c>
      <c r="AQ880" s="8">
        <v>0</v>
      </c>
      <c r="AR880" s="8">
        <v>0</v>
      </c>
      <c r="AS880" s="8">
        <v>0</v>
      </c>
      <c r="AT880" s="8">
        <v>0</v>
      </c>
      <c r="AU880" s="8">
        <v>0</v>
      </c>
      <c r="AV880" s="8">
        <v>0</v>
      </c>
      <c r="AW880" s="8">
        <v>0</v>
      </c>
    </row>
    <row r="881" spans="1:49" s="8" customFormat="1" ht="12" customHeight="1" x14ac:dyDescent="0.25">
      <c r="A881" s="48" t="s">
        <v>137</v>
      </c>
      <c r="B881" s="8">
        <v>0</v>
      </c>
      <c r="C881" s="8">
        <v>0</v>
      </c>
      <c r="D881" s="8">
        <v>0</v>
      </c>
      <c r="E881" s="8">
        <v>0</v>
      </c>
      <c r="F881" s="8">
        <v>0</v>
      </c>
      <c r="G881" s="8">
        <v>0</v>
      </c>
      <c r="H881" s="8">
        <v>0</v>
      </c>
      <c r="I881" s="8">
        <v>0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8">
        <v>0</v>
      </c>
      <c r="P881" s="8">
        <v>0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1</v>
      </c>
      <c r="X881" s="8">
        <v>0</v>
      </c>
      <c r="Y881" s="8">
        <v>1</v>
      </c>
      <c r="Z881" s="8">
        <v>0</v>
      </c>
      <c r="AA881" s="8">
        <v>3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1</v>
      </c>
      <c r="AI881" s="8">
        <v>1</v>
      </c>
      <c r="AJ881" s="8">
        <v>0</v>
      </c>
      <c r="AK881" s="8">
        <v>0</v>
      </c>
      <c r="AL881" s="8">
        <v>0</v>
      </c>
      <c r="AM881" s="8">
        <v>0</v>
      </c>
      <c r="AN881" s="8">
        <v>0</v>
      </c>
      <c r="AO881" s="8">
        <v>0</v>
      </c>
      <c r="AP881" s="8">
        <v>0</v>
      </c>
      <c r="AQ881" s="8">
        <v>0</v>
      </c>
      <c r="AR881" s="8">
        <v>0</v>
      </c>
      <c r="AS881" s="8">
        <v>0</v>
      </c>
      <c r="AT881" s="8">
        <v>0</v>
      </c>
      <c r="AU881" s="8">
        <v>0</v>
      </c>
      <c r="AV881" s="8">
        <v>0</v>
      </c>
      <c r="AW881" s="8">
        <v>0</v>
      </c>
    </row>
    <row r="882" spans="1:49" s="8" customFormat="1" ht="12" customHeight="1" x14ac:dyDescent="0.25">
      <c r="A882" s="48" t="s">
        <v>138</v>
      </c>
      <c r="B882" s="8">
        <v>1</v>
      </c>
      <c r="C882" s="8">
        <v>0</v>
      </c>
      <c r="D882" s="8">
        <v>0</v>
      </c>
      <c r="E882" s="8">
        <v>0</v>
      </c>
      <c r="F882" s="8">
        <v>0</v>
      </c>
      <c r="G882" s="8">
        <v>0</v>
      </c>
      <c r="H882" s="8">
        <v>0</v>
      </c>
      <c r="I882" s="8">
        <v>0</v>
      </c>
      <c r="J882" s="8">
        <v>0</v>
      </c>
      <c r="K882" s="8">
        <v>0</v>
      </c>
      <c r="L882" s="8">
        <v>0</v>
      </c>
      <c r="M882" s="8">
        <v>1</v>
      </c>
      <c r="N882" s="8">
        <v>1</v>
      </c>
      <c r="O882" s="8">
        <v>0</v>
      </c>
      <c r="P882" s="8">
        <v>0</v>
      </c>
      <c r="Q882" s="8">
        <v>0</v>
      </c>
      <c r="R882" s="8">
        <v>0</v>
      </c>
      <c r="S882" s="8">
        <v>1</v>
      </c>
      <c r="T882" s="8">
        <v>0</v>
      </c>
      <c r="U882" s="8">
        <v>0</v>
      </c>
      <c r="V882" s="8">
        <v>0</v>
      </c>
      <c r="W882" s="8">
        <v>2</v>
      </c>
      <c r="X882" s="8">
        <v>0</v>
      </c>
      <c r="Y882" s="8">
        <v>1</v>
      </c>
      <c r="Z882" s="8">
        <v>3</v>
      </c>
      <c r="AA882" s="8">
        <v>1</v>
      </c>
      <c r="AB882" s="8">
        <v>2</v>
      </c>
      <c r="AC882" s="8">
        <v>5</v>
      </c>
      <c r="AD882" s="8">
        <v>4</v>
      </c>
      <c r="AE882" s="8">
        <v>16</v>
      </c>
      <c r="AF882" s="8">
        <v>9</v>
      </c>
      <c r="AG882" s="8">
        <v>11</v>
      </c>
      <c r="AH882" s="8">
        <v>5</v>
      </c>
      <c r="AI882" s="8">
        <v>2</v>
      </c>
      <c r="AJ882" s="8">
        <v>5</v>
      </c>
      <c r="AK882" s="8">
        <v>3</v>
      </c>
      <c r="AL882" s="8">
        <v>4</v>
      </c>
      <c r="AM882" s="8">
        <v>0</v>
      </c>
      <c r="AN882" s="8">
        <v>0</v>
      </c>
      <c r="AO882" s="8">
        <v>0</v>
      </c>
      <c r="AP882" s="8">
        <v>0</v>
      </c>
      <c r="AQ882" s="8">
        <v>0</v>
      </c>
      <c r="AR882" s="8">
        <v>0</v>
      </c>
      <c r="AS882" s="8">
        <v>0</v>
      </c>
      <c r="AT882" s="8">
        <v>0</v>
      </c>
      <c r="AU882" s="8">
        <v>0</v>
      </c>
      <c r="AV882" s="8">
        <v>0</v>
      </c>
      <c r="AW882" s="8">
        <v>0</v>
      </c>
    </row>
    <row r="883" spans="1:49" s="8" customFormat="1" ht="12" customHeight="1" x14ac:dyDescent="0.25">
      <c r="A883" s="48" t="s">
        <v>139</v>
      </c>
      <c r="B883" s="8">
        <v>0</v>
      </c>
      <c r="C883" s="8">
        <v>0</v>
      </c>
      <c r="D883" s="8">
        <v>0</v>
      </c>
      <c r="E883" s="8">
        <v>0</v>
      </c>
      <c r="F883" s="8">
        <v>0</v>
      </c>
      <c r="G883" s="8">
        <v>0</v>
      </c>
      <c r="H883" s="8">
        <v>0</v>
      </c>
      <c r="I883" s="8">
        <v>0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  <c r="AK883" s="8">
        <v>0</v>
      </c>
      <c r="AL883" s="8">
        <v>0</v>
      </c>
      <c r="AM883" s="8">
        <v>0</v>
      </c>
      <c r="AN883" s="8">
        <v>0</v>
      </c>
      <c r="AO883" s="8">
        <v>0</v>
      </c>
      <c r="AP883" s="8">
        <v>0</v>
      </c>
      <c r="AQ883" s="8">
        <v>0</v>
      </c>
      <c r="AR883" s="8">
        <v>0</v>
      </c>
      <c r="AS883" s="8">
        <v>0</v>
      </c>
      <c r="AT883" s="8">
        <v>0</v>
      </c>
      <c r="AU883" s="8">
        <v>0</v>
      </c>
      <c r="AV883" s="8">
        <v>0</v>
      </c>
      <c r="AW883" s="8">
        <v>0</v>
      </c>
    </row>
    <row r="884" spans="1:49" s="8" customFormat="1" ht="12" customHeight="1" x14ac:dyDescent="0.25">
      <c r="A884" s="48" t="s">
        <v>140</v>
      </c>
      <c r="B884" s="8">
        <v>0</v>
      </c>
      <c r="C884" s="8">
        <v>0</v>
      </c>
      <c r="D884" s="8">
        <v>0</v>
      </c>
      <c r="E884" s="8">
        <v>0</v>
      </c>
      <c r="F884" s="8">
        <v>0</v>
      </c>
      <c r="G884" s="8">
        <v>0</v>
      </c>
      <c r="H884" s="8">
        <v>0</v>
      </c>
      <c r="I884" s="8">
        <v>0</v>
      </c>
      <c r="J884" s="8">
        <v>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2</v>
      </c>
      <c r="AF884" s="8">
        <v>1</v>
      </c>
      <c r="AG884" s="8">
        <v>2</v>
      </c>
      <c r="AH884" s="8">
        <v>1</v>
      </c>
      <c r="AI884" s="8">
        <v>2</v>
      </c>
      <c r="AJ884" s="8">
        <v>2</v>
      </c>
      <c r="AK884" s="8">
        <v>0</v>
      </c>
      <c r="AL884" s="8">
        <v>1</v>
      </c>
      <c r="AM884" s="8">
        <v>0</v>
      </c>
      <c r="AN884" s="8">
        <v>0</v>
      </c>
      <c r="AO884" s="8">
        <v>0</v>
      </c>
      <c r="AP884" s="8">
        <v>0</v>
      </c>
      <c r="AQ884" s="8">
        <v>0</v>
      </c>
      <c r="AR884" s="8">
        <v>0</v>
      </c>
      <c r="AS884" s="8">
        <v>0</v>
      </c>
      <c r="AT884" s="8">
        <v>0</v>
      </c>
      <c r="AU884" s="8">
        <v>0</v>
      </c>
      <c r="AV884" s="8">
        <v>0</v>
      </c>
      <c r="AW884" s="8">
        <v>0</v>
      </c>
    </row>
    <row r="885" spans="1:49" s="8" customFormat="1" ht="12" customHeight="1" x14ac:dyDescent="0.25">
      <c r="A885" s="48" t="s">
        <v>141</v>
      </c>
      <c r="B885" s="8">
        <v>0</v>
      </c>
      <c r="C885" s="8">
        <v>0</v>
      </c>
      <c r="D885" s="8">
        <v>0</v>
      </c>
      <c r="E885" s="8">
        <v>0</v>
      </c>
      <c r="F885" s="8">
        <v>0</v>
      </c>
      <c r="G885" s="8">
        <v>0</v>
      </c>
      <c r="H885" s="8">
        <v>0</v>
      </c>
      <c r="I885" s="8">
        <v>0</v>
      </c>
      <c r="J885" s="8">
        <v>0</v>
      </c>
      <c r="K885" s="8">
        <v>0</v>
      </c>
      <c r="L885" s="8">
        <v>0</v>
      </c>
      <c r="M885" s="8">
        <v>0</v>
      </c>
      <c r="N885" s="8">
        <v>0</v>
      </c>
      <c r="O885" s="8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  <c r="AK885" s="8">
        <v>0</v>
      </c>
      <c r="AL885" s="8">
        <v>0</v>
      </c>
      <c r="AM885" s="8">
        <v>0</v>
      </c>
      <c r="AN885" s="8">
        <v>0</v>
      </c>
      <c r="AO885" s="8">
        <v>0</v>
      </c>
      <c r="AP885" s="8">
        <v>0</v>
      </c>
      <c r="AQ885" s="8">
        <v>0</v>
      </c>
      <c r="AR885" s="8">
        <v>0</v>
      </c>
      <c r="AS885" s="8">
        <v>0</v>
      </c>
      <c r="AT885" s="8">
        <v>0</v>
      </c>
      <c r="AU885" s="8">
        <v>0</v>
      </c>
      <c r="AV885" s="8">
        <v>0</v>
      </c>
      <c r="AW885" s="8">
        <v>0</v>
      </c>
    </row>
    <row r="886" spans="1:49" s="8" customFormat="1" ht="12" customHeight="1" x14ac:dyDescent="0.25">
      <c r="A886" s="48" t="s">
        <v>142</v>
      </c>
      <c r="B886" s="8">
        <v>0</v>
      </c>
      <c r="C886" s="8">
        <v>0</v>
      </c>
      <c r="D886" s="8">
        <v>0</v>
      </c>
      <c r="E886" s="8">
        <v>0</v>
      </c>
      <c r="F886" s="8">
        <v>0</v>
      </c>
      <c r="G886" s="8">
        <v>0</v>
      </c>
      <c r="H886" s="8">
        <v>0</v>
      </c>
      <c r="I886" s="8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  <c r="AK886" s="8">
        <v>0</v>
      </c>
      <c r="AL886" s="8">
        <v>0</v>
      </c>
      <c r="AM886" s="8">
        <v>0</v>
      </c>
      <c r="AN886" s="8">
        <v>0</v>
      </c>
      <c r="AO886" s="8">
        <v>0</v>
      </c>
      <c r="AP886" s="8">
        <v>0</v>
      </c>
      <c r="AQ886" s="8">
        <v>0</v>
      </c>
      <c r="AR886" s="8">
        <v>0</v>
      </c>
      <c r="AS886" s="8">
        <v>0</v>
      </c>
      <c r="AT886" s="8">
        <v>0</v>
      </c>
      <c r="AU886" s="8">
        <v>0</v>
      </c>
      <c r="AV886" s="8">
        <v>0</v>
      </c>
      <c r="AW886" s="8">
        <v>0</v>
      </c>
    </row>
    <row r="887" spans="1:49" s="8" customFormat="1" ht="12" customHeight="1" x14ac:dyDescent="0.25">
      <c r="A887" s="48" t="s">
        <v>143</v>
      </c>
      <c r="B887" s="8">
        <v>0</v>
      </c>
      <c r="C887" s="8">
        <v>0</v>
      </c>
      <c r="D887" s="8">
        <v>0</v>
      </c>
      <c r="E887" s="8">
        <v>0</v>
      </c>
      <c r="F887" s="8">
        <v>0</v>
      </c>
      <c r="G887" s="8">
        <v>0</v>
      </c>
      <c r="H887" s="8">
        <v>0</v>
      </c>
      <c r="I887" s="8">
        <v>0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8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1</v>
      </c>
      <c r="AG887" s="8">
        <v>0</v>
      </c>
      <c r="AH887" s="8">
        <v>2</v>
      </c>
      <c r="AI887" s="8">
        <v>2</v>
      </c>
      <c r="AJ887" s="8">
        <v>1</v>
      </c>
      <c r="AK887" s="8">
        <v>0</v>
      </c>
      <c r="AL887" s="8">
        <v>0</v>
      </c>
      <c r="AM887" s="8">
        <v>0</v>
      </c>
      <c r="AN887" s="8">
        <v>0</v>
      </c>
      <c r="AO887" s="8">
        <v>0</v>
      </c>
      <c r="AP887" s="8">
        <v>0</v>
      </c>
      <c r="AQ887" s="8">
        <v>0</v>
      </c>
      <c r="AR887" s="8">
        <v>0</v>
      </c>
      <c r="AS887" s="8">
        <v>0</v>
      </c>
      <c r="AT887" s="8">
        <v>0</v>
      </c>
      <c r="AU887" s="8">
        <v>0</v>
      </c>
      <c r="AV887" s="8">
        <v>0</v>
      </c>
      <c r="AW887" s="8">
        <v>0</v>
      </c>
    </row>
    <row r="888" spans="1:49" s="8" customFormat="1" ht="12" customHeight="1" x14ac:dyDescent="0.25">
      <c r="A888" s="48" t="s">
        <v>144</v>
      </c>
      <c r="B888" s="8">
        <v>0</v>
      </c>
      <c r="C888" s="8">
        <v>0</v>
      </c>
      <c r="D888" s="8">
        <v>0</v>
      </c>
      <c r="E888" s="8">
        <v>0</v>
      </c>
      <c r="F888" s="8">
        <v>0</v>
      </c>
      <c r="G888" s="8">
        <v>0</v>
      </c>
      <c r="H888" s="8">
        <v>0</v>
      </c>
      <c r="I888" s="8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  <c r="AK888" s="8">
        <v>0</v>
      </c>
      <c r="AL888" s="8">
        <v>0</v>
      </c>
      <c r="AM888" s="8">
        <v>0</v>
      </c>
      <c r="AN888" s="8">
        <v>0</v>
      </c>
      <c r="AO888" s="8">
        <v>0</v>
      </c>
      <c r="AP888" s="8">
        <v>0</v>
      </c>
      <c r="AQ888" s="8">
        <v>0</v>
      </c>
      <c r="AR888" s="8">
        <v>0</v>
      </c>
      <c r="AS888" s="8">
        <v>0</v>
      </c>
      <c r="AT888" s="8">
        <v>0</v>
      </c>
      <c r="AU888" s="8">
        <v>0</v>
      </c>
      <c r="AV888" s="8">
        <v>0</v>
      </c>
      <c r="AW888" s="8">
        <v>0</v>
      </c>
    </row>
    <row r="889" spans="1:49" s="8" customFormat="1" ht="12" customHeight="1" x14ac:dyDescent="0.25">
      <c r="A889" s="48" t="s">
        <v>145</v>
      </c>
      <c r="B889" s="8">
        <v>0</v>
      </c>
      <c r="C889" s="8">
        <v>0</v>
      </c>
      <c r="D889" s="8">
        <v>0</v>
      </c>
      <c r="E889" s="8">
        <v>0</v>
      </c>
      <c r="F889" s="8">
        <v>0</v>
      </c>
      <c r="G889" s="8">
        <v>0</v>
      </c>
      <c r="H889" s="8">
        <v>0</v>
      </c>
      <c r="I889" s="8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8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>
        <v>0</v>
      </c>
      <c r="AK889" s="8">
        <v>0</v>
      </c>
      <c r="AL889" s="8">
        <v>0</v>
      </c>
      <c r="AM889" s="8">
        <v>0</v>
      </c>
      <c r="AN889" s="8">
        <v>0</v>
      </c>
      <c r="AO889" s="8">
        <v>0</v>
      </c>
      <c r="AP889" s="8">
        <v>0</v>
      </c>
      <c r="AQ889" s="8">
        <v>0</v>
      </c>
      <c r="AR889" s="8">
        <v>0</v>
      </c>
      <c r="AS889" s="8">
        <v>0</v>
      </c>
      <c r="AT889" s="8">
        <v>0</v>
      </c>
      <c r="AU889" s="8">
        <v>0</v>
      </c>
      <c r="AV889" s="8">
        <v>0</v>
      </c>
      <c r="AW889" s="8">
        <v>0</v>
      </c>
    </row>
    <row r="890" spans="1:49" s="8" customFormat="1" ht="12" customHeight="1" x14ac:dyDescent="0.25">
      <c r="A890" s="48" t="s">
        <v>146</v>
      </c>
      <c r="B890" s="8">
        <v>0</v>
      </c>
      <c r="C890" s="8">
        <v>0</v>
      </c>
      <c r="D890" s="8">
        <v>0</v>
      </c>
      <c r="E890" s="8">
        <v>0</v>
      </c>
      <c r="F890" s="8">
        <v>0</v>
      </c>
      <c r="G890" s="8">
        <v>0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2</v>
      </c>
      <c r="AA890" s="8">
        <v>2</v>
      </c>
      <c r="AB890" s="8">
        <v>2</v>
      </c>
      <c r="AC890" s="8">
        <v>2</v>
      </c>
      <c r="AD890" s="8">
        <v>4</v>
      </c>
      <c r="AE890" s="8">
        <v>0</v>
      </c>
      <c r="AF890" s="8">
        <v>2</v>
      </c>
      <c r="AG890" s="8">
        <v>0</v>
      </c>
      <c r="AH890" s="8">
        <v>2</v>
      </c>
      <c r="AI890" s="8">
        <v>0</v>
      </c>
      <c r="AJ890" s="8">
        <v>0</v>
      </c>
      <c r="AK890" s="8">
        <v>0</v>
      </c>
      <c r="AL890" s="8">
        <v>0</v>
      </c>
      <c r="AM890" s="8">
        <v>0</v>
      </c>
      <c r="AN890" s="8">
        <v>0</v>
      </c>
      <c r="AO890" s="8">
        <v>0</v>
      </c>
      <c r="AP890" s="8">
        <v>0</v>
      </c>
      <c r="AQ890" s="8">
        <v>0</v>
      </c>
      <c r="AR890" s="8">
        <v>0</v>
      </c>
      <c r="AS890" s="8">
        <v>0</v>
      </c>
      <c r="AT890" s="8">
        <v>0</v>
      </c>
      <c r="AU890" s="8">
        <v>0</v>
      </c>
      <c r="AV890" s="8">
        <v>0</v>
      </c>
      <c r="AW890" s="8">
        <v>0</v>
      </c>
    </row>
    <row r="891" spans="1:49" s="8" customFormat="1" ht="12" customHeight="1" x14ac:dyDescent="0.25">
      <c r="A891" s="48" t="s">
        <v>147</v>
      </c>
      <c r="B891" s="8">
        <v>0</v>
      </c>
      <c r="C891" s="8">
        <v>0</v>
      </c>
      <c r="D891" s="8">
        <v>0</v>
      </c>
      <c r="E891" s="8">
        <v>0</v>
      </c>
      <c r="F891" s="8">
        <v>0</v>
      </c>
      <c r="G891" s="8">
        <v>0</v>
      </c>
      <c r="H891" s="8">
        <v>0</v>
      </c>
      <c r="I891" s="8">
        <v>0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1</v>
      </c>
      <c r="AG891" s="8">
        <v>0</v>
      </c>
      <c r="AH891" s="8">
        <v>0</v>
      </c>
      <c r="AI891" s="8">
        <v>0</v>
      </c>
      <c r="AJ891" s="8">
        <v>0</v>
      </c>
      <c r="AK891" s="8">
        <v>0</v>
      </c>
      <c r="AL891" s="8">
        <v>0</v>
      </c>
      <c r="AM891" s="8">
        <v>0</v>
      </c>
      <c r="AN891" s="8">
        <v>0</v>
      </c>
      <c r="AO891" s="8">
        <v>0</v>
      </c>
      <c r="AP891" s="8">
        <v>0</v>
      </c>
      <c r="AQ891" s="8">
        <v>0</v>
      </c>
      <c r="AR891" s="8">
        <v>0</v>
      </c>
      <c r="AS891" s="8">
        <v>0</v>
      </c>
      <c r="AT891" s="8">
        <v>0</v>
      </c>
      <c r="AU891" s="8">
        <v>0</v>
      </c>
      <c r="AV891" s="8">
        <v>0</v>
      </c>
      <c r="AW891" s="8">
        <v>0</v>
      </c>
    </row>
    <row r="892" spans="1:49" s="8" customFormat="1" ht="12" customHeight="1" x14ac:dyDescent="0.25">
      <c r="A892" s="48" t="s">
        <v>148</v>
      </c>
      <c r="B892" s="8">
        <v>0</v>
      </c>
      <c r="C892" s="8">
        <v>0</v>
      </c>
      <c r="D892" s="8">
        <v>0</v>
      </c>
      <c r="E892" s="8">
        <v>0</v>
      </c>
      <c r="F892" s="8">
        <v>0</v>
      </c>
      <c r="G892" s="8">
        <v>0</v>
      </c>
      <c r="H892" s="8">
        <v>0</v>
      </c>
      <c r="I892" s="8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8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2</v>
      </c>
      <c r="V892" s="8">
        <v>1</v>
      </c>
      <c r="W892" s="8">
        <v>0</v>
      </c>
      <c r="X892" s="8">
        <v>0</v>
      </c>
      <c r="Y892" s="8">
        <v>0</v>
      </c>
      <c r="Z892" s="8">
        <v>0</v>
      </c>
      <c r="AA892" s="8">
        <v>2</v>
      </c>
      <c r="AB892" s="8">
        <v>0</v>
      </c>
      <c r="AC892" s="8">
        <v>1</v>
      </c>
      <c r="AD892" s="8">
        <v>1</v>
      </c>
      <c r="AE892" s="8">
        <v>0</v>
      </c>
      <c r="AF892" s="8">
        <v>0</v>
      </c>
      <c r="AG892" s="8">
        <v>0</v>
      </c>
      <c r="AH892" s="8">
        <v>1</v>
      </c>
      <c r="AI892" s="8">
        <v>0</v>
      </c>
      <c r="AJ892" s="8">
        <v>0</v>
      </c>
      <c r="AK892" s="8">
        <v>0</v>
      </c>
      <c r="AL892" s="8">
        <v>0</v>
      </c>
      <c r="AM892" s="8">
        <v>0</v>
      </c>
      <c r="AN892" s="8">
        <v>0</v>
      </c>
      <c r="AO892" s="8">
        <v>0</v>
      </c>
      <c r="AP892" s="8">
        <v>0</v>
      </c>
      <c r="AQ892" s="8">
        <v>0</v>
      </c>
      <c r="AR892" s="8">
        <v>0</v>
      </c>
      <c r="AS892" s="8">
        <v>0</v>
      </c>
      <c r="AT892" s="8">
        <v>0</v>
      </c>
      <c r="AU892" s="8">
        <v>0</v>
      </c>
      <c r="AV892" s="8">
        <v>0</v>
      </c>
      <c r="AW892" s="8">
        <v>0</v>
      </c>
    </row>
    <row r="893" spans="1:49" s="8" customFormat="1" ht="12" customHeight="1" x14ac:dyDescent="0.25">
      <c r="A893" s="48" t="s">
        <v>149</v>
      </c>
      <c r="B893" s="8">
        <v>0</v>
      </c>
      <c r="C893" s="8">
        <v>0</v>
      </c>
      <c r="D893" s="8">
        <v>0</v>
      </c>
      <c r="E893" s="8">
        <v>0</v>
      </c>
      <c r="F893" s="8">
        <v>0</v>
      </c>
      <c r="G893" s="8">
        <v>0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8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  <c r="AK893" s="8">
        <v>0</v>
      </c>
      <c r="AL893" s="8">
        <v>0</v>
      </c>
      <c r="AM893" s="8">
        <v>0</v>
      </c>
      <c r="AN893" s="8">
        <v>0</v>
      </c>
      <c r="AO893" s="8">
        <v>0</v>
      </c>
      <c r="AP893" s="8">
        <v>0</v>
      </c>
      <c r="AQ893" s="8">
        <v>0</v>
      </c>
      <c r="AR893" s="8">
        <v>0</v>
      </c>
      <c r="AS893" s="8">
        <v>0</v>
      </c>
      <c r="AT893" s="8">
        <v>0</v>
      </c>
      <c r="AU893" s="8">
        <v>0</v>
      </c>
      <c r="AV893" s="8">
        <v>0</v>
      </c>
      <c r="AW893" s="8">
        <v>0</v>
      </c>
    </row>
    <row r="894" spans="1:49" s="8" customFormat="1" ht="12" customHeight="1" x14ac:dyDescent="0.25">
      <c r="A894" s="48" t="s">
        <v>150</v>
      </c>
      <c r="B894" s="8">
        <v>0</v>
      </c>
      <c r="C894" s="8">
        <v>0</v>
      </c>
      <c r="D894" s="8">
        <v>0</v>
      </c>
      <c r="E894" s="8">
        <v>0</v>
      </c>
      <c r="F894" s="8">
        <v>0</v>
      </c>
      <c r="G894" s="8">
        <v>0</v>
      </c>
      <c r="H894" s="8">
        <v>0</v>
      </c>
      <c r="I894" s="8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0</v>
      </c>
      <c r="W894" s="8">
        <v>0</v>
      </c>
      <c r="X894" s="8">
        <v>0</v>
      </c>
      <c r="Y894" s="8">
        <v>0</v>
      </c>
      <c r="Z894" s="8">
        <v>3</v>
      </c>
      <c r="AA894" s="8">
        <v>1</v>
      </c>
      <c r="AB894" s="8">
        <v>0</v>
      </c>
      <c r="AC894" s="8">
        <v>0</v>
      </c>
      <c r="AD894" s="8">
        <v>0</v>
      </c>
      <c r="AE894" s="8">
        <v>1</v>
      </c>
      <c r="AF894" s="8">
        <v>0</v>
      </c>
      <c r="AG894" s="8">
        <v>0</v>
      </c>
      <c r="AH894" s="8">
        <v>2</v>
      </c>
      <c r="AI894" s="8">
        <v>1</v>
      </c>
      <c r="AJ894" s="8">
        <v>0</v>
      </c>
      <c r="AK894" s="8">
        <v>0</v>
      </c>
      <c r="AL894" s="8">
        <v>0</v>
      </c>
      <c r="AM894" s="8">
        <v>0</v>
      </c>
      <c r="AN894" s="8">
        <v>0</v>
      </c>
      <c r="AO894" s="8">
        <v>0</v>
      </c>
      <c r="AP894" s="8">
        <v>0</v>
      </c>
      <c r="AQ894" s="8">
        <v>0</v>
      </c>
      <c r="AR894" s="8">
        <v>0</v>
      </c>
      <c r="AS894" s="8">
        <v>0</v>
      </c>
      <c r="AT894" s="8">
        <v>0</v>
      </c>
      <c r="AU894" s="8">
        <v>0</v>
      </c>
      <c r="AV894" s="8">
        <v>0</v>
      </c>
      <c r="AW894" s="8">
        <v>0</v>
      </c>
    </row>
    <row r="895" spans="1:49" s="8" customFormat="1" ht="12" customHeight="1" x14ac:dyDescent="0.25"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</row>
    <row r="896" spans="1:49" s="8" customFormat="1" ht="12" customHeight="1" x14ac:dyDescent="0.25">
      <c r="A896" s="8" t="s">
        <v>172</v>
      </c>
      <c r="J896" s="2" t="s">
        <v>173</v>
      </c>
    </row>
    <row r="897" spans="1:49" s="8" customFormat="1" ht="12" customHeight="1" x14ac:dyDescent="0.25">
      <c r="A897" s="20" t="s">
        <v>174</v>
      </c>
      <c r="B897" s="8">
        <v>1</v>
      </c>
      <c r="C897" s="8">
        <v>2</v>
      </c>
      <c r="D897" s="8">
        <v>3</v>
      </c>
      <c r="E897" s="8">
        <v>4</v>
      </c>
      <c r="F897" s="8">
        <v>5</v>
      </c>
      <c r="G897" s="8">
        <v>6</v>
      </c>
      <c r="H897" s="8">
        <v>7</v>
      </c>
      <c r="I897" s="8">
        <v>8</v>
      </c>
      <c r="J897" s="8">
        <v>9</v>
      </c>
      <c r="K897" s="8">
        <v>10</v>
      </c>
      <c r="L897" s="8">
        <v>11</v>
      </c>
      <c r="M897" s="8">
        <v>12</v>
      </c>
      <c r="N897" s="8">
        <v>13</v>
      </c>
      <c r="O897" s="8">
        <v>14</v>
      </c>
      <c r="P897" s="8">
        <v>15</v>
      </c>
      <c r="Q897" s="8">
        <v>16</v>
      </c>
      <c r="R897" s="8">
        <v>17</v>
      </c>
      <c r="S897" s="8">
        <v>18</v>
      </c>
      <c r="T897" s="8">
        <v>19</v>
      </c>
      <c r="U897" s="8">
        <v>20</v>
      </c>
      <c r="V897" s="8">
        <v>21</v>
      </c>
      <c r="W897" s="8">
        <v>22</v>
      </c>
      <c r="X897" s="8">
        <v>23</v>
      </c>
      <c r="Y897" s="8">
        <v>24</v>
      </c>
      <c r="Z897" s="8">
        <v>25</v>
      </c>
      <c r="AA897" s="8">
        <v>26</v>
      </c>
      <c r="AB897" s="8">
        <v>27</v>
      </c>
      <c r="AC897" s="8">
        <v>28</v>
      </c>
      <c r="AD897" s="8">
        <v>29</v>
      </c>
      <c r="AE897" s="8">
        <v>30</v>
      </c>
      <c r="AF897" s="8">
        <v>31</v>
      </c>
      <c r="AG897" s="8">
        <v>32</v>
      </c>
      <c r="AH897" s="8">
        <v>33</v>
      </c>
      <c r="AI897" s="8">
        <v>34</v>
      </c>
      <c r="AJ897" s="8">
        <v>35</v>
      </c>
      <c r="AK897" s="8">
        <v>36</v>
      </c>
      <c r="AL897" s="8">
        <v>37</v>
      </c>
      <c r="AM897" s="8">
        <v>38</v>
      </c>
      <c r="AN897" s="8">
        <v>39</v>
      </c>
      <c r="AO897" s="8">
        <v>40</v>
      </c>
      <c r="AP897" s="8">
        <v>41</v>
      </c>
      <c r="AQ897" s="8">
        <v>42</v>
      </c>
      <c r="AR897" s="8">
        <v>43</v>
      </c>
      <c r="AS897" s="8">
        <v>44</v>
      </c>
      <c r="AT897" s="8">
        <v>45</v>
      </c>
      <c r="AU897" s="8">
        <v>46</v>
      </c>
      <c r="AV897" s="8">
        <v>47</v>
      </c>
      <c r="AW897" s="8">
        <v>48</v>
      </c>
    </row>
    <row r="898" spans="1:49" s="8" customFormat="1" ht="12" customHeight="1" x14ac:dyDescent="0.25">
      <c r="A898" s="48" t="s">
        <v>103</v>
      </c>
      <c r="B898" s="8">
        <v>3</v>
      </c>
      <c r="C898" s="8">
        <v>46</v>
      </c>
      <c r="D898" s="8">
        <v>41</v>
      </c>
      <c r="E898" s="8">
        <v>33</v>
      </c>
      <c r="F898" s="8">
        <v>19</v>
      </c>
      <c r="G898" s="8">
        <v>16</v>
      </c>
      <c r="H898" s="8">
        <v>29</v>
      </c>
      <c r="I898" s="8">
        <v>12</v>
      </c>
      <c r="J898" s="8">
        <v>6</v>
      </c>
      <c r="K898" s="8">
        <v>7</v>
      </c>
      <c r="L898" s="8">
        <v>5</v>
      </c>
      <c r="M898" s="8">
        <v>15</v>
      </c>
      <c r="N898" s="8">
        <v>25</v>
      </c>
      <c r="O898" s="8">
        <v>25</v>
      </c>
      <c r="P898" s="8">
        <v>37</v>
      </c>
      <c r="Q898" s="8">
        <v>52</v>
      </c>
      <c r="R898" s="8">
        <v>32</v>
      </c>
      <c r="S898" s="8">
        <v>25</v>
      </c>
      <c r="T898" s="8">
        <v>30</v>
      </c>
      <c r="U898" s="8">
        <v>138</v>
      </c>
      <c r="V898" s="8">
        <v>91</v>
      </c>
      <c r="W898" s="8">
        <v>58</v>
      </c>
      <c r="X898" s="8">
        <v>44</v>
      </c>
      <c r="Y898" s="8">
        <v>26</v>
      </c>
      <c r="Z898" s="8">
        <v>21</v>
      </c>
      <c r="AA898" s="8">
        <v>15</v>
      </c>
      <c r="AB898" s="8">
        <v>14</v>
      </c>
      <c r="AC898" s="8">
        <v>13</v>
      </c>
      <c r="AD898" s="8">
        <v>30</v>
      </c>
      <c r="AE898" s="8">
        <v>31</v>
      </c>
      <c r="AF898" s="8">
        <v>18</v>
      </c>
      <c r="AG898" s="8">
        <v>2</v>
      </c>
      <c r="AH898" s="8">
        <v>6</v>
      </c>
      <c r="AI898" s="8">
        <v>3</v>
      </c>
      <c r="AJ898" s="8">
        <v>2</v>
      </c>
      <c r="AK898" s="8">
        <v>0</v>
      </c>
      <c r="AL898" s="8">
        <v>1</v>
      </c>
      <c r="AM898" s="8">
        <v>1</v>
      </c>
      <c r="AN898" s="8">
        <v>1</v>
      </c>
      <c r="AO898" s="8">
        <v>1</v>
      </c>
      <c r="AP898" s="8">
        <v>0</v>
      </c>
      <c r="AQ898" s="8">
        <v>1</v>
      </c>
      <c r="AR898" s="8">
        <v>0</v>
      </c>
      <c r="AS898" s="8">
        <v>1</v>
      </c>
      <c r="AT898" s="8">
        <v>0</v>
      </c>
      <c r="AU898" s="8">
        <v>1</v>
      </c>
      <c r="AV898" s="8">
        <v>1</v>
      </c>
      <c r="AW898" s="8">
        <v>6</v>
      </c>
    </row>
    <row r="899" spans="1:49" s="8" customFormat="1" ht="12" customHeight="1" x14ac:dyDescent="0.25">
      <c r="A899" s="48" t="s">
        <v>104</v>
      </c>
      <c r="B899" s="8">
        <v>0</v>
      </c>
      <c r="C899" s="8">
        <v>24</v>
      </c>
      <c r="D899" s="8">
        <v>23</v>
      </c>
      <c r="E899" s="8">
        <v>7</v>
      </c>
      <c r="F899" s="8">
        <v>5</v>
      </c>
      <c r="G899" s="8">
        <v>3</v>
      </c>
      <c r="H899" s="8">
        <v>4</v>
      </c>
      <c r="I899" s="8">
        <v>4</v>
      </c>
      <c r="J899" s="8">
        <v>1</v>
      </c>
      <c r="K899" s="8">
        <v>1</v>
      </c>
      <c r="L899" s="8">
        <v>4</v>
      </c>
      <c r="M899" s="8">
        <v>4</v>
      </c>
      <c r="N899" s="8">
        <v>6</v>
      </c>
      <c r="O899" s="8">
        <v>7</v>
      </c>
      <c r="P899" s="8">
        <v>9</v>
      </c>
      <c r="Q899" s="8">
        <v>11</v>
      </c>
      <c r="R899" s="8">
        <v>6</v>
      </c>
      <c r="S899" s="8">
        <v>3</v>
      </c>
      <c r="T899" s="8">
        <v>6</v>
      </c>
      <c r="U899" s="8">
        <v>7</v>
      </c>
      <c r="V899" s="8">
        <v>0</v>
      </c>
      <c r="W899" s="8">
        <v>0</v>
      </c>
      <c r="X899" s="8">
        <v>9</v>
      </c>
      <c r="Y899" s="8">
        <v>12</v>
      </c>
      <c r="Z899" s="8">
        <v>1</v>
      </c>
      <c r="AA899" s="8">
        <v>1</v>
      </c>
      <c r="AB899" s="8">
        <v>0</v>
      </c>
      <c r="AC899" s="8">
        <v>2</v>
      </c>
      <c r="AD899" s="8">
        <v>2</v>
      </c>
      <c r="AE899" s="8">
        <v>14</v>
      </c>
      <c r="AF899" s="8">
        <v>6</v>
      </c>
      <c r="AG899" s="8">
        <v>3</v>
      </c>
      <c r="AH899" s="8">
        <v>0</v>
      </c>
      <c r="AI899" s="8">
        <v>1</v>
      </c>
      <c r="AJ899" s="8">
        <v>0</v>
      </c>
      <c r="AK899" s="8">
        <v>0</v>
      </c>
      <c r="AL899" s="8">
        <v>0</v>
      </c>
      <c r="AM899" s="8">
        <v>1</v>
      </c>
      <c r="AN899" s="8">
        <v>1</v>
      </c>
      <c r="AO899" s="8">
        <v>1</v>
      </c>
      <c r="AP899" s="8">
        <v>2</v>
      </c>
      <c r="AQ899" s="8">
        <v>2</v>
      </c>
      <c r="AR899" s="8">
        <v>0</v>
      </c>
      <c r="AS899" s="8">
        <v>0</v>
      </c>
      <c r="AT899" s="8">
        <v>0</v>
      </c>
      <c r="AU899" s="8">
        <v>0</v>
      </c>
      <c r="AV899" s="8">
        <v>0</v>
      </c>
      <c r="AW899" s="8">
        <v>0</v>
      </c>
    </row>
    <row r="900" spans="1:49" s="8" customFormat="1" ht="12" customHeight="1" x14ac:dyDescent="0.25">
      <c r="A900" s="48" t="s">
        <v>105</v>
      </c>
      <c r="B900" s="8">
        <v>0</v>
      </c>
      <c r="C900" s="8">
        <v>14</v>
      </c>
      <c r="D900" s="8">
        <v>8</v>
      </c>
      <c r="E900" s="8">
        <v>13</v>
      </c>
      <c r="F900" s="8">
        <v>6</v>
      </c>
      <c r="G900" s="8">
        <v>10</v>
      </c>
      <c r="H900" s="8">
        <v>13</v>
      </c>
      <c r="I900" s="8">
        <v>5</v>
      </c>
      <c r="J900" s="8">
        <v>7</v>
      </c>
      <c r="K900" s="8">
        <v>4</v>
      </c>
      <c r="L900" s="8">
        <v>4</v>
      </c>
      <c r="M900" s="8">
        <v>4</v>
      </c>
      <c r="N900" s="8">
        <v>12</v>
      </c>
      <c r="O900" s="8">
        <v>7</v>
      </c>
      <c r="P900" s="8">
        <v>3</v>
      </c>
      <c r="Q900" s="8">
        <v>7</v>
      </c>
      <c r="R900" s="8">
        <v>10</v>
      </c>
      <c r="S900" s="8">
        <v>6</v>
      </c>
      <c r="T900" s="8">
        <v>2</v>
      </c>
      <c r="U900" s="8">
        <v>2</v>
      </c>
      <c r="V900" s="8">
        <v>8</v>
      </c>
      <c r="W900" s="8">
        <v>5</v>
      </c>
      <c r="X900" s="8">
        <v>0</v>
      </c>
      <c r="Y900" s="8">
        <v>0</v>
      </c>
      <c r="Z900" s="8">
        <v>2</v>
      </c>
      <c r="AA900" s="8">
        <v>1</v>
      </c>
      <c r="AB900" s="8">
        <v>0</v>
      </c>
      <c r="AC900" s="8">
        <v>0</v>
      </c>
      <c r="AD900" s="8">
        <v>4</v>
      </c>
      <c r="AE900" s="8">
        <v>1</v>
      </c>
      <c r="AF900" s="8">
        <v>2</v>
      </c>
      <c r="AG900" s="8">
        <v>7</v>
      </c>
      <c r="AH900" s="8">
        <v>1</v>
      </c>
      <c r="AI900" s="8">
        <v>1</v>
      </c>
      <c r="AJ900" s="8">
        <v>0</v>
      </c>
      <c r="AK900" s="8">
        <v>0</v>
      </c>
      <c r="AL900" s="8">
        <v>3</v>
      </c>
      <c r="AM900" s="8">
        <v>0</v>
      </c>
      <c r="AN900" s="8">
        <v>0</v>
      </c>
      <c r="AO900" s="8">
        <v>0</v>
      </c>
      <c r="AP900" s="8">
        <v>0</v>
      </c>
      <c r="AQ900" s="8">
        <v>0</v>
      </c>
      <c r="AR900" s="8">
        <v>0</v>
      </c>
      <c r="AS900" s="8">
        <v>0</v>
      </c>
      <c r="AT900" s="8">
        <v>0</v>
      </c>
      <c r="AU900" s="8">
        <v>0</v>
      </c>
      <c r="AV900" s="8">
        <v>0</v>
      </c>
      <c r="AW900" s="8">
        <v>0</v>
      </c>
    </row>
    <row r="901" spans="1:49" s="8" customFormat="1" ht="12" customHeight="1" x14ac:dyDescent="0.25">
      <c r="A901" s="48" t="s">
        <v>106</v>
      </c>
      <c r="B901" s="8">
        <v>3</v>
      </c>
      <c r="C901" s="8">
        <v>107</v>
      </c>
      <c r="D901" s="8">
        <v>67</v>
      </c>
      <c r="E901" s="8">
        <v>55</v>
      </c>
      <c r="F901" s="8">
        <v>60</v>
      </c>
      <c r="G901" s="8">
        <v>60</v>
      </c>
      <c r="H901" s="8">
        <v>46</v>
      </c>
      <c r="I901" s="8">
        <v>55</v>
      </c>
      <c r="J901" s="8">
        <v>47</v>
      </c>
      <c r="K901" s="8">
        <v>74</v>
      </c>
      <c r="L901" s="8">
        <v>60</v>
      </c>
      <c r="M901" s="8">
        <v>76</v>
      </c>
      <c r="N901" s="8">
        <v>75</v>
      </c>
      <c r="O901" s="8">
        <v>62</v>
      </c>
      <c r="P901" s="8">
        <v>57</v>
      </c>
      <c r="Q901" s="8">
        <v>40</v>
      </c>
      <c r="R901" s="8">
        <v>49</v>
      </c>
      <c r="S901" s="8">
        <v>48</v>
      </c>
      <c r="T901" s="8">
        <v>69</v>
      </c>
      <c r="U901" s="8">
        <v>66</v>
      </c>
      <c r="V901" s="8">
        <v>81</v>
      </c>
      <c r="W901" s="8">
        <v>69</v>
      </c>
      <c r="X901" s="8">
        <v>39</v>
      </c>
      <c r="Y901" s="8">
        <v>30</v>
      </c>
      <c r="Z901" s="8">
        <v>16</v>
      </c>
      <c r="AA901" s="8">
        <v>15</v>
      </c>
      <c r="AB901" s="8">
        <v>13</v>
      </c>
      <c r="AC901" s="8">
        <v>11</v>
      </c>
      <c r="AD901" s="8">
        <v>7</v>
      </c>
      <c r="AE901" s="8">
        <v>14</v>
      </c>
      <c r="AF901" s="8">
        <v>14</v>
      </c>
      <c r="AG901" s="8">
        <v>8</v>
      </c>
      <c r="AH901" s="8">
        <v>3</v>
      </c>
      <c r="AI901" s="8">
        <v>2</v>
      </c>
      <c r="AJ901" s="8">
        <v>0</v>
      </c>
      <c r="AK901" s="8">
        <v>0</v>
      </c>
      <c r="AL901" s="8">
        <v>0</v>
      </c>
      <c r="AM901" s="8">
        <v>0</v>
      </c>
      <c r="AN901" s="8">
        <v>0</v>
      </c>
      <c r="AO901" s="8">
        <v>1</v>
      </c>
      <c r="AP901" s="8">
        <v>0</v>
      </c>
      <c r="AQ901" s="8">
        <v>0</v>
      </c>
      <c r="AR901" s="8">
        <v>0</v>
      </c>
      <c r="AS901" s="8">
        <v>0</v>
      </c>
      <c r="AT901" s="8">
        <v>0</v>
      </c>
      <c r="AU901" s="8">
        <v>0</v>
      </c>
      <c r="AV901" s="8">
        <v>0</v>
      </c>
      <c r="AW901" s="8">
        <v>0</v>
      </c>
    </row>
    <row r="902" spans="1:49" s="8" customFormat="1" ht="12" customHeight="1" x14ac:dyDescent="0.25">
      <c r="A902" s="48" t="s">
        <v>107</v>
      </c>
      <c r="B902" s="8">
        <v>0</v>
      </c>
      <c r="C902" s="8">
        <v>1</v>
      </c>
      <c r="D902" s="8">
        <v>0</v>
      </c>
      <c r="E902" s="8">
        <v>0</v>
      </c>
      <c r="F902" s="8">
        <v>1</v>
      </c>
      <c r="G902" s="8">
        <v>1</v>
      </c>
      <c r="H902" s="8">
        <v>1</v>
      </c>
      <c r="I902" s="8">
        <v>3</v>
      </c>
      <c r="J902" s="8">
        <v>3</v>
      </c>
      <c r="K902" s="8">
        <v>0</v>
      </c>
      <c r="L902" s="8">
        <v>0</v>
      </c>
      <c r="M902" s="8">
        <v>1</v>
      </c>
      <c r="N902" s="8">
        <v>1</v>
      </c>
      <c r="O902" s="8">
        <v>0</v>
      </c>
      <c r="P902" s="8">
        <v>0</v>
      </c>
      <c r="Q902" s="8">
        <v>1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2</v>
      </c>
      <c r="X902" s="8">
        <v>1</v>
      </c>
      <c r="Y902" s="8">
        <v>1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  <c r="AK902" s="8">
        <v>0</v>
      </c>
      <c r="AL902" s="8">
        <v>0</v>
      </c>
      <c r="AM902" s="8">
        <v>0</v>
      </c>
      <c r="AN902" s="8">
        <v>0</v>
      </c>
      <c r="AO902" s="8">
        <v>0</v>
      </c>
      <c r="AP902" s="8">
        <v>0</v>
      </c>
      <c r="AQ902" s="8">
        <v>0</v>
      </c>
      <c r="AR902" s="8">
        <v>0</v>
      </c>
      <c r="AS902" s="8">
        <v>0</v>
      </c>
      <c r="AT902" s="8">
        <v>0</v>
      </c>
      <c r="AU902" s="8">
        <v>0</v>
      </c>
      <c r="AV902" s="8">
        <v>0</v>
      </c>
      <c r="AW902" s="8">
        <v>0</v>
      </c>
    </row>
    <row r="903" spans="1:49" s="8" customFormat="1" ht="12" customHeight="1" x14ac:dyDescent="0.25">
      <c r="A903" s="48" t="s">
        <v>108</v>
      </c>
      <c r="B903" s="8">
        <v>0</v>
      </c>
      <c r="C903" s="8">
        <v>3</v>
      </c>
      <c r="D903" s="8">
        <v>0</v>
      </c>
      <c r="E903" s="8">
        <v>1</v>
      </c>
      <c r="F903" s="8">
        <v>1</v>
      </c>
      <c r="G903" s="8">
        <v>2</v>
      </c>
      <c r="H903" s="8">
        <v>3</v>
      </c>
      <c r="I903" s="8">
        <v>6</v>
      </c>
      <c r="J903" s="8">
        <v>5</v>
      </c>
      <c r="K903" s="8">
        <v>3</v>
      </c>
      <c r="L903" s="8">
        <v>6</v>
      </c>
      <c r="M903" s="8">
        <v>4</v>
      </c>
      <c r="N903" s="8">
        <v>4</v>
      </c>
      <c r="O903" s="8">
        <v>2</v>
      </c>
      <c r="P903" s="8">
        <v>4</v>
      </c>
      <c r="Q903" s="8">
        <v>5</v>
      </c>
      <c r="R903" s="8">
        <v>12</v>
      </c>
      <c r="S903" s="8">
        <v>4</v>
      </c>
      <c r="T903" s="8">
        <v>8</v>
      </c>
      <c r="U903" s="8">
        <v>2</v>
      </c>
      <c r="V903" s="8">
        <v>1</v>
      </c>
      <c r="W903" s="8">
        <v>1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1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8">
        <v>0</v>
      </c>
      <c r="AK903" s="8">
        <v>0</v>
      </c>
      <c r="AL903" s="8">
        <v>0</v>
      </c>
      <c r="AM903" s="8">
        <v>0</v>
      </c>
      <c r="AN903" s="8">
        <v>0</v>
      </c>
      <c r="AO903" s="8">
        <v>0</v>
      </c>
      <c r="AP903" s="8">
        <v>0</v>
      </c>
      <c r="AQ903" s="8">
        <v>0</v>
      </c>
      <c r="AR903" s="8">
        <v>0</v>
      </c>
      <c r="AS903" s="8">
        <v>0</v>
      </c>
      <c r="AT903" s="8">
        <v>0</v>
      </c>
      <c r="AU903" s="8">
        <v>0</v>
      </c>
      <c r="AV903" s="8">
        <v>0</v>
      </c>
      <c r="AW903" s="8">
        <v>0</v>
      </c>
    </row>
    <row r="904" spans="1:49" s="8" customFormat="1" ht="12" customHeight="1" x14ac:dyDescent="0.25">
      <c r="A904" s="48" t="s">
        <v>109</v>
      </c>
      <c r="B904" s="8">
        <v>0</v>
      </c>
      <c r="C904" s="8">
        <v>12</v>
      </c>
      <c r="D904" s="8">
        <v>3</v>
      </c>
      <c r="E904" s="8">
        <v>1</v>
      </c>
      <c r="F904" s="8">
        <v>0</v>
      </c>
      <c r="G904" s="8">
        <v>0</v>
      </c>
      <c r="H904" s="8">
        <v>0</v>
      </c>
      <c r="I904" s="8">
        <v>2</v>
      </c>
      <c r="J904" s="8">
        <v>12</v>
      </c>
      <c r="K904" s="8">
        <v>6</v>
      </c>
      <c r="L904" s="8">
        <v>5</v>
      </c>
      <c r="M904" s="8">
        <v>4</v>
      </c>
      <c r="N904" s="8">
        <v>6</v>
      </c>
      <c r="O904" s="8">
        <v>4</v>
      </c>
      <c r="P904" s="8">
        <v>5</v>
      </c>
      <c r="Q904" s="8">
        <v>4</v>
      </c>
      <c r="R904" s="8">
        <v>2</v>
      </c>
      <c r="S904" s="8">
        <v>1</v>
      </c>
      <c r="T904" s="8">
        <v>5</v>
      </c>
      <c r="U904" s="8">
        <v>5</v>
      </c>
      <c r="V904" s="8">
        <v>5</v>
      </c>
      <c r="W904" s="8">
        <v>1</v>
      </c>
      <c r="X904" s="8">
        <v>2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8">
        <v>0</v>
      </c>
      <c r="AK904" s="8">
        <v>0</v>
      </c>
      <c r="AL904" s="8">
        <v>0</v>
      </c>
      <c r="AM904" s="8">
        <v>0</v>
      </c>
      <c r="AN904" s="8">
        <v>0</v>
      </c>
      <c r="AO904" s="8">
        <v>0</v>
      </c>
      <c r="AP904" s="8">
        <v>0</v>
      </c>
      <c r="AQ904" s="8">
        <v>0</v>
      </c>
      <c r="AR904" s="8">
        <v>0</v>
      </c>
      <c r="AS904" s="8">
        <v>0</v>
      </c>
      <c r="AT904" s="8">
        <v>0</v>
      </c>
      <c r="AU904" s="8">
        <v>0</v>
      </c>
      <c r="AV904" s="8">
        <v>0</v>
      </c>
      <c r="AW904" s="8">
        <v>0</v>
      </c>
    </row>
    <row r="905" spans="1:49" s="8" customFormat="1" ht="12" customHeight="1" x14ac:dyDescent="0.25">
      <c r="A905" s="48" t="s">
        <v>110</v>
      </c>
      <c r="B905" s="8">
        <v>0</v>
      </c>
      <c r="C905" s="8">
        <v>14</v>
      </c>
      <c r="D905" s="8">
        <v>14</v>
      </c>
      <c r="E905" s="8">
        <v>11</v>
      </c>
      <c r="F905" s="8">
        <v>9</v>
      </c>
      <c r="G905" s="8">
        <v>5</v>
      </c>
      <c r="H905" s="8">
        <v>13</v>
      </c>
      <c r="I905" s="8">
        <v>6</v>
      </c>
      <c r="J905" s="8">
        <v>0</v>
      </c>
      <c r="K905" s="8">
        <v>4</v>
      </c>
      <c r="L905" s="8">
        <v>2</v>
      </c>
      <c r="M905" s="8">
        <v>8</v>
      </c>
      <c r="N905" s="8">
        <v>4</v>
      </c>
      <c r="O905" s="8">
        <v>2</v>
      </c>
      <c r="P905" s="8">
        <v>3</v>
      </c>
      <c r="Q905" s="8">
        <v>5</v>
      </c>
      <c r="R905" s="8">
        <v>5</v>
      </c>
      <c r="S905" s="8">
        <v>3</v>
      </c>
      <c r="T905" s="8">
        <v>6</v>
      </c>
      <c r="U905" s="8">
        <v>2</v>
      </c>
      <c r="V905" s="8">
        <v>2</v>
      </c>
      <c r="W905" s="8">
        <v>6</v>
      </c>
      <c r="X905" s="8">
        <v>4</v>
      </c>
      <c r="Y905" s="8">
        <v>2</v>
      </c>
      <c r="Z905" s="8">
        <v>0</v>
      </c>
      <c r="AA905" s="8">
        <v>1</v>
      </c>
      <c r="AB905" s="8">
        <v>0</v>
      </c>
      <c r="AC905" s="8">
        <v>2</v>
      </c>
      <c r="AD905" s="8">
        <v>3</v>
      </c>
      <c r="AE905" s="8">
        <v>1</v>
      </c>
      <c r="AF905" s="8">
        <v>1</v>
      </c>
      <c r="AG905" s="8">
        <v>0</v>
      </c>
      <c r="AH905" s="8">
        <v>0</v>
      </c>
      <c r="AI905" s="8">
        <v>0</v>
      </c>
      <c r="AJ905" s="8">
        <v>0</v>
      </c>
      <c r="AK905" s="8">
        <v>0</v>
      </c>
      <c r="AL905" s="8">
        <v>0</v>
      </c>
      <c r="AM905" s="8">
        <v>0</v>
      </c>
      <c r="AN905" s="8">
        <v>0</v>
      </c>
      <c r="AO905" s="8">
        <v>0</v>
      </c>
      <c r="AP905" s="8">
        <v>0</v>
      </c>
      <c r="AQ905" s="8">
        <v>0</v>
      </c>
      <c r="AR905" s="8">
        <v>0</v>
      </c>
      <c r="AS905" s="8">
        <v>1</v>
      </c>
      <c r="AT905" s="8">
        <v>1</v>
      </c>
      <c r="AU905" s="8">
        <v>0</v>
      </c>
      <c r="AV905" s="8">
        <v>0</v>
      </c>
      <c r="AW905" s="8">
        <v>0</v>
      </c>
    </row>
    <row r="906" spans="1:49" s="8" customFormat="1" ht="12" customHeight="1" x14ac:dyDescent="0.25">
      <c r="A906" s="48" t="s">
        <v>111</v>
      </c>
      <c r="B906" s="8">
        <v>0</v>
      </c>
      <c r="C906" s="8">
        <v>11</v>
      </c>
      <c r="D906" s="8">
        <v>8</v>
      </c>
      <c r="E906" s="8">
        <v>1</v>
      </c>
      <c r="F906" s="8">
        <v>1</v>
      </c>
      <c r="G906" s="8">
        <v>0</v>
      </c>
      <c r="H906" s="8">
        <v>2</v>
      </c>
      <c r="I906" s="8">
        <v>8</v>
      </c>
      <c r="J906" s="8">
        <v>4</v>
      </c>
      <c r="K906" s="8">
        <v>1</v>
      </c>
      <c r="L906" s="8">
        <v>6</v>
      </c>
      <c r="M906" s="8">
        <v>7</v>
      </c>
      <c r="N906" s="8">
        <v>7</v>
      </c>
      <c r="O906" s="8">
        <v>7</v>
      </c>
      <c r="P906" s="8">
        <v>15</v>
      </c>
      <c r="Q906" s="8">
        <v>3</v>
      </c>
      <c r="R906" s="8">
        <v>4</v>
      </c>
      <c r="S906" s="8">
        <v>9</v>
      </c>
      <c r="T906" s="8">
        <v>3</v>
      </c>
      <c r="U906" s="8">
        <v>2</v>
      </c>
      <c r="V906" s="8">
        <v>7</v>
      </c>
      <c r="W906" s="8">
        <v>10</v>
      </c>
      <c r="X906" s="8">
        <v>9</v>
      </c>
      <c r="Y906" s="8">
        <v>5</v>
      </c>
      <c r="Z906" s="8">
        <v>5</v>
      </c>
      <c r="AA906" s="8">
        <v>8</v>
      </c>
      <c r="AB906" s="8">
        <v>4</v>
      </c>
      <c r="AC906" s="8">
        <v>8</v>
      </c>
      <c r="AD906" s="8">
        <v>9</v>
      </c>
      <c r="AE906" s="8">
        <v>13</v>
      </c>
      <c r="AF906" s="8">
        <v>9</v>
      </c>
      <c r="AG906" s="8">
        <v>5</v>
      </c>
      <c r="AH906" s="8">
        <v>2</v>
      </c>
      <c r="AI906" s="8">
        <v>1</v>
      </c>
      <c r="AJ906" s="8">
        <v>3</v>
      </c>
      <c r="AK906" s="8">
        <v>2</v>
      </c>
      <c r="AL906" s="8">
        <v>0</v>
      </c>
      <c r="AM906" s="8">
        <v>0</v>
      </c>
      <c r="AN906" s="8">
        <v>0</v>
      </c>
      <c r="AO906" s="8">
        <v>0</v>
      </c>
      <c r="AP906" s="8">
        <v>0</v>
      </c>
      <c r="AQ906" s="8">
        <v>0</v>
      </c>
      <c r="AR906" s="8">
        <v>1</v>
      </c>
      <c r="AS906" s="8">
        <v>0</v>
      </c>
      <c r="AT906" s="8">
        <v>0</v>
      </c>
      <c r="AU906" s="8">
        <v>0</v>
      </c>
      <c r="AV906" s="8">
        <v>0</v>
      </c>
      <c r="AW906" s="8">
        <v>1</v>
      </c>
    </row>
    <row r="907" spans="1:49" s="8" customFormat="1" ht="12" customHeight="1" x14ac:dyDescent="0.25">
      <c r="A907" s="48" t="s">
        <v>112</v>
      </c>
      <c r="B907" s="8">
        <v>2</v>
      </c>
      <c r="C907" s="8">
        <v>99</v>
      </c>
      <c r="D907" s="8">
        <v>74</v>
      </c>
      <c r="E907" s="8">
        <v>35</v>
      </c>
      <c r="F907" s="8">
        <v>7</v>
      </c>
      <c r="G907" s="8">
        <v>4</v>
      </c>
      <c r="H907" s="8">
        <v>6</v>
      </c>
      <c r="I907" s="8">
        <v>12</v>
      </c>
      <c r="J907" s="8">
        <v>4</v>
      </c>
      <c r="K907" s="8">
        <v>8</v>
      </c>
      <c r="L907" s="8">
        <v>11</v>
      </c>
      <c r="M907" s="8">
        <v>11</v>
      </c>
      <c r="N907" s="8">
        <v>6</v>
      </c>
      <c r="O907" s="8">
        <v>6</v>
      </c>
      <c r="P907" s="8">
        <v>4</v>
      </c>
      <c r="Q907" s="8">
        <v>7</v>
      </c>
      <c r="R907" s="8">
        <v>3</v>
      </c>
      <c r="S907" s="8">
        <v>5</v>
      </c>
      <c r="T907" s="8">
        <v>1</v>
      </c>
      <c r="U907" s="8">
        <v>1</v>
      </c>
      <c r="V907" s="8">
        <v>6</v>
      </c>
      <c r="W907" s="8">
        <v>8</v>
      </c>
      <c r="X907" s="8">
        <v>7</v>
      </c>
      <c r="Y907" s="8">
        <v>1</v>
      </c>
      <c r="Z907" s="8">
        <v>1</v>
      </c>
      <c r="AA907" s="8">
        <v>4</v>
      </c>
      <c r="AB907" s="8">
        <v>2</v>
      </c>
      <c r="AC907" s="8">
        <v>1</v>
      </c>
      <c r="AD907" s="8">
        <v>1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8">
        <v>0</v>
      </c>
      <c r="AK907" s="8">
        <v>0</v>
      </c>
      <c r="AL907" s="8">
        <v>0</v>
      </c>
      <c r="AM907" s="8">
        <v>0</v>
      </c>
      <c r="AN907" s="8">
        <v>0</v>
      </c>
      <c r="AO907" s="8">
        <v>0</v>
      </c>
      <c r="AP907" s="8">
        <v>0</v>
      </c>
      <c r="AQ907" s="8">
        <v>0</v>
      </c>
      <c r="AR907" s="8">
        <v>0</v>
      </c>
      <c r="AS907" s="8">
        <v>0</v>
      </c>
      <c r="AT907" s="8">
        <v>0</v>
      </c>
      <c r="AU907" s="8">
        <v>0</v>
      </c>
      <c r="AV907" s="8">
        <v>0</v>
      </c>
      <c r="AW907" s="8">
        <v>0</v>
      </c>
    </row>
    <row r="908" spans="1:49" s="8" customFormat="1" ht="12" customHeight="1" x14ac:dyDescent="0.25">
      <c r="A908" s="48" t="s">
        <v>113</v>
      </c>
      <c r="B908" s="8">
        <v>3</v>
      </c>
      <c r="C908" s="8">
        <v>21</v>
      </c>
      <c r="D908" s="8">
        <v>15</v>
      </c>
      <c r="E908" s="8">
        <v>2</v>
      </c>
      <c r="F908" s="8">
        <v>1</v>
      </c>
      <c r="G908" s="8">
        <v>0</v>
      </c>
      <c r="H908" s="8">
        <v>7</v>
      </c>
      <c r="I908" s="8">
        <v>6</v>
      </c>
      <c r="J908" s="8">
        <v>10</v>
      </c>
      <c r="K908" s="8">
        <v>8</v>
      </c>
      <c r="L908" s="8">
        <v>10</v>
      </c>
      <c r="M908" s="8">
        <v>11</v>
      </c>
      <c r="N908" s="8">
        <v>16</v>
      </c>
      <c r="O908" s="8">
        <v>7</v>
      </c>
      <c r="P908" s="8">
        <v>10</v>
      </c>
      <c r="Q908" s="8">
        <v>6</v>
      </c>
      <c r="R908" s="8">
        <v>5</v>
      </c>
      <c r="S908" s="8">
        <v>3</v>
      </c>
      <c r="T908" s="8">
        <v>2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  <c r="AK908" s="8">
        <v>0</v>
      </c>
      <c r="AL908" s="8">
        <v>0</v>
      </c>
      <c r="AM908" s="8">
        <v>0</v>
      </c>
      <c r="AN908" s="8">
        <v>0</v>
      </c>
      <c r="AO908" s="8">
        <v>0</v>
      </c>
      <c r="AP908" s="8">
        <v>0</v>
      </c>
      <c r="AQ908" s="8">
        <v>0</v>
      </c>
      <c r="AR908" s="8">
        <v>0</v>
      </c>
      <c r="AS908" s="8">
        <v>0</v>
      </c>
      <c r="AT908" s="8">
        <v>0</v>
      </c>
      <c r="AU908" s="8">
        <v>0</v>
      </c>
      <c r="AV908" s="8">
        <v>0</v>
      </c>
      <c r="AW908" s="8">
        <v>0</v>
      </c>
    </row>
    <row r="909" spans="1:49" s="8" customFormat="1" ht="12" customHeight="1" x14ac:dyDescent="0.25">
      <c r="A909" s="48" t="s">
        <v>114</v>
      </c>
      <c r="B909" s="8">
        <v>1</v>
      </c>
      <c r="C909" s="8">
        <v>18</v>
      </c>
      <c r="D909" s="8">
        <v>27</v>
      </c>
      <c r="E909" s="8">
        <v>16</v>
      </c>
      <c r="F909" s="8">
        <v>20</v>
      </c>
      <c r="G909" s="8">
        <v>29</v>
      </c>
      <c r="H909" s="8">
        <v>34</v>
      </c>
      <c r="I909" s="8">
        <v>32</v>
      </c>
      <c r="J909" s="8">
        <v>47</v>
      </c>
      <c r="K909" s="8">
        <v>32</v>
      </c>
      <c r="L909" s="8">
        <v>36</v>
      </c>
      <c r="M909" s="8">
        <v>22</v>
      </c>
      <c r="N909" s="8">
        <v>28</v>
      </c>
      <c r="O909" s="8">
        <v>11</v>
      </c>
      <c r="P909" s="8">
        <v>16</v>
      </c>
      <c r="Q909" s="8">
        <v>9</v>
      </c>
      <c r="R909" s="8">
        <v>11</v>
      </c>
      <c r="S909" s="8">
        <v>6</v>
      </c>
      <c r="T909" s="8">
        <v>7</v>
      </c>
      <c r="U909" s="8">
        <v>5</v>
      </c>
      <c r="V909" s="8">
        <v>5</v>
      </c>
      <c r="W909" s="8">
        <v>7</v>
      </c>
      <c r="X909" s="8">
        <v>5</v>
      </c>
      <c r="Y909" s="8">
        <v>4</v>
      </c>
      <c r="Z909" s="8">
        <v>3</v>
      </c>
      <c r="AA909" s="8">
        <v>7</v>
      </c>
      <c r="AB909" s="8">
        <v>1</v>
      </c>
      <c r="AC909" s="8">
        <v>5</v>
      </c>
      <c r="AD909" s="8">
        <v>4</v>
      </c>
      <c r="AE909" s="8">
        <v>0</v>
      </c>
      <c r="AF909" s="8">
        <v>2</v>
      </c>
      <c r="AG909" s="8">
        <v>0</v>
      </c>
      <c r="AH909" s="8">
        <v>0</v>
      </c>
      <c r="AI909" s="8">
        <v>0</v>
      </c>
      <c r="AJ909" s="8">
        <v>0</v>
      </c>
      <c r="AK909" s="8">
        <v>0</v>
      </c>
      <c r="AL909" s="8">
        <v>0</v>
      </c>
      <c r="AM909" s="8">
        <v>2</v>
      </c>
      <c r="AN909" s="8">
        <v>0</v>
      </c>
      <c r="AO909" s="8">
        <v>0</v>
      </c>
      <c r="AP909" s="8">
        <v>0</v>
      </c>
      <c r="AQ909" s="8">
        <v>1</v>
      </c>
      <c r="AR909" s="8">
        <v>0</v>
      </c>
      <c r="AS909" s="8">
        <v>0</v>
      </c>
      <c r="AT909" s="8">
        <v>0</v>
      </c>
      <c r="AU909" s="8">
        <v>0</v>
      </c>
      <c r="AV909" s="8">
        <v>0</v>
      </c>
      <c r="AW909" s="8">
        <v>0</v>
      </c>
    </row>
    <row r="910" spans="1:49" s="8" customFormat="1" ht="12" customHeight="1" x14ac:dyDescent="0.25">
      <c r="A910" s="48" t="s">
        <v>115</v>
      </c>
      <c r="B910" s="8">
        <v>4</v>
      </c>
      <c r="C910" s="8">
        <v>17</v>
      </c>
      <c r="D910" s="8">
        <v>14</v>
      </c>
      <c r="E910" s="8">
        <v>10</v>
      </c>
      <c r="F910" s="8">
        <v>4</v>
      </c>
      <c r="G910" s="8">
        <v>16</v>
      </c>
      <c r="H910" s="8">
        <v>12</v>
      </c>
      <c r="I910" s="8">
        <v>5</v>
      </c>
      <c r="J910" s="8">
        <v>13</v>
      </c>
      <c r="K910" s="8">
        <v>8</v>
      </c>
      <c r="L910" s="8">
        <v>13</v>
      </c>
      <c r="M910" s="8">
        <v>16</v>
      </c>
      <c r="N910" s="8">
        <v>6</v>
      </c>
      <c r="O910" s="8">
        <v>2</v>
      </c>
      <c r="P910" s="8">
        <v>2</v>
      </c>
      <c r="Q910" s="8">
        <v>4</v>
      </c>
      <c r="R910" s="8">
        <v>2</v>
      </c>
      <c r="S910" s="8">
        <v>4</v>
      </c>
      <c r="T910" s="8">
        <v>7</v>
      </c>
      <c r="U910" s="8">
        <v>2</v>
      </c>
      <c r="V910" s="8">
        <v>4</v>
      </c>
      <c r="W910" s="8">
        <v>7</v>
      </c>
      <c r="X910" s="8">
        <v>5</v>
      </c>
      <c r="Y910" s="8">
        <v>3</v>
      </c>
      <c r="Z910" s="8">
        <v>0</v>
      </c>
      <c r="AA910" s="8">
        <v>3</v>
      </c>
      <c r="AB910" s="8">
        <v>1</v>
      </c>
      <c r="AC910" s="8">
        <v>2</v>
      </c>
      <c r="AD910" s="8">
        <v>6</v>
      </c>
      <c r="AE910" s="8">
        <v>2</v>
      </c>
      <c r="AF910" s="8">
        <v>0</v>
      </c>
      <c r="AG910" s="8">
        <v>1</v>
      </c>
      <c r="AH910" s="8">
        <v>1</v>
      </c>
      <c r="AI910" s="8">
        <v>1</v>
      </c>
      <c r="AJ910" s="8">
        <v>0</v>
      </c>
      <c r="AK910" s="8">
        <v>0</v>
      </c>
      <c r="AL910" s="8">
        <v>0</v>
      </c>
      <c r="AM910" s="8">
        <v>0</v>
      </c>
      <c r="AN910" s="8">
        <v>0</v>
      </c>
      <c r="AO910" s="8">
        <v>0</v>
      </c>
      <c r="AP910" s="8">
        <v>0</v>
      </c>
      <c r="AQ910" s="8">
        <v>0</v>
      </c>
      <c r="AR910" s="8">
        <v>0</v>
      </c>
      <c r="AS910" s="8">
        <v>0</v>
      </c>
      <c r="AT910" s="8">
        <v>1</v>
      </c>
      <c r="AU910" s="8">
        <v>0</v>
      </c>
      <c r="AV910" s="8">
        <v>0</v>
      </c>
      <c r="AW910" s="8">
        <v>0</v>
      </c>
    </row>
    <row r="911" spans="1:49" s="8" customFormat="1" ht="12" customHeight="1" x14ac:dyDescent="0.25">
      <c r="A911" s="48" t="s">
        <v>116</v>
      </c>
      <c r="B911" s="8">
        <v>1</v>
      </c>
      <c r="C911" s="8">
        <v>12</v>
      </c>
      <c r="D911" s="8">
        <v>7</v>
      </c>
      <c r="E911" s="8">
        <v>3</v>
      </c>
      <c r="F911" s="8">
        <v>1</v>
      </c>
      <c r="G911" s="8">
        <v>4</v>
      </c>
      <c r="H911" s="8">
        <v>7</v>
      </c>
      <c r="I911" s="8">
        <v>4</v>
      </c>
      <c r="J911" s="8">
        <v>4</v>
      </c>
      <c r="K911" s="8">
        <v>9</v>
      </c>
      <c r="L911" s="8">
        <v>7</v>
      </c>
      <c r="M911" s="8">
        <v>4</v>
      </c>
      <c r="N911" s="8">
        <v>8</v>
      </c>
      <c r="O911" s="8">
        <v>12</v>
      </c>
      <c r="P911" s="8">
        <v>2</v>
      </c>
      <c r="Q911" s="8">
        <v>6</v>
      </c>
      <c r="R911" s="8">
        <v>7</v>
      </c>
      <c r="S911" s="8">
        <v>5</v>
      </c>
      <c r="T911" s="8">
        <v>6</v>
      </c>
      <c r="U911" s="8">
        <v>6</v>
      </c>
      <c r="V911" s="8">
        <v>7</v>
      </c>
      <c r="W911" s="8">
        <v>10</v>
      </c>
      <c r="X911" s="8">
        <v>9</v>
      </c>
      <c r="Y911" s="8">
        <v>7</v>
      </c>
      <c r="Z911" s="8">
        <v>2</v>
      </c>
      <c r="AA911" s="8">
        <v>1</v>
      </c>
      <c r="AB911" s="8">
        <v>2</v>
      </c>
      <c r="AC911" s="8">
        <v>9</v>
      </c>
      <c r="AD911" s="8">
        <v>6</v>
      </c>
      <c r="AE911" s="8">
        <v>7</v>
      </c>
      <c r="AF911" s="8">
        <v>2</v>
      </c>
      <c r="AG911" s="8">
        <v>3</v>
      </c>
      <c r="AH911" s="8">
        <v>0</v>
      </c>
      <c r="AI911" s="8">
        <v>0</v>
      </c>
      <c r="AJ911" s="8">
        <v>0</v>
      </c>
      <c r="AK911" s="8">
        <v>0</v>
      </c>
      <c r="AL911" s="8">
        <v>1</v>
      </c>
      <c r="AM911" s="8">
        <v>0</v>
      </c>
      <c r="AN911" s="8">
        <v>0</v>
      </c>
      <c r="AO911" s="8">
        <v>1</v>
      </c>
      <c r="AP911" s="8">
        <v>0</v>
      </c>
      <c r="AQ911" s="8">
        <v>1</v>
      </c>
      <c r="AR911" s="8">
        <v>0</v>
      </c>
      <c r="AS911" s="8">
        <v>0</v>
      </c>
      <c r="AT911" s="8">
        <v>1</v>
      </c>
      <c r="AU911" s="8">
        <v>0</v>
      </c>
      <c r="AV911" s="8">
        <v>0</v>
      </c>
      <c r="AW911" s="8">
        <v>4</v>
      </c>
    </row>
    <row r="912" spans="1:49" s="8" customFormat="1" ht="12" customHeight="1" x14ac:dyDescent="0.25">
      <c r="A912" s="48" t="s">
        <v>117</v>
      </c>
      <c r="B912" s="8">
        <v>0</v>
      </c>
      <c r="C912" s="8">
        <v>18</v>
      </c>
      <c r="D912" s="8">
        <v>0</v>
      </c>
      <c r="E912" s="8">
        <v>0</v>
      </c>
      <c r="F912" s="8">
        <v>4</v>
      </c>
      <c r="G912" s="8">
        <v>10</v>
      </c>
      <c r="H912" s="8">
        <v>5</v>
      </c>
      <c r="I912" s="8">
        <v>0</v>
      </c>
      <c r="J912" s="8">
        <v>0</v>
      </c>
      <c r="K912" s="8">
        <v>0</v>
      </c>
      <c r="L912" s="8">
        <v>1</v>
      </c>
      <c r="M912" s="8">
        <v>5</v>
      </c>
      <c r="N912" s="8">
        <v>3</v>
      </c>
      <c r="O912" s="8">
        <v>4</v>
      </c>
      <c r="P912" s="8">
        <v>2</v>
      </c>
      <c r="Q912" s="8">
        <v>1</v>
      </c>
      <c r="R912" s="8">
        <v>0</v>
      </c>
      <c r="S912" s="8">
        <v>0</v>
      </c>
      <c r="T912" s="8">
        <v>8</v>
      </c>
      <c r="U912" s="8">
        <v>4</v>
      </c>
      <c r="V912" s="8">
        <v>1</v>
      </c>
      <c r="W912" s="8">
        <v>4</v>
      </c>
      <c r="X912" s="8">
        <v>1</v>
      </c>
      <c r="Y912" s="8">
        <v>1</v>
      </c>
      <c r="Z912" s="8">
        <v>1</v>
      </c>
      <c r="AA912" s="8">
        <v>0</v>
      </c>
      <c r="AB912" s="8">
        <v>0</v>
      </c>
      <c r="AC912" s="8">
        <v>1</v>
      </c>
      <c r="AD912" s="8">
        <v>1</v>
      </c>
      <c r="AE912" s="8">
        <v>1</v>
      </c>
      <c r="AF912" s="8">
        <v>0</v>
      </c>
      <c r="AG912" s="8">
        <v>0</v>
      </c>
      <c r="AH912" s="8">
        <v>0</v>
      </c>
      <c r="AI912" s="8">
        <v>1</v>
      </c>
      <c r="AJ912" s="8">
        <v>0</v>
      </c>
      <c r="AK912" s="8">
        <v>0</v>
      </c>
      <c r="AL912" s="8">
        <v>0</v>
      </c>
      <c r="AM912" s="8">
        <v>0</v>
      </c>
      <c r="AN912" s="8">
        <v>0</v>
      </c>
      <c r="AO912" s="8">
        <v>0</v>
      </c>
      <c r="AP912" s="8">
        <v>0</v>
      </c>
      <c r="AQ912" s="8">
        <v>0</v>
      </c>
      <c r="AR912" s="8">
        <v>0</v>
      </c>
      <c r="AS912" s="8">
        <v>0</v>
      </c>
      <c r="AT912" s="8">
        <v>0</v>
      </c>
      <c r="AU912" s="8">
        <v>0</v>
      </c>
      <c r="AV912" s="8">
        <v>0</v>
      </c>
      <c r="AW912" s="8">
        <v>0</v>
      </c>
    </row>
    <row r="913" spans="1:49" s="8" customFormat="1" ht="12" customHeight="1" x14ac:dyDescent="0.25">
      <c r="A913" s="48" t="s">
        <v>118</v>
      </c>
      <c r="B913" s="8">
        <v>0</v>
      </c>
      <c r="C913" s="8">
        <v>6</v>
      </c>
      <c r="D913" s="8">
        <v>8</v>
      </c>
      <c r="E913" s="8">
        <v>5</v>
      </c>
      <c r="F913" s="8">
        <v>4</v>
      </c>
      <c r="G913" s="8">
        <v>6</v>
      </c>
      <c r="H913" s="8">
        <v>6</v>
      </c>
      <c r="I913" s="8">
        <v>2</v>
      </c>
      <c r="J913" s="8">
        <v>8</v>
      </c>
      <c r="K913" s="8">
        <v>4</v>
      </c>
      <c r="L913" s="8">
        <v>3</v>
      </c>
      <c r="M913" s="8">
        <v>2</v>
      </c>
      <c r="N913" s="8">
        <v>1</v>
      </c>
      <c r="O913" s="8">
        <v>6</v>
      </c>
      <c r="P913" s="8">
        <v>13</v>
      </c>
      <c r="Q913" s="8">
        <v>1</v>
      </c>
      <c r="R913" s="8">
        <v>4</v>
      </c>
      <c r="S913" s="8">
        <v>3</v>
      </c>
      <c r="T913" s="8">
        <v>6</v>
      </c>
      <c r="U913" s="8">
        <v>10</v>
      </c>
      <c r="V913" s="8">
        <v>9</v>
      </c>
      <c r="W913" s="8">
        <v>1</v>
      </c>
      <c r="X913" s="8">
        <v>2</v>
      </c>
      <c r="Y913" s="8">
        <v>3</v>
      </c>
      <c r="Z913" s="8">
        <v>1</v>
      </c>
      <c r="AA913" s="8">
        <v>0</v>
      </c>
      <c r="AB913" s="8">
        <v>6</v>
      </c>
      <c r="AC913" s="8">
        <v>2</v>
      </c>
      <c r="AD913" s="8">
        <v>0</v>
      </c>
      <c r="AE913" s="8">
        <v>2</v>
      </c>
      <c r="AF913" s="8">
        <v>5</v>
      </c>
      <c r="AG913" s="8">
        <v>1</v>
      </c>
      <c r="AH913" s="8">
        <v>3</v>
      </c>
      <c r="AI913" s="8">
        <v>1</v>
      </c>
      <c r="AJ913" s="8">
        <v>0</v>
      </c>
      <c r="AK913" s="8">
        <v>0</v>
      </c>
      <c r="AL913" s="8">
        <v>0</v>
      </c>
      <c r="AM913" s="8">
        <v>0</v>
      </c>
      <c r="AN913" s="8">
        <v>0</v>
      </c>
      <c r="AO913" s="8">
        <v>0</v>
      </c>
      <c r="AP913" s="8">
        <v>0</v>
      </c>
      <c r="AQ913" s="8">
        <v>0</v>
      </c>
      <c r="AR913" s="8">
        <v>0</v>
      </c>
      <c r="AS913" s="8">
        <v>0</v>
      </c>
      <c r="AT913" s="8">
        <v>0</v>
      </c>
      <c r="AU913" s="8">
        <v>0</v>
      </c>
      <c r="AV913" s="8">
        <v>0</v>
      </c>
      <c r="AW913" s="8">
        <v>2</v>
      </c>
    </row>
    <row r="914" spans="1:49" s="8" customFormat="1" ht="12" customHeight="1" x14ac:dyDescent="0.25">
      <c r="A914" s="48" t="s">
        <v>119</v>
      </c>
      <c r="B914" s="8">
        <v>3</v>
      </c>
      <c r="C914" s="8">
        <v>6</v>
      </c>
      <c r="D914" s="8">
        <v>1</v>
      </c>
      <c r="E914" s="8">
        <v>2</v>
      </c>
      <c r="F914" s="8">
        <v>7</v>
      </c>
      <c r="G914" s="8">
        <v>3</v>
      </c>
      <c r="H914" s="8">
        <v>3</v>
      </c>
      <c r="I914" s="8">
        <v>6</v>
      </c>
      <c r="J914" s="8">
        <v>1</v>
      </c>
      <c r="K914" s="8">
        <v>0</v>
      </c>
      <c r="L914" s="8">
        <v>6</v>
      </c>
      <c r="M914" s="8">
        <v>11</v>
      </c>
      <c r="N914" s="8">
        <v>2</v>
      </c>
      <c r="O914" s="8">
        <v>1</v>
      </c>
      <c r="P914" s="8">
        <v>3</v>
      </c>
      <c r="Q914" s="8">
        <v>2</v>
      </c>
      <c r="R914" s="8">
        <v>6</v>
      </c>
      <c r="S914" s="8">
        <v>9</v>
      </c>
      <c r="T914" s="8">
        <v>16</v>
      </c>
      <c r="U914" s="8">
        <v>25</v>
      </c>
      <c r="V914" s="8">
        <v>28</v>
      </c>
      <c r="W914" s="8">
        <v>26</v>
      </c>
      <c r="X914" s="8">
        <v>12</v>
      </c>
      <c r="Y914" s="8">
        <v>10</v>
      </c>
      <c r="Z914" s="8">
        <v>7</v>
      </c>
      <c r="AA914" s="8">
        <v>7</v>
      </c>
      <c r="AB914" s="8">
        <v>4</v>
      </c>
      <c r="AC914" s="8">
        <v>7</v>
      </c>
      <c r="AD914" s="8">
        <v>6</v>
      </c>
      <c r="AE914" s="8">
        <v>10</v>
      </c>
      <c r="AF914" s="8">
        <v>7</v>
      </c>
      <c r="AG914" s="8">
        <v>0</v>
      </c>
      <c r="AH914" s="8">
        <v>0</v>
      </c>
      <c r="AI914" s="8">
        <v>1</v>
      </c>
      <c r="AJ914" s="8">
        <v>1</v>
      </c>
      <c r="AK914" s="8">
        <v>0</v>
      </c>
      <c r="AL914" s="8">
        <v>1</v>
      </c>
      <c r="AM914" s="8">
        <v>1</v>
      </c>
      <c r="AN914" s="8">
        <v>0</v>
      </c>
      <c r="AO914" s="8">
        <v>0</v>
      </c>
      <c r="AP914" s="8">
        <v>3</v>
      </c>
      <c r="AQ914" s="8">
        <v>4</v>
      </c>
      <c r="AR914" s="8">
        <v>0</v>
      </c>
      <c r="AS914" s="8">
        <v>0</v>
      </c>
      <c r="AT914" s="8">
        <v>0</v>
      </c>
      <c r="AU914" s="8">
        <v>4</v>
      </c>
      <c r="AV914" s="8">
        <v>2</v>
      </c>
      <c r="AW914" s="8">
        <v>4</v>
      </c>
    </row>
    <row r="915" spans="1:49" s="8" customFormat="1" ht="12" customHeight="1" x14ac:dyDescent="0.25">
      <c r="A915" s="48" t="s">
        <v>120</v>
      </c>
      <c r="B915" s="8">
        <v>0</v>
      </c>
      <c r="C915" s="8">
        <v>0</v>
      </c>
      <c r="D915" s="8">
        <v>0</v>
      </c>
      <c r="E915" s="8">
        <v>2</v>
      </c>
      <c r="F915" s="8">
        <v>4</v>
      </c>
      <c r="G915" s="8">
        <v>1</v>
      </c>
      <c r="H915" s="8">
        <v>3</v>
      </c>
      <c r="I915" s="8">
        <v>2</v>
      </c>
      <c r="J915" s="8">
        <v>0</v>
      </c>
      <c r="K915" s="8">
        <v>0</v>
      </c>
      <c r="L915" s="8">
        <v>1</v>
      </c>
      <c r="M915" s="8">
        <v>0</v>
      </c>
      <c r="N915" s="8">
        <v>4</v>
      </c>
      <c r="O915" s="8">
        <v>7</v>
      </c>
      <c r="P915" s="8">
        <v>3</v>
      </c>
      <c r="Q915" s="8">
        <v>0</v>
      </c>
      <c r="R915" s="8">
        <v>0</v>
      </c>
      <c r="S915" s="8">
        <v>5</v>
      </c>
      <c r="T915" s="8">
        <v>3</v>
      </c>
      <c r="U915" s="8">
        <v>8</v>
      </c>
      <c r="V915" s="8">
        <v>1</v>
      </c>
      <c r="W915" s="8">
        <v>6</v>
      </c>
      <c r="X915" s="8">
        <v>0</v>
      </c>
      <c r="Y915" s="8">
        <v>1</v>
      </c>
      <c r="Z915" s="8">
        <v>4</v>
      </c>
      <c r="AA915" s="8">
        <v>4</v>
      </c>
      <c r="AB915" s="8">
        <v>1</v>
      </c>
      <c r="AC915" s="8">
        <v>1</v>
      </c>
      <c r="AD915" s="8">
        <v>3</v>
      </c>
      <c r="AE915" s="8">
        <v>7</v>
      </c>
      <c r="AF915" s="8">
        <v>2</v>
      </c>
      <c r="AG915" s="8">
        <v>3</v>
      </c>
      <c r="AH915" s="8">
        <v>2</v>
      </c>
      <c r="AI915" s="8">
        <v>0</v>
      </c>
      <c r="AJ915" s="8">
        <v>0</v>
      </c>
      <c r="AK915" s="8">
        <v>0</v>
      </c>
      <c r="AL915" s="8">
        <v>0</v>
      </c>
      <c r="AM915" s="8">
        <v>0</v>
      </c>
      <c r="AN915" s="8">
        <v>0</v>
      </c>
      <c r="AO915" s="8">
        <v>1</v>
      </c>
      <c r="AP915" s="8">
        <v>1</v>
      </c>
      <c r="AQ915" s="8">
        <v>0</v>
      </c>
      <c r="AR915" s="8">
        <v>0</v>
      </c>
      <c r="AS915" s="8">
        <v>0</v>
      </c>
      <c r="AT915" s="8">
        <v>0</v>
      </c>
      <c r="AU915" s="8">
        <v>0</v>
      </c>
      <c r="AV915" s="8">
        <v>0</v>
      </c>
      <c r="AW915" s="8">
        <v>0</v>
      </c>
    </row>
    <row r="916" spans="1:49" s="8" customFormat="1" ht="12" customHeight="1" x14ac:dyDescent="0.25">
      <c r="A916" s="48" t="s">
        <v>121</v>
      </c>
      <c r="B916" s="8">
        <v>0</v>
      </c>
      <c r="C916" s="8">
        <v>0</v>
      </c>
      <c r="D916" s="8">
        <v>1</v>
      </c>
      <c r="E916" s="8">
        <v>2</v>
      </c>
      <c r="F916" s="8">
        <v>2</v>
      </c>
      <c r="G916" s="8">
        <v>5</v>
      </c>
      <c r="H916" s="8">
        <v>5</v>
      </c>
      <c r="I916" s="8">
        <v>2</v>
      </c>
      <c r="J916" s="8">
        <v>1</v>
      </c>
      <c r="K916" s="8">
        <v>4</v>
      </c>
      <c r="L916" s="8">
        <v>1</v>
      </c>
      <c r="M916" s="8">
        <v>1</v>
      </c>
      <c r="N916" s="8">
        <v>1</v>
      </c>
      <c r="O916" s="8">
        <v>1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  <c r="AK916" s="8">
        <v>0</v>
      </c>
      <c r="AL916" s="8">
        <v>0</v>
      </c>
      <c r="AM916" s="8">
        <v>0</v>
      </c>
      <c r="AN916" s="8">
        <v>0</v>
      </c>
      <c r="AO916" s="8">
        <v>0</v>
      </c>
      <c r="AP916" s="8">
        <v>0</v>
      </c>
      <c r="AQ916" s="8">
        <v>0</v>
      </c>
      <c r="AR916" s="8">
        <v>0</v>
      </c>
      <c r="AS916" s="8">
        <v>0</v>
      </c>
      <c r="AT916" s="8">
        <v>0</v>
      </c>
      <c r="AU916" s="8">
        <v>0</v>
      </c>
      <c r="AV916" s="8">
        <v>0</v>
      </c>
      <c r="AW916" s="8">
        <v>0</v>
      </c>
    </row>
    <row r="917" spans="1:49" s="8" customFormat="1" ht="12" customHeight="1" x14ac:dyDescent="0.25">
      <c r="A917" s="48" t="s">
        <v>122</v>
      </c>
      <c r="B917" s="8">
        <v>5</v>
      </c>
      <c r="C917" s="8">
        <v>12</v>
      </c>
      <c r="D917" s="8">
        <v>19</v>
      </c>
      <c r="E917" s="8">
        <v>9</v>
      </c>
      <c r="F917" s="8">
        <v>11</v>
      </c>
      <c r="G917" s="8">
        <v>17</v>
      </c>
      <c r="H917" s="8">
        <v>21</v>
      </c>
      <c r="I917" s="8">
        <v>18</v>
      </c>
      <c r="J917" s="8">
        <v>14</v>
      </c>
      <c r="K917" s="8">
        <v>19</v>
      </c>
      <c r="L917" s="8">
        <v>25</v>
      </c>
      <c r="M917" s="8">
        <v>21</v>
      </c>
      <c r="N917" s="8">
        <v>20</v>
      </c>
      <c r="O917" s="8">
        <v>13</v>
      </c>
      <c r="P917" s="8">
        <v>6</v>
      </c>
      <c r="Q917" s="8">
        <v>8</v>
      </c>
      <c r="R917" s="8">
        <v>14</v>
      </c>
      <c r="S917" s="8">
        <v>18</v>
      </c>
      <c r="T917" s="8">
        <v>34</v>
      </c>
      <c r="U917" s="8">
        <v>23</v>
      </c>
      <c r="V917" s="8">
        <v>14</v>
      </c>
      <c r="W917" s="8">
        <v>20</v>
      </c>
      <c r="X917" s="8">
        <v>20</v>
      </c>
      <c r="Y917" s="8">
        <v>8</v>
      </c>
      <c r="Z917" s="8">
        <v>6</v>
      </c>
      <c r="AA917" s="8">
        <v>5</v>
      </c>
      <c r="AB917" s="8">
        <v>5</v>
      </c>
      <c r="AC917" s="8">
        <v>5</v>
      </c>
      <c r="AD917" s="8">
        <v>3</v>
      </c>
      <c r="AE917" s="8">
        <v>2</v>
      </c>
      <c r="AF917" s="8">
        <v>3</v>
      </c>
      <c r="AG917" s="8">
        <v>0</v>
      </c>
      <c r="AH917" s="8">
        <v>1</v>
      </c>
      <c r="AI917" s="8">
        <v>0</v>
      </c>
      <c r="AJ917" s="8">
        <v>0</v>
      </c>
      <c r="AK917" s="8">
        <v>0</v>
      </c>
      <c r="AL917" s="8">
        <v>0</v>
      </c>
      <c r="AM917" s="8">
        <v>0</v>
      </c>
      <c r="AN917" s="8">
        <v>0</v>
      </c>
      <c r="AO917" s="8">
        <v>0</v>
      </c>
      <c r="AP917" s="8">
        <v>0</v>
      </c>
      <c r="AQ917" s="8">
        <v>0</v>
      </c>
      <c r="AR917" s="8">
        <v>0</v>
      </c>
      <c r="AS917" s="8">
        <v>0</v>
      </c>
      <c r="AT917" s="8">
        <v>0</v>
      </c>
      <c r="AU917" s="8">
        <v>0</v>
      </c>
      <c r="AV917" s="8">
        <v>0</v>
      </c>
      <c r="AW917" s="8">
        <v>0</v>
      </c>
    </row>
    <row r="918" spans="1:49" s="8" customFormat="1" ht="12" customHeight="1" x14ac:dyDescent="0.25">
      <c r="A918" s="48" t="s">
        <v>123</v>
      </c>
      <c r="B918" s="8">
        <v>0</v>
      </c>
      <c r="C918" s="8">
        <v>3</v>
      </c>
      <c r="D918" s="8">
        <v>0</v>
      </c>
      <c r="E918" s="8">
        <v>0</v>
      </c>
      <c r="F918" s="8">
        <v>0</v>
      </c>
      <c r="G918" s="8">
        <v>0</v>
      </c>
      <c r="H918" s="8">
        <v>1</v>
      </c>
      <c r="I918" s="8">
        <v>0</v>
      </c>
      <c r="J918" s="8">
        <v>1</v>
      </c>
      <c r="K918" s="8">
        <v>2</v>
      </c>
      <c r="L918" s="8">
        <v>1</v>
      </c>
      <c r="M918" s="8">
        <v>0</v>
      </c>
      <c r="N918" s="8">
        <v>0</v>
      </c>
      <c r="O918" s="8">
        <v>1</v>
      </c>
      <c r="P918" s="8">
        <v>0</v>
      </c>
      <c r="Q918" s="8">
        <v>2</v>
      </c>
      <c r="R918" s="8">
        <v>2</v>
      </c>
      <c r="S918" s="8">
        <v>6</v>
      </c>
      <c r="T918" s="8">
        <v>0</v>
      </c>
      <c r="U918" s="8">
        <v>0</v>
      </c>
      <c r="V918" s="8">
        <v>0</v>
      </c>
      <c r="W918" s="8">
        <v>1</v>
      </c>
      <c r="X918" s="8">
        <v>5</v>
      </c>
      <c r="Y918" s="8">
        <v>4</v>
      </c>
      <c r="Z918" s="8">
        <v>1</v>
      </c>
      <c r="AA918" s="8">
        <v>2</v>
      </c>
      <c r="AB918" s="8">
        <v>0</v>
      </c>
      <c r="AC918" s="8">
        <v>0</v>
      </c>
      <c r="AD918" s="8">
        <v>0</v>
      </c>
      <c r="AE918" s="8">
        <v>0</v>
      </c>
      <c r="AF918" s="8">
        <v>0</v>
      </c>
      <c r="AG918" s="8">
        <v>0</v>
      </c>
      <c r="AH918" s="8">
        <v>0</v>
      </c>
      <c r="AI918" s="8">
        <v>0</v>
      </c>
      <c r="AJ918" s="8">
        <v>0</v>
      </c>
      <c r="AK918" s="8">
        <v>0</v>
      </c>
      <c r="AL918" s="8">
        <v>0</v>
      </c>
      <c r="AM918" s="8">
        <v>0</v>
      </c>
      <c r="AN918" s="8">
        <v>0</v>
      </c>
      <c r="AO918" s="8">
        <v>0</v>
      </c>
      <c r="AP918" s="8">
        <v>0</v>
      </c>
      <c r="AQ918" s="8">
        <v>0</v>
      </c>
      <c r="AR918" s="8">
        <v>0</v>
      </c>
      <c r="AS918" s="8">
        <v>0</v>
      </c>
      <c r="AT918" s="8">
        <v>0</v>
      </c>
      <c r="AU918" s="8">
        <v>0</v>
      </c>
      <c r="AV918" s="8">
        <v>0</v>
      </c>
      <c r="AW918" s="8">
        <v>0</v>
      </c>
    </row>
    <row r="919" spans="1:49" s="8" customFormat="1" ht="12" customHeight="1" x14ac:dyDescent="0.25">
      <c r="A919" s="48" t="s">
        <v>124</v>
      </c>
      <c r="B919" s="8">
        <v>0</v>
      </c>
      <c r="C919" s="8">
        <v>0</v>
      </c>
      <c r="D919" s="8">
        <v>1</v>
      </c>
      <c r="E919" s="8">
        <v>2</v>
      </c>
      <c r="F919" s="8">
        <v>0</v>
      </c>
      <c r="G919" s="8">
        <v>3</v>
      </c>
      <c r="H919" s="8">
        <v>8</v>
      </c>
      <c r="I919" s="8">
        <v>5</v>
      </c>
      <c r="J919" s="8">
        <v>4</v>
      </c>
      <c r="K919" s="8">
        <v>9</v>
      </c>
      <c r="L919" s="8">
        <v>7</v>
      </c>
      <c r="M919" s="8">
        <v>9</v>
      </c>
      <c r="N919" s="8">
        <v>5</v>
      </c>
      <c r="O919" s="8">
        <v>4</v>
      </c>
      <c r="P919" s="8">
        <v>5</v>
      </c>
      <c r="Q919" s="8">
        <v>2</v>
      </c>
      <c r="R919" s="8">
        <v>0</v>
      </c>
      <c r="S919" s="8">
        <v>5</v>
      </c>
      <c r="T919" s="8">
        <v>5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8">
        <v>0</v>
      </c>
      <c r="AK919" s="8">
        <v>0</v>
      </c>
      <c r="AL919" s="8">
        <v>0</v>
      </c>
      <c r="AM919" s="8">
        <v>0</v>
      </c>
      <c r="AN919" s="8">
        <v>0</v>
      </c>
      <c r="AO919" s="8">
        <v>0</v>
      </c>
      <c r="AP919" s="8">
        <v>0</v>
      </c>
      <c r="AQ919" s="8">
        <v>0</v>
      </c>
      <c r="AR919" s="8">
        <v>0</v>
      </c>
      <c r="AS919" s="8">
        <v>0</v>
      </c>
      <c r="AT919" s="8">
        <v>0</v>
      </c>
      <c r="AU919" s="8">
        <v>0</v>
      </c>
      <c r="AV919" s="8">
        <v>0</v>
      </c>
      <c r="AW919" s="8">
        <v>0</v>
      </c>
    </row>
    <row r="920" spans="1:49" s="8" customFormat="1" ht="12" customHeight="1" x14ac:dyDescent="0.25">
      <c r="A920" s="48" t="s">
        <v>125</v>
      </c>
      <c r="B920" s="8">
        <v>0</v>
      </c>
      <c r="C920" s="8">
        <v>0</v>
      </c>
      <c r="D920" s="8">
        <v>1</v>
      </c>
      <c r="E920" s="8">
        <v>3</v>
      </c>
      <c r="F920" s="8">
        <v>4</v>
      </c>
      <c r="G920" s="8">
        <v>7</v>
      </c>
      <c r="H920" s="8">
        <v>4</v>
      </c>
      <c r="I920" s="8">
        <v>3</v>
      </c>
      <c r="J920" s="8">
        <v>1</v>
      </c>
      <c r="K920" s="8">
        <v>4</v>
      </c>
      <c r="L920" s="8">
        <v>4</v>
      </c>
      <c r="M920" s="8">
        <v>0</v>
      </c>
      <c r="N920" s="8">
        <v>0</v>
      </c>
      <c r="O920" s="8">
        <v>2</v>
      </c>
      <c r="P920" s="8">
        <v>0</v>
      </c>
      <c r="Q920" s="8">
        <v>1</v>
      </c>
      <c r="R920" s="8">
        <v>0</v>
      </c>
      <c r="S920" s="8">
        <v>1</v>
      </c>
      <c r="T920" s="8">
        <v>2</v>
      </c>
      <c r="U920" s="8">
        <v>1</v>
      </c>
      <c r="V920" s="8">
        <v>2</v>
      </c>
      <c r="W920" s="8">
        <v>1</v>
      </c>
      <c r="X920" s="8">
        <v>5</v>
      </c>
      <c r="Y920" s="8">
        <v>5</v>
      </c>
      <c r="Z920" s="8">
        <v>1</v>
      </c>
      <c r="AA920" s="8">
        <v>1</v>
      </c>
      <c r="AB920" s="8">
        <v>0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0</v>
      </c>
      <c r="AI920" s="8">
        <v>0</v>
      </c>
      <c r="AJ920" s="8">
        <v>0</v>
      </c>
      <c r="AK920" s="8">
        <v>0</v>
      </c>
      <c r="AL920" s="8">
        <v>0</v>
      </c>
      <c r="AM920" s="8">
        <v>0</v>
      </c>
      <c r="AN920" s="8">
        <v>0</v>
      </c>
      <c r="AO920" s="8">
        <v>0</v>
      </c>
      <c r="AP920" s="8">
        <v>0</v>
      </c>
      <c r="AQ920" s="8">
        <v>0</v>
      </c>
      <c r="AR920" s="8">
        <v>0</v>
      </c>
      <c r="AS920" s="8">
        <v>0</v>
      </c>
      <c r="AT920" s="8">
        <v>0</v>
      </c>
      <c r="AU920" s="8">
        <v>0</v>
      </c>
      <c r="AV920" s="8">
        <v>0</v>
      </c>
      <c r="AW920" s="8">
        <v>0</v>
      </c>
    </row>
    <row r="921" spans="1:49" s="8" customFormat="1" ht="12" customHeight="1" x14ac:dyDescent="0.25">
      <c r="A921" s="48" t="s">
        <v>126</v>
      </c>
      <c r="B921" s="8">
        <v>0</v>
      </c>
      <c r="C921" s="8">
        <v>0</v>
      </c>
      <c r="D921" s="8">
        <v>0</v>
      </c>
      <c r="E921" s="8">
        <v>0</v>
      </c>
      <c r="F921" s="8">
        <v>1</v>
      </c>
      <c r="G921" s="8">
        <v>1</v>
      </c>
      <c r="H921" s="8">
        <v>0</v>
      </c>
      <c r="I921" s="8">
        <v>0</v>
      </c>
      <c r="J921" s="8">
        <v>2</v>
      </c>
      <c r="K921" s="8">
        <v>4</v>
      </c>
      <c r="L921" s="8">
        <v>0</v>
      </c>
      <c r="M921" s="8">
        <v>1</v>
      </c>
      <c r="N921" s="8">
        <v>2</v>
      </c>
      <c r="O921" s="8">
        <v>1</v>
      </c>
      <c r="P921" s="8">
        <v>1</v>
      </c>
      <c r="Q921" s="8">
        <v>1</v>
      </c>
      <c r="R921" s="8">
        <v>2</v>
      </c>
      <c r="S921" s="8">
        <v>1</v>
      </c>
      <c r="T921" s="8">
        <v>1</v>
      </c>
      <c r="U921" s="8">
        <v>2</v>
      </c>
      <c r="V921" s="8">
        <v>3</v>
      </c>
      <c r="W921" s="8">
        <v>5</v>
      </c>
      <c r="X921" s="8">
        <v>3</v>
      </c>
      <c r="Y921" s="8">
        <v>3</v>
      </c>
      <c r="Z921" s="8">
        <v>2</v>
      </c>
      <c r="AA921" s="8">
        <v>1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1</v>
      </c>
      <c r="AJ921" s="8">
        <v>0</v>
      </c>
      <c r="AK921" s="8">
        <v>0</v>
      </c>
      <c r="AL921" s="8">
        <v>0</v>
      </c>
      <c r="AM921" s="8">
        <v>0</v>
      </c>
      <c r="AN921" s="8">
        <v>0</v>
      </c>
      <c r="AO921" s="8">
        <v>0</v>
      </c>
      <c r="AP921" s="8">
        <v>0</v>
      </c>
      <c r="AQ921" s="8">
        <v>0</v>
      </c>
      <c r="AR921" s="8">
        <v>0</v>
      </c>
      <c r="AS921" s="8">
        <v>0</v>
      </c>
      <c r="AT921" s="8">
        <v>0</v>
      </c>
      <c r="AU921" s="8">
        <v>0</v>
      </c>
      <c r="AV921" s="8">
        <v>0</v>
      </c>
      <c r="AW921" s="8">
        <v>0</v>
      </c>
    </row>
    <row r="922" spans="1:49" s="8" customFormat="1" ht="12" customHeight="1" x14ac:dyDescent="0.25">
      <c r="A922" s="48" t="s">
        <v>127</v>
      </c>
      <c r="B922" s="8">
        <v>0</v>
      </c>
      <c r="C922" s="8">
        <v>0</v>
      </c>
      <c r="D922" s="8">
        <v>0</v>
      </c>
      <c r="E922" s="8">
        <v>0</v>
      </c>
      <c r="F922" s="8">
        <v>1</v>
      </c>
      <c r="G922" s="8">
        <v>0</v>
      </c>
      <c r="H922" s="8">
        <v>4</v>
      </c>
      <c r="I922" s="8">
        <v>1</v>
      </c>
      <c r="J922" s="8">
        <v>1</v>
      </c>
      <c r="K922" s="8">
        <v>0</v>
      </c>
      <c r="L922" s="8">
        <v>1</v>
      </c>
      <c r="M922" s="8">
        <v>0</v>
      </c>
      <c r="N922" s="8">
        <v>4</v>
      </c>
      <c r="O922" s="8">
        <v>1</v>
      </c>
      <c r="P922" s="8">
        <v>3</v>
      </c>
      <c r="Q922" s="8">
        <v>1</v>
      </c>
      <c r="R922" s="8">
        <v>1</v>
      </c>
      <c r="S922" s="8">
        <v>0</v>
      </c>
      <c r="T922" s="8">
        <v>1</v>
      </c>
      <c r="U922" s="8">
        <v>2</v>
      </c>
      <c r="V922" s="8">
        <v>1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1</v>
      </c>
      <c r="AD922" s="8">
        <v>2</v>
      </c>
      <c r="AE922" s="8">
        <v>1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  <c r="AK922" s="8">
        <v>0</v>
      </c>
      <c r="AL922" s="8">
        <v>0</v>
      </c>
      <c r="AM922" s="8">
        <v>0</v>
      </c>
      <c r="AN922" s="8">
        <v>0</v>
      </c>
      <c r="AO922" s="8">
        <v>0</v>
      </c>
      <c r="AP922" s="8">
        <v>0</v>
      </c>
      <c r="AQ922" s="8">
        <v>0</v>
      </c>
      <c r="AR922" s="8">
        <v>0</v>
      </c>
      <c r="AS922" s="8">
        <v>0</v>
      </c>
      <c r="AT922" s="8">
        <v>0</v>
      </c>
      <c r="AU922" s="8">
        <v>0</v>
      </c>
      <c r="AV922" s="8">
        <v>0</v>
      </c>
      <c r="AW922" s="8">
        <v>0</v>
      </c>
    </row>
    <row r="923" spans="1:49" s="8" customFormat="1" ht="12" customHeight="1" x14ac:dyDescent="0.25">
      <c r="A923" s="48" t="s">
        <v>128</v>
      </c>
      <c r="B923" s="8">
        <v>3</v>
      </c>
      <c r="C923" s="8">
        <v>7</v>
      </c>
      <c r="D923" s="8">
        <v>12</v>
      </c>
      <c r="E923" s="8">
        <v>11</v>
      </c>
      <c r="F923" s="8">
        <v>7</v>
      </c>
      <c r="G923" s="8">
        <v>10</v>
      </c>
      <c r="H923" s="8">
        <v>10</v>
      </c>
      <c r="I923" s="8">
        <v>16</v>
      </c>
      <c r="J923" s="8">
        <v>6</v>
      </c>
      <c r="K923" s="8">
        <v>5</v>
      </c>
      <c r="L923" s="8">
        <v>10</v>
      </c>
      <c r="M923" s="8">
        <v>6</v>
      </c>
      <c r="N923" s="8">
        <v>8</v>
      </c>
      <c r="O923" s="8">
        <v>6</v>
      </c>
      <c r="P923" s="8">
        <v>2</v>
      </c>
      <c r="Q923" s="8">
        <v>1</v>
      </c>
      <c r="R923" s="8">
        <v>1</v>
      </c>
      <c r="S923" s="8">
        <v>6</v>
      </c>
      <c r="T923" s="8">
        <v>4</v>
      </c>
      <c r="U923" s="8">
        <v>5</v>
      </c>
      <c r="V923" s="8">
        <v>0</v>
      </c>
      <c r="W923" s="8">
        <v>2</v>
      </c>
      <c r="X923" s="8">
        <v>2</v>
      </c>
      <c r="Y923" s="8">
        <v>2</v>
      </c>
      <c r="Z923" s="8">
        <v>1</v>
      </c>
      <c r="AA923" s="8">
        <v>3</v>
      </c>
      <c r="AB923" s="8">
        <v>1</v>
      </c>
      <c r="AC923" s="8">
        <v>0</v>
      </c>
      <c r="AD923" s="8">
        <v>0</v>
      </c>
      <c r="AE923" s="8">
        <v>0</v>
      </c>
      <c r="AF923" s="8">
        <v>0</v>
      </c>
      <c r="AG923" s="8">
        <v>0</v>
      </c>
      <c r="AH923" s="8">
        <v>0</v>
      </c>
      <c r="AI923" s="8">
        <v>0</v>
      </c>
      <c r="AJ923" s="8">
        <v>0</v>
      </c>
      <c r="AK923" s="8">
        <v>0</v>
      </c>
      <c r="AL923" s="8">
        <v>0</v>
      </c>
      <c r="AM923" s="8">
        <v>0</v>
      </c>
      <c r="AN923" s="8">
        <v>0</v>
      </c>
      <c r="AO923" s="8">
        <v>0</v>
      </c>
      <c r="AP923" s="8">
        <v>0</v>
      </c>
      <c r="AQ923" s="8">
        <v>0</v>
      </c>
      <c r="AR923" s="8">
        <v>0</v>
      </c>
      <c r="AS923" s="8">
        <v>0</v>
      </c>
      <c r="AT923" s="8">
        <v>0</v>
      </c>
      <c r="AU923" s="8">
        <v>0</v>
      </c>
      <c r="AV923" s="8">
        <v>0</v>
      </c>
      <c r="AW923" s="8">
        <v>0</v>
      </c>
    </row>
    <row r="924" spans="1:49" s="8" customFormat="1" ht="12" customHeight="1" x14ac:dyDescent="0.25">
      <c r="A924" s="48" t="s">
        <v>129</v>
      </c>
      <c r="B924" s="8">
        <v>0</v>
      </c>
      <c r="C924" s="8">
        <v>4</v>
      </c>
      <c r="D924" s="8">
        <v>0</v>
      </c>
      <c r="E924" s="8">
        <v>0</v>
      </c>
      <c r="F924" s="8">
        <v>0</v>
      </c>
      <c r="G924" s="8">
        <v>1</v>
      </c>
      <c r="H924" s="8">
        <v>3</v>
      </c>
      <c r="I924" s="8">
        <v>0</v>
      </c>
      <c r="J924" s="8">
        <v>0</v>
      </c>
      <c r="K924" s="8">
        <v>0</v>
      </c>
      <c r="L924" s="8">
        <v>1</v>
      </c>
      <c r="M924" s="8">
        <v>2</v>
      </c>
      <c r="N924" s="8">
        <v>0</v>
      </c>
      <c r="O924" s="8">
        <v>1</v>
      </c>
      <c r="P924" s="8">
        <v>0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1</v>
      </c>
      <c r="AC924" s="8">
        <v>1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  <c r="AK924" s="8">
        <v>0</v>
      </c>
      <c r="AL924" s="8">
        <v>0</v>
      </c>
      <c r="AM924" s="8">
        <v>0</v>
      </c>
      <c r="AN924" s="8">
        <v>0</v>
      </c>
      <c r="AO924" s="8">
        <v>0</v>
      </c>
      <c r="AP924" s="8">
        <v>0</v>
      </c>
      <c r="AQ924" s="8">
        <v>0</v>
      </c>
      <c r="AR924" s="8">
        <v>0</v>
      </c>
      <c r="AS924" s="8">
        <v>0</v>
      </c>
      <c r="AT924" s="8">
        <v>0</v>
      </c>
      <c r="AU924" s="8">
        <v>0</v>
      </c>
      <c r="AV924" s="8">
        <v>0</v>
      </c>
      <c r="AW924" s="8">
        <v>0</v>
      </c>
    </row>
    <row r="925" spans="1:49" s="8" customFormat="1" ht="12" customHeight="1" x14ac:dyDescent="0.25">
      <c r="A925" s="48" t="s">
        <v>130</v>
      </c>
      <c r="B925" s="8">
        <v>0</v>
      </c>
      <c r="C925" s="8">
        <v>4</v>
      </c>
      <c r="D925" s="8">
        <v>13</v>
      </c>
      <c r="E925" s="8">
        <v>12</v>
      </c>
      <c r="F925" s="8">
        <v>9</v>
      </c>
      <c r="G925" s="8">
        <v>24</v>
      </c>
      <c r="H925" s="8">
        <v>27</v>
      </c>
      <c r="I925" s="8">
        <v>22</v>
      </c>
      <c r="J925" s="8">
        <v>15</v>
      </c>
      <c r="K925" s="8">
        <v>6</v>
      </c>
      <c r="L925" s="8">
        <v>7</v>
      </c>
      <c r="M925" s="8">
        <v>17</v>
      </c>
      <c r="N925" s="8">
        <v>11</v>
      </c>
      <c r="O925" s="8">
        <v>6</v>
      </c>
      <c r="P925" s="8">
        <v>12</v>
      </c>
      <c r="Q925" s="8">
        <v>12</v>
      </c>
      <c r="R925" s="8">
        <v>6</v>
      </c>
      <c r="S925" s="8">
        <v>6</v>
      </c>
      <c r="T925" s="8">
        <v>5</v>
      </c>
      <c r="U925" s="8">
        <v>15</v>
      </c>
      <c r="V925" s="8">
        <v>2</v>
      </c>
      <c r="W925" s="8">
        <v>4</v>
      </c>
      <c r="X925" s="8">
        <v>4</v>
      </c>
      <c r="Y925" s="8">
        <v>4</v>
      </c>
      <c r="Z925" s="8">
        <v>6</v>
      </c>
      <c r="AA925" s="8">
        <v>4</v>
      </c>
      <c r="AB925" s="8">
        <v>1</v>
      </c>
      <c r="AC925" s="8">
        <v>1</v>
      </c>
      <c r="AD925" s="8">
        <v>2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  <c r="AK925" s="8">
        <v>0</v>
      </c>
      <c r="AL925" s="8">
        <v>0</v>
      </c>
      <c r="AM925" s="8">
        <v>0</v>
      </c>
      <c r="AN925" s="8">
        <v>0</v>
      </c>
      <c r="AO925" s="8">
        <v>0</v>
      </c>
      <c r="AP925" s="8">
        <v>0</v>
      </c>
      <c r="AQ925" s="8">
        <v>0</v>
      </c>
      <c r="AR925" s="8">
        <v>0</v>
      </c>
      <c r="AS925" s="8">
        <v>0</v>
      </c>
      <c r="AT925" s="8">
        <v>0</v>
      </c>
      <c r="AU925" s="8">
        <v>0</v>
      </c>
      <c r="AV925" s="8">
        <v>0</v>
      </c>
      <c r="AW925" s="8">
        <v>0</v>
      </c>
    </row>
    <row r="926" spans="1:49" s="8" customFormat="1" ht="12" customHeight="1" x14ac:dyDescent="0.25">
      <c r="A926" s="48" t="s">
        <v>131</v>
      </c>
      <c r="B926" s="8">
        <v>0</v>
      </c>
      <c r="C926" s="8">
        <v>5</v>
      </c>
      <c r="D926" s="8">
        <v>2</v>
      </c>
      <c r="E926" s="8">
        <v>11</v>
      </c>
      <c r="F926" s="8">
        <v>23</v>
      </c>
      <c r="G926" s="8">
        <v>22</v>
      </c>
      <c r="H926" s="8">
        <v>21</v>
      </c>
      <c r="I926" s="8">
        <v>19</v>
      </c>
      <c r="J926" s="8">
        <v>16</v>
      </c>
      <c r="K926" s="8">
        <v>10</v>
      </c>
      <c r="L926" s="8">
        <v>11</v>
      </c>
      <c r="M926" s="8">
        <v>10</v>
      </c>
      <c r="N926" s="8">
        <v>8</v>
      </c>
      <c r="O926" s="8">
        <v>7</v>
      </c>
      <c r="P926" s="8">
        <v>12</v>
      </c>
      <c r="Q926" s="8">
        <v>8</v>
      </c>
      <c r="R926" s="8">
        <v>3</v>
      </c>
      <c r="S926" s="8">
        <v>2</v>
      </c>
      <c r="T926" s="8">
        <v>2</v>
      </c>
      <c r="U926" s="8">
        <v>2</v>
      </c>
      <c r="V926" s="8">
        <v>2</v>
      </c>
      <c r="W926" s="8">
        <v>2</v>
      </c>
      <c r="X926" s="8">
        <v>0</v>
      </c>
      <c r="Y926" s="8">
        <v>1</v>
      </c>
      <c r="Z926" s="8">
        <v>1</v>
      </c>
      <c r="AA926" s="8">
        <v>0</v>
      </c>
      <c r="AB926" s="8">
        <v>3</v>
      </c>
      <c r="AC926" s="8">
        <v>5</v>
      </c>
      <c r="AD926" s="8">
        <v>5</v>
      </c>
      <c r="AE926" s="8">
        <v>5</v>
      </c>
      <c r="AF926" s="8">
        <v>3</v>
      </c>
      <c r="AG926" s="8">
        <v>3</v>
      </c>
      <c r="AH926" s="8">
        <v>2</v>
      </c>
      <c r="AI926" s="8">
        <v>0</v>
      </c>
      <c r="AJ926" s="8">
        <v>1</v>
      </c>
      <c r="AK926" s="8">
        <v>0</v>
      </c>
      <c r="AL926" s="8">
        <v>2</v>
      </c>
      <c r="AM926" s="8">
        <v>0</v>
      </c>
      <c r="AN926" s="8">
        <v>0</v>
      </c>
      <c r="AO926" s="8">
        <v>0</v>
      </c>
      <c r="AP926" s="8">
        <v>0</v>
      </c>
      <c r="AQ926" s="8">
        <v>0</v>
      </c>
      <c r="AR926" s="8">
        <v>0</v>
      </c>
      <c r="AS926" s="8">
        <v>0</v>
      </c>
      <c r="AT926" s="8">
        <v>0</v>
      </c>
      <c r="AU926" s="8">
        <v>0</v>
      </c>
      <c r="AV926" s="8">
        <v>0</v>
      </c>
      <c r="AW926" s="8">
        <v>0</v>
      </c>
    </row>
    <row r="927" spans="1:49" s="8" customFormat="1" ht="12" customHeight="1" x14ac:dyDescent="0.25">
      <c r="A927" s="48" t="s">
        <v>132</v>
      </c>
      <c r="B927" s="8">
        <v>1</v>
      </c>
      <c r="C927" s="8">
        <v>2</v>
      </c>
      <c r="D927" s="8">
        <v>4</v>
      </c>
      <c r="E927" s="8">
        <v>2</v>
      </c>
      <c r="F927" s="8">
        <v>4</v>
      </c>
      <c r="G927" s="8">
        <v>3</v>
      </c>
      <c r="H927" s="8">
        <v>5</v>
      </c>
      <c r="I927" s="8">
        <v>2</v>
      </c>
      <c r="J927" s="8">
        <v>0</v>
      </c>
      <c r="K927" s="8">
        <v>9</v>
      </c>
      <c r="L927" s="8">
        <v>1</v>
      </c>
      <c r="M927" s="8">
        <v>0</v>
      </c>
      <c r="N927" s="8">
        <v>0</v>
      </c>
      <c r="O927" s="8">
        <v>1</v>
      </c>
      <c r="P927" s="8">
        <v>1</v>
      </c>
      <c r="Q927" s="8">
        <v>8</v>
      </c>
      <c r="R927" s="8">
        <v>4</v>
      </c>
      <c r="S927" s="8">
        <v>7</v>
      </c>
      <c r="T927" s="8">
        <v>4</v>
      </c>
      <c r="U927" s="8">
        <v>0</v>
      </c>
      <c r="V927" s="8">
        <v>7</v>
      </c>
      <c r="W927" s="8">
        <v>2</v>
      </c>
      <c r="X927" s="8">
        <v>0</v>
      </c>
      <c r="Y927" s="8">
        <v>1</v>
      </c>
      <c r="Z927" s="8">
        <v>1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2</v>
      </c>
      <c r="AG927" s="8">
        <v>0</v>
      </c>
      <c r="AH927" s="8">
        <v>0</v>
      </c>
      <c r="AI927" s="8">
        <v>0</v>
      </c>
      <c r="AJ927" s="8">
        <v>0</v>
      </c>
      <c r="AK927" s="8">
        <v>1</v>
      </c>
      <c r="AL927" s="8">
        <v>0</v>
      </c>
      <c r="AM927" s="8">
        <v>1</v>
      </c>
      <c r="AN927" s="8">
        <v>0</v>
      </c>
      <c r="AO927" s="8">
        <v>0</v>
      </c>
      <c r="AP927" s="8">
        <v>0</v>
      </c>
      <c r="AQ927" s="8">
        <v>0</v>
      </c>
      <c r="AR927" s="8">
        <v>0</v>
      </c>
      <c r="AS927" s="8">
        <v>0</v>
      </c>
      <c r="AT927" s="8">
        <v>0</v>
      </c>
      <c r="AU927" s="8">
        <v>0</v>
      </c>
      <c r="AV927" s="8">
        <v>0</v>
      </c>
      <c r="AW927" s="8">
        <v>0</v>
      </c>
    </row>
    <row r="928" spans="1:49" s="8" customFormat="1" ht="12" customHeight="1" x14ac:dyDescent="0.25">
      <c r="A928" s="48" t="s">
        <v>133</v>
      </c>
      <c r="B928" s="8">
        <v>0</v>
      </c>
      <c r="C928" s="8">
        <v>0</v>
      </c>
      <c r="D928" s="8">
        <v>2</v>
      </c>
      <c r="E928" s="8">
        <v>0</v>
      </c>
      <c r="F928" s="8">
        <v>1</v>
      </c>
      <c r="G928" s="8">
        <v>1</v>
      </c>
      <c r="H928" s="8">
        <v>1</v>
      </c>
      <c r="I928" s="8">
        <v>2</v>
      </c>
      <c r="J928" s="8">
        <v>2</v>
      </c>
      <c r="K928" s="8">
        <v>0</v>
      </c>
      <c r="L928" s="8">
        <v>0</v>
      </c>
      <c r="M928" s="8">
        <v>0</v>
      </c>
      <c r="N928" s="8">
        <v>1</v>
      </c>
      <c r="O928" s="8">
        <v>0</v>
      </c>
      <c r="P928" s="8">
        <v>0</v>
      </c>
      <c r="Q928" s="8">
        <v>0</v>
      </c>
      <c r="R928" s="8">
        <v>0</v>
      </c>
      <c r="S928" s="8">
        <v>1</v>
      </c>
      <c r="T928" s="8">
        <v>0</v>
      </c>
      <c r="U928" s="8">
        <v>0</v>
      </c>
      <c r="V928" s="8">
        <v>1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>
        <v>0</v>
      </c>
      <c r="AK928" s="8">
        <v>0</v>
      </c>
      <c r="AL928" s="8">
        <v>0</v>
      </c>
      <c r="AM928" s="8">
        <v>0</v>
      </c>
      <c r="AN928" s="8">
        <v>0</v>
      </c>
      <c r="AO928" s="8">
        <v>0</v>
      </c>
      <c r="AP928" s="8">
        <v>0</v>
      </c>
      <c r="AQ928" s="8">
        <v>0</v>
      </c>
      <c r="AR928" s="8">
        <v>0</v>
      </c>
      <c r="AS928" s="8">
        <v>0</v>
      </c>
      <c r="AT928" s="8">
        <v>0</v>
      </c>
      <c r="AU928" s="8">
        <v>0</v>
      </c>
      <c r="AV928" s="8">
        <v>0</v>
      </c>
      <c r="AW928" s="8">
        <v>0</v>
      </c>
    </row>
    <row r="929" spans="1:49" s="8" customFormat="1" ht="12" customHeight="1" x14ac:dyDescent="0.25">
      <c r="A929" s="48" t="s">
        <v>134</v>
      </c>
      <c r="B929" s="8">
        <v>0</v>
      </c>
      <c r="C929" s="8">
        <v>0</v>
      </c>
      <c r="D929" s="8">
        <v>0</v>
      </c>
      <c r="E929" s="8">
        <v>0</v>
      </c>
      <c r="F929" s="8">
        <v>0</v>
      </c>
      <c r="G929" s="8">
        <v>1</v>
      </c>
      <c r="H929" s="8">
        <v>0</v>
      </c>
      <c r="I929" s="8">
        <v>0</v>
      </c>
      <c r="J929" s="8">
        <v>0</v>
      </c>
      <c r="K929" s="8">
        <v>1</v>
      </c>
      <c r="L929" s="8">
        <v>0</v>
      </c>
      <c r="M929" s="8">
        <v>0</v>
      </c>
      <c r="N929" s="8">
        <v>0</v>
      </c>
      <c r="O929" s="8">
        <v>0</v>
      </c>
      <c r="P929" s="8">
        <v>0</v>
      </c>
      <c r="Q929" s="8">
        <v>1</v>
      </c>
      <c r="R929" s="8">
        <v>1</v>
      </c>
      <c r="S929" s="8">
        <v>0</v>
      </c>
      <c r="T929" s="8">
        <v>0</v>
      </c>
      <c r="U929" s="8">
        <v>0</v>
      </c>
      <c r="V929" s="8">
        <v>0</v>
      </c>
      <c r="W929" s="8">
        <v>1</v>
      </c>
      <c r="X929" s="8">
        <v>1</v>
      </c>
      <c r="Y929" s="8">
        <v>1</v>
      </c>
      <c r="Z929" s="8">
        <v>0</v>
      </c>
      <c r="AA929" s="8">
        <v>1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>
        <v>0</v>
      </c>
      <c r="AK929" s="8">
        <v>0</v>
      </c>
      <c r="AL929" s="8">
        <v>0</v>
      </c>
      <c r="AM929" s="8">
        <v>0</v>
      </c>
      <c r="AN929" s="8">
        <v>0</v>
      </c>
      <c r="AO929" s="8">
        <v>0</v>
      </c>
      <c r="AP929" s="8">
        <v>0</v>
      </c>
      <c r="AQ929" s="8">
        <v>0</v>
      </c>
      <c r="AR929" s="8">
        <v>0</v>
      </c>
      <c r="AS929" s="8">
        <v>0</v>
      </c>
      <c r="AT929" s="8">
        <v>0</v>
      </c>
      <c r="AU929" s="8">
        <v>0</v>
      </c>
      <c r="AV929" s="8">
        <v>0</v>
      </c>
      <c r="AW929" s="8">
        <v>0</v>
      </c>
    </row>
    <row r="930" spans="1:49" s="8" customFormat="1" ht="12" customHeight="1" x14ac:dyDescent="0.25">
      <c r="A930" s="48" t="s">
        <v>135</v>
      </c>
      <c r="B930" s="8">
        <v>0</v>
      </c>
      <c r="C930" s="8">
        <v>0</v>
      </c>
      <c r="D930" s="8">
        <v>0</v>
      </c>
      <c r="E930" s="8">
        <v>0</v>
      </c>
      <c r="F930" s="8">
        <v>4</v>
      </c>
      <c r="G930" s="8">
        <v>1</v>
      </c>
      <c r="H930" s="8">
        <v>6</v>
      </c>
      <c r="I930" s="8">
        <v>8</v>
      </c>
      <c r="J930" s="8">
        <v>2</v>
      </c>
      <c r="K930" s="8">
        <v>4</v>
      </c>
      <c r="L930" s="8">
        <v>3</v>
      </c>
      <c r="M930" s="8">
        <v>4</v>
      </c>
      <c r="N930" s="8">
        <v>40</v>
      </c>
      <c r="O930" s="8">
        <v>15</v>
      </c>
      <c r="P930" s="8">
        <v>14</v>
      </c>
      <c r="Q930" s="8">
        <v>18</v>
      </c>
      <c r="R930" s="8">
        <v>60</v>
      </c>
      <c r="S930" s="8">
        <v>60</v>
      </c>
      <c r="T930" s="8">
        <v>88</v>
      </c>
      <c r="U930" s="8">
        <v>61</v>
      </c>
      <c r="V930" s="8">
        <v>24</v>
      </c>
      <c r="W930" s="8">
        <v>22</v>
      </c>
      <c r="X930" s="8">
        <v>15</v>
      </c>
      <c r="Y930" s="8">
        <v>12</v>
      </c>
      <c r="Z930" s="8">
        <v>2</v>
      </c>
      <c r="AA930" s="8">
        <v>7</v>
      </c>
      <c r="AB930" s="8">
        <v>3</v>
      </c>
      <c r="AC930" s="8">
        <v>5</v>
      </c>
      <c r="AD930" s="8">
        <v>5</v>
      </c>
      <c r="AE930" s="8">
        <v>4</v>
      </c>
      <c r="AF930" s="8">
        <v>4</v>
      </c>
      <c r="AG930" s="8">
        <v>0</v>
      </c>
      <c r="AH930" s="8">
        <v>1</v>
      </c>
      <c r="AI930" s="8">
        <v>1</v>
      </c>
      <c r="AJ930" s="8">
        <v>2</v>
      </c>
      <c r="AK930" s="8">
        <v>1</v>
      </c>
      <c r="AL930" s="8">
        <v>0</v>
      </c>
      <c r="AM930" s="8">
        <v>0</v>
      </c>
      <c r="AN930" s="8">
        <v>0</v>
      </c>
      <c r="AO930" s="8">
        <v>0</v>
      </c>
      <c r="AP930" s="8">
        <v>0</v>
      </c>
      <c r="AQ930" s="8">
        <v>0</v>
      </c>
      <c r="AR930" s="8">
        <v>0</v>
      </c>
      <c r="AS930" s="8">
        <v>0</v>
      </c>
      <c r="AT930" s="8">
        <v>0</v>
      </c>
      <c r="AU930" s="8">
        <v>0</v>
      </c>
      <c r="AV930" s="8">
        <v>0</v>
      </c>
      <c r="AW930" s="8">
        <v>0</v>
      </c>
    </row>
    <row r="931" spans="1:49" s="8" customFormat="1" ht="12" customHeight="1" x14ac:dyDescent="0.25">
      <c r="A931" s="48" t="s">
        <v>136</v>
      </c>
      <c r="B931" s="8">
        <v>4</v>
      </c>
      <c r="C931" s="8">
        <v>0</v>
      </c>
      <c r="D931" s="8">
        <v>0</v>
      </c>
      <c r="E931" s="8">
        <v>3</v>
      </c>
      <c r="F931" s="8">
        <v>4</v>
      </c>
      <c r="G931" s="8">
        <v>3</v>
      </c>
      <c r="H931" s="8">
        <v>2</v>
      </c>
      <c r="I931" s="8">
        <v>1</v>
      </c>
      <c r="J931" s="8">
        <v>2</v>
      </c>
      <c r="K931" s="8">
        <v>8</v>
      </c>
      <c r="L931" s="8">
        <v>2</v>
      </c>
      <c r="M931" s="8">
        <v>8</v>
      </c>
      <c r="N931" s="8">
        <v>6</v>
      </c>
      <c r="O931" s="8">
        <v>19</v>
      </c>
      <c r="P931" s="8">
        <v>7</v>
      </c>
      <c r="Q931" s="8">
        <v>4</v>
      </c>
      <c r="R931" s="8">
        <v>5</v>
      </c>
      <c r="S931" s="8">
        <v>0</v>
      </c>
      <c r="T931" s="8">
        <v>0</v>
      </c>
      <c r="U931" s="8">
        <v>4</v>
      </c>
      <c r="V931" s="8">
        <v>3</v>
      </c>
      <c r="W931" s="8">
        <v>6</v>
      </c>
      <c r="X931" s="8">
        <v>4</v>
      </c>
      <c r="Y931" s="8">
        <v>2</v>
      </c>
      <c r="Z931" s="8">
        <v>4</v>
      </c>
      <c r="AA931" s="8">
        <v>6</v>
      </c>
      <c r="AB931" s="8">
        <v>5</v>
      </c>
      <c r="AC931" s="8">
        <v>4</v>
      </c>
      <c r="AD931" s="8">
        <v>6</v>
      </c>
      <c r="AE931" s="8">
        <v>6</v>
      </c>
      <c r="AF931" s="8">
        <v>2</v>
      </c>
      <c r="AG931" s="8">
        <v>9</v>
      </c>
      <c r="AH931" s="8">
        <v>5</v>
      </c>
      <c r="AI931" s="8">
        <v>4</v>
      </c>
      <c r="AJ931" s="8">
        <v>1</v>
      </c>
      <c r="AK931" s="8">
        <v>1</v>
      </c>
      <c r="AL931" s="8">
        <v>0</v>
      </c>
      <c r="AM931" s="8">
        <v>0</v>
      </c>
      <c r="AN931" s="8">
        <v>0</v>
      </c>
      <c r="AO931" s="8">
        <v>0</v>
      </c>
      <c r="AP931" s="8">
        <v>0</v>
      </c>
      <c r="AQ931" s="8">
        <v>0</v>
      </c>
      <c r="AR931" s="8">
        <v>0</v>
      </c>
      <c r="AS931" s="8">
        <v>0</v>
      </c>
      <c r="AT931" s="8">
        <v>0</v>
      </c>
      <c r="AU931" s="8">
        <v>0</v>
      </c>
      <c r="AV931" s="8">
        <v>0</v>
      </c>
      <c r="AW931" s="8">
        <v>0</v>
      </c>
    </row>
    <row r="932" spans="1:49" s="8" customFormat="1" ht="12" customHeight="1" x14ac:dyDescent="0.25">
      <c r="A932" s="48" t="s">
        <v>137</v>
      </c>
      <c r="B932" s="8">
        <v>0</v>
      </c>
      <c r="C932" s="8">
        <v>0</v>
      </c>
      <c r="D932" s="8">
        <v>0</v>
      </c>
      <c r="E932" s="8">
        <v>0</v>
      </c>
      <c r="F932" s="8">
        <v>1</v>
      </c>
      <c r="G932" s="8">
        <v>4</v>
      </c>
      <c r="H932" s="8">
        <v>12</v>
      </c>
      <c r="I932" s="8">
        <v>10</v>
      </c>
      <c r="J932" s="8">
        <v>1</v>
      </c>
      <c r="K932" s="8">
        <v>0</v>
      </c>
      <c r="L932" s="8">
        <v>0</v>
      </c>
      <c r="M932" s="8">
        <v>1</v>
      </c>
      <c r="N932" s="8">
        <v>1</v>
      </c>
      <c r="O932" s="8">
        <v>2</v>
      </c>
      <c r="P932" s="8">
        <v>6</v>
      </c>
      <c r="Q932" s="8">
        <v>4</v>
      </c>
      <c r="R932" s="8">
        <v>3</v>
      </c>
      <c r="S932" s="8">
        <v>2</v>
      </c>
      <c r="T932" s="8">
        <v>1</v>
      </c>
      <c r="U932" s="8">
        <v>2</v>
      </c>
      <c r="V932" s="8">
        <v>2</v>
      </c>
      <c r="W932" s="8">
        <v>3</v>
      </c>
      <c r="X932" s="8">
        <v>2</v>
      </c>
      <c r="Y932" s="8">
        <v>0</v>
      </c>
      <c r="Z932" s="8">
        <v>0</v>
      </c>
      <c r="AA932" s="8">
        <v>1</v>
      </c>
      <c r="AB932" s="8">
        <v>1</v>
      </c>
      <c r="AC932" s="8">
        <v>0</v>
      </c>
      <c r="AD932" s="8">
        <v>0</v>
      </c>
      <c r="AE932" s="8">
        <v>0</v>
      </c>
      <c r="AF932" s="8">
        <v>1</v>
      </c>
      <c r="AG932" s="8">
        <v>0</v>
      </c>
      <c r="AH932" s="8">
        <v>0</v>
      </c>
      <c r="AI932" s="8">
        <v>1</v>
      </c>
      <c r="AJ932" s="8">
        <v>0</v>
      </c>
      <c r="AK932" s="8">
        <v>0</v>
      </c>
      <c r="AL932" s="8">
        <v>0</v>
      </c>
      <c r="AM932" s="8">
        <v>0</v>
      </c>
      <c r="AN932" s="8">
        <v>0</v>
      </c>
      <c r="AO932" s="8">
        <v>0</v>
      </c>
      <c r="AP932" s="8">
        <v>0</v>
      </c>
      <c r="AQ932" s="8">
        <v>0</v>
      </c>
      <c r="AR932" s="8">
        <v>0</v>
      </c>
      <c r="AS932" s="8">
        <v>0</v>
      </c>
      <c r="AT932" s="8">
        <v>0</v>
      </c>
      <c r="AU932" s="8">
        <v>0</v>
      </c>
      <c r="AV932" s="8">
        <v>0</v>
      </c>
      <c r="AW932" s="8">
        <v>0</v>
      </c>
    </row>
    <row r="933" spans="1:49" s="8" customFormat="1" ht="12" customHeight="1" x14ac:dyDescent="0.25">
      <c r="A933" s="48" t="s">
        <v>138</v>
      </c>
      <c r="B933" s="8">
        <v>0</v>
      </c>
      <c r="C933" s="8">
        <v>7</v>
      </c>
      <c r="D933" s="8">
        <v>5</v>
      </c>
      <c r="E933" s="8">
        <v>11</v>
      </c>
      <c r="F933" s="8">
        <v>20</v>
      </c>
      <c r="G933" s="8">
        <v>11</v>
      </c>
      <c r="H933" s="8">
        <v>6</v>
      </c>
      <c r="I933" s="8">
        <v>13</v>
      </c>
      <c r="J933" s="8">
        <v>24</v>
      </c>
      <c r="K933" s="8">
        <v>22</v>
      </c>
      <c r="L933" s="8">
        <v>18</v>
      </c>
      <c r="M933" s="8">
        <v>49</v>
      </c>
      <c r="N933" s="8">
        <v>37</v>
      </c>
      <c r="O933" s="8">
        <v>10</v>
      </c>
      <c r="P933" s="8">
        <v>25</v>
      </c>
      <c r="Q933" s="8">
        <v>4</v>
      </c>
      <c r="R933" s="8">
        <v>11</v>
      </c>
      <c r="S933" s="8">
        <v>6</v>
      </c>
      <c r="T933" s="8">
        <v>9</v>
      </c>
      <c r="U933" s="8">
        <v>12</v>
      </c>
      <c r="V933" s="8">
        <v>13</v>
      </c>
      <c r="W933" s="8">
        <v>9</v>
      </c>
      <c r="X933" s="8">
        <v>8</v>
      </c>
      <c r="Y933" s="8">
        <v>10</v>
      </c>
      <c r="Z933" s="8">
        <v>7</v>
      </c>
      <c r="AA933" s="8">
        <v>4</v>
      </c>
      <c r="AB933" s="8">
        <v>4</v>
      </c>
      <c r="AC933" s="8">
        <v>3</v>
      </c>
      <c r="AD933" s="8">
        <v>3</v>
      </c>
      <c r="AE933" s="8">
        <v>3</v>
      </c>
      <c r="AF933" s="8">
        <v>9</v>
      </c>
      <c r="AG933" s="8">
        <v>5</v>
      </c>
      <c r="AH933" s="8">
        <v>1</v>
      </c>
      <c r="AI933" s="8">
        <v>2</v>
      </c>
      <c r="AJ933" s="8">
        <v>0</v>
      </c>
      <c r="AK933" s="8">
        <v>2</v>
      </c>
      <c r="AL933" s="8">
        <v>0</v>
      </c>
      <c r="AM933" s="8">
        <v>0</v>
      </c>
      <c r="AN933" s="8">
        <v>0</v>
      </c>
      <c r="AO933" s="8">
        <v>0</v>
      </c>
      <c r="AP933" s="8">
        <v>0</v>
      </c>
      <c r="AQ933" s="8">
        <v>0</v>
      </c>
      <c r="AR933" s="8">
        <v>0</v>
      </c>
      <c r="AS933" s="8">
        <v>0</v>
      </c>
      <c r="AT933" s="8">
        <v>0</v>
      </c>
      <c r="AU933" s="8">
        <v>0</v>
      </c>
      <c r="AV933" s="8">
        <v>0</v>
      </c>
      <c r="AW933" s="8">
        <v>0</v>
      </c>
    </row>
    <row r="934" spans="1:49" s="8" customFormat="1" ht="12" customHeight="1" x14ac:dyDescent="0.25">
      <c r="A934" s="48" t="s">
        <v>139</v>
      </c>
      <c r="B934" s="8">
        <v>0</v>
      </c>
      <c r="C934" s="8">
        <v>0</v>
      </c>
      <c r="D934" s="8">
        <v>0</v>
      </c>
      <c r="E934" s="8">
        <v>0</v>
      </c>
      <c r="F934" s="8">
        <v>1</v>
      </c>
      <c r="G934" s="8">
        <v>0</v>
      </c>
      <c r="H934" s="8">
        <v>0</v>
      </c>
      <c r="I934" s="8">
        <v>0</v>
      </c>
      <c r="J934" s="8">
        <v>0</v>
      </c>
      <c r="K934" s="8">
        <v>0</v>
      </c>
      <c r="L934" s="8">
        <v>1</v>
      </c>
      <c r="M934" s="8">
        <v>1</v>
      </c>
      <c r="N934" s="8">
        <v>0</v>
      </c>
      <c r="O934" s="8">
        <v>0</v>
      </c>
      <c r="P934" s="8">
        <v>0</v>
      </c>
      <c r="Q934" s="8">
        <v>0</v>
      </c>
      <c r="R934" s="8">
        <v>1</v>
      </c>
      <c r="S934" s="8">
        <v>1</v>
      </c>
      <c r="T934" s="8">
        <v>0</v>
      </c>
      <c r="U934" s="8">
        <v>2</v>
      </c>
      <c r="V934" s="8">
        <v>0</v>
      </c>
      <c r="W934" s="8">
        <v>2</v>
      </c>
      <c r="X934" s="8">
        <v>0</v>
      </c>
      <c r="Y934" s="8">
        <v>0</v>
      </c>
      <c r="Z934" s="8">
        <v>0</v>
      </c>
      <c r="AA934" s="8">
        <v>0</v>
      </c>
      <c r="AB934" s="8">
        <v>1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  <c r="AK934" s="8">
        <v>0</v>
      </c>
      <c r="AL934" s="8">
        <v>0</v>
      </c>
      <c r="AM934" s="8">
        <v>0</v>
      </c>
      <c r="AN934" s="8">
        <v>0</v>
      </c>
      <c r="AO934" s="8">
        <v>0</v>
      </c>
      <c r="AP934" s="8">
        <v>0</v>
      </c>
      <c r="AQ934" s="8">
        <v>0</v>
      </c>
      <c r="AR934" s="8">
        <v>0</v>
      </c>
      <c r="AS934" s="8">
        <v>0</v>
      </c>
      <c r="AT934" s="8">
        <v>0</v>
      </c>
      <c r="AU934" s="8">
        <v>0</v>
      </c>
      <c r="AV934" s="8">
        <v>0</v>
      </c>
      <c r="AW934" s="8">
        <v>0</v>
      </c>
    </row>
    <row r="935" spans="1:49" s="8" customFormat="1" ht="12" customHeight="1" x14ac:dyDescent="0.25">
      <c r="A935" s="48" t="s">
        <v>140</v>
      </c>
      <c r="B935" s="8">
        <v>0</v>
      </c>
      <c r="C935" s="8">
        <v>0</v>
      </c>
      <c r="D935" s="8">
        <v>0</v>
      </c>
      <c r="E935" s="8">
        <v>0</v>
      </c>
      <c r="F935" s="8">
        <v>0</v>
      </c>
      <c r="G935" s="8">
        <v>0</v>
      </c>
      <c r="H935" s="8">
        <v>1</v>
      </c>
      <c r="I935" s="8">
        <v>3</v>
      </c>
      <c r="J935" s="8">
        <v>4</v>
      </c>
      <c r="K935" s="8">
        <v>0</v>
      </c>
      <c r="L935" s="8">
        <v>0</v>
      </c>
      <c r="M935" s="8">
        <v>2</v>
      </c>
      <c r="N935" s="8">
        <v>2</v>
      </c>
      <c r="O935" s="8">
        <v>2</v>
      </c>
      <c r="P935" s="8">
        <v>4</v>
      </c>
      <c r="Q935" s="8">
        <v>0</v>
      </c>
      <c r="R935" s="8">
        <v>3</v>
      </c>
      <c r="S935" s="8">
        <v>2</v>
      </c>
      <c r="T935" s="8">
        <v>0</v>
      </c>
      <c r="U935" s="8">
        <v>0</v>
      </c>
      <c r="V935" s="8">
        <v>4</v>
      </c>
      <c r="W935" s="8">
        <v>3</v>
      </c>
      <c r="X935" s="8">
        <v>1</v>
      </c>
      <c r="Y935" s="8">
        <v>0</v>
      </c>
      <c r="Z935" s="8">
        <v>6</v>
      </c>
      <c r="AA935" s="8">
        <v>3</v>
      </c>
      <c r="AB935" s="8">
        <v>2</v>
      </c>
      <c r="AC935" s="8">
        <v>4</v>
      </c>
      <c r="AD935" s="8">
        <v>6</v>
      </c>
      <c r="AE935" s="8">
        <v>2</v>
      </c>
      <c r="AF935" s="8">
        <v>7</v>
      </c>
      <c r="AG935" s="8">
        <v>6</v>
      </c>
      <c r="AH935" s="8">
        <v>2</v>
      </c>
      <c r="AI935" s="8">
        <v>1</v>
      </c>
      <c r="AJ935" s="8">
        <v>0</v>
      </c>
      <c r="AK935" s="8">
        <v>0</v>
      </c>
      <c r="AL935" s="8">
        <v>1</v>
      </c>
      <c r="AM935" s="8">
        <v>0</v>
      </c>
      <c r="AN935" s="8">
        <v>0</v>
      </c>
      <c r="AO935" s="8">
        <v>0</v>
      </c>
      <c r="AP935" s="8">
        <v>0</v>
      </c>
      <c r="AQ935" s="8">
        <v>0</v>
      </c>
      <c r="AR935" s="8">
        <v>0</v>
      </c>
      <c r="AS935" s="8">
        <v>0</v>
      </c>
      <c r="AT935" s="8">
        <v>0</v>
      </c>
      <c r="AU935" s="8">
        <v>0</v>
      </c>
      <c r="AV935" s="8">
        <v>0</v>
      </c>
      <c r="AW935" s="8">
        <v>0</v>
      </c>
    </row>
    <row r="936" spans="1:49" s="8" customFormat="1" ht="12" customHeight="1" x14ac:dyDescent="0.25">
      <c r="A936" s="48" t="s">
        <v>141</v>
      </c>
      <c r="B936" s="8">
        <v>0</v>
      </c>
      <c r="C936" s="8">
        <v>0</v>
      </c>
      <c r="D936" s="8">
        <v>0</v>
      </c>
      <c r="E936" s="8">
        <v>0</v>
      </c>
      <c r="F936" s="8">
        <v>0</v>
      </c>
      <c r="G936" s="8">
        <v>0</v>
      </c>
      <c r="H936" s="8">
        <v>0</v>
      </c>
      <c r="I936" s="8">
        <v>0</v>
      </c>
      <c r="J936" s="8">
        <v>0</v>
      </c>
      <c r="K936" s="8">
        <v>0</v>
      </c>
      <c r="L936" s="8">
        <v>0</v>
      </c>
      <c r="M936" s="8">
        <v>0</v>
      </c>
      <c r="N936" s="8">
        <v>1</v>
      </c>
      <c r="O936" s="8">
        <v>0</v>
      </c>
      <c r="P936" s="8">
        <v>0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1</v>
      </c>
      <c r="W936" s="8">
        <v>1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>
        <v>0</v>
      </c>
      <c r="AK936" s="8">
        <v>0</v>
      </c>
      <c r="AL936" s="8">
        <v>0</v>
      </c>
      <c r="AM936" s="8">
        <v>0</v>
      </c>
      <c r="AN936" s="8">
        <v>0</v>
      </c>
      <c r="AO936" s="8">
        <v>0</v>
      </c>
      <c r="AP936" s="8">
        <v>0</v>
      </c>
      <c r="AQ936" s="8">
        <v>0</v>
      </c>
      <c r="AR936" s="8">
        <v>0</v>
      </c>
      <c r="AS936" s="8">
        <v>0</v>
      </c>
      <c r="AT936" s="8">
        <v>0</v>
      </c>
      <c r="AU936" s="8">
        <v>0</v>
      </c>
      <c r="AV936" s="8">
        <v>0</v>
      </c>
      <c r="AW936" s="8">
        <v>0</v>
      </c>
    </row>
    <row r="937" spans="1:49" s="8" customFormat="1" ht="12" customHeight="1" x14ac:dyDescent="0.25">
      <c r="A937" s="48" t="s">
        <v>142</v>
      </c>
      <c r="B937" s="8">
        <v>0</v>
      </c>
      <c r="C937" s="8">
        <v>3</v>
      </c>
      <c r="D937" s="8">
        <v>7</v>
      </c>
      <c r="E937" s="8">
        <v>1</v>
      </c>
      <c r="F937" s="8">
        <v>5</v>
      </c>
      <c r="G937" s="8">
        <v>2</v>
      </c>
      <c r="H937" s="8">
        <v>6</v>
      </c>
      <c r="I937" s="8">
        <v>0</v>
      </c>
      <c r="J937" s="8">
        <v>3</v>
      </c>
      <c r="K937" s="8">
        <v>14</v>
      </c>
      <c r="L937" s="8">
        <v>2</v>
      </c>
      <c r="M937" s="8">
        <v>1</v>
      </c>
      <c r="N937" s="8">
        <v>1</v>
      </c>
      <c r="O937" s="8">
        <v>0</v>
      </c>
      <c r="P937" s="8">
        <v>0</v>
      </c>
      <c r="Q937" s="8">
        <v>3</v>
      </c>
      <c r="R937" s="8">
        <v>6</v>
      </c>
      <c r="S937" s="8">
        <v>2</v>
      </c>
      <c r="T937" s="8">
        <v>5</v>
      </c>
      <c r="U937" s="8">
        <v>7</v>
      </c>
      <c r="V937" s="8">
        <v>1</v>
      </c>
      <c r="W937" s="8">
        <v>2</v>
      </c>
      <c r="X937" s="8">
        <v>0</v>
      </c>
      <c r="Y937" s="8">
        <v>0</v>
      </c>
      <c r="Z937" s="8">
        <v>2</v>
      </c>
      <c r="AA937" s="8">
        <v>0</v>
      </c>
      <c r="AB937" s="8">
        <v>0</v>
      </c>
      <c r="AC937" s="8">
        <v>0</v>
      </c>
      <c r="AD937" s="8">
        <v>0</v>
      </c>
      <c r="AE937" s="8">
        <v>2</v>
      </c>
      <c r="AF937" s="8">
        <v>0</v>
      </c>
      <c r="AG937" s="8">
        <v>0</v>
      </c>
      <c r="AH937" s="8">
        <v>0</v>
      </c>
      <c r="AI937" s="8">
        <v>0</v>
      </c>
      <c r="AJ937" s="8">
        <v>0</v>
      </c>
      <c r="AK937" s="8">
        <v>0</v>
      </c>
      <c r="AL937" s="8">
        <v>0</v>
      </c>
      <c r="AM937" s="8">
        <v>0</v>
      </c>
      <c r="AN937" s="8">
        <v>0</v>
      </c>
      <c r="AO937" s="8">
        <v>0</v>
      </c>
      <c r="AP937" s="8">
        <v>0</v>
      </c>
      <c r="AQ937" s="8">
        <v>0</v>
      </c>
      <c r="AR937" s="8">
        <v>0</v>
      </c>
      <c r="AS937" s="8">
        <v>0</v>
      </c>
      <c r="AT937" s="8">
        <v>0</v>
      </c>
      <c r="AU937" s="8">
        <v>0</v>
      </c>
      <c r="AV937" s="8">
        <v>0</v>
      </c>
      <c r="AW937" s="8">
        <v>0</v>
      </c>
    </row>
    <row r="938" spans="1:49" s="8" customFormat="1" ht="12" customHeight="1" x14ac:dyDescent="0.25">
      <c r="A938" s="48" t="s">
        <v>143</v>
      </c>
      <c r="B938" s="8">
        <v>0</v>
      </c>
      <c r="C938" s="8">
        <v>3</v>
      </c>
      <c r="D938" s="8">
        <v>1</v>
      </c>
      <c r="E938" s="8">
        <v>2</v>
      </c>
      <c r="F938" s="8">
        <v>2</v>
      </c>
      <c r="G938" s="8">
        <v>1</v>
      </c>
      <c r="H938" s="8">
        <v>2</v>
      </c>
      <c r="I938" s="8">
        <v>5</v>
      </c>
      <c r="J938" s="8">
        <v>4</v>
      </c>
      <c r="K938" s="8">
        <v>3</v>
      </c>
      <c r="L938" s="8">
        <v>3</v>
      </c>
      <c r="M938" s="8">
        <v>3</v>
      </c>
      <c r="N938" s="8">
        <v>1</v>
      </c>
      <c r="O938" s="8">
        <v>3</v>
      </c>
      <c r="P938" s="8">
        <v>2</v>
      </c>
      <c r="Q938" s="8">
        <v>0</v>
      </c>
      <c r="R938" s="8">
        <v>1</v>
      </c>
      <c r="S938" s="8">
        <v>3</v>
      </c>
      <c r="T938" s="8">
        <v>1</v>
      </c>
      <c r="U938" s="8">
        <v>0</v>
      </c>
      <c r="V938" s="8">
        <v>2</v>
      </c>
      <c r="W938" s="8">
        <v>0</v>
      </c>
      <c r="X938" s="8">
        <v>3</v>
      </c>
      <c r="Y938" s="8">
        <v>2</v>
      </c>
      <c r="Z938" s="8">
        <v>1</v>
      </c>
      <c r="AA938" s="8">
        <v>2</v>
      </c>
      <c r="AB938" s="8">
        <v>4</v>
      </c>
      <c r="AC938" s="8">
        <v>1</v>
      </c>
      <c r="AD938" s="8">
        <v>2</v>
      </c>
      <c r="AE938" s="8">
        <v>6</v>
      </c>
      <c r="AF938" s="8">
        <v>2</v>
      </c>
      <c r="AG938" s="8">
        <v>2</v>
      </c>
      <c r="AH938" s="8">
        <v>0</v>
      </c>
      <c r="AI938" s="8">
        <v>0</v>
      </c>
      <c r="AJ938" s="8">
        <v>0</v>
      </c>
      <c r="AK938" s="8">
        <v>0</v>
      </c>
      <c r="AL938" s="8">
        <v>0</v>
      </c>
      <c r="AM938" s="8">
        <v>0</v>
      </c>
      <c r="AN938" s="8">
        <v>0</v>
      </c>
      <c r="AO938" s="8">
        <v>0</v>
      </c>
      <c r="AP938" s="8">
        <v>0</v>
      </c>
      <c r="AQ938" s="8">
        <v>0</v>
      </c>
      <c r="AR938" s="8">
        <v>0</v>
      </c>
      <c r="AS938" s="8">
        <v>0</v>
      </c>
      <c r="AT938" s="8">
        <v>0</v>
      </c>
      <c r="AU938" s="8">
        <v>0</v>
      </c>
      <c r="AV938" s="8">
        <v>0</v>
      </c>
      <c r="AW938" s="8">
        <v>0</v>
      </c>
    </row>
    <row r="939" spans="1:49" s="8" customFormat="1" ht="12" customHeight="1" x14ac:dyDescent="0.25">
      <c r="A939" s="48" t="s">
        <v>144</v>
      </c>
      <c r="B939" s="8">
        <v>0</v>
      </c>
      <c r="C939" s="8">
        <v>4</v>
      </c>
      <c r="D939" s="8">
        <v>3</v>
      </c>
      <c r="E939" s="8">
        <v>0</v>
      </c>
      <c r="F939" s="8">
        <v>1</v>
      </c>
      <c r="G939" s="8">
        <v>2</v>
      </c>
      <c r="H939" s="8">
        <v>4</v>
      </c>
      <c r="I939" s="8">
        <v>1</v>
      </c>
      <c r="J939" s="8">
        <v>3</v>
      </c>
      <c r="K939" s="8">
        <v>5</v>
      </c>
      <c r="L939" s="8">
        <v>4</v>
      </c>
      <c r="M939" s="8">
        <v>4</v>
      </c>
      <c r="N939" s="8">
        <v>1</v>
      </c>
      <c r="O939" s="8">
        <v>0</v>
      </c>
      <c r="P939" s="8">
        <v>0</v>
      </c>
      <c r="Q939" s="8">
        <v>3</v>
      </c>
      <c r="R939" s="8">
        <v>4</v>
      </c>
      <c r="S939" s="8">
        <v>0</v>
      </c>
      <c r="T939" s="8">
        <v>0</v>
      </c>
      <c r="U939" s="8">
        <v>2</v>
      </c>
      <c r="V939" s="8">
        <v>0</v>
      </c>
      <c r="W939" s="8">
        <v>0</v>
      </c>
      <c r="X939" s="8">
        <v>0</v>
      </c>
      <c r="Y939" s="8">
        <v>0</v>
      </c>
      <c r="Z939" s="8">
        <v>1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8">
        <v>0</v>
      </c>
      <c r="AK939" s="8">
        <v>0</v>
      </c>
      <c r="AL939" s="8">
        <v>0</v>
      </c>
      <c r="AM939" s="8">
        <v>0</v>
      </c>
      <c r="AN939" s="8">
        <v>0</v>
      </c>
      <c r="AO939" s="8">
        <v>0</v>
      </c>
      <c r="AP939" s="8">
        <v>0</v>
      </c>
      <c r="AQ939" s="8">
        <v>0</v>
      </c>
      <c r="AR939" s="8">
        <v>0</v>
      </c>
      <c r="AS939" s="8">
        <v>0</v>
      </c>
      <c r="AT939" s="8">
        <v>0</v>
      </c>
      <c r="AU939" s="8">
        <v>0</v>
      </c>
      <c r="AV939" s="8">
        <v>0</v>
      </c>
      <c r="AW939" s="8">
        <v>0</v>
      </c>
    </row>
    <row r="940" spans="1:49" s="8" customFormat="1" ht="12" customHeight="1" x14ac:dyDescent="0.25">
      <c r="A940" s="48" t="s">
        <v>145</v>
      </c>
      <c r="B940" s="8">
        <v>0</v>
      </c>
      <c r="C940" s="8">
        <v>0</v>
      </c>
      <c r="D940" s="8">
        <v>0</v>
      </c>
      <c r="E940" s="8">
        <v>1</v>
      </c>
      <c r="F940" s="8">
        <v>1</v>
      </c>
      <c r="G940" s="8">
        <v>1</v>
      </c>
      <c r="H940" s="8">
        <v>0</v>
      </c>
      <c r="I940" s="8">
        <v>0</v>
      </c>
      <c r="J940" s="8">
        <v>2</v>
      </c>
      <c r="K940" s="8">
        <v>1</v>
      </c>
      <c r="L940" s="8">
        <v>1</v>
      </c>
      <c r="M940" s="8">
        <v>1</v>
      </c>
      <c r="N940" s="8">
        <v>1</v>
      </c>
      <c r="O940" s="8">
        <v>0</v>
      </c>
      <c r="P940" s="8">
        <v>0</v>
      </c>
      <c r="Q940" s="8">
        <v>2</v>
      </c>
      <c r="R940" s="8">
        <v>1</v>
      </c>
      <c r="S940" s="8">
        <v>1</v>
      </c>
      <c r="T940" s="8">
        <v>1</v>
      </c>
      <c r="U940" s="8">
        <v>0</v>
      </c>
      <c r="V940" s="8">
        <v>0</v>
      </c>
      <c r="W940" s="8">
        <v>0</v>
      </c>
      <c r="X940" s="8">
        <v>0</v>
      </c>
      <c r="Y940" s="8">
        <v>1</v>
      </c>
      <c r="Z940" s="8">
        <v>0</v>
      </c>
      <c r="AA940" s="8">
        <v>1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  <c r="AK940" s="8">
        <v>0</v>
      </c>
      <c r="AL940" s="8">
        <v>0</v>
      </c>
      <c r="AM940" s="8">
        <v>0</v>
      </c>
      <c r="AN940" s="8">
        <v>0</v>
      </c>
      <c r="AO940" s="8">
        <v>0</v>
      </c>
      <c r="AP940" s="8">
        <v>0</v>
      </c>
      <c r="AQ940" s="8">
        <v>0</v>
      </c>
      <c r="AR940" s="8">
        <v>0</v>
      </c>
      <c r="AS940" s="8">
        <v>0</v>
      </c>
      <c r="AT940" s="8">
        <v>0</v>
      </c>
      <c r="AU940" s="8">
        <v>0</v>
      </c>
      <c r="AV940" s="8">
        <v>0</v>
      </c>
      <c r="AW940" s="8">
        <v>0</v>
      </c>
    </row>
    <row r="941" spans="1:49" s="8" customFormat="1" ht="12" customHeight="1" x14ac:dyDescent="0.25">
      <c r="A941" s="48" t="s">
        <v>146</v>
      </c>
      <c r="B941" s="8">
        <v>1</v>
      </c>
      <c r="C941" s="8">
        <v>4</v>
      </c>
      <c r="D941" s="8">
        <v>11</v>
      </c>
      <c r="E941" s="8">
        <v>19</v>
      </c>
      <c r="F941" s="8">
        <v>16</v>
      </c>
      <c r="G941" s="8">
        <v>13</v>
      </c>
      <c r="H941" s="8">
        <v>22</v>
      </c>
      <c r="I941" s="8">
        <v>11</v>
      </c>
      <c r="J941" s="8">
        <v>8</v>
      </c>
      <c r="K941" s="8">
        <v>6</v>
      </c>
      <c r="L941" s="8">
        <v>7</v>
      </c>
      <c r="M941" s="8">
        <v>7</v>
      </c>
      <c r="N941" s="8">
        <v>8</v>
      </c>
      <c r="O941" s="8">
        <v>3</v>
      </c>
      <c r="P941" s="8">
        <v>0</v>
      </c>
      <c r="Q941" s="8">
        <v>0</v>
      </c>
      <c r="R941" s="8">
        <v>0</v>
      </c>
      <c r="S941" s="8">
        <v>1</v>
      </c>
      <c r="T941" s="8">
        <v>2</v>
      </c>
      <c r="U941" s="8">
        <v>5</v>
      </c>
      <c r="V941" s="8">
        <v>2</v>
      </c>
      <c r="W941" s="8">
        <v>1</v>
      </c>
      <c r="X941" s="8">
        <v>2</v>
      </c>
      <c r="Y941" s="8">
        <v>0</v>
      </c>
      <c r="Z941" s="8">
        <v>6</v>
      </c>
      <c r="AA941" s="8">
        <v>4</v>
      </c>
      <c r="AB941" s="8">
        <v>0</v>
      </c>
      <c r="AC941" s="8">
        <v>2</v>
      </c>
      <c r="AD941" s="8">
        <v>1</v>
      </c>
      <c r="AE941" s="8">
        <v>1</v>
      </c>
      <c r="AF941" s="8">
        <v>3</v>
      </c>
      <c r="AG941" s="8">
        <v>1</v>
      </c>
      <c r="AH941" s="8">
        <v>0</v>
      </c>
      <c r="AI941" s="8">
        <v>1</v>
      </c>
      <c r="AJ941" s="8">
        <v>0</v>
      </c>
      <c r="AK941" s="8">
        <v>1</v>
      </c>
      <c r="AL941" s="8">
        <v>0</v>
      </c>
      <c r="AM941" s="8">
        <v>0</v>
      </c>
      <c r="AN941" s="8">
        <v>0</v>
      </c>
      <c r="AO941" s="8">
        <v>0</v>
      </c>
      <c r="AP941" s="8">
        <v>0</v>
      </c>
      <c r="AQ941" s="8">
        <v>0</v>
      </c>
      <c r="AR941" s="8">
        <v>0</v>
      </c>
      <c r="AS941" s="8">
        <v>0</v>
      </c>
      <c r="AT941" s="8">
        <v>0</v>
      </c>
      <c r="AU941" s="8">
        <v>0</v>
      </c>
      <c r="AV941" s="8">
        <v>0</v>
      </c>
      <c r="AW941" s="8">
        <v>0</v>
      </c>
    </row>
    <row r="942" spans="1:49" s="8" customFormat="1" ht="12" customHeight="1" x14ac:dyDescent="0.25">
      <c r="A942" s="48" t="s">
        <v>147</v>
      </c>
      <c r="B942" s="8">
        <v>0</v>
      </c>
      <c r="C942" s="8">
        <v>0</v>
      </c>
      <c r="D942" s="8">
        <v>1</v>
      </c>
      <c r="E942" s="8">
        <v>2</v>
      </c>
      <c r="F942" s="8">
        <v>2</v>
      </c>
      <c r="G942" s="8">
        <v>1</v>
      </c>
      <c r="H942" s="8">
        <v>2</v>
      </c>
      <c r="I942" s="8">
        <v>0</v>
      </c>
      <c r="J942" s="8">
        <v>1</v>
      </c>
      <c r="K942" s="8">
        <v>2</v>
      </c>
      <c r="L942" s="8">
        <v>1</v>
      </c>
      <c r="M942" s="8">
        <v>0</v>
      </c>
      <c r="N942" s="8">
        <v>0</v>
      </c>
      <c r="O942" s="8">
        <v>0</v>
      </c>
      <c r="P942" s="8">
        <v>1</v>
      </c>
      <c r="Q942" s="8">
        <v>1</v>
      </c>
      <c r="R942" s="8">
        <v>3</v>
      </c>
      <c r="S942" s="8">
        <v>0</v>
      </c>
      <c r="T942" s="8">
        <v>0</v>
      </c>
      <c r="U942" s="8">
        <v>0</v>
      </c>
      <c r="V942" s="8">
        <v>1</v>
      </c>
      <c r="W942" s="8">
        <v>2</v>
      </c>
      <c r="X942" s="8">
        <v>1</v>
      </c>
      <c r="Y942" s="8">
        <v>1</v>
      </c>
      <c r="Z942" s="8">
        <v>0</v>
      </c>
      <c r="AA942" s="8">
        <v>2</v>
      </c>
      <c r="AB942" s="8">
        <v>0</v>
      </c>
      <c r="AC942" s="8">
        <v>0</v>
      </c>
      <c r="AD942" s="8">
        <v>0</v>
      </c>
      <c r="AE942" s="8">
        <v>2</v>
      </c>
      <c r="AF942" s="8">
        <v>1</v>
      </c>
      <c r="AG942" s="8">
        <v>0</v>
      </c>
      <c r="AH942" s="8">
        <v>0</v>
      </c>
      <c r="AI942" s="8">
        <v>1</v>
      </c>
      <c r="AJ942" s="8">
        <v>0</v>
      </c>
      <c r="AK942" s="8">
        <v>0</v>
      </c>
      <c r="AL942" s="8">
        <v>0</v>
      </c>
      <c r="AM942" s="8">
        <v>0</v>
      </c>
      <c r="AN942" s="8">
        <v>0</v>
      </c>
      <c r="AO942" s="8">
        <v>0</v>
      </c>
      <c r="AP942" s="8">
        <v>0</v>
      </c>
      <c r="AQ942" s="8">
        <v>0</v>
      </c>
      <c r="AR942" s="8">
        <v>0</v>
      </c>
      <c r="AS942" s="8">
        <v>0</v>
      </c>
      <c r="AT942" s="8">
        <v>0</v>
      </c>
      <c r="AU942" s="8">
        <v>0</v>
      </c>
      <c r="AV942" s="8">
        <v>0</v>
      </c>
      <c r="AW942" s="8">
        <v>0</v>
      </c>
    </row>
    <row r="943" spans="1:49" s="8" customFormat="1" ht="12" customHeight="1" x14ac:dyDescent="0.25">
      <c r="A943" s="48" t="s">
        <v>148</v>
      </c>
      <c r="B943" s="8">
        <v>2</v>
      </c>
      <c r="C943" s="8">
        <v>9</v>
      </c>
      <c r="D943" s="8">
        <v>1</v>
      </c>
      <c r="E943" s="8">
        <v>1</v>
      </c>
      <c r="F943" s="8">
        <v>1</v>
      </c>
      <c r="G943" s="8">
        <v>4</v>
      </c>
      <c r="H943" s="8">
        <v>10</v>
      </c>
      <c r="I943" s="8">
        <v>1</v>
      </c>
      <c r="J943" s="8">
        <v>7</v>
      </c>
      <c r="K943" s="8">
        <v>4</v>
      </c>
      <c r="L943" s="8">
        <v>6</v>
      </c>
      <c r="M943" s="8">
        <v>3</v>
      </c>
      <c r="N943" s="8">
        <v>12</v>
      </c>
      <c r="O943" s="8">
        <v>7</v>
      </c>
      <c r="P943" s="8">
        <v>2</v>
      </c>
      <c r="Q943" s="8">
        <v>4</v>
      </c>
      <c r="R943" s="8">
        <v>4</v>
      </c>
      <c r="S943" s="8">
        <v>3</v>
      </c>
      <c r="T943" s="8">
        <v>8</v>
      </c>
      <c r="U943" s="8">
        <v>12</v>
      </c>
      <c r="V943" s="8">
        <v>12</v>
      </c>
      <c r="W943" s="8">
        <v>4</v>
      </c>
      <c r="X943" s="8">
        <v>1</v>
      </c>
      <c r="Y943" s="8">
        <v>0</v>
      </c>
      <c r="Z943" s="8">
        <v>2</v>
      </c>
      <c r="AA943" s="8">
        <v>1</v>
      </c>
      <c r="AB943" s="8">
        <v>0</v>
      </c>
      <c r="AC943" s="8">
        <v>1</v>
      </c>
      <c r="AD943" s="8">
        <v>3</v>
      </c>
      <c r="AE943" s="8">
        <v>2</v>
      </c>
      <c r="AF943" s="8">
        <v>4</v>
      </c>
      <c r="AG943" s="8">
        <v>1</v>
      </c>
      <c r="AH943" s="8">
        <v>1</v>
      </c>
      <c r="AI943" s="8">
        <v>1</v>
      </c>
      <c r="AJ943" s="8">
        <v>2</v>
      </c>
      <c r="AK943" s="8">
        <v>1</v>
      </c>
      <c r="AL943" s="8">
        <v>0</v>
      </c>
      <c r="AM943" s="8">
        <v>0</v>
      </c>
      <c r="AN943" s="8">
        <v>0</v>
      </c>
      <c r="AO943" s="8">
        <v>0</v>
      </c>
      <c r="AP943" s="8">
        <v>0</v>
      </c>
      <c r="AQ943" s="8">
        <v>0</v>
      </c>
      <c r="AR943" s="8">
        <v>0</v>
      </c>
      <c r="AS943" s="8">
        <v>0</v>
      </c>
      <c r="AT943" s="8">
        <v>0</v>
      </c>
      <c r="AU943" s="8">
        <v>0</v>
      </c>
      <c r="AV943" s="8">
        <v>0</v>
      </c>
      <c r="AW943" s="8">
        <v>0</v>
      </c>
    </row>
    <row r="944" spans="1:49" s="8" customFormat="1" ht="12" customHeight="1" x14ac:dyDescent="0.25">
      <c r="A944" s="48" t="s">
        <v>149</v>
      </c>
      <c r="B944" s="8">
        <v>1</v>
      </c>
      <c r="C944" s="8">
        <v>0</v>
      </c>
      <c r="D944" s="8">
        <v>0</v>
      </c>
      <c r="E944" s="8">
        <v>0</v>
      </c>
      <c r="F944" s="8">
        <v>0</v>
      </c>
      <c r="G944" s="8">
        <v>2</v>
      </c>
      <c r="H944" s="8">
        <v>0</v>
      </c>
      <c r="I944" s="8">
        <v>0</v>
      </c>
      <c r="J944" s="8">
        <v>9</v>
      </c>
      <c r="K944" s="8">
        <v>0</v>
      </c>
      <c r="L944" s="8">
        <v>1</v>
      </c>
      <c r="M944" s="8">
        <v>2</v>
      </c>
      <c r="N944" s="8">
        <v>1</v>
      </c>
      <c r="O944" s="8">
        <v>1</v>
      </c>
      <c r="P944" s="8">
        <v>0</v>
      </c>
      <c r="Q944" s="8">
        <v>0</v>
      </c>
      <c r="R944" s="8">
        <v>1</v>
      </c>
      <c r="S944" s="8">
        <v>1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1</v>
      </c>
      <c r="AA944" s="8">
        <v>0</v>
      </c>
      <c r="AB944" s="8">
        <v>0</v>
      </c>
      <c r="AC944" s="8">
        <v>1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  <c r="AK944" s="8">
        <v>0</v>
      </c>
      <c r="AL944" s="8">
        <v>0</v>
      </c>
      <c r="AM944" s="8">
        <v>0</v>
      </c>
      <c r="AN944" s="8">
        <v>0</v>
      </c>
      <c r="AO944" s="8">
        <v>0</v>
      </c>
      <c r="AP944" s="8">
        <v>0</v>
      </c>
      <c r="AQ944" s="8">
        <v>0</v>
      </c>
      <c r="AR944" s="8">
        <v>0</v>
      </c>
      <c r="AS944" s="8">
        <v>0</v>
      </c>
      <c r="AT944" s="8">
        <v>0</v>
      </c>
      <c r="AU944" s="8">
        <v>0</v>
      </c>
      <c r="AV944" s="8">
        <v>0</v>
      </c>
      <c r="AW944" s="8">
        <v>0</v>
      </c>
    </row>
    <row r="945" spans="1:49" s="8" customFormat="1" ht="12" customHeight="1" x14ac:dyDescent="0.25">
      <c r="A945" s="48" t="s">
        <v>150</v>
      </c>
      <c r="B945" s="8">
        <v>0</v>
      </c>
      <c r="C945" s="8">
        <v>0</v>
      </c>
      <c r="D945" s="8">
        <v>0</v>
      </c>
      <c r="E945" s="8">
        <v>0</v>
      </c>
      <c r="F945" s="8">
        <v>4</v>
      </c>
      <c r="G945" s="8">
        <v>1</v>
      </c>
      <c r="H945" s="8">
        <v>4</v>
      </c>
      <c r="I945" s="8">
        <v>5</v>
      </c>
      <c r="J945" s="8">
        <v>2</v>
      </c>
      <c r="K945" s="8">
        <v>5</v>
      </c>
      <c r="L945" s="8">
        <v>2</v>
      </c>
      <c r="M945" s="8">
        <v>1</v>
      </c>
      <c r="N945" s="8">
        <v>1</v>
      </c>
      <c r="O945" s="8">
        <v>5</v>
      </c>
      <c r="P945" s="8">
        <v>3</v>
      </c>
      <c r="Q945" s="8">
        <v>1</v>
      </c>
      <c r="R945" s="8">
        <v>0</v>
      </c>
      <c r="S945" s="8">
        <v>0</v>
      </c>
      <c r="T945" s="8">
        <v>0</v>
      </c>
      <c r="U945" s="8">
        <v>7</v>
      </c>
      <c r="V945" s="8">
        <v>3</v>
      </c>
      <c r="W945" s="8">
        <v>1</v>
      </c>
      <c r="X945" s="8">
        <v>2</v>
      </c>
      <c r="Y945" s="8">
        <v>3</v>
      </c>
      <c r="Z945" s="8">
        <v>3</v>
      </c>
      <c r="AA945" s="8">
        <v>1</v>
      </c>
      <c r="AB945" s="8">
        <v>2</v>
      </c>
      <c r="AC945" s="8">
        <v>1</v>
      </c>
      <c r="AD945" s="8">
        <v>3</v>
      </c>
      <c r="AE945" s="8">
        <v>1</v>
      </c>
      <c r="AF945" s="8">
        <v>2</v>
      </c>
      <c r="AG945" s="8">
        <v>1</v>
      </c>
      <c r="AH945" s="8">
        <v>0</v>
      </c>
      <c r="AI945" s="8">
        <v>0</v>
      </c>
      <c r="AJ945" s="8">
        <v>3</v>
      </c>
      <c r="AK945" s="8">
        <v>0</v>
      </c>
      <c r="AL945" s="8">
        <v>0</v>
      </c>
      <c r="AM945" s="8">
        <v>0</v>
      </c>
      <c r="AN945" s="8">
        <v>0</v>
      </c>
      <c r="AO945" s="8">
        <v>0</v>
      </c>
      <c r="AP945" s="8">
        <v>0</v>
      </c>
      <c r="AQ945" s="8">
        <v>0</v>
      </c>
      <c r="AR945" s="8">
        <v>0</v>
      </c>
      <c r="AS945" s="8">
        <v>0</v>
      </c>
      <c r="AT945" s="8">
        <v>0</v>
      </c>
      <c r="AU945" s="8">
        <v>0</v>
      </c>
      <c r="AV945" s="8">
        <v>0</v>
      </c>
      <c r="AW945" s="8">
        <v>0</v>
      </c>
    </row>
    <row r="946" spans="1:49" s="8" customFormat="1" ht="12" customHeight="1" x14ac:dyDescent="0.25"/>
    <row r="947" spans="1:49" s="8" customFormat="1" ht="12" customHeight="1" x14ac:dyDescent="0.25">
      <c r="A947" s="8" t="s">
        <v>175</v>
      </c>
      <c r="I947" s="2" t="s">
        <v>176</v>
      </c>
    </row>
    <row r="948" spans="1:49" s="8" customFormat="1" ht="12" customHeight="1" x14ac:dyDescent="0.25">
      <c r="A948" s="20" t="s">
        <v>177</v>
      </c>
      <c r="B948" s="8">
        <v>1</v>
      </c>
      <c r="C948" s="8">
        <v>2</v>
      </c>
      <c r="D948" s="8">
        <v>3</v>
      </c>
      <c r="E948" s="8">
        <v>4</v>
      </c>
      <c r="F948" s="8">
        <v>5</v>
      </c>
      <c r="G948" s="8">
        <v>6</v>
      </c>
      <c r="H948" s="8">
        <v>7</v>
      </c>
      <c r="I948" s="8">
        <v>8</v>
      </c>
      <c r="J948" s="8">
        <v>9</v>
      </c>
      <c r="K948" s="8">
        <v>10</v>
      </c>
      <c r="L948" s="8">
        <v>11</v>
      </c>
      <c r="M948" s="8">
        <v>12</v>
      </c>
      <c r="N948" s="8">
        <v>13</v>
      </c>
      <c r="O948" s="8">
        <v>14</v>
      </c>
      <c r="P948" s="8">
        <v>15</v>
      </c>
      <c r="Q948" s="8">
        <v>16</v>
      </c>
      <c r="R948" s="8">
        <v>17</v>
      </c>
      <c r="S948" s="8">
        <v>18</v>
      </c>
      <c r="T948" s="8">
        <v>19</v>
      </c>
      <c r="U948" s="8">
        <v>20</v>
      </c>
      <c r="V948" s="8">
        <v>21</v>
      </c>
      <c r="W948" s="8">
        <v>22</v>
      </c>
      <c r="X948" s="8">
        <v>23</v>
      </c>
      <c r="Y948" s="8">
        <v>24</v>
      </c>
      <c r="Z948" s="8">
        <v>25</v>
      </c>
      <c r="AA948" s="8">
        <v>26</v>
      </c>
      <c r="AB948" s="8">
        <v>27</v>
      </c>
      <c r="AC948" s="8">
        <v>28</v>
      </c>
      <c r="AD948" s="8">
        <v>29</v>
      </c>
      <c r="AE948" s="8">
        <v>30</v>
      </c>
      <c r="AF948" s="8">
        <v>31</v>
      </c>
      <c r="AG948" s="8">
        <v>32</v>
      </c>
      <c r="AH948" s="8">
        <v>33</v>
      </c>
      <c r="AI948" s="8">
        <v>34</v>
      </c>
      <c r="AJ948" s="8">
        <v>35</v>
      </c>
      <c r="AK948" s="8">
        <v>36</v>
      </c>
      <c r="AL948" s="8">
        <v>37</v>
      </c>
      <c r="AM948" s="8">
        <v>38</v>
      </c>
      <c r="AN948" s="8">
        <v>39</v>
      </c>
      <c r="AO948" s="8">
        <v>40</v>
      </c>
      <c r="AP948" s="8">
        <v>41</v>
      </c>
      <c r="AQ948" s="8">
        <v>42</v>
      </c>
      <c r="AR948" s="8">
        <v>43</v>
      </c>
      <c r="AS948" s="8">
        <v>44</v>
      </c>
      <c r="AT948" s="8">
        <v>45</v>
      </c>
      <c r="AU948" s="8">
        <v>46</v>
      </c>
      <c r="AV948" s="8">
        <v>47</v>
      </c>
      <c r="AW948" s="8">
        <v>48</v>
      </c>
    </row>
    <row r="949" spans="1:49" s="8" customFormat="1" ht="12" customHeight="1" x14ac:dyDescent="0.25">
      <c r="A949" s="48" t="s">
        <v>103</v>
      </c>
      <c r="B949" s="8">
        <v>0</v>
      </c>
      <c r="C949" s="8">
        <v>0</v>
      </c>
      <c r="D949" s="8">
        <v>0</v>
      </c>
      <c r="E949" s="8">
        <v>0</v>
      </c>
      <c r="F949" s="8">
        <v>0</v>
      </c>
      <c r="G949" s="8">
        <v>0</v>
      </c>
      <c r="H949" s="8">
        <v>0</v>
      </c>
      <c r="I949" s="8">
        <v>0</v>
      </c>
      <c r="J949" s="8">
        <v>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1</v>
      </c>
      <c r="X949" s="8">
        <v>0</v>
      </c>
      <c r="Y949" s="8">
        <v>0</v>
      </c>
      <c r="Z949" s="8">
        <v>0</v>
      </c>
      <c r="AA949" s="8">
        <v>1</v>
      </c>
      <c r="AB949" s="8">
        <v>0</v>
      </c>
      <c r="AC949" s="8">
        <v>2</v>
      </c>
      <c r="AD949" s="8">
        <v>0</v>
      </c>
      <c r="AE949" s="8">
        <v>4</v>
      </c>
      <c r="AF949" s="8">
        <v>3</v>
      </c>
      <c r="AG949" s="8">
        <v>1</v>
      </c>
      <c r="AH949" s="8">
        <v>0</v>
      </c>
      <c r="AI949" s="8">
        <v>1</v>
      </c>
      <c r="AJ949" s="8">
        <v>2</v>
      </c>
      <c r="AK949" s="8">
        <v>1</v>
      </c>
      <c r="AL949" s="8">
        <v>0</v>
      </c>
      <c r="AM949" s="8">
        <v>0</v>
      </c>
      <c r="AN949" s="8">
        <v>0</v>
      </c>
      <c r="AO949" s="8">
        <v>0</v>
      </c>
      <c r="AP949" s="8">
        <v>1</v>
      </c>
      <c r="AQ949" s="8">
        <v>1</v>
      </c>
      <c r="AR949" s="8">
        <v>0</v>
      </c>
      <c r="AS949" s="8">
        <v>0</v>
      </c>
      <c r="AT949" s="8">
        <v>0</v>
      </c>
      <c r="AU949" s="8">
        <v>0</v>
      </c>
      <c r="AV949" s="8">
        <v>0</v>
      </c>
      <c r="AW949" s="8">
        <v>3</v>
      </c>
    </row>
    <row r="950" spans="1:49" s="8" customFormat="1" ht="12" customHeight="1" x14ac:dyDescent="0.25">
      <c r="A950" s="48" t="s">
        <v>104</v>
      </c>
      <c r="B950" s="8">
        <v>0</v>
      </c>
      <c r="C950" s="8">
        <v>0</v>
      </c>
      <c r="D950" s="8">
        <v>0</v>
      </c>
      <c r="E950" s="8">
        <v>0</v>
      </c>
      <c r="F950" s="8">
        <v>0</v>
      </c>
      <c r="G950" s="8">
        <v>0</v>
      </c>
      <c r="H950" s="8">
        <v>0</v>
      </c>
      <c r="I950" s="8">
        <v>0</v>
      </c>
      <c r="J950" s="8">
        <v>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1</v>
      </c>
      <c r="X950" s="8">
        <v>0</v>
      </c>
      <c r="Y950" s="8">
        <v>0</v>
      </c>
      <c r="Z950" s="8">
        <v>0</v>
      </c>
      <c r="AA950" s="8">
        <v>0</v>
      </c>
      <c r="AB950" s="8">
        <v>2</v>
      </c>
      <c r="AC950" s="8">
        <v>0</v>
      </c>
      <c r="AD950" s="8">
        <v>0</v>
      </c>
      <c r="AE950" s="8">
        <v>0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  <c r="AK950" s="8">
        <v>0</v>
      </c>
      <c r="AL950" s="8">
        <v>0</v>
      </c>
      <c r="AM950" s="8">
        <v>0</v>
      </c>
      <c r="AN950" s="8">
        <v>0</v>
      </c>
      <c r="AO950" s="8">
        <v>0</v>
      </c>
      <c r="AP950" s="8">
        <v>0</v>
      </c>
      <c r="AQ950" s="8">
        <v>0</v>
      </c>
      <c r="AR950" s="8">
        <v>0</v>
      </c>
      <c r="AS950" s="8">
        <v>0</v>
      </c>
      <c r="AT950" s="8">
        <v>0</v>
      </c>
      <c r="AU950" s="8">
        <v>0</v>
      </c>
      <c r="AV950" s="8">
        <v>0</v>
      </c>
      <c r="AW950" s="8">
        <v>0</v>
      </c>
    </row>
    <row r="951" spans="1:49" s="8" customFormat="1" ht="12" customHeight="1" x14ac:dyDescent="0.25">
      <c r="A951" s="48" t="s">
        <v>105</v>
      </c>
      <c r="B951" s="8">
        <v>0</v>
      </c>
      <c r="C951" s="8">
        <v>0</v>
      </c>
      <c r="D951" s="8">
        <v>0</v>
      </c>
      <c r="E951" s="8">
        <v>0</v>
      </c>
      <c r="F951" s="8">
        <v>0</v>
      </c>
      <c r="G951" s="8">
        <v>0</v>
      </c>
      <c r="H951" s="8">
        <v>0</v>
      </c>
      <c r="I951" s="8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8">
        <v>0</v>
      </c>
      <c r="P951" s="8">
        <v>0</v>
      </c>
      <c r="Q951" s="8">
        <v>0</v>
      </c>
      <c r="R951" s="8">
        <v>0</v>
      </c>
      <c r="S951" s="8">
        <v>0</v>
      </c>
      <c r="T951" s="8">
        <v>0</v>
      </c>
      <c r="U951" s="8">
        <v>0</v>
      </c>
      <c r="V951" s="8">
        <v>0</v>
      </c>
      <c r="W951" s="8">
        <v>0</v>
      </c>
      <c r="X951" s="8">
        <v>0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3</v>
      </c>
      <c r="AE951" s="8">
        <v>0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  <c r="AK951" s="8">
        <v>0</v>
      </c>
      <c r="AL951" s="8">
        <v>0</v>
      </c>
      <c r="AM951" s="8">
        <v>0</v>
      </c>
      <c r="AN951" s="8">
        <v>0</v>
      </c>
      <c r="AO951" s="8">
        <v>1</v>
      </c>
      <c r="AP951" s="8">
        <v>0</v>
      </c>
      <c r="AQ951" s="8">
        <v>0</v>
      </c>
      <c r="AR951" s="8">
        <v>0</v>
      </c>
      <c r="AS951" s="8">
        <v>0</v>
      </c>
      <c r="AT951" s="8">
        <v>0</v>
      </c>
      <c r="AU951" s="8">
        <v>0</v>
      </c>
      <c r="AV951" s="8">
        <v>0</v>
      </c>
      <c r="AW951" s="8">
        <v>1</v>
      </c>
    </row>
    <row r="952" spans="1:49" s="8" customFormat="1" ht="12" customHeight="1" x14ac:dyDescent="0.25">
      <c r="A952" s="48" t="s">
        <v>106</v>
      </c>
      <c r="B952" s="8">
        <v>0</v>
      </c>
      <c r="C952" s="8">
        <v>0</v>
      </c>
      <c r="D952" s="8">
        <v>0</v>
      </c>
      <c r="E952" s="8">
        <v>0</v>
      </c>
      <c r="F952" s="8">
        <v>0</v>
      </c>
      <c r="G952" s="8">
        <v>0</v>
      </c>
      <c r="H952" s="8">
        <v>0</v>
      </c>
      <c r="I952" s="8">
        <v>0</v>
      </c>
      <c r="J952" s="8">
        <v>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1</v>
      </c>
      <c r="X952" s="8">
        <v>0</v>
      </c>
      <c r="Y952" s="8">
        <v>1</v>
      </c>
      <c r="Z952" s="8">
        <v>0</v>
      </c>
      <c r="AA952" s="8">
        <v>0</v>
      </c>
      <c r="AB952" s="8">
        <v>0</v>
      </c>
      <c r="AC952" s="8">
        <v>1</v>
      </c>
      <c r="AD952" s="8">
        <v>0</v>
      </c>
      <c r="AE952" s="8">
        <v>0</v>
      </c>
      <c r="AF952" s="8">
        <v>1</v>
      </c>
      <c r="AG952" s="8">
        <v>0</v>
      </c>
      <c r="AH952" s="8">
        <v>1</v>
      </c>
      <c r="AI952" s="8">
        <v>0</v>
      </c>
      <c r="AJ952" s="8">
        <v>0</v>
      </c>
      <c r="AK952" s="8">
        <v>0</v>
      </c>
      <c r="AL952" s="8">
        <v>0</v>
      </c>
      <c r="AM952" s="8">
        <v>0</v>
      </c>
      <c r="AN952" s="8">
        <v>0</v>
      </c>
      <c r="AO952" s="8">
        <v>0</v>
      </c>
      <c r="AP952" s="8">
        <v>0</v>
      </c>
      <c r="AQ952" s="8">
        <v>0</v>
      </c>
      <c r="AR952" s="8">
        <v>0</v>
      </c>
      <c r="AS952" s="8">
        <v>0</v>
      </c>
      <c r="AT952" s="8">
        <v>0</v>
      </c>
      <c r="AU952" s="8">
        <v>0</v>
      </c>
      <c r="AV952" s="8">
        <v>0</v>
      </c>
      <c r="AW952" s="8">
        <v>0</v>
      </c>
    </row>
    <row r="953" spans="1:49" s="8" customFormat="1" ht="12" customHeight="1" x14ac:dyDescent="0.25">
      <c r="A953" s="48" t="s">
        <v>107</v>
      </c>
      <c r="B953" s="8">
        <v>0</v>
      </c>
      <c r="C953" s="8">
        <v>0</v>
      </c>
      <c r="D953" s="8">
        <v>0</v>
      </c>
      <c r="E953" s="8">
        <v>0</v>
      </c>
      <c r="F953" s="8">
        <v>0</v>
      </c>
      <c r="G953" s="8">
        <v>0</v>
      </c>
      <c r="H953" s="8">
        <v>0</v>
      </c>
      <c r="I953" s="8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0</v>
      </c>
      <c r="AC953" s="8">
        <v>0</v>
      </c>
      <c r="AD953" s="8">
        <v>0</v>
      </c>
      <c r="AE953" s="8">
        <v>0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  <c r="AK953" s="8">
        <v>0</v>
      </c>
      <c r="AL953" s="8">
        <v>0</v>
      </c>
      <c r="AM953" s="8">
        <v>0</v>
      </c>
      <c r="AN953" s="8">
        <v>0</v>
      </c>
      <c r="AO953" s="8">
        <v>0</v>
      </c>
      <c r="AP953" s="8">
        <v>0</v>
      </c>
      <c r="AQ953" s="8">
        <v>0</v>
      </c>
      <c r="AR953" s="8">
        <v>0</v>
      </c>
      <c r="AS953" s="8">
        <v>0</v>
      </c>
      <c r="AT953" s="8">
        <v>0</v>
      </c>
      <c r="AU953" s="8">
        <v>0</v>
      </c>
      <c r="AV953" s="8">
        <v>0</v>
      </c>
      <c r="AW953" s="8">
        <v>0</v>
      </c>
    </row>
    <row r="954" spans="1:49" s="8" customFormat="1" ht="12" customHeight="1" x14ac:dyDescent="0.25">
      <c r="A954" s="48" t="s">
        <v>108</v>
      </c>
      <c r="B954" s="8">
        <v>0</v>
      </c>
      <c r="C954" s="8">
        <v>0</v>
      </c>
      <c r="D954" s="8">
        <v>0</v>
      </c>
      <c r="E954" s="8">
        <v>0</v>
      </c>
      <c r="F954" s="8">
        <v>0</v>
      </c>
      <c r="G954" s="8">
        <v>0</v>
      </c>
      <c r="H954" s="8">
        <v>0</v>
      </c>
      <c r="I954" s="8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8">
        <v>0</v>
      </c>
      <c r="P954" s="8">
        <v>0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1</v>
      </c>
      <c r="AG954" s="8">
        <v>0</v>
      </c>
      <c r="AH954" s="8">
        <v>0</v>
      </c>
      <c r="AI954" s="8">
        <v>0</v>
      </c>
      <c r="AJ954" s="8">
        <v>0</v>
      </c>
      <c r="AK954" s="8">
        <v>0</v>
      </c>
      <c r="AL954" s="8">
        <v>0</v>
      </c>
      <c r="AM954" s="8">
        <v>0</v>
      </c>
      <c r="AN954" s="8">
        <v>0</v>
      </c>
      <c r="AO954" s="8">
        <v>0</v>
      </c>
      <c r="AP954" s="8">
        <v>0</v>
      </c>
      <c r="AQ954" s="8">
        <v>0</v>
      </c>
      <c r="AR954" s="8">
        <v>0</v>
      </c>
      <c r="AS954" s="8">
        <v>0</v>
      </c>
      <c r="AT954" s="8">
        <v>0</v>
      </c>
      <c r="AU954" s="8">
        <v>0</v>
      </c>
      <c r="AV954" s="8">
        <v>0</v>
      </c>
      <c r="AW954" s="8">
        <v>0</v>
      </c>
    </row>
    <row r="955" spans="1:49" s="8" customFormat="1" ht="12" customHeight="1" x14ac:dyDescent="0.25">
      <c r="A955" s="48" t="s">
        <v>109</v>
      </c>
      <c r="B955" s="8">
        <v>0</v>
      </c>
      <c r="C955" s="8">
        <v>0</v>
      </c>
      <c r="D955" s="8">
        <v>0</v>
      </c>
      <c r="E955" s="8">
        <v>0</v>
      </c>
      <c r="F955" s="8">
        <v>0</v>
      </c>
      <c r="G955" s="8">
        <v>0</v>
      </c>
      <c r="H955" s="8">
        <v>0</v>
      </c>
      <c r="I955" s="8">
        <v>0</v>
      </c>
      <c r="J955" s="8">
        <v>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  <c r="AK955" s="8">
        <v>0</v>
      </c>
      <c r="AL955" s="8">
        <v>0</v>
      </c>
      <c r="AM955" s="8">
        <v>0</v>
      </c>
      <c r="AN955" s="8">
        <v>0</v>
      </c>
      <c r="AO955" s="8">
        <v>0</v>
      </c>
      <c r="AP955" s="8">
        <v>0</v>
      </c>
      <c r="AQ955" s="8">
        <v>0</v>
      </c>
      <c r="AR955" s="8">
        <v>0</v>
      </c>
      <c r="AS955" s="8">
        <v>0</v>
      </c>
      <c r="AT955" s="8">
        <v>0</v>
      </c>
      <c r="AU955" s="8">
        <v>0</v>
      </c>
      <c r="AV955" s="8">
        <v>0</v>
      </c>
      <c r="AW955" s="8">
        <v>0</v>
      </c>
    </row>
    <row r="956" spans="1:49" s="8" customFormat="1" ht="12" customHeight="1" x14ac:dyDescent="0.25">
      <c r="A956" s="48" t="s">
        <v>110</v>
      </c>
      <c r="B956" s="8">
        <v>0</v>
      </c>
      <c r="C956" s="8">
        <v>0</v>
      </c>
      <c r="D956" s="8">
        <v>0</v>
      </c>
      <c r="E956" s="8">
        <v>0</v>
      </c>
      <c r="F956" s="8">
        <v>0</v>
      </c>
      <c r="G956" s="8">
        <v>0</v>
      </c>
      <c r="H956" s="8">
        <v>0</v>
      </c>
      <c r="I956" s="8">
        <v>0</v>
      </c>
      <c r="J956" s="8">
        <v>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1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1</v>
      </c>
      <c r="AE956" s="8">
        <v>0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  <c r="AK956" s="8">
        <v>0</v>
      </c>
      <c r="AL956" s="8">
        <v>0</v>
      </c>
      <c r="AM956" s="8">
        <v>0</v>
      </c>
      <c r="AN956" s="8">
        <v>0</v>
      </c>
      <c r="AO956" s="8">
        <v>0</v>
      </c>
      <c r="AP956" s="8">
        <v>0</v>
      </c>
      <c r="AQ956" s="8">
        <v>0</v>
      </c>
      <c r="AR956" s="8">
        <v>0</v>
      </c>
      <c r="AS956" s="8">
        <v>0</v>
      </c>
      <c r="AT956" s="8">
        <v>0</v>
      </c>
      <c r="AU956" s="8">
        <v>0</v>
      </c>
      <c r="AV956" s="8">
        <v>0</v>
      </c>
      <c r="AW956" s="8">
        <v>0</v>
      </c>
    </row>
    <row r="957" spans="1:49" s="8" customFormat="1" ht="12" customHeight="1" x14ac:dyDescent="0.25">
      <c r="A957" s="48" t="s">
        <v>111</v>
      </c>
      <c r="B957" s="8">
        <v>0</v>
      </c>
      <c r="C957" s="8">
        <v>0</v>
      </c>
      <c r="D957" s="8">
        <v>0</v>
      </c>
      <c r="E957" s="8">
        <v>0</v>
      </c>
      <c r="F957" s="8">
        <v>0</v>
      </c>
      <c r="G957" s="8">
        <v>0</v>
      </c>
      <c r="H957" s="8">
        <v>0</v>
      </c>
      <c r="I957" s="8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1</v>
      </c>
      <c r="AJ957" s="8">
        <v>0</v>
      </c>
      <c r="AK957" s="8">
        <v>0</v>
      </c>
      <c r="AL957" s="8">
        <v>0</v>
      </c>
      <c r="AM957" s="8">
        <v>0</v>
      </c>
      <c r="AN957" s="8">
        <v>0</v>
      </c>
      <c r="AO957" s="8">
        <v>0</v>
      </c>
      <c r="AP957" s="8">
        <v>0</v>
      </c>
      <c r="AQ957" s="8">
        <v>0</v>
      </c>
      <c r="AR957" s="8">
        <v>0</v>
      </c>
      <c r="AS957" s="8">
        <v>0</v>
      </c>
      <c r="AT957" s="8">
        <v>0</v>
      </c>
      <c r="AU957" s="8">
        <v>0</v>
      </c>
      <c r="AV957" s="8">
        <v>0</v>
      </c>
      <c r="AW957" s="8">
        <v>0</v>
      </c>
    </row>
    <row r="958" spans="1:49" s="8" customFormat="1" ht="12" customHeight="1" x14ac:dyDescent="0.25">
      <c r="A958" s="48" t="s">
        <v>112</v>
      </c>
      <c r="B958" s="8">
        <v>0</v>
      </c>
      <c r="C958" s="8">
        <v>0</v>
      </c>
      <c r="D958" s="8">
        <v>0</v>
      </c>
      <c r="E958" s="8">
        <v>0</v>
      </c>
      <c r="F958" s="8">
        <v>0</v>
      </c>
      <c r="G958" s="8">
        <v>0</v>
      </c>
      <c r="H958" s="8">
        <v>0</v>
      </c>
      <c r="I958" s="8">
        <v>0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2</v>
      </c>
      <c r="W958" s="8">
        <v>9</v>
      </c>
      <c r="X958" s="8">
        <v>10</v>
      </c>
      <c r="Y958" s="8">
        <v>11</v>
      </c>
      <c r="Z958" s="8">
        <v>11</v>
      </c>
      <c r="AA958" s="8">
        <v>8</v>
      </c>
      <c r="AB958" s="8">
        <v>7</v>
      </c>
      <c r="AC958" s="8">
        <v>10</v>
      </c>
      <c r="AD958" s="8">
        <v>7</v>
      </c>
      <c r="AE958" s="8">
        <v>3</v>
      </c>
      <c r="AF958" s="8">
        <v>1</v>
      </c>
      <c r="AG958" s="8">
        <v>2</v>
      </c>
      <c r="AH958" s="8">
        <v>1</v>
      </c>
      <c r="AI958" s="8">
        <v>0</v>
      </c>
      <c r="AJ958" s="8">
        <v>0</v>
      </c>
      <c r="AK958" s="8">
        <v>0</v>
      </c>
      <c r="AL958" s="8">
        <v>0</v>
      </c>
      <c r="AM958" s="8">
        <v>0</v>
      </c>
      <c r="AN958" s="8">
        <v>0</v>
      </c>
      <c r="AO958" s="8">
        <v>0</v>
      </c>
      <c r="AP958" s="8">
        <v>0</v>
      </c>
      <c r="AQ958" s="8">
        <v>0</v>
      </c>
      <c r="AR958" s="8">
        <v>0</v>
      </c>
      <c r="AS958" s="8">
        <v>0</v>
      </c>
      <c r="AT958" s="8">
        <v>0</v>
      </c>
      <c r="AU958" s="8">
        <v>0</v>
      </c>
      <c r="AV958" s="8">
        <v>0</v>
      </c>
      <c r="AW958" s="8">
        <v>0</v>
      </c>
    </row>
    <row r="959" spans="1:49" s="8" customFormat="1" ht="12" customHeight="1" x14ac:dyDescent="0.25">
      <c r="A959" s="48" t="s">
        <v>113</v>
      </c>
      <c r="B959" s="8">
        <v>0</v>
      </c>
      <c r="C959" s="8">
        <v>0</v>
      </c>
      <c r="D959" s="8">
        <v>0</v>
      </c>
      <c r="E959" s="8">
        <v>0</v>
      </c>
      <c r="F959" s="8">
        <v>0</v>
      </c>
      <c r="G959" s="8">
        <v>0</v>
      </c>
      <c r="H959" s="8">
        <v>0</v>
      </c>
      <c r="I959" s="8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0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0</v>
      </c>
      <c r="AF959" s="8">
        <v>0</v>
      </c>
      <c r="AG959" s="8">
        <v>0</v>
      </c>
      <c r="AH959" s="8">
        <v>0</v>
      </c>
      <c r="AI959" s="8">
        <v>0</v>
      </c>
      <c r="AJ959" s="8">
        <v>0</v>
      </c>
      <c r="AK959" s="8">
        <v>0</v>
      </c>
      <c r="AL959" s="8">
        <v>0</v>
      </c>
      <c r="AM959" s="8">
        <v>0</v>
      </c>
      <c r="AN959" s="8">
        <v>0</v>
      </c>
      <c r="AO959" s="8">
        <v>0</v>
      </c>
      <c r="AP959" s="8">
        <v>0</v>
      </c>
      <c r="AQ959" s="8">
        <v>0</v>
      </c>
      <c r="AR959" s="8">
        <v>0</v>
      </c>
      <c r="AS959" s="8">
        <v>0</v>
      </c>
      <c r="AT959" s="8">
        <v>0</v>
      </c>
      <c r="AU959" s="8">
        <v>0</v>
      </c>
      <c r="AV959" s="8">
        <v>0</v>
      </c>
      <c r="AW959" s="8">
        <v>0</v>
      </c>
    </row>
    <row r="960" spans="1:49" s="8" customFormat="1" ht="12" customHeight="1" x14ac:dyDescent="0.25">
      <c r="A960" s="48" t="s">
        <v>114</v>
      </c>
      <c r="B960" s="8">
        <v>0</v>
      </c>
      <c r="C960" s="8">
        <v>0</v>
      </c>
      <c r="D960" s="8">
        <v>0</v>
      </c>
      <c r="E960" s="8">
        <v>0</v>
      </c>
      <c r="F960" s="8">
        <v>0</v>
      </c>
      <c r="G960" s="8">
        <v>0</v>
      </c>
      <c r="H960" s="8">
        <v>0</v>
      </c>
      <c r="I960" s="8">
        <v>0</v>
      </c>
      <c r="J960" s="8">
        <v>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8">
        <v>0</v>
      </c>
      <c r="T960" s="8">
        <v>0</v>
      </c>
      <c r="U960" s="8">
        <v>0</v>
      </c>
      <c r="V960" s="8">
        <v>0</v>
      </c>
      <c r="W960" s="8">
        <v>0</v>
      </c>
      <c r="X960" s="8">
        <v>1</v>
      </c>
      <c r="Y960" s="8">
        <v>0</v>
      </c>
      <c r="Z960" s="8">
        <v>0</v>
      </c>
      <c r="AA960" s="8">
        <v>0</v>
      </c>
      <c r="AB960" s="8">
        <v>0</v>
      </c>
      <c r="AC960" s="8">
        <v>1</v>
      </c>
      <c r="AD960" s="8">
        <v>0</v>
      </c>
      <c r="AE960" s="8">
        <v>1</v>
      </c>
      <c r="AF960" s="8">
        <v>0</v>
      </c>
      <c r="AG960" s="8">
        <v>1</v>
      </c>
      <c r="AH960" s="8">
        <v>0</v>
      </c>
      <c r="AI960" s="8">
        <v>0</v>
      </c>
      <c r="AJ960" s="8">
        <v>1</v>
      </c>
      <c r="AK960" s="8">
        <v>0</v>
      </c>
      <c r="AL960" s="8">
        <v>0</v>
      </c>
      <c r="AM960" s="8">
        <v>0</v>
      </c>
      <c r="AN960" s="8">
        <v>0</v>
      </c>
      <c r="AO960" s="8">
        <v>0</v>
      </c>
      <c r="AP960" s="8">
        <v>1</v>
      </c>
      <c r="AQ960" s="8">
        <v>0</v>
      </c>
      <c r="AR960" s="8">
        <v>0</v>
      </c>
      <c r="AS960" s="8">
        <v>0</v>
      </c>
      <c r="AT960" s="8">
        <v>0</v>
      </c>
      <c r="AU960" s="8">
        <v>0</v>
      </c>
      <c r="AV960" s="8">
        <v>0</v>
      </c>
      <c r="AW960" s="8">
        <v>0</v>
      </c>
    </row>
    <row r="961" spans="1:49" s="8" customFormat="1" ht="12" customHeight="1" x14ac:dyDescent="0.25">
      <c r="A961" s="48" t="s">
        <v>115</v>
      </c>
      <c r="B961" s="8">
        <v>0</v>
      </c>
      <c r="C961" s="8">
        <v>0</v>
      </c>
      <c r="D961" s="8">
        <v>0</v>
      </c>
      <c r="E961" s="8">
        <v>0</v>
      </c>
      <c r="F961" s="8">
        <v>0</v>
      </c>
      <c r="G961" s="8">
        <v>0</v>
      </c>
      <c r="H961" s="8">
        <v>0</v>
      </c>
      <c r="I961" s="8">
        <v>0</v>
      </c>
      <c r="J961" s="8">
        <v>0</v>
      </c>
      <c r="K961" s="8">
        <v>0</v>
      </c>
      <c r="L961" s="8">
        <v>0</v>
      </c>
      <c r="M961" s="8">
        <v>0</v>
      </c>
      <c r="N961" s="8">
        <v>0</v>
      </c>
      <c r="O961" s="8">
        <v>0</v>
      </c>
      <c r="P961" s="8">
        <v>0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  <c r="AK961" s="8">
        <v>0</v>
      </c>
      <c r="AL961" s="8">
        <v>0</v>
      </c>
      <c r="AM961" s="8">
        <v>0</v>
      </c>
      <c r="AN961" s="8">
        <v>0</v>
      </c>
      <c r="AO961" s="8">
        <v>0</v>
      </c>
      <c r="AP961" s="8">
        <v>0</v>
      </c>
      <c r="AQ961" s="8">
        <v>0</v>
      </c>
      <c r="AR961" s="8">
        <v>0</v>
      </c>
      <c r="AS961" s="8">
        <v>0</v>
      </c>
      <c r="AT961" s="8">
        <v>0</v>
      </c>
      <c r="AU961" s="8">
        <v>0</v>
      </c>
      <c r="AV961" s="8">
        <v>0</v>
      </c>
      <c r="AW961" s="8">
        <v>0</v>
      </c>
    </row>
    <row r="962" spans="1:49" s="8" customFormat="1" ht="12" customHeight="1" x14ac:dyDescent="0.25">
      <c r="A962" s="48" t="s">
        <v>116</v>
      </c>
      <c r="B962" s="8">
        <v>0</v>
      </c>
      <c r="C962" s="8">
        <v>0</v>
      </c>
      <c r="D962" s="8">
        <v>0</v>
      </c>
      <c r="E962" s="8">
        <v>0</v>
      </c>
      <c r="F962" s="8">
        <v>0</v>
      </c>
      <c r="G962" s="8">
        <v>0</v>
      </c>
      <c r="H962" s="8">
        <v>0</v>
      </c>
      <c r="I962" s="8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8">
        <v>0</v>
      </c>
      <c r="P962" s="8">
        <v>0</v>
      </c>
      <c r="Q962" s="8">
        <v>0</v>
      </c>
      <c r="R962" s="8">
        <v>0</v>
      </c>
      <c r="S962" s="8">
        <v>0</v>
      </c>
      <c r="T962" s="8">
        <v>1</v>
      </c>
      <c r="U962" s="8">
        <v>0</v>
      </c>
      <c r="V962" s="8">
        <v>0</v>
      </c>
      <c r="W962" s="8">
        <v>1</v>
      </c>
      <c r="X962" s="8">
        <v>1</v>
      </c>
      <c r="Y962" s="8">
        <v>0</v>
      </c>
      <c r="Z962" s="8">
        <v>0</v>
      </c>
      <c r="AA962" s="8">
        <v>0</v>
      </c>
      <c r="AB962" s="8">
        <v>1</v>
      </c>
      <c r="AC962" s="8">
        <v>0</v>
      </c>
      <c r="AD962" s="8">
        <v>1</v>
      </c>
      <c r="AE962" s="8">
        <v>0</v>
      </c>
      <c r="AF962" s="8">
        <v>0</v>
      </c>
      <c r="AG962" s="8">
        <v>1</v>
      </c>
      <c r="AH962" s="8">
        <v>3</v>
      </c>
      <c r="AI962" s="8">
        <v>0</v>
      </c>
      <c r="AJ962" s="8">
        <v>0</v>
      </c>
      <c r="AK962" s="8">
        <v>0</v>
      </c>
      <c r="AL962" s="8">
        <v>1</v>
      </c>
      <c r="AM962" s="8">
        <v>0</v>
      </c>
      <c r="AN962" s="8">
        <v>1</v>
      </c>
      <c r="AO962" s="8">
        <v>1</v>
      </c>
      <c r="AP962" s="8">
        <v>0</v>
      </c>
      <c r="AQ962" s="8">
        <v>0</v>
      </c>
      <c r="AR962" s="8">
        <v>0</v>
      </c>
      <c r="AS962" s="8">
        <v>0</v>
      </c>
      <c r="AT962" s="8">
        <v>0</v>
      </c>
      <c r="AU962" s="8">
        <v>0</v>
      </c>
      <c r="AV962" s="8">
        <v>0</v>
      </c>
      <c r="AW962" s="8">
        <v>0</v>
      </c>
    </row>
    <row r="963" spans="1:49" s="8" customFormat="1" ht="12" customHeight="1" x14ac:dyDescent="0.25">
      <c r="A963" s="48" t="s">
        <v>117</v>
      </c>
      <c r="B963" s="8">
        <v>0</v>
      </c>
      <c r="C963" s="8">
        <v>0</v>
      </c>
      <c r="D963" s="8">
        <v>0</v>
      </c>
      <c r="E963" s="8">
        <v>0</v>
      </c>
      <c r="F963" s="8">
        <v>0</v>
      </c>
      <c r="G963" s="8">
        <v>0</v>
      </c>
      <c r="H963" s="8">
        <v>0</v>
      </c>
      <c r="I963" s="8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2</v>
      </c>
      <c r="AC963" s="8">
        <v>0</v>
      </c>
      <c r="AD963" s="8">
        <v>1</v>
      </c>
      <c r="AE963" s="8">
        <v>1</v>
      </c>
      <c r="AF963" s="8">
        <v>1</v>
      </c>
      <c r="AG963" s="8">
        <v>2</v>
      </c>
      <c r="AH963" s="8">
        <v>2</v>
      </c>
      <c r="AI963" s="8">
        <v>0</v>
      </c>
      <c r="AJ963" s="8">
        <v>0</v>
      </c>
      <c r="AK963" s="8">
        <v>0</v>
      </c>
      <c r="AL963" s="8">
        <v>0</v>
      </c>
      <c r="AM963" s="8">
        <v>0</v>
      </c>
      <c r="AN963" s="8">
        <v>0</v>
      </c>
      <c r="AO963" s="8">
        <v>0</v>
      </c>
      <c r="AP963" s="8">
        <v>0</v>
      </c>
      <c r="AQ963" s="8">
        <v>0</v>
      </c>
      <c r="AR963" s="8">
        <v>0</v>
      </c>
      <c r="AS963" s="8">
        <v>0</v>
      </c>
      <c r="AT963" s="8">
        <v>0</v>
      </c>
      <c r="AU963" s="8">
        <v>0</v>
      </c>
      <c r="AV963" s="8">
        <v>0</v>
      </c>
      <c r="AW963" s="8">
        <v>1</v>
      </c>
    </row>
    <row r="964" spans="1:49" s="8" customFormat="1" ht="12" customHeight="1" x14ac:dyDescent="0.25">
      <c r="A964" s="48" t="s">
        <v>118</v>
      </c>
      <c r="B964" s="8">
        <v>0</v>
      </c>
      <c r="C964" s="8">
        <v>0</v>
      </c>
      <c r="D964" s="8">
        <v>0</v>
      </c>
      <c r="E964" s="8">
        <v>0</v>
      </c>
      <c r="F964" s="8">
        <v>0</v>
      </c>
      <c r="G964" s="8">
        <v>0</v>
      </c>
      <c r="H964" s="8">
        <v>0</v>
      </c>
      <c r="I964" s="8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0</v>
      </c>
      <c r="Y964" s="8">
        <v>0</v>
      </c>
      <c r="Z964" s="8">
        <v>0</v>
      </c>
      <c r="AA964" s="8">
        <v>0</v>
      </c>
      <c r="AB964" s="8">
        <v>0</v>
      </c>
      <c r="AC964" s="8">
        <v>0</v>
      </c>
      <c r="AD964" s="8">
        <v>0</v>
      </c>
      <c r="AE964" s="8">
        <v>0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  <c r="AK964" s="8">
        <v>0</v>
      </c>
      <c r="AL964" s="8">
        <v>0</v>
      </c>
      <c r="AM964" s="8">
        <v>0</v>
      </c>
      <c r="AN964" s="8">
        <v>0</v>
      </c>
      <c r="AO964" s="8">
        <v>0</v>
      </c>
      <c r="AP964" s="8">
        <v>0</v>
      </c>
      <c r="AQ964" s="8">
        <v>0</v>
      </c>
      <c r="AR964" s="8">
        <v>0</v>
      </c>
      <c r="AS964" s="8">
        <v>0</v>
      </c>
      <c r="AT964" s="8">
        <v>0</v>
      </c>
      <c r="AU964" s="8">
        <v>0</v>
      </c>
      <c r="AV964" s="8">
        <v>0</v>
      </c>
      <c r="AW964" s="8">
        <v>1</v>
      </c>
    </row>
    <row r="965" spans="1:49" s="8" customFormat="1" ht="12" customHeight="1" x14ac:dyDescent="0.25">
      <c r="A965" s="48" t="s">
        <v>119</v>
      </c>
      <c r="B965" s="8">
        <v>0</v>
      </c>
      <c r="C965" s="8">
        <v>1</v>
      </c>
      <c r="D965" s="8">
        <v>0</v>
      </c>
      <c r="E965" s="8">
        <v>0</v>
      </c>
      <c r="F965" s="8">
        <v>0</v>
      </c>
      <c r="G965" s="8">
        <v>0</v>
      </c>
      <c r="H965" s="8">
        <v>0</v>
      </c>
      <c r="I965" s="8">
        <v>0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8">
        <v>0</v>
      </c>
      <c r="P965" s="8">
        <v>0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8">
        <v>1</v>
      </c>
      <c r="W965" s="8">
        <v>1</v>
      </c>
      <c r="X965" s="8">
        <v>1</v>
      </c>
      <c r="Y965" s="8">
        <v>0</v>
      </c>
      <c r="Z965" s="8">
        <v>0</v>
      </c>
      <c r="AA965" s="8">
        <v>1</v>
      </c>
      <c r="AB965" s="8">
        <v>1</v>
      </c>
      <c r="AC965" s="8">
        <v>2</v>
      </c>
      <c r="AD965" s="8">
        <v>1</v>
      </c>
      <c r="AE965" s="8">
        <v>5</v>
      </c>
      <c r="AF965" s="8">
        <v>2</v>
      </c>
      <c r="AG965" s="8">
        <v>0</v>
      </c>
      <c r="AH965" s="8">
        <v>2</v>
      </c>
      <c r="AI965" s="8">
        <v>3</v>
      </c>
      <c r="AJ965" s="8">
        <v>1</v>
      </c>
      <c r="AK965" s="8">
        <v>0</v>
      </c>
      <c r="AL965" s="8">
        <v>0</v>
      </c>
      <c r="AM965" s="8">
        <v>0</v>
      </c>
      <c r="AN965" s="8">
        <v>0</v>
      </c>
      <c r="AO965" s="8">
        <v>0</v>
      </c>
      <c r="AP965" s="8">
        <v>1</v>
      </c>
      <c r="AQ965" s="8">
        <v>0</v>
      </c>
      <c r="AR965" s="8">
        <v>0</v>
      </c>
      <c r="AS965" s="8">
        <v>0</v>
      </c>
      <c r="AT965" s="8">
        <v>0</v>
      </c>
      <c r="AU965" s="8">
        <v>0</v>
      </c>
      <c r="AV965" s="8">
        <v>0</v>
      </c>
      <c r="AW965" s="8">
        <v>1</v>
      </c>
    </row>
    <row r="966" spans="1:49" s="8" customFormat="1" ht="12" customHeight="1" x14ac:dyDescent="0.25">
      <c r="A966" s="48" t="s">
        <v>120</v>
      </c>
      <c r="B966" s="8">
        <v>0</v>
      </c>
      <c r="C966" s="8">
        <v>0</v>
      </c>
      <c r="D966" s="8">
        <v>0</v>
      </c>
      <c r="E966" s="8">
        <v>0</v>
      </c>
      <c r="F966" s="8">
        <v>0</v>
      </c>
      <c r="G966" s="8">
        <v>0</v>
      </c>
      <c r="H966" s="8">
        <v>0</v>
      </c>
      <c r="I966" s="8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8">
        <v>0</v>
      </c>
      <c r="P966" s="8">
        <v>0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0</v>
      </c>
      <c r="Y966" s="8">
        <v>0</v>
      </c>
      <c r="Z966" s="8">
        <v>0</v>
      </c>
      <c r="AA966" s="8">
        <v>0</v>
      </c>
      <c r="AB966" s="8">
        <v>0</v>
      </c>
      <c r="AC966" s="8">
        <v>0</v>
      </c>
      <c r="AD966" s="8">
        <v>0</v>
      </c>
      <c r="AE966" s="8">
        <v>0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  <c r="AK966" s="8">
        <v>0</v>
      </c>
      <c r="AL966" s="8">
        <v>0</v>
      </c>
      <c r="AM966" s="8">
        <v>0</v>
      </c>
      <c r="AN966" s="8">
        <v>0</v>
      </c>
      <c r="AO966" s="8">
        <v>0</v>
      </c>
      <c r="AP966" s="8">
        <v>0</v>
      </c>
      <c r="AQ966" s="8">
        <v>0</v>
      </c>
      <c r="AR966" s="8">
        <v>0</v>
      </c>
      <c r="AS966" s="8">
        <v>0</v>
      </c>
      <c r="AT966" s="8">
        <v>0</v>
      </c>
      <c r="AU966" s="8">
        <v>0</v>
      </c>
      <c r="AV966" s="8">
        <v>0</v>
      </c>
      <c r="AW966" s="8">
        <v>0</v>
      </c>
    </row>
    <row r="967" spans="1:49" s="8" customFormat="1" ht="12" customHeight="1" x14ac:dyDescent="0.25">
      <c r="A967" s="48" t="s">
        <v>121</v>
      </c>
      <c r="B967" s="8">
        <v>0</v>
      </c>
      <c r="C967" s="8">
        <v>0</v>
      </c>
      <c r="D967" s="8">
        <v>0</v>
      </c>
      <c r="E967" s="8">
        <v>0</v>
      </c>
      <c r="F967" s="8">
        <v>0</v>
      </c>
      <c r="G967" s="8">
        <v>0</v>
      </c>
      <c r="H967" s="8">
        <v>0</v>
      </c>
      <c r="I967" s="8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0</v>
      </c>
      <c r="Y967" s="8">
        <v>0</v>
      </c>
      <c r="Z967" s="8">
        <v>0</v>
      </c>
      <c r="AA967" s="8">
        <v>0</v>
      </c>
      <c r="AB967" s="8">
        <v>0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>
        <v>0</v>
      </c>
      <c r="AK967" s="8">
        <v>0</v>
      </c>
      <c r="AL967" s="8">
        <v>0</v>
      </c>
      <c r="AM967" s="8">
        <v>0</v>
      </c>
      <c r="AN967" s="8">
        <v>0</v>
      </c>
      <c r="AO967" s="8">
        <v>0</v>
      </c>
      <c r="AP967" s="8">
        <v>0</v>
      </c>
      <c r="AQ967" s="8">
        <v>0</v>
      </c>
      <c r="AR967" s="8">
        <v>0</v>
      </c>
      <c r="AS967" s="8">
        <v>0</v>
      </c>
      <c r="AT967" s="8">
        <v>0</v>
      </c>
      <c r="AU967" s="8">
        <v>0</v>
      </c>
      <c r="AV967" s="8">
        <v>0</v>
      </c>
      <c r="AW967" s="8">
        <v>0</v>
      </c>
    </row>
    <row r="968" spans="1:49" s="8" customFormat="1" ht="12" customHeight="1" x14ac:dyDescent="0.25">
      <c r="A968" s="48" t="s">
        <v>122</v>
      </c>
      <c r="B968" s="8">
        <v>0</v>
      </c>
      <c r="C968" s="8">
        <v>0</v>
      </c>
      <c r="D968" s="8">
        <v>0</v>
      </c>
      <c r="E968" s="8">
        <v>0</v>
      </c>
      <c r="F968" s="8">
        <v>0</v>
      </c>
      <c r="G968" s="8">
        <v>0</v>
      </c>
      <c r="H968" s="8">
        <v>1</v>
      </c>
      <c r="I968" s="8">
        <v>1</v>
      </c>
      <c r="J968" s="8">
        <v>0</v>
      </c>
      <c r="K968" s="8">
        <v>0</v>
      </c>
      <c r="L968" s="8">
        <v>0</v>
      </c>
      <c r="M968" s="8">
        <v>2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1</v>
      </c>
      <c r="X968" s="8">
        <v>0</v>
      </c>
      <c r="Y968" s="8">
        <v>0</v>
      </c>
      <c r="Z968" s="8">
        <v>0</v>
      </c>
      <c r="AA968" s="8">
        <v>0</v>
      </c>
      <c r="AB968" s="8">
        <v>1</v>
      </c>
      <c r="AC968" s="8">
        <v>0</v>
      </c>
      <c r="AD968" s="8">
        <v>0</v>
      </c>
      <c r="AE968" s="8">
        <v>0</v>
      </c>
      <c r="AF968" s="8">
        <v>0</v>
      </c>
      <c r="AG968" s="8">
        <v>1</v>
      </c>
      <c r="AH968" s="8">
        <v>2</v>
      </c>
      <c r="AI968" s="8">
        <v>0</v>
      </c>
      <c r="AJ968" s="8">
        <v>0</v>
      </c>
      <c r="AK968" s="8">
        <v>0</v>
      </c>
      <c r="AL968" s="8">
        <v>0</v>
      </c>
      <c r="AM968" s="8">
        <v>2</v>
      </c>
      <c r="AN968" s="8">
        <v>0</v>
      </c>
      <c r="AO968" s="8">
        <v>0</v>
      </c>
      <c r="AP968" s="8">
        <v>0</v>
      </c>
      <c r="AQ968" s="8">
        <v>0</v>
      </c>
      <c r="AR968" s="8">
        <v>0</v>
      </c>
      <c r="AS968" s="8">
        <v>0</v>
      </c>
      <c r="AT968" s="8">
        <v>0</v>
      </c>
      <c r="AU968" s="8">
        <v>0</v>
      </c>
      <c r="AV968" s="8">
        <v>0</v>
      </c>
      <c r="AW968" s="8">
        <v>0</v>
      </c>
    </row>
    <row r="969" spans="1:49" s="8" customFormat="1" ht="12" customHeight="1" x14ac:dyDescent="0.25">
      <c r="A969" s="48" t="s">
        <v>123</v>
      </c>
      <c r="B969" s="8">
        <v>0</v>
      </c>
      <c r="C969" s="8">
        <v>0</v>
      </c>
      <c r="D969" s="8">
        <v>0</v>
      </c>
      <c r="E969" s="8">
        <v>0</v>
      </c>
      <c r="F969" s="8">
        <v>0</v>
      </c>
      <c r="G969" s="8">
        <v>0</v>
      </c>
      <c r="H969" s="8">
        <v>0</v>
      </c>
      <c r="I969" s="8">
        <v>0</v>
      </c>
      <c r="J969" s="8">
        <v>0</v>
      </c>
      <c r="K969" s="8">
        <v>0</v>
      </c>
      <c r="L969" s="8">
        <v>0</v>
      </c>
      <c r="M969" s="8">
        <v>0</v>
      </c>
      <c r="N969" s="8">
        <v>0</v>
      </c>
      <c r="O969" s="8">
        <v>0</v>
      </c>
      <c r="P969" s="8">
        <v>0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0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  <c r="AK969" s="8">
        <v>0</v>
      </c>
      <c r="AL969" s="8">
        <v>0</v>
      </c>
      <c r="AM969" s="8">
        <v>0</v>
      </c>
      <c r="AN969" s="8">
        <v>0</v>
      </c>
      <c r="AO969" s="8">
        <v>0</v>
      </c>
      <c r="AP969" s="8">
        <v>0</v>
      </c>
      <c r="AQ969" s="8">
        <v>0</v>
      </c>
      <c r="AR969" s="8">
        <v>0</v>
      </c>
      <c r="AS969" s="8">
        <v>0</v>
      </c>
      <c r="AT969" s="8">
        <v>0</v>
      </c>
      <c r="AU969" s="8">
        <v>0</v>
      </c>
      <c r="AV969" s="8">
        <v>0</v>
      </c>
      <c r="AW969" s="8">
        <v>0</v>
      </c>
    </row>
    <row r="970" spans="1:49" s="8" customFormat="1" ht="12" customHeight="1" x14ac:dyDescent="0.25">
      <c r="A970" s="48" t="s">
        <v>124</v>
      </c>
      <c r="B970" s="8">
        <v>0</v>
      </c>
      <c r="C970" s="8">
        <v>0</v>
      </c>
      <c r="D970" s="8">
        <v>0</v>
      </c>
      <c r="E970" s="8">
        <v>0</v>
      </c>
      <c r="F970" s="8">
        <v>0</v>
      </c>
      <c r="G970" s="8">
        <v>0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1</v>
      </c>
      <c r="O970" s="8">
        <v>0</v>
      </c>
      <c r="P970" s="8">
        <v>1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  <c r="AK970" s="8">
        <v>0</v>
      </c>
      <c r="AL970" s="8">
        <v>0</v>
      </c>
      <c r="AM970" s="8">
        <v>0</v>
      </c>
      <c r="AN970" s="8">
        <v>0</v>
      </c>
      <c r="AO970" s="8">
        <v>0</v>
      </c>
      <c r="AP970" s="8">
        <v>0</v>
      </c>
      <c r="AQ970" s="8">
        <v>0</v>
      </c>
      <c r="AR970" s="8">
        <v>0</v>
      </c>
      <c r="AS970" s="8">
        <v>0</v>
      </c>
      <c r="AT970" s="8">
        <v>0</v>
      </c>
      <c r="AU970" s="8">
        <v>0</v>
      </c>
      <c r="AV970" s="8">
        <v>0</v>
      </c>
      <c r="AW970" s="8">
        <v>0</v>
      </c>
    </row>
    <row r="971" spans="1:49" s="8" customFormat="1" ht="12" customHeight="1" x14ac:dyDescent="0.25">
      <c r="A971" s="48" t="s">
        <v>125</v>
      </c>
      <c r="B971" s="8">
        <v>0</v>
      </c>
      <c r="C971" s="8">
        <v>0</v>
      </c>
      <c r="D971" s="8">
        <v>1</v>
      </c>
      <c r="E971" s="8">
        <v>0</v>
      </c>
      <c r="F971" s="8">
        <v>0</v>
      </c>
      <c r="G971" s="8">
        <v>0</v>
      </c>
      <c r="H971" s="8">
        <v>0</v>
      </c>
      <c r="I971" s="8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1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>
        <v>0</v>
      </c>
      <c r="AK971" s="8">
        <v>0</v>
      </c>
      <c r="AL971" s="8">
        <v>0</v>
      </c>
      <c r="AM971" s="8">
        <v>0</v>
      </c>
      <c r="AN971" s="8">
        <v>0</v>
      </c>
      <c r="AO971" s="8">
        <v>0</v>
      </c>
      <c r="AP971" s="8">
        <v>0</v>
      </c>
      <c r="AQ971" s="8">
        <v>0</v>
      </c>
      <c r="AR971" s="8">
        <v>0</v>
      </c>
      <c r="AS971" s="8">
        <v>0</v>
      </c>
      <c r="AT971" s="8">
        <v>0</v>
      </c>
      <c r="AU971" s="8">
        <v>0</v>
      </c>
      <c r="AV971" s="8">
        <v>0</v>
      </c>
      <c r="AW971" s="8">
        <v>0</v>
      </c>
    </row>
    <row r="972" spans="1:49" s="8" customFormat="1" ht="12" customHeight="1" x14ac:dyDescent="0.25">
      <c r="A972" s="48" t="s">
        <v>126</v>
      </c>
      <c r="B972" s="8">
        <v>0</v>
      </c>
      <c r="C972" s="8">
        <v>0</v>
      </c>
      <c r="D972" s="8">
        <v>0</v>
      </c>
      <c r="E972" s="8">
        <v>0</v>
      </c>
      <c r="F972" s="8">
        <v>0</v>
      </c>
      <c r="G972" s="8">
        <v>0</v>
      </c>
      <c r="H972" s="8">
        <v>0</v>
      </c>
      <c r="I972" s="8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  <c r="AK972" s="8">
        <v>0</v>
      </c>
      <c r="AL972" s="8">
        <v>0</v>
      </c>
      <c r="AM972" s="8">
        <v>0</v>
      </c>
      <c r="AN972" s="8">
        <v>0</v>
      </c>
      <c r="AO972" s="8">
        <v>0</v>
      </c>
      <c r="AP972" s="8">
        <v>0</v>
      </c>
      <c r="AQ972" s="8">
        <v>0</v>
      </c>
      <c r="AR972" s="8">
        <v>0</v>
      </c>
      <c r="AS972" s="8">
        <v>0</v>
      </c>
      <c r="AT972" s="8">
        <v>0</v>
      </c>
      <c r="AU972" s="8">
        <v>0</v>
      </c>
      <c r="AV972" s="8">
        <v>0</v>
      </c>
      <c r="AW972" s="8">
        <v>0</v>
      </c>
    </row>
    <row r="973" spans="1:49" s="8" customFormat="1" ht="12" customHeight="1" x14ac:dyDescent="0.25">
      <c r="A973" s="48" t="s">
        <v>127</v>
      </c>
      <c r="B973" s="8">
        <v>0</v>
      </c>
      <c r="C973" s="8">
        <v>0</v>
      </c>
      <c r="D973" s="8">
        <v>0</v>
      </c>
      <c r="E973" s="8">
        <v>0</v>
      </c>
      <c r="F973" s="8">
        <v>0</v>
      </c>
      <c r="G973" s="8">
        <v>0</v>
      </c>
      <c r="H973" s="8">
        <v>0</v>
      </c>
      <c r="I973" s="8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1</v>
      </c>
      <c r="AH973" s="8">
        <v>0</v>
      </c>
      <c r="AI973" s="8">
        <v>2</v>
      </c>
      <c r="AJ973" s="8">
        <v>0</v>
      </c>
      <c r="AK973" s="8">
        <v>0</v>
      </c>
      <c r="AL973" s="8">
        <v>1</v>
      </c>
      <c r="AM973" s="8">
        <v>0</v>
      </c>
      <c r="AN973" s="8">
        <v>0</v>
      </c>
      <c r="AO973" s="8">
        <v>2</v>
      </c>
      <c r="AP973" s="8">
        <v>0</v>
      </c>
      <c r="AQ973" s="8">
        <v>0</v>
      </c>
      <c r="AR973" s="8">
        <v>0</v>
      </c>
      <c r="AS973" s="8">
        <v>0</v>
      </c>
      <c r="AT973" s="8">
        <v>0</v>
      </c>
      <c r="AU973" s="8">
        <v>0</v>
      </c>
      <c r="AV973" s="8">
        <v>0</v>
      </c>
      <c r="AW973" s="8">
        <v>0</v>
      </c>
    </row>
    <row r="974" spans="1:49" s="8" customFormat="1" ht="12" customHeight="1" x14ac:dyDescent="0.25">
      <c r="A974" s="48" t="s">
        <v>128</v>
      </c>
      <c r="B974" s="8">
        <v>0</v>
      </c>
      <c r="C974" s="8">
        <v>0</v>
      </c>
      <c r="D974" s="8">
        <v>0</v>
      </c>
      <c r="E974" s="8">
        <v>0</v>
      </c>
      <c r="F974" s="8">
        <v>0</v>
      </c>
      <c r="G974" s="8">
        <v>0</v>
      </c>
      <c r="H974" s="8">
        <v>0</v>
      </c>
      <c r="I974" s="8">
        <v>0</v>
      </c>
      <c r="J974" s="8">
        <v>1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8">
        <v>0</v>
      </c>
      <c r="T974" s="8">
        <v>2</v>
      </c>
      <c r="U974" s="8">
        <v>0</v>
      </c>
      <c r="V974" s="8">
        <v>0</v>
      </c>
      <c r="W974" s="8">
        <v>0</v>
      </c>
      <c r="X974" s="8">
        <v>0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8">
        <v>0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  <c r="AK974" s="8">
        <v>0</v>
      </c>
      <c r="AL974" s="8">
        <v>0</v>
      </c>
      <c r="AM974" s="8">
        <v>0</v>
      </c>
      <c r="AN974" s="8">
        <v>0</v>
      </c>
      <c r="AO974" s="8">
        <v>0</v>
      </c>
      <c r="AP974" s="8">
        <v>0</v>
      </c>
      <c r="AQ974" s="8">
        <v>0</v>
      </c>
      <c r="AR974" s="8">
        <v>0</v>
      </c>
      <c r="AS974" s="8">
        <v>0</v>
      </c>
      <c r="AT974" s="8">
        <v>0</v>
      </c>
      <c r="AU974" s="8">
        <v>0</v>
      </c>
      <c r="AV974" s="8">
        <v>0</v>
      </c>
      <c r="AW974" s="8">
        <v>0</v>
      </c>
    </row>
    <row r="975" spans="1:49" s="8" customFormat="1" ht="12" customHeight="1" x14ac:dyDescent="0.25">
      <c r="A975" s="48" t="s">
        <v>129</v>
      </c>
      <c r="B975" s="8">
        <v>0</v>
      </c>
      <c r="C975" s="8">
        <v>0</v>
      </c>
      <c r="D975" s="8">
        <v>0</v>
      </c>
      <c r="E975" s="8">
        <v>0</v>
      </c>
      <c r="F975" s="8">
        <v>0</v>
      </c>
      <c r="G975" s="8">
        <v>0</v>
      </c>
      <c r="H975" s="8">
        <v>0</v>
      </c>
      <c r="I975" s="8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>
        <v>0</v>
      </c>
      <c r="AK975" s="8">
        <v>0</v>
      </c>
      <c r="AL975" s="8">
        <v>0</v>
      </c>
      <c r="AM975" s="8">
        <v>0</v>
      </c>
      <c r="AN975" s="8">
        <v>0</v>
      </c>
      <c r="AO975" s="8">
        <v>0</v>
      </c>
      <c r="AP975" s="8">
        <v>0</v>
      </c>
      <c r="AQ975" s="8">
        <v>0</v>
      </c>
      <c r="AR975" s="8">
        <v>0</v>
      </c>
      <c r="AS975" s="8">
        <v>0</v>
      </c>
      <c r="AT975" s="8">
        <v>0</v>
      </c>
      <c r="AU975" s="8">
        <v>0</v>
      </c>
      <c r="AV975" s="8">
        <v>0</v>
      </c>
      <c r="AW975" s="8">
        <v>0</v>
      </c>
    </row>
    <row r="976" spans="1:49" s="8" customFormat="1" ht="12" customHeight="1" x14ac:dyDescent="0.25">
      <c r="A976" s="48" t="s">
        <v>130</v>
      </c>
      <c r="B976" s="8">
        <v>0</v>
      </c>
      <c r="C976" s="8">
        <v>0</v>
      </c>
      <c r="D976" s="8">
        <v>0</v>
      </c>
      <c r="E976" s="8">
        <v>0</v>
      </c>
      <c r="F976" s="8">
        <v>0</v>
      </c>
      <c r="G976" s="8">
        <v>0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  <c r="AK976" s="8">
        <v>0</v>
      </c>
      <c r="AL976" s="8">
        <v>0</v>
      </c>
      <c r="AM976" s="8">
        <v>0</v>
      </c>
      <c r="AN976" s="8">
        <v>0</v>
      </c>
      <c r="AO976" s="8">
        <v>0</v>
      </c>
      <c r="AP976" s="8">
        <v>0</v>
      </c>
      <c r="AQ976" s="8">
        <v>0</v>
      </c>
      <c r="AR976" s="8">
        <v>0</v>
      </c>
      <c r="AS976" s="8">
        <v>0</v>
      </c>
      <c r="AT976" s="8">
        <v>0</v>
      </c>
      <c r="AU976" s="8">
        <v>0</v>
      </c>
      <c r="AV976" s="8">
        <v>0</v>
      </c>
      <c r="AW976" s="8">
        <v>0</v>
      </c>
    </row>
    <row r="977" spans="1:49" s="8" customFormat="1" ht="12" customHeight="1" x14ac:dyDescent="0.25">
      <c r="A977" s="48" t="s">
        <v>131</v>
      </c>
      <c r="B977" s="8">
        <v>0</v>
      </c>
      <c r="C977" s="8">
        <v>0</v>
      </c>
      <c r="D977" s="8">
        <v>0</v>
      </c>
      <c r="E977" s="8">
        <v>0</v>
      </c>
      <c r="F977" s="8">
        <v>0</v>
      </c>
      <c r="G977" s="8">
        <v>0</v>
      </c>
      <c r="H977" s="8">
        <v>1</v>
      </c>
      <c r="I977" s="8">
        <v>2</v>
      </c>
      <c r="J977" s="8">
        <v>0</v>
      </c>
      <c r="K977" s="8">
        <v>0</v>
      </c>
      <c r="L977" s="8">
        <v>0</v>
      </c>
      <c r="M977" s="8">
        <v>1</v>
      </c>
      <c r="N977" s="8">
        <v>0</v>
      </c>
      <c r="O977" s="8">
        <v>0</v>
      </c>
      <c r="P977" s="8">
        <v>0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1</v>
      </c>
      <c r="AC977" s="8">
        <v>0</v>
      </c>
      <c r="AD977" s="8">
        <v>0</v>
      </c>
      <c r="AE977" s="8">
        <v>0</v>
      </c>
      <c r="AF977" s="8">
        <v>1</v>
      </c>
      <c r="AG977" s="8">
        <v>0</v>
      </c>
      <c r="AH977" s="8">
        <v>0</v>
      </c>
      <c r="AI977" s="8">
        <v>0</v>
      </c>
      <c r="AJ977" s="8">
        <v>0</v>
      </c>
      <c r="AK977" s="8">
        <v>0</v>
      </c>
      <c r="AL977" s="8">
        <v>0</v>
      </c>
      <c r="AM977" s="8">
        <v>0</v>
      </c>
      <c r="AN977" s="8">
        <v>0</v>
      </c>
      <c r="AO977" s="8">
        <v>1</v>
      </c>
      <c r="AP977" s="8">
        <v>0</v>
      </c>
      <c r="AQ977" s="8">
        <v>0</v>
      </c>
      <c r="AR977" s="8">
        <v>0</v>
      </c>
      <c r="AS977" s="8">
        <v>0</v>
      </c>
      <c r="AT977" s="8">
        <v>0</v>
      </c>
      <c r="AU977" s="8">
        <v>0</v>
      </c>
      <c r="AV977" s="8">
        <v>0</v>
      </c>
      <c r="AW977" s="8">
        <v>0</v>
      </c>
    </row>
    <row r="978" spans="1:49" s="8" customFormat="1" ht="12" customHeight="1" x14ac:dyDescent="0.25">
      <c r="A978" s="48" t="s">
        <v>132</v>
      </c>
      <c r="B978" s="8">
        <v>0</v>
      </c>
      <c r="C978" s="8">
        <v>0</v>
      </c>
      <c r="D978" s="8">
        <v>0</v>
      </c>
      <c r="E978" s="8">
        <v>0</v>
      </c>
      <c r="F978" s="8">
        <v>0</v>
      </c>
      <c r="G978" s="8">
        <v>0</v>
      </c>
      <c r="H978" s="8">
        <v>0</v>
      </c>
      <c r="I978" s="8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1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  <c r="AK978" s="8">
        <v>0</v>
      </c>
      <c r="AL978" s="8">
        <v>0</v>
      </c>
      <c r="AM978" s="8">
        <v>0</v>
      </c>
      <c r="AN978" s="8">
        <v>0</v>
      </c>
      <c r="AO978" s="8">
        <v>0</v>
      </c>
      <c r="AP978" s="8">
        <v>0</v>
      </c>
      <c r="AQ978" s="8">
        <v>0</v>
      </c>
      <c r="AR978" s="8">
        <v>0</v>
      </c>
      <c r="AS978" s="8">
        <v>0</v>
      </c>
      <c r="AT978" s="8">
        <v>0</v>
      </c>
      <c r="AU978" s="8">
        <v>0</v>
      </c>
      <c r="AV978" s="8">
        <v>0</v>
      </c>
      <c r="AW978" s="8">
        <v>0</v>
      </c>
    </row>
    <row r="979" spans="1:49" s="8" customFormat="1" ht="12" customHeight="1" x14ac:dyDescent="0.25">
      <c r="A979" s="48" t="s">
        <v>133</v>
      </c>
      <c r="B979" s="8">
        <v>0</v>
      </c>
      <c r="C979" s="8">
        <v>0</v>
      </c>
      <c r="D979" s="8">
        <v>0</v>
      </c>
      <c r="E979" s="8">
        <v>0</v>
      </c>
      <c r="F979" s="8">
        <v>0</v>
      </c>
      <c r="G979" s="8">
        <v>0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</v>
      </c>
      <c r="P979" s="8">
        <v>0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  <c r="AF979" s="8">
        <v>0</v>
      </c>
      <c r="AG979" s="8">
        <v>0</v>
      </c>
      <c r="AH979" s="8">
        <v>0</v>
      </c>
      <c r="AI979" s="8">
        <v>0</v>
      </c>
      <c r="AJ979" s="8">
        <v>0</v>
      </c>
      <c r="AK979" s="8">
        <v>0</v>
      </c>
      <c r="AL979" s="8">
        <v>0</v>
      </c>
      <c r="AM979" s="8">
        <v>0</v>
      </c>
      <c r="AN979" s="8">
        <v>0</v>
      </c>
      <c r="AO979" s="8">
        <v>0</v>
      </c>
      <c r="AP979" s="8">
        <v>0</v>
      </c>
      <c r="AQ979" s="8">
        <v>0</v>
      </c>
      <c r="AR979" s="8">
        <v>0</v>
      </c>
      <c r="AS979" s="8">
        <v>0</v>
      </c>
      <c r="AT979" s="8">
        <v>0</v>
      </c>
      <c r="AU979" s="8">
        <v>0</v>
      </c>
      <c r="AV979" s="8">
        <v>0</v>
      </c>
      <c r="AW979" s="8">
        <v>0</v>
      </c>
    </row>
    <row r="980" spans="1:49" s="8" customFormat="1" ht="12" customHeight="1" x14ac:dyDescent="0.25">
      <c r="A980" s="48" t="s">
        <v>134</v>
      </c>
      <c r="B980" s="8">
        <v>0</v>
      </c>
      <c r="C980" s="8">
        <v>0</v>
      </c>
      <c r="D980" s="8">
        <v>0</v>
      </c>
      <c r="E980" s="8">
        <v>0</v>
      </c>
      <c r="F980" s="8">
        <v>0</v>
      </c>
      <c r="G980" s="8">
        <v>0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>
        <v>0</v>
      </c>
      <c r="AK980" s="8">
        <v>0</v>
      </c>
      <c r="AL980" s="8">
        <v>0</v>
      </c>
      <c r="AM980" s="8">
        <v>2</v>
      </c>
      <c r="AN980" s="8">
        <v>0</v>
      </c>
      <c r="AO980" s="8">
        <v>0</v>
      </c>
      <c r="AP980" s="8">
        <v>0</v>
      </c>
      <c r="AQ980" s="8">
        <v>0</v>
      </c>
      <c r="AR980" s="8">
        <v>0</v>
      </c>
      <c r="AS980" s="8">
        <v>0</v>
      </c>
      <c r="AT980" s="8">
        <v>0</v>
      </c>
      <c r="AU980" s="8">
        <v>0</v>
      </c>
      <c r="AV980" s="8">
        <v>0</v>
      </c>
      <c r="AW980" s="8">
        <v>0</v>
      </c>
    </row>
    <row r="981" spans="1:49" s="8" customFormat="1" ht="12" customHeight="1" x14ac:dyDescent="0.25">
      <c r="A981" s="48" t="s">
        <v>135</v>
      </c>
      <c r="B981" s="8">
        <v>0</v>
      </c>
      <c r="C981" s="8">
        <v>0</v>
      </c>
      <c r="D981" s="8">
        <v>0</v>
      </c>
      <c r="E981" s="8">
        <v>0</v>
      </c>
      <c r="F981" s="8">
        <v>0</v>
      </c>
      <c r="G981" s="8">
        <v>0</v>
      </c>
      <c r="H981" s="8">
        <v>0</v>
      </c>
      <c r="I981" s="8">
        <v>0</v>
      </c>
      <c r="J981" s="8">
        <v>0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1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0</v>
      </c>
      <c r="Y981" s="8">
        <v>0</v>
      </c>
      <c r="Z981" s="8">
        <v>0</v>
      </c>
      <c r="AA981" s="8">
        <v>0</v>
      </c>
      <c r="AB981" s="8">
        <v>2</v>
      </c>
      <c r="AC981" s="8">
        <v>1</v>
      </c>
      <c r="AD981" s="8">
        <v>1</v>
      </c>
      <c r="AE981" s="8">
        <v>1</v>
      </c>
      <c r="AF981" s="8">
        <v>0</v>
      </c>
      <c r="AG981" s="8">
        <v>1</v>
      </c>
      <c r="AH981" s="8">
        <v>0</v>
      </c>
      <c r="AI981" s="8">
        <v>0</v>
      </c>
      <c r="AJ981" s="8">
        <v>0</v>
      </c>
      <c r="AK981" s="8">
        <v>0</v>
      </c>
      <c r="AL981" s="8">
        <v>0</v>
      </c>
      <c r="AM981" s="8">
        <v>0</v>
      </c>
      <c r="AN981" s="8">
        <v>0</v>
      </c>
      <c r="AO981" s="8">
        <v>0</v>
      </c>
      <c r="AP981" s="8">
        <v>0</v>
      </c>
      <c r="AQ981" s="8">
        <v>0</v>
      </c>
      <c r="AR981" s="8">
        <v>0</v>
      </c>
      <c r="AS981" s="8">
        <v>0</v>
      </c>
      <c r="AT981" s="8">
        <v>0</v>
      </c>
      <c r="AU981" s="8">
        <v>0</v>
      </c>
      <c r="AV981" s="8">
        <v>0</v>
      </c>
      <c r="AW981" s="8">
        <v>0</v>
      </c>
    </row>
    <row r="982" spans="1:49" s="8" customFormat="1" ht="12" customHeight="1" x14ac:dyDescent="0.25">
      <c r="A982" s="48" t="s">
        <v>136</v>
      </c>
      <c r="B982" s="8">
        <v>0</v>
      </c>
      <c r="C982" s="8">
        <v>0</v>
      </c>
      <c r="D982" s="8">
        <v>0</v>
      </c>
      <c r="E982" s="8">
        <v>0</v>
      </c>
      <c r="F982" s="8">
        <v>0</v>
      </c>
      <c r="G982" s="8">
        <v>0</v>
      </c>
      <c r="H982" s="8">
        <v>0</v>
      </c>
      <c r="I982" s="8">
        <v>0</v>
      </c>
      <c r="J982" s="8">
        <v>0</v>
      </c>
      <c r="K982" s="8">
        <v>0</v>
      </c>
      <c r="L982" s="8">
        <v>1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1</v>
      </c>
      <c r="AF982" s="8">
        <v>0</v>
      </c>
      <c r="AG982" s="8">
        <v>0</v>
      </c>
      <c r="AH982" s="8">
        <v>0</v>
      </c>
      <c r="AI982" s="8">
        <v>0</v>
      </c>
      <c r="AJ982" s="8">
        <v>0</v>
      </c>
      <c r="AK982" s="8">
        <v>0</v>
      </c>
      <c r="AL982" s="8">
        <v>0</v>
      </c>
      <c r="AM982" s="8">
        <v>0</v>
      </c>
      <c r="AN982" s="8">
        <v>0</v>
      </c>
      <c r="AO982" s="8">
        <v>0</v>
      </c>
      <c r="AP982" s="8">
        <v>0</v>
      </c>
      <c r="AQ982" s="8">
        <v>0</v>
      </c>
      <c r="AR982" s="8">
        <v>0</v>
      </c>
      <c r="AS982" s="8">
        <v>0</v>
      </c>
      <c r="AT982" s="8">
        <v>0</v>
      </c>
      <c r="AU982" s="8">
        <v>0</v>
      </c>
      <c r="AV982" s="8">
        <v>0</v>
      </c>
      <c r="AW982" s="8">
        <v>0</v>
      </c>
    </row>
    <row r="983" spans="1:49" s="8" customFormat="1" ht="12" customHeight="1" x14ac:dyDescent="0.25">
      <c r="A983" s="48" t="s">
        <v>137</v>
      </c>
      <c r="B983" s="8">
        <v>0</v>
      </c>
      <c r="C983" s="8">
        <v>0</v>
      </c>
      <c r="D983" s="8">
        <v>0</v>
      </c>
      <c r="E983" s="8">
        <v>0</v>
      </c>
      <c r="F983" s="8">
        <v>0</v>
      </c>
      <c r="G983" s="8">
        <v>0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</v>
      </c>
      <c r="Q983" s="8">
        <v>0</v>
      </c>
      <c r="R983" s="8">
        <v>0</v>
      </c>
      <c r="S983" s="8">
        <v>0</v>
      </c>
      <c r="T983" s="8">
        <v>0</v>
      </c>
      <c r="U983" s="8">
        <v>1</v>
      </c>
      <c r="V983" s="8">
        <v>0</v>
      </c>
      <c r="W983" s="8">
        <v>0</v>
      </c>
      <c r="X983" s="8">
        <v>0</v>
      </c>
      <c r="Y983" s="8">
        <v>0</v>
      </c>
      <c r="Z983" s="8">
        <v>1</v>
      </c>
      <c r="AA983" s="8">
        <v>1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>
        <v>0</v>
      </c>
      <c r="AK983" s="8">
        <v>0</v>
      </c>
      <c r="AL983" s="8">
        <v>0</v>
      </c>
      <c r="AM983" s="8">
        <v>0</v>
      </c>
      <c r="AN983" s="8">
        <v>0</v>
      </c>
      <c r="AO983" s="8">
        <v>0</v>
      </c>
      <c r="AP983" s="8">
        <v>0</v>
      </c>
      <c r="AQ983" s="8">
        <v>0</v>
      </c>
      <c r="AR983" s="8">
        <v>0</v>
      </c>
      <c r="AS983" s="8">
        <v>0</v>
      </c>
      <c r="AT983" s="8">
        <v>0</v>
      </c>
      <c r="AU983" s="8">
        <v>0</v>
      </c>
      <c r="AV983" s="8">
        <v>0</v>
      </c>
      <c r="AW983" s="8">
        <v>0</v>
      </c>
    </row>
    <row r="984" spans="1:49" s="8" customFormat="1" ht="12" customHeight="1" x14ac:dyDescent="0.25">
      <c r="A984" s="48" t="s">
        <v>138</v>
      </c>
      <c r="B984" s="8">
        <v>0</v>
      </c>
      <c r="C984" s="8">
        <v>0</v>
      </c>
      <c r="D984" s="8">
        <v>0</v>
      </c>
      <c r="E984" s="8">
        <v>0</v>
      </c>
      <c r="F984" s="8">
        <v>0</v>
      </c>
      <c r="G984" s="8">
        <v>0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</v>
      </c>
      <c r="P984" s="8">
        <v>0</v>
      </c>
      <c r="Q984" s="8">
        <v>0</v>
      </c>
      <c r="R984" s="8">
        <v>0</v>
      </c>
      <c r="S984" s="8">
        <v>0</v>
      </c>
      <c r="T984" s="8">
        <v>0</v>
      </c>
      <c r="U984" s="8">
        <v>0</v>
      </c>
      <c r="V984" s="8">
        <v>1</v>
      </c>
      <c r="W984" s="8">
        <v>0</v>
      </c>
      <c r="X984" s="8">
        <v>2</v>
      </c>
      <c r="Y984" s="8">
        <v>2</v>
      </c>
      <c r="Z984" s="8">
        <v>0</v>
      </c>
      <c r="AA984" s="8">
        <v>1</v>
      </c>
      <c r="AB984" s="8">
        <v>0</v>
      </c>
      <c r="AC984" s="8">
        <v>3</v>
      </c>
      <c r="AD984" s="8">
        <v>0</v>
      </c>
      <c r="AE984" s="8">
        <v>1</v>
      </c>
      <c r="AF984" s="8">
        <v>1</v>
      </c>
      <c r="AG984" s="8">
        <v>1</v>
      </c>
      <c r="AH984" s="8">
        <v>3</v>
      </c>
      <c r="AI984" s="8">
        <v>1</v>
      </c>
      <c r="AJ984" s="8">
        <v>0</v>
      </c>
      <c r="AK984" s="8">
        <v>0</v>
      </c>
      <c r="AL984" s="8">
        <v>0</v>
      </c>
      <c r="AM984" s="8">
        <v>0</v>
      </c>
      <c r="AN984" s="8">
        <v>0</v>
      </c>
      <c r="AO984" s="8">
        <v>0</v>
      </c>
      <c r="AP984" s="8">
        <v>0</v>
      </c>
      <c r="AQ984" s="8">
        <v>0</v>
      </c>
      <c r="AR984" s="8">
        <v>0</v>
      </c>
      <c r="AS984" s="8">
        <v>0</v>
      </c>
      <c r="AT984" s="8">
        <v>0</v>
      </c>
      <c r="AU984" s="8">
        <v>0</v>
      </c>
      <c r="AV984" s="8">
        <v>0</v>
      </c>
      <c r="AW984" s="8">
        <v>0</v>
      </c>
    </row>
    <row r="985" spans="1:49" s="8" customFormat="1" ht="12" customHeight="1" x14ac:dyDescent="0.25">
      <c r="A985" s="48" t="s">
        <v>139</v>
      </c>
      <c r="B985" s="8">
        <v>0</v>
      </c>
      <c r="C985" s="8">
        <v>0</v>
      </c>
      <c r="D985" s="8">
        <v>0</v>
      </c>
      <c r="E985" s="8">
        <v>0</v>
      </c>
      <c r="F985" s="8">
        <v>0</v>
      </c>
      <c r="G985" s="8">
        <v>0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8">
        <v>0</v>
      </c>
      <c r="W985" s="8">
        <v>0</v>
      </c>
      <c r="X985" s="8">
        <v>0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0</v>
      </c>
      <c r="AF985" s="8">
        <v>0</v>
      </c>
      <c r="AG985" s="8">
        <v>0</v>
      </c>
      <c r="AH985" s="8">
        <v>0</v>
      </c>
      <c r="AI985" s="8">
        <v>0</v>
      </c>
      <c r="AJ985" s="8">
        <v>0</v>
      </c>
      <c r="AK985" s="8">
        <v>0</v>
      </c>
      <c r="AL985" s="8">
        <v>0</v>
      </c>
      <c r="AM985" s="8">
        <v>0</v>
      </c>
      <c r="AN985" s="8">
        <v>0</v>
      </c>
      <c r="AO985" s="8">
        <v>0</v>
      </c>
      <c r="AP985" s="8">
        <v>0</v>
      </c>
      <c r="AQ985" s="8">
        <v>0</v>
      </c>
      <c r="AR985" s="8">
        <v>0</v>
      </c>
      <c r="AS985" s="8">
        <v>0</v>
      </c>
      <c r="AT985" s="8">
        <v>0</v>
      </c>
      <c r="AU985" s="8">
        <v>0</v>
      </c>
      <c r="AV985" s="8">
        <v>0</v>
      </c>
      <c r="AW985" s="8">
        <v>0</v>
      </c>
    </row>
    <row r="986" spans="1:49" s="8" customFormat="1" ht="12" customHeight="1" x14ac:dyDescent="0.25">
      <c r="A986" s="48" t="s">
        <v>140</v>
      </c>
      <c r="B986" s="8">
        <v>0</v>
      </c>
      <c r="C986" s="8">
        <v>0</v>
      </c>
      <c r="D986" s="8">
        <v>0</v>
      </c>
      <c r="E986" s="8">
        <v>0</v>
      </c>
      <c r="F986" s="8">
        <v>0</v>
      </c>
      <c r="G986" s="8">
        <v>0</v>
      </c>
      <c r="H986" s="8">
        <v>0</v>
      </c>
      <c r="I986" s="8">
        <v>0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1</v>
      </c>
      <c r="AI986" s="8">
        <v>0</v>
      </c>
      <c r="AJ986" s="8">
        <v>0</v>
      </c>
      <c r="AK986" s="8">
        <v>0</v>
      </c>
      <c r="AL986" s="8">
        <v>0</v>
      </c>
      <c r="AM986" s="8">
        <v>0</v>
      </c>
      <c r="AN986" s="8">
        <v>0</v>
      </c>
      <c r="AO986" s="8">
        <v>0</v>
      </c>
      <c r="AP986" s="8">
        <v>0</v>
      </c>
      <c r="AQ986" s="8">
        <v>0</v>
      </c>
      <c r="AR986" s="8">
        <v>0</v>
      </c>
      <c r="AS986" s="8">
        <v>0</v>
      </c>
      <c r="AT986" s="8">
        <v>0</v>
      </c>
      <c r="AU986" s="8">
        <v>0</v>
      </c>
      <c r="AV986" s="8">
        <v>0</v>
      </c>
      <c r="AW986" s="8">
        <v>0</v>
      </c>
    </row>
    <row r="987" spans="1:49" s="8" customFormat="1" ht="12" customHeight="1" x14ac:dyDescent="0.25">
      <c r="A987" s="48" t="s">
        <v>141</v>
      </c>
      <c r="B987" s="8">
        <v>0</v>
      </c>
      <c r="C987" s="8">
        <v>0</v>
      </c>
      <c r="D987" s="8">
        <v>0</v>
      </c>
      <c r="E987" s="8">
        <v>0</v>
      </c>
      <c r="F987" s="8">
        <v>0</v>
      </c>
      <c r="G987" s="8">
        <v>0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>
        <v>0</v>
      </c>
      <c r="AK987" s="8">
        <v>0</v>
      </c>
      <c r="AL987" s="8">
        <v>0</v>
      </c>
      <c r="AM987" s="8">
        <v>0</v>
      </c>
      <c r="AN987" s="8">
        <v>0</v>
      </c>
      <c r="AO987" s="8">
        <v>0</v>
      </c>
      <c r="AP987" s="8">
        <v>0</v>
      </c>
      <c r="AQ987" s="8">
        <v>0</v>
      </c>
      <c r="AR987" s="8">
        <v>0</v>
      </c>
      <c r="AS987" s="8">
        <v>0</v>
      </c>
      <c r="AT987" s="8">
        <v>0</v>
      </c>
      <c r="AU987" s="8">
        <v>0</v>
      </c>
      <c r="AV987" s="8">
        <v>0</v>
      </c>
      <c r="AW987" s="8">
        <v>0</v>
      </c>
    </row>
    <row r="988" spans="1:49" s="8" customFormat="1" ht="12" customHeight="1" x14ac:dyDescent="0.25">
      <c r="A988" s="48" t="s">
        <v>142</v>
      </c>
      <c r="B988" s="8">
        <v>0</v>
      </c>
      <c r="C988" s="8">
        <v>0</v>
      </c>
      <c r="D988" s="8">
        <v>0</v>
      </c>
      <c r="E988" s="8">
        <v>0</v>
      </c>
      <c r="F988" s="8">
        <v>0</v>
      </c>
      <c r="G988" s="8">
        <v>0</v>
      </c>
      <c r="H988" s="8">
        <v>0</v>
      </c>
      <c r="I988" s="8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0</v>
      </c>
      <c r="AB988" s="8">
        <v>0</v>
      </c>
      <c r="AC988" s="8">
        <v>0</v>
      </c>
      <c r="AD988" s="8">
        <v>0</v>
      </c>
      <c r="AE988" s="8">
        <v>0</v>
      </c>
      <c r="AF988" s="8">
        <v>0</v>
      </c>
      <c r="AG988" s="8">
        <v>0</v>
      </c>
      <c r="AH988" s="8">
        <v>0</v>
      </c>
      <c r="AI988" s="8">
        <v>0</v>
      </c>
      <c r="AJ988" s="8">
        <v>0</v>
      </c>
      <c r="AK988" s="8">
        <v>0</v>
      </c>
      <c r="AL988" s="8">
        <v>0</v>
      </c>
      <c r="AM988" s="8">
        <v>0</v>
      </c>
      <c r="AN988" s="8">
        <v>0</v>
      </c>
      <c r="AO988" s="8">
        <v>0</v>
      </c>
      <c r="AP988" s="8">
        <v>0</v>
      </c>
      <c r="AQ988" s="8">
        <v>0</v>
      </c>
      <c r="AR988" s="8">
        <v>0</v>
      </c>
      <c r="AS988" s="8">
        <v>0</v>
      </c>
      <c r="AT988" s="8">
        <v>0</v>
      </c>
      <c r="AU988" s="8">
        <v>0</v>
      </c>
      <c r="AV988" s="8">
        <v>0</v>
      </c>
      <c r="AW988" s="8">
        <v>0</v>
      </c>
    </row>
    <row r="989" spans="1:49" s="8" customFormat="1" ht="12" customHeight="1" x14ac:dyDescent="0.25">
      <c r="A989" s="48" t="s">
        <v>143</v>
      </c>
      <c r="B989" s="8">
        <v>0</v>
      </c>
      <c r="C989" s="8">
        <v>0</v>
      </c>
      <c r="D989" s="8">
        <v>0</v>
      </c>
      <c r="E989" s="8">
        <v>0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0</v>
      </c>
      <c r="Y989" s="8">
        <v>0</v>
      </c>
      <c r="Z989" s="8">
        <v>0</v>
      </c>
      <c r="AA989" s="8">
        <v>0</v>
      </c>
      <c r="AB989" s="8">
        <v>0</v>
      </c>
      <c r="AC989" s="8">
        <v>0</v>
      </c>
      <c r="AD989" s="8">
        <v>0</v>
      </c>
      <c r="AE989" s="8">
        <v>0</v>
      </c>
      <c r="AF989" s="8">
        <v>0</v>
      </c>
      <c r="AG989" s="8">
        <v>0</v>
      </c>
      <c r="AH989" s="8">
        <v>0</v>
      </c>
      <c r="AI989" s="8">
        <v>0</v>
      </c>
      <c r="AJ989" s="8">
        <v>0</v>
      </c>
      <c r="AK989" s="8">
        <v>0</v>
      </c>
      <c r="AL989" s="8">
        <v>0</v>
      </c>
      <c r="AM989" s="8">
        <v>0</v>
      </c>
      <c r="AN989" s="8">
        <v>0</v>
      </c>
      <c r="AO989" s="8">
        <v>0</v>
      </c>
      <c r="AP989" s="8">
        <v>0</v>
      </c>
      <c r="AQ989" s="8">
        <v>0</v>
      </c>
      <c r="AR989" s="8">
        <v>0</v>
      </c>
      <c r="AS989" s="8">
        <v>0</v>
      </c>
      <c r="AT989" s="8">
        <v>0</v>
      </c>
      <c r="AU989" s="8">
        <v>0</v>
      </c>
      <c r="AV989" s="8">
        <v>0</v>
      </c>
      <c r="AW989" s="8">
        <v>0</v>
      </c>
    </row>
    <row r="990" spans="1:49" s="8" customFormat="1" ht="12" customHeight="1" x14ac:dyDescent="0.25">
      <c r="A990" s="48" t="s">
        <v>144</v>
      </c>
      <c r="B990" s="8">
        <v>0</v>
      </c>
      <c r="C990" s="8">
        <v>0</v>
      </c>
      <c r="D990" s="8">
        <v>0</v>
      </c>
      <c r="E990" s="8">
        <v>0</v>
      </c>
      <c r="F990" s="8">
        <v>0</v>
      </c>
      <c r="G990" s="8">
        <v>0</v>
      </c>
      <c r="H990" s="8">
        <v>0</v>
      </c>
      <c r="I990" s="8">
        <v>0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>
        <v>0</v>
      </c>
      <c r="AK990" s="8">
        <v>0</v>
      </c>
      <c r="AL990" s="8">
        <v>0</v>
      </c>
      <c r="AM990" s="8">
        <v>0</v>
      </c>
      <c r="AN990" s="8">
        <v>0</v>
      </c>
      <c r="AO990" s="8">
        <v>0</v>
      </c>
      <c r="AP990" s="8">
        <v>0</v>
      </c>
      <c r="AQ990" s="8">
        <v>0</v>
      </c>
      <c r="AR990" s="8">
        <v>0</v>
      </c>
      <c r="AS990" s="8">
        <v>0</v>
      </c>
      <c r="AT990" s="8">
        <v>0</v>
      </c>
      <c r="AU990" s="8">
        <v>0</v>
      </c>
      <c r="AV990" s="8">
        <v>0</v>
      </c>
      <c r="AW990" s="8">
        <v>0</v>
      </c>
    </row>
    <row r="991" spans="1:49" s="8" customFormat="1" ht="12" customHeight="1" x14ac:dyDescent="0.25">
      <c r="A991" s="48" t="s">
        <v>145</v>
      </c>
      <c r="B991" s="8">
        <v>0</v>
      </c>
      <c r="C991" s="8">
        <v>0</v>
      </c>
      <c r="D991" s="8">
        <v>0</v>
      </c>
      <c r="E991" s="8">
        <v>0</v>
      </c>
      <c r="F991" s="8">
        <v>0</v>
      </c>
      <c r="G991" s="8">
        <v>0</v>
      </c>
      <c r="H991" s="8">
        <v>0</v>
      </c>
      <c r="I991" s="8">
        <v>0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8">
        <v>0</v>
      </c>
      <c r="P991" s="8">
        <v>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8">
        <v>0</v>
      </c>
      <c r="AD991" s="8">
        <v>0</v>
      </c>
      <c r="AE991" s="8">
        <v>0</v>
      </c>
      <c r="AF991" s="8">
        <v>0</v>
      </c>
      <c r="AG991" s="8">
        <v>0</v>
      </c>
      <c r="AH991" s="8">
        <v>0</v>
      </c>
      <c r="AI991" s="8">
        <v>0</v>
      </c>
      <c r="AJ991" s="8">
        <v>0</v>
      </c>
      <c r="AK991" s="8">
        <v>0</v>
      </c>
      <c r="AL991" s="8">
        <v>0</v>
      </c>
      <c r="AM991" s="8">
        <v>0</v>
      </c>
      <c r="AN991" s="8">
        <v>0</v>
      </c>
      <c r="AO991" s="8">
        <v>0</v>
      </c>
      <c r="AP991" s="8">
        <v>0</v>
      </c>
      <c r="AQ991" s="8">
        <v>0</v>
      </c>
      <c r="AR991" s="8">
        <v>0</v>
      </c>
      <c r="AS991" s="8">
        <v>0</v>
      </c>
      <c r="AT991" s="8">
        <v>0</v>
      </c>
      <c r="AU991" s="8">
        <v>0</v>
      </c>
      <c r="AV991" s="8">
        <v>0</v>
      </c>
      <c r="AW991" s="8">
        <v>0</v>
      </c>
    </row>
    <row r="992" spans="1:49" s="8" customFormat="1" ht="12" customHeight="1" x14ac:dyDescent="0.25">
      <c r="A992" s="48" t="s">
        <v>146</v>
      </c>
      <c r="B992" s="8">
        <v>0</v>
      </c>
      <c r="C992" s="8">
        <v>0</v>
      </c>
      <c r="D992" s="8">
        <v>0</v>
      </c>
      <c r="E992" s="8">
        <v>0</v>
      </c>
      <c r="F992" s="8">
        <v>0</v>
      </c>
      <c r="G992" s="8">
        <v>0</v>
      </c>
      <c r="H992" s="8">
        <v>0</v>
      </c>
      <c r="I992" s="8">
        <v>0</v>
      </c>
      <c r="J992" s="8">
        <v>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0</v>
      </c>
      <c r="AJ992" s="8">
        <v>0</v>
      </c>
      <c r="AK992" s="8">
        <v>0</v>
      </c>
      <c r="AL992" s="8">
        <v>0</v>
      </c>
      <c r="AM992" s="8">
        <v>0</v>
      </c>
      <c r="AN992" s="8">
        <v>0</v>
      </c>
      <c r="AO992" s="8">
        <v>0</v>
      </c>
      <c r="AP992" s="8">
        <v>0</v>
      </c>
      <c r="AQ992" s="8">
        <v>0</v>
      </c>
      <c r="AR992" s="8">
        <v>0</v>
      </c>
      <c r="AS992" s="8">
        <v>0</v>
      </c>
      <c r="AT992" s="8">
        <v>0</v>
      </c>
      <c r="AU992" s="8">
        <v>0</v>
      </c>
      <c r="AV992" s="8">
        <v>0</v>
      </c>
      <c r="AW992" s="8">
        <v>0</v>
      </c>
    </row>
    <row r="993" spans="1:49" s="8" customFormat="1" ht="12" customHeight="1" x14ac:dyDescent="0.25">
      <c r="A993" s="48" t="s">
        <v>147</v>
      </c>
      <c r="B993" s="8">
        <v>0</v>
      </c>
      <c r="C993" s="8">
        <v>0</v>
      </c>
      <c r="D993" s="8">
        <v>0</v>
      </c>
      <c r="E993" s="8">
        <v>0</v>
      </c>
      <c r="F993" s="8">
        <v>0</v>
      </c>
      <c r="G993" s="8">
        <v>0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1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>
        <v>0</v>
      </c>
      <c r="AK993" s="8">
        <v>0</v>
      </c>
      <c r="AL993" s="8">
        <v>0</v>
      </c>
      <c r="AM993" s="8">
        <v>0</v>
      </c>
      <c r="AN993" s="8">
        <v>0</v>
      </c>
      <c r="AO993" s="8">
        <v>0</v>
      </c>
      <c r="AP993" s="8">
        <v>0</v>
      </c>
      <c r="AQ993" s="8">
        <v>0</v>
      </c>
      <c r="AR993" s="8">
        <v>0</v>
      </c>
      <c r="AS993" s="8">
        <v>0</v>
      </c>
      <c r="AT993" s="8">
        <v>0</v>
      </c>
      <c r="AU993" s="8">
        <v>0</v>
      </c>
      <c r="AV993" s="8">
        <v>0</v>
      </c>
      <c r="AW993" s="8">
        <v>0</v>
      </c>
    </row>
    <row r="994" spans="1:49" s="8" customFormat="1" ht="12" customHeight="1" x14ac:dyDescent="0.25">
      <c r="A994" s="48" t="s">
        <v>148</v>
      </c>
      <c r="B994" s="8">
        <v>0</v>
      </c>
      <c r="C994" s="8">
        <v>0</v>
      </c>
      <c r="D994" s="8">
        <v>0</v>
      </c>
      <c r="E994" s="8">
        <v>0</v>
      </c>
      <c r="F994" s="8">
        <v>0</v>
      </c>
      <c r="G994" s="8">
        <v>0</v>
      </c>
      <c r="H994" s="8">
        <v>0</v>
      </c>
      <c r="I994" s="8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1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1</v>
      </c>
      <c r="AI994" s="8">
        <v>0</v>
      </c>
      <c r="AJ994" s="8">
        <v>0</v>
      </c>
      <c r="AK994" s="8">
        <v>0</v>
      </c>
      <c r="AL994" s="8">
        <v>0</v>
      </c>
      <c r="AM994" s="8">
        <v>0</v>
      </c>
      <c r="AN994" s="8">
        <v>0</v>
      </c>
      <c r="AO994" s="8">
        <v>0</v>
      </c>
      <c r="AP994" s="8">
        <v>0</v>
      </c>
      <c r="AQ994" s="8">
        <v>0</v>
      </c>
      <c r="AR994" s="8">
        <v>0</v>
      </c>
      <c r="AS994" s="8">
        <v>0</v>
      </c>
      <c r="AT994" s="8">
        <v>0</v>
      </c>
      <c r="AU994" s="8">
        <v>0</v>
      </c>
      <c r="AV994" s="8">
        <v>0</v>
      </c>
      <c r="AW994" s="8">
        <v>0</v>
      </c>
    </row>
    <row r="995" spans="1:49" s="8" customFormat="1" ht="12" customHeight="1" x14ac:dyDescent="0.25">
      <c r="A995" s="48" t="s">
        <v>149</v>
      </c>
      <c r="B995" s="8">
        <v>0</v>
      </c>
      <c r="C995" s="8">
        <v>0</v>
      </c>
      <c r="D995" s="8">
        <v>0</v>
      </c>
      <c r="E995" s="8">
        <v>0</v>
      </c>
      <c r="F995" s="8">
        <v>0</v>
      </c>
      <c r="G995" s="8">
        <v>0</v>
      </c>
      <c r="H995" s="8">
        <v>0</v>
      </c>
      <c r="I995" s="8">
        <v>0</v>
      </c>
      <c r="J995" s="8">
        <v>0</v>
      </c>
      <c r="K995" s="8">
        <v>0</v>
      </c>
      <c r="L995" s="8">
        <v>0</v>
      </c>
      <c r="M995" s="8">
        <v>0</v>
      </c>
      <c r="N995" s="8">
        <v>0</v>
      </c>
      <c r="O995" s="8">
        <v>0</v>
      </c>
      <c r="P995" s="8">
        <v>0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0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>
        <v>0</v>
      </c>
      <c r="AK995" s="8">
        <v>0</v>
      </c>
      <c r="AL995" s="8">
        <v>0</v>
      </c>
      <c r="AM995" s="8">
        <v>0</v>
      </c>
      <c r="AN995" s="8">
        <v>0</v>
      </c>
      <c r="AO995" s="8">
        <v>0</v>
      </c>
      <c r="AP995" s="8">
        <v>0</v>
      </c>
      <c r="AQ995" s="8">
        <v>0</v>
      </c>
      <c r="AR995" s="8">
        <v>0</v>
      </c>
      <c r="AS995" s="8">
        <v>0</v>
      </c>
      <c r="AT995" s="8">
        <v>0</v>
      </c>
      <c r="AU995" s="8">
        <v>0</v>
      </c>
      <c r="AV995" s="8">
        <v>0</v>
      </c>
      <c r="AW995" s="8">
        <v>0</v>
      </c>
    </row>
    <row r="996" spans="1:49" s="8" customFormat="1" ht="12" customHeight="1" x14ac:dyDescent="0.25">
      <c r="A996" s="48" t="s">
        <v>150</v>
      </c>
      <c r="B996" s="8">
        <v>0</v>
      </c>
      <c r="C996" s="8">
        <v>0</v>
      </c>
      <c r="D996" s="8">
        <v>0</v>
      </c>
      <c r="E996" s="8">
        <v>0</v>
      </c>
      <c r="F996" s="8">
        <v>0</v>
      </c>
      <c r="G996" s="8">
        <v>0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0</v>
      </c>
      <c r="Y996" s="8">
        <v>0</v>
      </c>
      <c r="Z996" s="8">
        <v>0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  <c r="AF996" s="8">
        <v>0</v>
      </c>
      <c r="AG996" s="8">
        <v>0</v>
      </c>
      <c r="AH996" s="8">
        <v>0</v>
      </c>
      <c r="AI996" s="8">
        <v>0</v>
      </c>
      <c r="AJ996" s="8">
        <v>0</v>
      </c>
      <c r="AK996" s="8">
        <v>0</v>
      </c>
      <c r="AL996" s="8">
        <v>0</v>
      </c>
      <c r="AM996" s="8">
        <v>0</v>
      </c>
      <c r="AN996" s="8">
        <v>0</v>
      </c>
      <c r="AO996" s="8">
        <v>0</v>
      </c>
      <c r="AP996" s="8">
        <v>0</v>
      </c>
      <c r="AQ996" s="8">
        <v>0</v>
      </c>
      <c r="AR996" s="8">
        <v>0</v>
      </c>
      <c r="AS996" s="8">
        <v>0</v>
      </c>
      <c r="AT996" s="8">
        <v>0</v>
      </c>
      <c r="AU996" s="8">
        <v>0</v>
      </c>
      <c r="AV996" s="8">
        <v>0</v>
      </c>
      <c r="AW996" s="8">
        <v>0</v>
      </c>
    </row>
    <row r="997" spans="1:49" s="8" customFormat="1" ht="12" customHeight="1" x14ac:dyDescent="0.25"/>
    <row r="998" spans="1:49" s="8" customFormat="1" ht="12" customHeight="1" x14ac:dyDescent="0.25">
      <c r="A998" s="8" t="s">
        <v>178</v>
      </c>
    </row>
    <row r="999" spans="1:49" s="8" customFormat="1" ht="12" customHeight="1" x14ac:dyDescent="0.25">
      <c r="B999" s="40">
        <v>20</v>
      </c>
      <c r="C999" s="8" t="s">
        <v>179</v>
      </c>
      <c r="T999" s="8" t="s">
        <v>180</v>
      </c>
    </row>
    <row r="1000" spans="1:49" s="8" customFormat="1" ht="12" customHeight="1" x14ac:dyDescent="0.25">
      <c r="B1000" s="40">
        <v>25</v>
      </c>
      <c r="C1000" s="8" t="s">
        <v>181</v>
      </c>
      <c r="T1000" s="8" t="s">
        <v>182</v>
      </c>
    </row>
    <row r="1001" spans="1:49" s="8" customFormat="1" ht="12" customHeight="1" x14ac:dyDescent="0.25">
      <c r="B1001" s="40">
        <v>35</v>
      </c>
      <c r="C1001" s="8" t="s">
        <v>183</v>
      </c>
      <c r="T1001" s="8" t="s">
        <v>184</v>
      </c>
    </row>
    <row r="1002" spans="1:49" s="8" customFormat="1" ht="12" customHeight="1" x14ac:dyDescent="0.25">
      <c r="B1002" s="40">
        <v>10</v>
      </c>
      <c r="C1002" s="8" t="s">
        <v>185</v>
      </c>
      <c r="T1002" s="8" t="s">
        <v>186</v>
      </c>
    </row>
    <row r="1003" spans="1:49" s="8" customFormat="1" ht="12" customHeight="1" x14ac:dyDescent="0.25">
      <c r="B1003" s="40">
        <v>35</v>
      </c>
      <c r="C1003" s="8" t="s">
        <v>187</v>
      </c>
      <c r="T1003" s="8" t="s">
        <v>188</v>
      </c>
    </row>
    <row r="1004" spans="1:49" s="8" customFormat="1" ht="12" customHeight="1" x14ac:dyDescent="0.25">
      <c r="B1004" s="40">
        <v>0.1</v>
      </c>
      <c r="C1004" s="8" t="s">
        <v>189</v>
      </c>
      <c r="T1004" s="8" t="s">
        <v>190</v>
      </c>
    </row>
    <row r="1005" spans="1:49" s="8" customFormat="1" ht="12" customHeight="1" x14ac:dyDescent="0.25">
      <c r="B1005" s="39"/>
    </row>
    <row r="1006" spans="1:49" s="8" customFormat="1" ht="12" customHeight="1" x14ac:dyDescent="0.25">
      <c r="A1006" s="8" t="s">
        <v>191</v>
      </c>
      <c r="B1006" s="39"/>
    </row>
    <row r="1007" spans="1:49" s="8" customFormat="1" ht="12" customHeight="1" x14ac:dyDescent="0.25">
      <c r="A1007" s="8" t="s">
        <v>192</v>
      </c>
      <c r="B1007" s="39" t="s">
        <v>51</v>
      </c>
      <c r="C1007" s="39" t="s">
        <v>67</v>
      </c>
      <c r="D1007" s="39" t="s">
        <v>68</v>
      </c>
    </row>
    <row r="1008" spans="1:49" s="8" customFormat="1" ht="12" customHeight="1" x14ac:dyDescent="0.25">
      <c r="A1008" s="48" t="s">
        <v>49</v>
      </c>
      <c r="B1008" s="54">
        <v>0.11</v>
      </c>
      <c r="C1008" s="55">
        <v>0.13</v>
      </c>
      <c r="D1008" s="55">
        <v>0.16</v>
      </c>
    </row>
    <row r="1009" spans="1:4" s="8" customFormat="1" ht="12" customHeight="1" x14ac:dyDescent="0.25">
      <c r="A1009" s="48" t="s">
        <v>52</v>
      </c>
      <c r="B1009" s="54">
        <v>0.02</v>
      </c>
      <c r="C1009" s="55">
        <v>0.03</v>
      </c>
      <c r="D1009" s="55">
        <v>0.14000000000000001</v>
      </c>
    </row>
    <row r="1010" spans="1:4" s="8" customFormat="1" ht="12" customHeight="1" x14ac:dyDescent="0.25">
      <c r="A1010" s="48" t="s">
        <v>53</v>
      </c>
      <c r="B1010" s="54">
        <v>0.14000000000000001</v>
      </c>
      <c r="C1010" s="55">
        <v>0.04</v>
      </c>
      <c r="D1010" s="55">
        <v>0.09</v>
      </c>
    </row>
    <row r="1011" spans="1:4" s="8" customFormat="1" ht="12" customHeight="1" x14ac:dyDescent="0.25">
      <c r="A1011" s="48" t="s">
        <v>54</v>
      </c>
      <c r="B1011" s="54">
        <v>0.04</v>
      </c>
      <c r="C1011" s="55">
        <v>7.0000000000000007E-2</v>
      </c>
      <c r="D1011" s="55">
        <v>0.13</v>
      </c>
    </row>
    <row r="1012" spans="1:4" s="8" customFormat="1" ht="12" customHeight="1" x14ac:dyDescent="0.25">
      <c r="A1012" s="48" t="s">
        <v>55</v>
      </c>
      <c r="B1012" s="54">
        <v>0.02</v>
      </c>
      <c r="C1012" s="55">
        <v>0.01</v>
      </c>
      <c r="D1012" s="55">
        <v>0.02</v>
      </c>
    </row>
    <row r="1013" spans="1:4" s="8" customFormat="1" ht="12" customHeight="1" x14ac:dyDescent="0.25">
      <c r="A1013" s="48" t="s">
        <v>56</v>
      </c>
      <c r="B1013" s="54">
        <v>0.01</v>
      </c>
      <c r="C1013" s="55">
        <v>0.05</v>
      </c>
      <c r="D1013" s="55">
        <v>0.06</v>
      </c>
    </row>
    <row r="1014" spans="1:4" s="8" customFormat="1" ht="12" customHeight="1" x14ac:dyDescent="0.25">
      <c r="A1014" s="48" t="s">
        <v>57</v>
      </c>
      <c r="B1014" s="54">
        <v>0.01</v>
      </c>
      <c r="C1014" s="55">
        <v>0.01</v>
      </c>
      <c r="D1014" s="55">
        <v>0.05</v>
      </c>
    </row>
    <row r="1015" spans="1:4" s="8" customFormat="1" ht="12" customHeight="1" x14ac:dyDescent="0.25">
      <c r="A1015" s="48" t="s">
        <v>58</v>
      </c>
      <c r="B1015" s="54">
        <v>0.26</v>
      </c>
      <c r="C1015" s="55">
        <v>0.25</v>
      </c>
      <c r="D1015" s="55">
        <v>0.19</v>
      </c>
    </row>
    <row r="1016" spans="1:4" s="8" customFormat="1" ht="12" customHeight="1" x14ac:dyDescent="0.25">
      <c r="A1016" s="48" t="s">
        <v>59</v>
      </c>
      <c r="B1016" s="54">
        <v>0.2</v>
      </c>
      <c r="C1016" s="55">
        <v>0.18</v>
      </c>
      <c r="D1016" s="55">
        <v>0.17</v>
      </c>
    </row>
    <row r="1017" spans="1:4" s="8" customFormat="1" ht="12" customHeight="1" x14ac:dyDescent="0.25">
      <c r="A1017" s="48" t="s">
        <v>60</v>
      </c>
      <c r="B1017" s="54">
        <v>0.01</v>
      </c>
      <c r="C1017" s="55">
        <v>0.03</v>
      </c>
      <c r="D1017" s="55">
        <v>0.17</v>
      </c>
    </row>
    <row r="1018" spans="1:4" s="8" customFormat="1" ht="12" customHeight="1" x14ac:dyDescent="0.25">
      <c r="A1018" s="48" t="s">
        <v>61</v>
      </c>
      <c r="B1018" s="54">
        <v>0.03</v>
      </c>
      <c r="C1018" s="55">
        <v>0.05</v>
      </c>
      <c r="D1018" s="55">
        <v>0.11</v>
      </c>
    </row>
    <row r="1019" spans="1:4" s="8" customFormat="1" ht="12" customHeight="1" x14ac:dyDescent="0.25">
      <c r="A1019" s="48" t="s">
        <v>62</v>
      </c>
      <c r="B1019" s="54">
        <v>0.09</v>
      </c>
      <c r="C1019" s="55">
        <v>0.08</v>
      </c>
      <c r="D1019" s="55">
        <v>0.11</v>
      </c>
    </row>
    <row r="1020" spans="1:4" s="8" customFormat="1" ht="12" customHeight="1" x14ac:dyDescent="0.25">
      <c r="A1020" s="48" t="s">
        <v>63</v>
      </c>
      <c r="B1020" s="54">
        <v>0.1</v>
      </c>
      <c r="C1020" s="55">
        <v>0.06</v>
      </c>
      <c r="D1020" s="55">
        <v>0.12</v>
      </c>
    </row>
    <row r="1021" spans="1:4" s="8" customFormat="1" ht="12" customHeight="1" x14ac:dyDescent="0.25">
      <c r="A1021" s="48" t="s">
        <v>64</v>
      </c>
      <c r="B1021" s="54">
        <v>0.19</v>
      </c>
      <c r="C1021" s="55">
        <v>0.12</v>
      </c>
      <c r="D1021" s="55">
        <v>0.13</v>
      </c>
    </row>
    <row r="1022" spans="1:4" s="8" customFormat="1" ht="12" customHeight="1" x14ac:dyDescent="0.25">
      <c r="A1022" s="48" t="s">
        <v>65</v>
      </c>
      <c r="B1022" s="54">
        <v>0.05</v>
      </c>
      <c r="C1022" s="55">
        <v>7.0000000000000007E-2</v>
      </c>
      <c r="D1022" s="55">
        <v>0.11</v>
      </c>
    </row>
    <row r="1023" spans="1:4" s="8" customFormat="1" ht="12" customHeight="1" x14ac:dyDescent="0.25">
      <c r="A1023" s="48" t="s">
        <v>66</v>
      </c>
      <c r="B1023" s="54">
        <v>0.17</v>
      </c>
      <c r="C1023" s="55">
        <v>0.16</v>
      </c>
      <c r="D1023" s="55">
        <v>0.18</v>
      </c>
    </row>
    <row r="1024" spans="1:4" s="8" customFormat="1" ht="12" customHeight="1" x14ac:dyDescent="0.25">
      <c r="A1024" s="48"/>
      <c r="B1024" s="54"/>
    </row>
    <row r="1025" spans="1:59" s="8" customFormat="1" ht="12" customHeight="1" x14ac:dyDescent="0.25">
      <c r="B1025" s="55"/>
    </row>
    <row r="1026" spans="1:59" s="8" customFormat="1" ht="12" customHeight="1" x14ac:dyDescent="0.25">
      <c r="A1026" s="8" t="s">
        <v>193</v>
      </c>
    </row>
    <row r="1027" spans="1:59" s="8" customFormat="1" ht="12" customHeight="1" x14ac:dyDescent="0.25">
      <c r="A1027" s="8" t="s">
        <v>194</v>
      </c>
      <c r="C1027" s="8">
        <v>1</v>
      </c>
      <c r="D1027" s="8">
        <v>2</v>
      </c>
      <c r="E1027" s="8">
        <v>3</v>
      </c>
      <c r="F1027" s="8">
        <v>4</v>
      </c>
      <c r="G1027" s="8">
        <v>5</v>
      </c>
      <c r="H1027" s="8">
        <v>6</v>
      </c>
      <c r="I1027" s="8">
        <v>7</v>
      </c>
      <c r="J1027" s="8">
        <v>8</v>
      </c>
      <c r="K1027" s="8">
        <v>9</v>
      </c>
      <c r="L1027" s="8">
        <v>10</v>
      </c>
      <c r="M1027" s="8">
        <v>11</v>
      </c>
      <c r="N1027" s="8">
        <v>12</v>
      </c>
      <c r="O1027" s="8">
        <v>13</v>
      </c>
      <c r="P1027" s="8">
        <v>14</v>
      </c>
      <c r="Q1027" s="8">
        <v>15</v>
      </c>
      <c r="R1027" s="8">
        <v>16</v>
      </c>
      <c r="S1027" s="8">
        <v>17</v>
      </c>
      <c r="T1027" s="8">
        <v>18</v>
      </c>
      <c r="U1027" s="8">
        <v>19</v>
      </c>
      <c r="V1027" s="8">
        <v>20</v>
      </c>
      <c r="W1027" s="8">
        <v>21</v>
      </c>
      <c r="X1027" s="8">
        <v>22</v>
      </c>
      <c r="Y1027" s="8">
        <v>23</v>
      </c>
      <c r="Z1027" s="8">
        <v>24</v>
      </c>
      <c r="AA1027" s="8">
        <v>25</v>
      </c>
      <c r="AB1027" s="8">
        <v>26</v>
      </c>
      <c r="AC1027" s="8">
        <v>27</v>
      </c>
      <c r="AD1027" s="8">
        <v>28</v>
      </c>
      <c r="AE1027" s="8">
        <v>29</v>
      </c>
      <c r="AF1027" s="8">
        <v>30</v>
      </c>
      <c r="AG1027" s="8">
        <v>31</v>
      </c>
      <c r="AH1027" s="8">
        <v>32</v>
      </c>
      <c r="AI1027" s="8">
        <v>33</v>
      </c>
      <c r="AJ1027" s="8">
        <v>34</v>
      </c>
      <c r="AK1027" s="8">
        <v>35</v>
      </c>
      <c r="AL1027" s="8">
        <v>36</v>
      </c>
      <c r="AM1027" s="8">
        <v>37</v>
      </c>
      <c r="AN1027" s="8">
        <v>38</v>
      </c>
      <c r="AO1027" s="8">
        <v>39</v>
      </c>
      <c r="AP1027" s="8">
        <v>40</v>
      </c>
      <c r="AQ1027" s="8">
        <v>41</v>
      </c>
      <c r="AR1027" s="8">
        <v>42</v>
      </c>
      <c r="AS1027" s="8">
        <v>43</v>
      </c>
      <c r="AT1027" s="8">
        <v>44</v>
      </c>
      <c r="AU1027" s="8">
        <v>45</v>
      </c>
      <c r="AV1027" s="8">
        <v>46</v>
      </c>
      <c r="AW1027" s="8">
        <v>47</v>
      </c>
      <c r="AX1027" s="8">
        <v>48</v>
      </c>
    </row>
    <row r="1028" spans="1:59" s="8" customFormat="1" ht="12" customHeight="1" x14ac:dyDescent="0.25">
      <c r="A1028" s="8" t="s">
        <v>195</v>
      </c>
      <c r="B1028" s="8" t="s">
        <v>196</v>
      </c>
      <c r="C1028" s="8">
        <v>1</v>
      </c>
      <c r="D1028" s="8">
        <v>0.98279767940155083</v>
      </c>
      <c r="E1028" s="8">
        <v>0.98854715249632152</v>
      </c>
      <c r="F1028" s="8">
        <v>0.98825672941614029</v>
      </c>
      <c r="G1028" s="8">
        <v>0.98790898702252328</v>
      </c>
      <c r="H1028" s="8">
        <v>0.98749293430048957</v>
      </c>
      <c r="I1028" s="8">
        <v>0.98699561263176594</v>
      </c>
      <c r="J1028" s="8">
        <v>0.98640180433973157</v>
      </c>
      <c r="K1028" s="8">
        <v>0.98569372503196118</v>
      </c>
      <c r="L1028" s="8">
        <v>0.98485071237752309</v>
      </c>
      <c r="M1028" s="8">
        <v>0.98384893156082631</v>
      </c>
      <c r="N1028" s="8">
        <v>0.98266112778535264</v>
      </c>
      <c r="O1028" s="8">
        <v>0.98125646910839792</v>
      </c>
      <c r="P1028" s="8">
        <v>0.97960053843865447</v>
      </c>
      <c r="Q1028" s="8">
        <v>0.97765555086539302</v>
      </c>
      <c r="R1028" s="8">
        <v>0.97538088956375602</v>
      </c>
      <c r="S1028" s="8">
        <v>0.97273406654679917</v>
      </c>
      <c r="T1028" s="8">
        <v>0.9696722174936222</v>
      </c>
      <c r="U1028" s="8">
        <v>0.96615422440653909</v>
      </c>
      <c r="V1028" s="8">
        <v>0.96214351596814263</v>
      </c>
      <c r="W1028" s="8">
        <v>0.95761151385357568</v>
      </c>
      <c r="X1028" s="8">
        <v>0.95254156945978763</v>
      </c>
      <c r="Y1028" s="8">
        <v>0.94693307602594845</v>
      </c>
      <c r="Z1028" s="8">
        <v>0.9408052695807505</v>
      </c>
      <c r="AA1028" s="8">
        <v>0.93420009225057166</v>
      </c>
      <c r="AB1028" s="8">
        <v>0.92718344166594213</v>
      </c>
      <c r="AC1028" s="8">
        <v>0.91984422684906475</v>
      </c>
      <c r="AD1028" s="8">
        <v>0.91229092161552217</v>
      </c>
      <c r="AE1028" s="8">
        <v>0.90464572395058807</v>
      </c>
      <c r="AF1028" s="8">
        <v>0.89703690310501027</v>
      </c>
      <c r="AG1028" s="8">
        <v>0.88959031198034322</v>
      </c>
      <c r="AH1028" s="8">
        <v>0.88242123409454443</v>
      </c>
      <c r="AI1028" s="8">
        <v>0.87562765689841737</v>
      </c>
      <c r="AJ1028" s="8">
        <v>0.86928574305822881</v>
      </c>
      <c r="AK1028" s="8">
        <v>0.86344781438658735</v>
      </c>
      <c r="AL1028" s="8">
        <v>0.85814270686621386</v>
      </c>
      <c r="AM1028" s="8">
        <v>0.85337801356037146</v>
      </c>
      <c r="AN1028" s="8">
        <v>0.84914356056193308</v>
      </c>
      <c r="AO1028" s="8">
        <v>0.84541545316648081</v>
      </c>
      <c r="AP1028" s="8">
        <v>0.8421601377648259</v>
      </c>
      <c r="AQ1028" s="8">
        <v>0.83933808921309816</v>
      </c>
      <c r="AR1028" s="8">
        <v>0.83690690224985553</v>
      </c>
      <c r="AS1028" s="8">
        <v>0.83482370652021665</v>
      </c>
      <c r="AT1028" s="8">
        <v>0.83304692466369801</v>
      </c>
      <c r="AU1028" s="8">
        <v>0.83153745223009268</v>
      </c>
      <c r="AV1028" s="8">
        <v>0.83025936475455953</v>
      </c>
      <c r="AW1028" s="8">
        <v>0.82918026122644639</v>
      </c>
      <c r="AX1028" s="8">
        <v>0.82827134365579957</v>
      </c>
    </row>
    <row r="1029" spans="1:59" s="8" customFormat="1" ht="12" customHeight="1" x14ac:dyDescent="0.25">
      <c r="A1029" s="8" t="s">
        <v>195</v>
      </c>
      <c r="B1029" s="8" t="s">
        <v>197</v>
      </c>
      <c r="C1029" s="8">
        <v>1</v>
      </c>
      <c r="D1029" s="8">
        <v>0.98837410038765039</v>
      </c>
      <c r="E1029" s="8">
        <v>0.98957972083863843</v>
      </c>
      <c r="F1029" s="8">
        <v>0.98947131912092545</v>
      </c>
      <c r="G1029" s="8">
        <v>0.98933504916640269</v>
      </c>
      <c r="H1029" s="8">
        <v>0.98916379976507551</v>
      </c>
      <c r="I1029" s="8">
        <v>0.98894867600948344</v>
      </c>
      <c r="J1029" s="8">
        <v>0.98867856978850965</v>
      </c>
      <c r="K1029" s="8">
        <v>0.98833963725174157</v>
      </c>
      <c r="L1029" s="8">
        <v>0.98791466923020355</v>
      </c>
      <c r="M1029" s="8">
        <v>0.98738234236659916</v>
      </c>
      <c r="N1029" s="8">
        <v>0.98671634363365435</v>
      </c>
      <c r="O1029" s="8">
        <v>0.98588437098640691</v>
      </c>
      <c r="P1029" s="8">
        <v>0.98484703092183146</v>
      </c>
      <c r="Q1029" s="8">
        <v>0.98355668347398684</v>
      </c>
      <c r="R1029" s="8">
        <v>0.98195633125154058</v>
      </c>
      <c r="S1029" s="8">
        <v>0.97997871629875744</v>
      </c>
      <c r="T1029" s="8">
        <v>0.97754588008392063</v>
      </c>
      <c r="U1029" s="8">
        <v>0.97456955610007767</v>
      </c>
      <c r="V1029" s="8">
        <v>0.97095288892484943</v>
      </c>
      <c r="W1029" s="8">
        <v>0.96659407656393781</v>
      </c>
      <c r="X1029" s="8">
        <v>0.96139255504517707</v>
      </c>
      <c r="Y1029" s="8">
        <v>0.95525819492415442</v>
      </c>
      <c r="Z1029" s="8">
        <v>0.94812355079121258</v>
      </c>
      <c r="AA1029" s="8">
        <v>0.93995841834698224</v>
      </c>
      <c r="AB1029" s="8">
        <v>0.93078484535647177</v>
      </c>
      <c r="AC1029" s="8">
        <v>0.92068956493538578</v>
      </c>
      <c r="AD1029" s="8">
        <v>0.90983007966915652</v>
      </c>
      <c r="AE1029" s="8">
        <v>0.89843095302079701</v>
      </c>
      <c r="AF1029" s="8">
        <v>0.88676865964654106</v>
      </c>
      <c r="AG1029" s="8">
        <v>0.87514635307508148</v>
      </c>
      <c r="AH1029" s="8">
        <v>0.86386307562913589</v>
      </c>
      <c r="AI1029" s="8">
        <v>0.85318384067938757</v>
      </c>
      <c r="AJ1029" s="8">
        <v>0.84331671156956023</v>
      </c>
      <c r="AK1029" s="8">
        <v>0.83440064118279611</v>
      </c>
      <c r="AL1029" s="8">
        <v>0.82650457605965832</v>
      </c>
      <c r="AM1029" s="8">
        <v>0.81963556649455116</v>
      </c>
      <c r="AN1029" s="8">
        <v>0.813752219756256</v>
      </c>
      <c r="AO1029" s="8">
        <v>0.80877983999940684</v>
      </c>
      <c r="AP1029" s="8">
        <v>0.80462451297999737</v>
      </c>
      <c r="AQ1029" s="8">
        <v>0.80118459254342678</v>
      </c>
      <c r="AR1029" s="8">
        <v>0.79835908416468881</v>
      </c>
      <c r="AS1029" s="8">
        <v>0.79605311096092912</v>
      </c>
      <c r="AT1029" s="8">
        <v>0.79418099333993897</v>
      </c>
      <c r="AU1029" s="8">
        <v>0.79266756782636605</v>
      </c>
      <c r="AV1029" s="8">
        <v>0.79144831984980379</v>
      </c>
      <c r="AW1029" s="8">
        <v>0.79046879225493261</v>
      </c>
      <c r="AX1029" s="8">
        <v>0.78968360748256294</v>
      </c>
    </row>
    <row r="1030" spans="1:59" s="8" customFormat="1" ht="12" customHeight="1" x14ac:dyDescent="0.25">
      <c r="A1030" s="8" t="s">
        <v>195</v>
      </c>
      <c r="B1030" s="8" t="s">
        <v>198</v>
      </c>
      <c r="C1030" s="8">
        <v>1</v>
      </c>
      <c r="D1030" s="8">
        <v>0.96927078575435899</v>
      </c>
      <c r="E1030" s="8">
        <v>0.98701290616545889</v>
      </c>
      <c r="F1030" s="8">
        <v>0.98659292711983826</v>
      </c>
      <c r="G1030" s="8">
        <v>0.98611577935463501</v>
      </c>
      <c r="H1030" s="8">
        <v>0.98557424063696064</v>
      </c>
      <c r="I1030" s="8">
        <v>0.98496034157947776</v>
      </c>
      <c r="J1030" s="8">
        <v>0.98426533763736102</v>
      </c>
      <c r="K1030" s="8">
        <v>0.98347969648607736</v>
      </c>
      <c r="L1030" s="8">
        <v>0.98259310674668887</v>
      </c>
      <c r="M1030" s="8">
        <v>0.98159451515980878</v>
      </c>
      <c r="N1030" s="8">
        <v>0.98047220039549432</v>
      </c>
      <c r="O1030" s="8">
        <v>0.97921389258320157</v>
      </c>
      <c r="P1030" s="8">
        <v>0.97780694815412272</v>
      </c>
      <c r="Q1030" s="8">
        <v>0.97623858944549546</v>
      </c>
      <c r="R1030" s="8">
        <v>0.97449621740230918</v>
      </c>
      <c r="S1030" s="8">
        <v>0.97256780326849956</v>
      </c>
      <c r="T1030" s="8">
        <v>0.97044236103617676</v>
      </c>
      <c r="U1030" s="8">
        <v>0.96811049634647039</v>
      </c>
      <c r="V1030" s="8">
        <v>0.9655650194209856</v>
      </c>
      <c r="W1030" s="8">
        <v>0.96280159966999324</v>
      </c>
      <c r="X1030" s="8">
        <v>0.9598194285303675</v>
      </c>
      <c r="Y1030" s="8">
        <v>0.95662184601947498</v>
      </c>
      <c r="Z1030" s="8">
        <v>0.9532168771679399</v>
      </c>
      <c r="AA1030" s="8">
        <v>0.94961761902225394</v>
      </c>
      <c r="AB1030" s="8">
        <v>0.94584241946497327</v>
      </c>
      <c r="AC1030" s="8">
        <v>0.94191479744262863</v>
      </c>
      <c r="AD1030" s="8">
        <v>0.93786307107578604</v>
      </c>
      <c r="AE1030" s="8">
        <v>0.93371968479394885</v>
      </c>
      <c r="AF1030" s="8">
        <v>0.92952025656754211</v>
      </c>
      <c r="AG1030" s="8">
        <v>0.92530239739902953</v>
      </c>
      <c r="AH1030" s="8">
        <v>0.92110438248899862</v>
      </c>
      <c r="AI1030" s="8">
        <v>0.91696377208650548</v>
      </c>
      <c r="AJ1030" s="8">
        <v>0.91291608648190159</v>
      </c>
      <c r="AK1030" s="8">
        <v>0.90899363266383038</v>
      </c>
      <c r="AL1030" s="8">
        <v>0.90522456117421246</v>
      </c>
      <c r="AM1030" s="8">
        <v>0.9016322042084548</v>
      </c>
      <c r="AN1030" s="8">
        <v>0.89823471487479856</v>
      </c>
      <c r="AO1030" s="8">
        <v>0.89504499772719504</v>
      </c>
      <c r="AP1030" s="8">
        <v>0.89207089627204827</v>
      </c>
      <c r="AQ1030" s="8">
        <v>0.88931558657824794</v>
      </c>
      <c r="AR1030" s="8">
        <v>0.88677811808733009</v>
      </c>
      <c r="AS1030" s="8">
        <v>0.88445404242270165</v>
      </c>
      <c r="AT1030" s="8">
        <v>0.88233607665121383</v>
      </c>
      <c r="AU1030" s="8">
        <v>0.88041475687411497</v>
      </c>
      <c r="AV1030" s="8">
        <v>0.8786790491197749</v>
      </c>
      <c r="AW1030" s="8">
        <v>0.87711689557845729</v>
      </c>
      <c r="AX1030" s="8">
        <v>0.87571568409364631</v>
      </c>
    </row>
    <row r="1031" spans="1:59" s="8" customFormat="1" ht="12" customHeight="1" x14ac:dyDescent="0.25">
      <c r="A1031" s="8" t="s">
        <v>199</v>
      </c>
      <c r="B1031" s="8" t="s">
        <v>196</v>
      </c>
      <c r="C1031" s="8">
        <v>1</v>
      </c>
      <c r="D1031" s="8">
        <v>1</v>
      </c>
      <c r="E1031" s="8">
        <v>1</v>
      </c>
      <c r="F1031" s="8">
        <v>1</v>
      </c>
      <c r="G1031" s="8">
        <v>1</v>
      </c>
      <c r="H1031" s="8">
        <v>1</v>
      </c>
      <c r="I1031" s="8">
        <v>1</v>
      </c>
      <c r="J1031" s="8">
        <v>1</v>
      </c>
      <c r="K1031" s="8">
        <v>1</v>
      </c>
      <c r="L1031" s="8">
        <v>1</v>
      </c>
      <c r="M1031" s="8">
        <v>1</v>
      </c>
      <c r="N1031" s="8">
        <v>1</v>
      </c>
      <c r="O1031" s="8">
        <v>1</v>
      </c>
      <c r="P1031" s="8">
        <v>1</v>
      </c>
      <c r="Q1031" s="8">
        <v>1</v>
      </c>
      <c r="R1031" s="8">
        <v>1</v>
      </c>
      <c r="S1031" s="8">
        <v>1</v>
      </c>
      <c r="T1031" s="8">
        <v>1</v>
      </c>
      <c r="U1031" s="8">
        <v>1</v>
      </c>
      <c r="V1031" s="8">
        <v>0.99032751795104779</v>
      </c>
      <c r="W1031" s="8">
        <v>0.98663004457641135</v>
      </c>
      <c r="X1031" s="8">
        <v>0.98236862870549801</v>
      </c>
      <c r="Y1031" s="8">
        <v>0.9775410138368883</v>
      </c>
      <c r="Z1031" s="8">
        <v>0.97216544523344217</v>
      </c>
      <c r="AA1031" s="8">
        <v>0.96628373178240956</v>
      </c>
      <c r="AB1031" s="8">
        <v>0.95996265425009153</v>
      </c>
      <c r="AC1031" s="8">
        <v>0.95329310782539434</v>
      </c>
      <c r="AD1031" s="8">
        <v>0.94638664292842545</v>
      </c>
      <c r="AE1031" s="8">
        <v>0.9393694992133379</v>
      </c>
      <c r="AF1031" s="8">
        <v>0.93237472050005599</v>
      </c>
      <c r="AG1031" s="8">
        <v>0.92553335488863986</v>
      </c>
      <c r="AH1031" s="8">
        <v>0.91896595187017693</v>
      </c>
      <c r="AI1031" s="8">
        <v>0.91277549688804716</v>
      </c>
      <c r="AJ1031" s="8">
        <v>0.9070425985647983</v>
      </c>
      <c r="AK1031" s="8">
        <v>0.90182327280376906</v>
      </c>
      <c r="AL1031" s="8">
        <v>0.89714919354195088</v>
      </c>
      <c r="AM1031" s="8">
        <v>0.89302992126115643</v>
      </c>
      <c r="AN1031" s="8">
        <v>0.88945643666941865</v>
      </c>
      <c r="AO1031" s="8">
        <v>0.88640529332000728</v>
      </c>
      <c r="AP1031" s="8">
        <v>0.88384281125015551</v>
      </c>
      <c r="AQ1031" s="8">
        <v>0.88172890179961827</v>
      </c>
      <c r="AR1031" s="8">
        <v>0.88002028812333288</v>
      </c>
      <c r="AS1031" s="8">
        <v>0.87867303251925843</v>
      </c>
      <c r="AT1031" s="8">
        <v>0.87764438628710806</v>
      </c>
      <c r="AU1031" s="8">
        <v>0.87689404053355235</v>
      </c>
      <c r="AV1031" s="8">
        <v>0.87638488501870171</v>
      </c>
      <c r="AW1031" s="8">
        <v>0.87608338711400302</v>
      </c>
      <c r="AX1031" s="8">
        <v>0.8759596937450812</v>
      </c>
    </row>
    <row r="1032" spans="1:59" s="8" customFormat="1" ht="12" customHeight="1" x14ac:dyDescent="0.25">
      <c r="A1032" s="8" t="s">
        <v>199</v>
      </c>
      <c r="B1032" s="8" t="s">
        <v>197</v>
      </c>
      <c r="C1032" s="8">
        <v>1</v>
      </c>
      <c r="D1032" s="8">
        <v>1</v>
      </c>
      <c r="E1032" s="8">
        <v>1</v>
      </c>
      <c r="F1032" s="8">
        <v>1</v>
      </c>
      <c r="G1032" s="8">
        <v>1</v>
      </c>
      <c r="H1032" s="8">
        <v>1</v>
      </c>
      <c r="I1032" s="8">
        <v>1</v>
      </c>
      <c r="J1032" s="8">
        <v>1</v>
      </c>
      <c r="K1032" s="8">
        <v>1</v>
      </c>
      <c r="L1032" s="8">
        <v>1</v>
      </c>
      <c r="M1032" s="8">
        <v>1</v>
      </c>
      <c r="N1032" s="8">
        <v>1</v>
      </c>
      <c r="O1032" s="8">
        <v>1</v>
      </c>
      <c r="P1032" s="8">
        <v>1</v>
      </c>
      <c r="Q1032" s="8">
        <v>1</v>
      </c>
      <c r="R1032" s="8">
        <v>1</v>
      </c>
      <c r="S1032" s="8">
        <v>1</v>
      </c>
      <c r="T1032" s="8">
        <v>1</v>
      </c>
      <c r="U1032" s="8">
        <v>1</v>
      </c>
      <c r="V1032" s="8">
        <v>0.99939494324689038</v>
      </c>
      <c r="W1032" s="8">
        <v>0.99588480615678443</v>
      </c>
      <c r="X1032" s="8">
        <v>0.99149676636477346</v>
      </c>
      <c r="Y1032" s="8">
        <v>0.98613522748735949</v>
      </c>
      <c r="Z1032" s="8">
        <v>0.97972766915091958</v>
      </c>
      <c r="AA1032" s="8">
        <v>0.9722398185730402</v>
      </c>
      <c r="AB1032" s="8">
        <v>0.96369138029331658</v>
      </c>
      <c r="AC1032" s="8">
        <v>0.95416918547849072</v>
      </c>
      <c r="AD1032" s="8">
        <v>0.94383383012143807</v>
      </c>
      <c r="AE1032" s="8">
        <v>0.93291618152058531</v>
      </c>
      <c r="AF1032" s="8">
        <v>0.9217019704811017</v>
      </c>
      <c r="AG1032" s="8">
        <v>0.91050580168417583</v>
      </c>
      <c r="AH1032" s="8">
        <v>0.899639223205696</v>
      </c>
      <c r="AI1032" s="8">
        <v>0.88937951876881616</v>
      </c>
      <c r="AJ1032" s="8">
        <v>0.87994561924379355</v>
      </c>
      <c r="AK1032" s="8">
        <v>0.87148511412425378</v>
      </c>
      <c r="AL1032" s="8">
        <v>0.86407296588055182</v>
      </c>
      <c r="AM1032" s="8">
        <v>0.8577196433215708</v>
      </c>
      <c r="AN1032" s="8">
        <v>0.85238490089619945</v>
      </c>
      <c r="AO1032" s="8">
        <v>0.84799340799937817</v>
      </c>
      <c r="AP1032" s="8">
        <v>0.8444493626123406</v>
      </c>
      <c r="AQ1032" s="8">
        <v>0.84164846085370093</v>
      </c>
      <c r="AR1032" s="8">
        <v>0.83948667334893023</v>
      </c>
      <c r="AS1032" s="8">
        <v>0.83786600163766489</v>
      </c>
      <c r="AT1032" s="8">
        <v>0.83669775358945087</v>
      </c>
      <c r="AU1032" s="8">
        <v>0.83590398061689508</v>
      </c>
      <c r="AV1032" s="8">
        <v>0.83541767095257058</v>
      </c>
      <c r="AW1032" s="8">
        <v>0.83518217848349441</v>
      </c>
      <c r="AX1032" s="8">
        <v>0.83515023942853661</v>
      </c>
    </row>
    <row r="1033" spans="1:59" s="8" customFormat="1" ht="12" customHeight="1" x14ac:dyDescent="0.25">
      <c r="A1033" s="8" t="s">
        <v>199</v>
      </c>
      <c r="B1033" s="8" t="s">
        <v>198</v>
      </c>
      <c r="C1033" s="8">
        <v>1</v>
      </c>
      <c r="D1033" s="8">
        <v>1</v>
      </c>
      <c r="E1033" s="8">
        <v>1</v>
      </c>
      <c r="F1033" s="8">
        <v>1</v>
      </c>
      <c r="G1033" s="8">
        <v>1</v>
      </c>
      <c r="H1033" s="8">
        <v>1</v>
      </c>
      <c r="I1033" s="8">
        <v>1</v>
      </c>
      <c r="J1033" s="8">
        <v>1</v>
      </c>
      <c r="K1033" s="8">
        <v>1</v>
      </c>
      <c r="L1033" s="8">
        <v>1</v>
      </c>
      <c r="M1033" s="8">
        <v>1</v>
      </c>
      <c r="N1033" s="8">
        <v>1</v>
      </c>
      <c r="O1033" s="8">
        <v>1</v>
      </c>
      <c r="P1033" s="8">
        <v>1</v>
      </c>
      <c r="Q1033" s="8">
        <v>1</v>
      </c>
      <c r="R1033" s="8">
        <v>1</v>
      </c>
      <c r="S1033" s="8">
        <v>1</v>
      </c>
      <c r="T1033" s="8">
        <v>1</v>
      </c>
      <c r="U1033" s="8">
        <v>1</v>
      </c>
      <c r="V1033" s="8">
        <v>0.99384924726261037</v>
      </c>
      <c r="W1033" s="8">
        <v>0.99197740572059911</v>
      </c>
      <c r="X1033" s="8">
        <v>0.98987438033283348</v>
      </c>
      <c r="Y1033" s="8">
        <v>0.9875429561938418</v>
      </c>
      <c r="Z1033" s="8">
        <v>0.98499077307353788</v>
      </c>
      <c r="AA1033" s="8">
        <v>0.9822307493725132</v>
      </c>
      <c r="AB1033" s="8">
        <v>0.97928129288040155</v>
      </c>
      <c r="AC1033" s="8">
        <v>0.97616624462236057</v>
      </c>
      <c r="AD1033" s="8">
        <v>0.97291451918669924</v>
      </c>
      <c r="AE1033" s="8">
        <v>0.96955943027088831</v>
      </c>
      <c r="AF1033" s="8">
        <v>0.96613772122020281</v>
      </c>
      <c r="AG1033" s="8">
        <v>0.96268835284949539</v>
      </c>
      <c r="AH1033" s="8">
        <v>0.9592511296425833</v>
      </c>
      <c r="AI1033" s="8">
        <v>0.95586526544775119</v>
      </c>
      <c r="AJ1033" s="8">
        <v>0.95256799730889319</v>
      </c>
      <c r="AK1033" s="8">
        <v>0.94939334967111177</v>
      </c>
      <c r="AL1033" s="8">
        <v>0.94637113213667667</v>
      </c>
      <c r="AM1033" s="8">
        <v>0.94352622581814061</v>
      </c>
      <c r="AN1033" s="8">
        <v>0.94087818113653132</v>
      </c>
      <c r="AO1033" s="8">
        <v>0.93844111882911962</v>
      </c>
      <c r="AP1033" s="8">
        <v>0.93622390022894764</v>
      </c>
      <c r="AQ1033" s="8">
        <v>0.93423051519331102</v>
      </c>
      <c r="AR1033" s="8">
        <v>0.93246062720091971</v>
      </c>
      <c r="AS1033" s="8">
        <v>0.93091021434793442</v>
      </c>
      <c r="AT1033" s="8">
        <v>0.92957225045173331</v>
      </c>
      <c r="AU1033" s="8">
        <v>0.92843737997633946</v>
      </c>
      <c r="AV1033" s="8">
        <v>0.92749455184865126</v>
      </c>
      <c r="AW1033" s="8">
        <v>0.92673158866168315</v>
      </c>
      <c r="AX1033" s="8">
        <v>0.92613567802631958</v>
      </c>
    </row>
    <row r="1034" spans="1:59" s="8" customFormat="1" ht="12" customHeight="1" x14ac:dyDescent="0.25">
      <c r="A1034" s="8" t="s">
        <v>200</v>
      </c>
    </row>
    <row r="1035" spans="1:59" s="8" customFormat="1" ht="12" customHeight="1" x14ac:dyDescent="0.25">
      <c r="A1035" s="8" t="s">
        <v>201</v>
      </c>
    </row>
    <row r="1036" spans="1:59" s="8" customFormat="1" ht="12" customHeight="1" x14ac:dyDescent="0.25"/>
    <row r="1037" spans="1:59" s="29" customFormat="1" ht="12" customHeight="1" thickBot="1" x14ac:dyDescent="0.3">
      <c r="A1037" s="29" t="s">
        <v>202</v>
      </c>
    </row>
    <row r="1038" spans="1:59" s="8" customFormat="1" ht="12" customHeight="1" thickTop="1" x14ac:dyDescent="0.25">
      <c r="A1038" s="2" t="s">
        <v>203</v>
      </c>
    </row>
    <row r="1039" spans="1:59" s="8" customFormat="1" ht="12" customHeight="1" x14ac:dyDescent="0.25">
      <c r="A1039" s="8" t="s">
        <v>204</v>
      </c>
      <c r="L1039" s="39"/>
      <c r="M1039" s="39"/>
      <c r="AC1039" s="40" t="s">
        <v>205</v>
      </c>
      <c r="AD1039" s="8" t="s">
        <v>206</v>
      </c>
    </row>
    <row r="1040" spans="1:59" s="8" customFormat="1" ht="12" customHeight="1" x14ac:dyDescent="0.25">
      <c r="D1040" s="8">
        <v>1995</v>
      </c>
      <c r="E1040" s="8">
        <v>1996</v>
      </c>
      <c r="F1040" s="8">
        <v>1997</v>
      </c>
      <c r="G1040" s="8">
        <v>1998</v>
      </c>
      <c r="H1040" s="8">
        <v>1999</v>
      </c>
      <c r="I1040" s="8">
        <v>2000</v>
      </c>
      <c r="J1040" s="8">
        <v>2001</v>
      </c>
      <c r="K1040" s="8">
        <v>2002</v>
      </c>
      <c r="L1040" s="39">
        <v>2003</v>
      </c>
      <c r="M1040" s="39">
        <v>2004</v>
      </c>
      <c r="N1040" s="8">
        <v>2005</v>
      </c>
      <c r="O1040" s="8">
        <v>2006</v>
      </c>
      <c r="P1040" s="8">
        <v>2007</v>
      </c>
      <c r="Q1040" s="8">
        <v>2008</v>
      </c>
      <c r="R1040" s="8">
        <v>2009</v>
      </c>
      <c r="S1040" s="8">
        <v>2010</v>
      </c>
      <c r="T1040" s="8">
        <v>2011</v>
      </c>
      <c r="U1040" s="8">
        <v>2012</v>
      </c>
      <c r="V1040" s="8">
        <v>2013</v>
      </c>
      <c r="W1040" s="8">
        <v>2014</v>
      </c>
      <c r="X1040" s="8">
        <v>2015</v>
      </c>
      <c r="Y1040" s="8">
        <v>2016</v>
      </c>
      <c r="Z1040" s="8">
        <v>2017</v>
      </c>
      <c r="AA1040" s="39">
        <v>2018</v>
      </c>
      <c r="AB1040" s="39">
        <v>2019</v>
      </c>
      <c r="AC1040" s="40">
        <v>2020</v>
      </c>
      <c r="AD1040" s="8">
        <v>2021</v>
      </c>
      <c r="AE1040" s="8">
        <v>2022</v>
      </c>
      <c r="AF1040" s="8">
        <v>2023</v>
      </c>
      <c r="AG1040" s="8">
        <v>2024</v>
      </c>
      <c r="AH1040" s="8">
        <v>2025</v>
      </c>
      <c r="AI1040" s="8">
        <v>2026</v>
      </c>
      <c r="AJ1040" s="8">
        <v>2027</v>
      </c>
      <c r="AK1040" s="8">
        <v>2028</v>
      </c>
      <c r="AL1040" s="8">
        <v>2029</v>
      </c>
      <c r="AM1040" s="8">
        <v>2030</v>
      </c>
      <c r="AN1040" s="8">
        <v>2031</v>
      </c>
      <c r="AO1040" s="8">
        <v>2032</v>
      </c>
      <c r="AP1040" s="8">
        <v>2033</v>
      </c>
      <c r="AQ1040" s="8">
        <v>2034</v>
      </c>
      <c r="AR1040" s="8">
        <v>2035</v>
      </c>
      <c r="AS1040" s="8">
        <v>2036</v>
      </c>
      <c r="AT1040" s="8">
        <v>2037</v>
      </c>
      <c r="AU1040" s="8">
        <v>2038</v>
      </c>
      <c r="AV1040" s="8">
        <v>2039</v>
      </c>
      <c r="AW1040" s="8">
        <v>2040</v>
      </c>
      <c r="AX1040" s="8">
        <v>2041</v>
      </c>
      <c r="AY1040" s="8">
        <v>2042</v>
      </c>
      <c r="AZ1040" s="8">
        <v>2043</v>
      </c>
      <c r="BA1040" s="8">
        <v>2044</v>
      </c>
      <c r="BB1040" s="8">
        <v>2045</v>
      </c>
      <c r="BC1040" s="8">
        <v>2046</v>
      </c>
      <c r="BD1040" s="8">
        <v>2047</v>
      </c>
      <c r="BE1040" s="8">
        <v>2048</v>
      </c>
      <c r="BF1040" s="8">
        <v>2049</v>
      </c>
      <c r="BG1040" s="8">
        <v>2050</v>
      </c>
    </row>
    <row r="1041" spans="1:59" s="8" customFormat="1" ht="12" customHeight="1" x14ac:dyDescent="0.25">
      <c r="A1041" s="8" t="s">
        <v>51</v>
      </c>
      <c r="D1041" s="8">
        <v>0.18427647775939715</v>
      </c>
      <c r="E1041" s="8">
        <v>0.18732485760388184</v>
      </c>
      <c r="F1041" s="8">
        <v>0.18723051559805218</v>
      </c>
      <c r="G1041" s="8">
        <v>0.18759701585188532</v>
      </c>
      <c r="H1041" s="8">
        <v>0.18725062123778483</v>
      </c>
      <c r="I1041" s="8">
        <v>0.18645453411355509</v>
      </c>
      <c r="J1041" s="8">
        <v>0.18837184526196826</v>
      </c>
      <c r="K1041" s="8">
        <v>0.18684409059354098</v>
      </c>
      <c r="L1041" s="39">
        <v>0.18710093698865951</v>
      </c>
      <c r="M1041" s="39">
        <v>0.18981148701012032</v>
      </c>
      <c r="N1041" s="8">
        <v>0.19089288084134673</v>
      </c>
      <c r="O1041" s="8">
        <v>0.19137621656666398</v>
      </c>
      <c r="P1041" s="8">
        <v>0.19144750897917526</v>
      </c>
      <c r="Q1041" s="8">
        <v>0.19216073023056646</v>
      </c>
      <c r="R1041" s="8">
        <v>0.19321929435886689</v>
      </c>
      <c r="S1041" s="8">
        <v>0.19362945480443058</v>
      </c>
      <c r="T1041" s="8">
        <v>0.19412297538485798</v>
      </c>
      <c r="U1041" s="8">
        <v>0.19489686087828315</v>
      </c>
      <c r="V1041" s="8">
        <v>0.19634597014021204</v>
      </c>
      <c r="W1041" s="8">
        <v>0.19783023247191528</v>
      </c>
      <c r="X1041" s="8">
        <v>0.20069959033550855</v>
      </c>
      <c r="Y1041" s="8">
        <v>0.20370250107899768</v>
      </c>
      <c r="Z1041" s="8">
        <v>0.20702506648578364</v>
      </c>
      <c r="AA1041" s="39">
        <v>0.21190474294961797</v>
      </c>
      <c r="AB1041" s="39">
        <v>0.21656781116594853</v>
      </c>
      <c r="AC1041" s="40">
        <v>0.22032219848847742</v>
      </c>
      <c r="AD1041" s="8">
        <f>AVERAGE(AB1041:AC1041)</f>
        <v>0.21844500482721296</v>
      </c>
      <c r="AE1041" s="8">
        <f t="shared" ref="AE1041:BG1041" si="103">AD1041</f>
        <v>0.21844500482721296</v>
      </c>
      <c r="AF1041" s="8">
        <f t="shared" si="103"/>
        <v>0.21844500482721296</v>
      </c>
      <c r="AG1041" s="8">
        <f t="shared" si="103"/>
        <v>0.21844500482721296</v>
      </c>
      <c r="AH1041" s="8">
        <f t="shared" si="103"/>
        <v>0.21844500482721296</v>
      </c>
      <c r="AI1041" s="8">
        <f t="shared" si="103"/>
        <v>0.21844500482721296</v>
      </c>
      <c r="AJ1041" s="8">
        <f t="shared" si="103"/>
        <v>0.21844500482721296</v>
      </c>
      <c r="AK1041" s="8">
        <f t="shared" si="103"/>
        <v>0.21844500482721296</v>
      </c>
      <c r="AL1041" s="8">
        <f t="shared" si="103"/>
        <v>0.21844500482721296</v>
      </c>
      <c r="AM1041" s="8">
        <f t="shared" si="103"/>
        <v>0.21844500482721296</v>
      </c>
      <c r="AN1041" s="8">
        <f t="shared" si="103"/>
        <v>0.21844500482721296</v>
      </c>
      <c r="AO1041" s="8">
        <f t="shared" si="103"/>
        <v>0.21844500482721296</v>
      </c>
      <c r="AP1041" s="8">
        <f t="shared" si="103"/>
        <v>0.21844500482721296</v>
      </c>
      <c r="AQ1041" s="8">
        <f t="shared" si="103"/>
        <v>0.21844500482721296</v>
      </c>
      <c r="AR1041" s="8">
        <f t="shared" si="103"/>
        <v>0.21844500482721296</v>
      </c>
      <c r="AS1041" s="8">
        <f t="shared" si="103"/>
        <v>0.21844500482721296</v>
      </c>
      <c r="AT1041" s="8">
        <f t="shared" si="103"/>
        <v>0.21844500482721296</v>
      </c>
      <c r="AU1041" s="8">
        <f t="shared" si="103"/>
        <v>0.21844500482721296</v>
      </c>
      <c r="AV1041" s="8">
        <f t="shared" si="103"/>
        <v>0.21844500482721296</v>
      </c>
      <c r="AW1041" s="8">
        <f t="shared" si="103"/>
        <v>0.21844500482721296</v>
      </c>
      <c r="AX1041" s="8">
        <f t="shared" si="103"/>
        <v>0.21844500482721296</v>
      </c>
      <c r="AY1041" s="8">
        <f t="shared" si="103"/>
        <v>0.21844500482721296</v>
      </c>
      <c r="AZ1041" s="8">
        <f t="shared" si="103"/>
        <v>0.21844500482721296</v>
      </c>
      <c r="BA1041" s="8">
        <f t="shared" si="103"/>
        <v>0.21844500482721296</v>
      </c>
      <c r="BB1041" s="8">
        <f t="shared" si="103"/>
        <v>0.21844500482721296</v>
      </c>
      <c r="BC1041" s="8">
        <f t="shared" si="103"/>
        <v>0.21844500482721296</v>
      </c>
      <c r="BD1041" s="8">
        <f t="shared" si="103"/>
        <v>0.21844500482721296</v>
      </c>
      <c r="BE1041" s="8">
        <f t="shared" si="103"/>
        <v>0.21844500482721296</v>
      </c>
      <c r="BF1041" s="8">
        <f t="shared" si="103"/>
        <v>0.21844500482721296</v>
      </c>
      <c r="BG1041" s="8">
        <f t="shared" si="103"/>
        <v>0.21844500482721296</v>
      </c>
    </row>
    <row r="1042" spans="1:59" s="8" customFormat="1" ht="12" customHeight="1" x14ac:dyDescent="0.25">
      <c r="A1042" s="8" t="s">
        <v>67</v>
      </c>
      <c r="D1042" s="8">
        <v>0.1202729536319089</v>
      </c>
      <c r="E1042" s="8">
        <v>0.12115181919130372</v>
      </c>
      <c r="F1042" s="8">
        <v>0.11888310808426771</v>
      </c>
      <c r="G1042" s="8">
        <v>0.1154392203277614</v>
      </c>
      <c r="H1042" s="8">
        <v>0.113754383714334</v>
      </c>
      <c r="I1042" s="8">
        <v>0.11396924652292584</v>
      </c>
      <c r="J1042" s="8">
        <v>0.11064817563915411</v>
      </c>
      <c r="K1042" s="8">
        <v>0.10843068188713338</v>
      </c>
      <c r="L1042" s="39">
        <v>0.1080954380339125</v>
      </c>
      <c r="M1042" s="39">
        <v>0.10766955466681682</v>
      </c>
      <c r="N1042" s="8">
        <v>0.10881491277572088</v>
      </c>
      <c r="O1042" s="8">
        <v>0.10915691697797233</v>
      </c>
      <c r="P1042" s="8">
        <v>0.10915088607053425</v>
      </c>
      <c r="Q1042" s="8">
        <v>0.10941027069485774</v>
      </c>
      <c r="R1042" s="8">
        <v>0.10951327398396751</v>
      </c>
      <c r="S1042" s="8">
        <v>0.10750900289303658</v>
      </c>
      <c r="T1042" s="8">
        <v>0.10902373131714187</v>
      </c>
      <c r="U1042" s="8">
        <v>0.10627370936933483</v>
      </c>
      <c r="V1042" s="8">
        <v>0.10759012850334444</v>
      </c>
      <c r="W1042" s="8">
        <v>0.10910072175569679</v>
      </c>
      <c r="X1042" s="8">
        <v>0.10642005974112931</v>
      </c>
      <c r="Y1042" s="8">
        <v>0.10318991480954909</v>
      </c>
      <c r="Z1042" s="8">
        <v>0.10361431335806977</v>
      </c>
      <c r="AA1042" s="39">
        <v>9.8836313854217359E-2</v>
      </c>
      <c r="AB1042" s="39">
        <v>9.8560162304260707E-2</v>
      </c>
      <c r="AC1042" s="40">
        <v>6.5718982624522332E-2</v>
      </c>
      <c r="AD1042" s="8">
        <f>AVERAGE(AB1042:AC1042)</f>
        <v>8.2139572464391519E-2</v>
      </c>
      <c r="AE1042" s="8">
        <f t="shared" ref="AE1042:BG1042" si="104">AD1042</f>
        <v>8.2139572464391519E-2</v>
      </c>
      <c r="AF1042" s="8">
        <f t="shared" si="104"/>
        <v>8.2139572464391519E-2</v>
      </c>
      <c r="AG1042" s="8">
        <f t="shared" si="104"/>
        <v>8.2139572464391519E-2</v>
      </c>
      <c r="AH1042" s="8">
        <f t="shared" si="104"/>
        <v>8.2139572464391519E-2</v>
      </c>
      <c r="AI1042" s="8">
        <f t="shared" si="104"/>
        <v>8.2139572464391519E-2</v>
      </c>
      <c r="AJ1042" s="8">
        <f t="shared" si="104"/>
        <v>8.2139572464391519E-2</v>
      </c>
      <c r="AK1042" s="8">
        <f t="shared" si="104"/>
        <v>8.2139572464391519E-2</v>
      </c>
      <c r="AL1042" s="8">
        <f t="shared" si="104"/>
        <v>8.2139572464391519E-2</v>
      </c>
      <c r="AM1042" s="8">
        <f t="shared" si="104"/>
        <v>8.2139572464391519E-2</v>
      </c>
      <c r="AN1042" s="8">
        <f t="shared" si="104"/>
        <v>8.2139572464391519E-2</v>
      </c>
      <c r="AO1042" s="8">
        <f t="shared" si="104"/>
        <v>8.2139572464391519E-2</v>
      </c>
      <c r="AP1042" s="8">
        <f t="shared" si="104"/>
        <v>8.2139572464391519E-2</v>
      </c>
      <c r="AQ1042" s="8">
        <f t="shared" si="104"/>
        <v>8.2139572464391519E-2</v>
      </c>
      <c r="AR1042" s="8">
        <f t="shared" si="104"/>
        <v>8.2139572464391519E-2</v>
      </c>
      <c r="AS1042" s="8">
        <f t="shared" si="104"/>
        <v>8.2139572464391519E-2</v>
      </c>
      <c r="AT1042" s="8">
        <f t="shared" si="104"/>
        <v>8.2139572464391519E-2</v>
      </c>
      <c r="AU1042" s="8">
        <f t="shared" si="104"/>
        <v>8.2139572464391519E-2</v>
      </c>
      <c r="AV1042" s="8">
        <f t="shared" si="104"/>
        <v>8.2139572464391519E-2</v>
      </c>
      <c r="AW1042" s="8">
        <f t="shared" si="104"/>
        <v>8.2139572464391519E-2</v>
      </c>
      <c r="AX1042" s="8">
        <f t="shared" si="104"/>
        <v>8.2139572464391519E-2</v>
      </c>
      <c r="AY1042" s="8">
        <f t="shared" si="104"/>
        <v>8.2139572464391519E-2</v>
      </c>
      <c r="AZ1042" s="8">
        <f t="shared" si="104"/>
        <v>8.2139572464391519E-2</v>
      </c>
      <c r="BA1042" s="8">
        <f t="shared" si="104"/>
        <v>8.2139572464391519E-2</v>
      </c>
      <c r="BB1042" s="8">
        <f t="shared" si="104"/>
        <v>8.2139572464391519E-2</v>
      </c>
      <c r="BC1042" s="8">
        <f t="shared" si="104"/>
        <v>8.2139572464391519E-2</v>
      </c>
      <c r="BD1042" s="8">
        <f t="shared" si="104"/>
        <v>8.2139572464391519E-2</v>
      </c>
      <c r="BE1042" s="8">
        <f t="shared" si="104"/>
        <v>8.2139572464391519E-2</v>
      </c>
      <c r="BF1042" s="8">
        <f t="shared" si="104"/>
        <v>8.2139572464391519E-2</v>
      </c>
      <c r="BG1042" s="8">
        <f t="shared" si="104"/>
        <v>8.2139572464391519E-2</v>
      </c>
    </row>
    <row r="1043" spans="1:59" s="8" customFormat="1" ht="12" customHeight="1" x14ac:dyDescent="0.25">
      <c r="A1043" s="8" t="s">
        <v>68</v>
      </c>
      <c r="D1043" s="8">
        <v>0.28246674963139756</v>
      </c>
      <c r="E1043" s="8">
        <v>0.2796805944796622</v>
      </c>
      <c r="F1043" s="8">
        <v>0.28012260968878605</v>
      </c>
      <c r="G1043" s="8">
        <v>0.27493918728744565</v>
      </c>
      <c r="H1043" s="8">
        <v>0.26436941427689553</v>
      </c>
      <c r="I1043" s="8">
        <v>0.24181066715379676</v>
      </c>
      <c r="J1043" s="8">
        <v>0.2343846358118517</v>
      </c>
      <c r="K1043" s="8">
        <v>0.66049844426177262</v>
      </c>
      <c r="L1043" s="39">
        <v>0.19415890074589875</v>
      </c>
      <c r="M1043" s="39">
        <v>0.19044205954747831</v>
      </c>
      <c r="N1043" s="8">
        <v>0.19033119951132718</v>
      </c>
      <c r="O1043" s="8">
        <v>0.19090856396752307</v>
      </c>
      <c r="P1043" s="8">
        <v>0.19383334438648928</v>
      </c>
      <c r="Q1043" s="8">
        <v>0.20002935183930337</v>
      </c>
      <c r="R1043" s="8">
        <v>0.20475092765914821</v>
      </c>
      <c r="S1043" s="8">
        <v>0.20367676357248821</v>
      </c>
      <c r="T1043" s="8">
        <v>0.20389562999508057</v>
      </c>
      <c r="U1043" s="8">
        <v>0.20227197102752795</v>
      </c>
      <c r="V1043" s="8">
        <v>0.20139518456208166</v>
      </c>
      <c r="W1043" s="8">
        <v>0.20138419998392168</v>
      </c>
      <c r="X1043" s="8">
        <v>0.20690374468094613</v>
      </c>
      <c r="Y1043" s="8">
        <v>0.21212597104859626</v>
      </c>
      <c r="Z1043" s="8">
        <v>0.21628604250108885</v>
      </c>
      <c r="AA1043" s="39">
        <v>0.21587756984803957</v>
      </c>
      <c r="AB1043" s="39">
        <v>0.21488792226578415</v>
      </c>
      <c r="AC1043" s="40">
        <v>0.21128132459380086</v>
      </c>
      <c r="AD1043" s="8">
        <f>AVERAGE(AB1043:AC1043)</f>
        <v>0.21308462342979251</v>
      </c>
      <c r="AE1043" s="8">
        <f t="shared" ref="AE1043:BG1043" si="105">AD1043</f>
        <v>0.21308462342979251</v>
      </c>
      <c r="AF1043" s="8">
        <f t="shared" si="105"/>
        <v>0.21308462342979251</v>
      </c>
      <c r="AG1043" s="8">
        <f t="shared" si="105"/>
        <v>0.21308462342979251</v>
      </c>
      <c r="AH1043" s="8">
        <f t="shared" si="105"/>
        <v>0.21308462342979251</v>
      </c>
      <c r="AI1043" s="8">
        <f t="shared" si="105"/>
        <v>0.21308462342979251</v>
      </c>
      <c r="AJ1043" s="8">
        <f t="shared" si="105"/>
        <v>0.21308462342979251</v>
      </c>
      <c r="AK1043" s="8">
        <f t="shared" si="105"/>
        <v>0.21308462342979251</v>
      </c>
      <c r="AL1043" s="8">
        <f t="shared" si="105"/>
        <v>0.21308462342979251</v>
      </c>
      <c r="AM1043" s="8">
        <f t="shared" si="105"/>
        <v>0.21308462342979251</v>
      </c>
      <c r="AN1043" s="8">
        <f t="shared" si="105"/>
        <v>0.21308462342979251</v>
      </c>
      <c r="AO1043" s="8">
        <f t="shared" si="105"/>
        <v>0.21308462342979251</v>
      </c>
      <c r="AP1043" s="8">
        <f t="shared" si="105"/>
        <v>0.21308462342979251</v>
      </c>
      <c r="AQ1043" s="8">
        <f t="shared" si="105"/>
        <v>0.21308462342979251</v>
      </c>
      <c r="AR1043" s="8">
        <f t="shared" si="105"/>
        <v>0.21308462342979251</v>
      </c>
      <c r="AS1043" s="8">
        <f t="shared" si="105"/>
        <v>0.21308462342979251</v>
      </c>
      <c r="AT1043" s="8">
        <f t="shared" si="105"/>
        <v>0.21308462342979251</v>
      </c>
      <c r="AU1043" s="8">
        <f t="shared" si="105"/>
        <v>0.21308462342979251</v>
      </c>
      <c r="AV1043" s="8">
        <f t="shared" si="105"/>
        <v>0.21308462342979251</v>
      </c>
      <c r="AW1043" s="8">
        <f t="shared" si="105"/>
        <v>0.21308462342979251</v>
      </c>
      <c r="AX1043" s="8">
        <f t="shared" si="105"/>
        <v>0.21308462342979251</v>
      </c>
      <c r="AY1043" s="8">
        <f t="shared" si="105"/>
        <v>0.21308462342979251</v>
      </c>
      <c r="AZ1043" s="8">
        <f t="shared" si="105"/>
        <v>0.21308462342979251</v>
      </c>
      <c r="BA1043" s="8">
        <f t="shared" si="105"/>
        <v>0.21308462342979251</v>
      </c>
      <c r="BB1043" s="8">
        <f t="shared" si="105"/>
        <v>0.21308462342979251</v>
      </c>
      <c r="BC1043" s="8">
        <f t="shared" si="105"/>
        <v>0.21308462342979251</v>
      </c>
      <c r="BD1043" s="8">
        <f t="shared" si="105"/>
        <v>0.21308462342979251</v>
      </c>
      <c r="BE1043" s="8">
        <f t="shared" si="105"/>
        <v>0.21308462342979251</v>
      </c>
      <c r="BF1043" s="8">
        <f t="shared" si="105"/>
        <v>0.21308462342979251</v>
      </c>
      <c r="BG1043" s="8">
        <f t="shared" si="105"/>
        <v>0.21308462342979251</v>
      </c>
    </row>
    <row r="1044" spans="1:59" s="8" customFormat="1" ht="12" customHeight="1" x14ac:dyDescent="0.25">
      <c r="A1044" s="8" t="s">
        <v>207</v>
      </c>
      <c r="L1044" s="39"/>
      <c r="M1044" s="39"/>
      <c r="AA1044" s="39"/>
      <c r="AB1044" s="39"/>
      <c r="AC1044" s="40"/>
    </row>
    <row r="1045" spans="1:59" s="8" customFormat="1" ht="12" customHeight="1" x14ac:dyDescent="0.25">
      <c r="L1045" s="39"/>
      <c r="M1045" s="39"/>
    </row>
    <row r="1046" spans="1:59" s="8" customFormat="1" ht="12" customHeight="1" x14ac:dyDescent="0.25">
      <c r="A1046" s="8" t="s">
        <v>208</v>
      </c>
      <c r="B1046" s="8">
        <v>200</v>
      </c>
    </row>
    <row r="1047" spans="1:59" s="8" customFormat="1" ht="12" customHeight="1" x14ac:dyDescent="0.25">
      <c r="A1047" s="8" t="s">
        <v>209</v>
      </c>
    </row>
    <row r="1048" spans="1:59" s="8" customFormat="1" ht="12" customHeight="1" x14ac:dyDescent="0.25"/>
    <row r="1049" spans="1:59" s="8" customFormat="1" ht="12" customHeight="1" x14ac:dyDescent="0.25">
      <c r="A1049" s="2" t="s">
        <v>210</v>
      </c>
    </row>
    <row r="1050" spans="1:59" s="8" customFormat="1" ht="12" customHeight="1" x14ac:dyDescent="0.25">
      <c r="A1050" s="8" t="s">
        <v>211</v>
      </c>
      <c r="AC1050" s="40" t="s">
        <v>205</v>
      </c>
      <c r="AD1050" s="39" t="s">
        <v>206</v>
      </c>
      <c r="AH1050" s="25"/>
      <c r="AK1050" s="39"/>
    </row>
    <row r="1051" spans="1:59" s="8" customFormat="1" ht="12" customHeight="1" x14ac:dyDescent="0.25">
      <c r="D1051" s="8">
        <v>1995</v>
      </c>
      <c r="E1051" s="8">
        <v>1996</v>
      </c>
      <c r="F1051" s="8">
        <v>1997</v>
      </c>
      <c r="G1051" s="8">
        <v>1998</v>
      </c>
      <c r="H1051" s="8">
        <v>1999</v>
      </c>
      <c r="I1051" s="8">
        <v>2000</v>
      </c>
      <c r="J1051" s="8">
        <v>2001</v>
      </c>
      <c r="K1051" s="8">
        <v>2002</v>
      </c>
      <c r="L1051" s="8">
        <v>2003</v>
      </c>
      <c r="M1051" s="8">
        <v>2004</v>
      </c>
      <c r="N1051" s="8">
        <v>2005</v>
      </c>
      <c r="O1051" s="8">
        <v>2006</v>
      </c>
      <c r="P1051" s="8">
        <v>2007</v>
      </c>
      <c r="Q1051" s="8">
        <v>2008</v>
      </c>
      <c r="R1051" s="8">
        <v>2009</v>
      </c>
      <c r="S1051" s="8">
        <v>2010</v>
      </c>
      <c r="T1051" s="8">
        <v>2011</v>
      </c>
      <c r="U1051" s="8">
        <v>2012</v>
      </c>
      <c r="V1051" s="8">
        <v>2013</v>
      </c>
      <c r="W1051" s="8">
        <v>2014</v>
      </c>
      <c r="X1051" s="8">
        <v>2015</v>
      </c>
      <c r="Y1051" s="8">
        <v>2016</v>
      </c>
      <c r="Z1051" s="8">
        <v>2017</v>
      </c>
      <c r="AA1051" s="8">
        <v>2018</v>
      </c>
      <c r="AB1051" s="8">
        <v>2019</v>
      </c>
      <c r="AC1051" s="40">
        <v>2020</v>
      </c>
      <c r="AD1051" s="8">
        <v>2021</v>
      </c>
      <c r="AE1051" s="8">
        <v>2022</v>
      </c>
      <c r="AF1051" s="8">
        <v>2023</v>
      </c>
      <c r="AG1051" s="8">
        <v>2024</v>
      </c>
      <c r="AH1051" s="25">
        <v>2025</v>
      </c>
      <c r="AI1051" s="8">
        <v>2026</v>
      </c>
      <c r="AJ1051" s="8">
        <v>2027</v>
      </c>
      <c r="AK1051" s="39">
        <v>2028</v>
      </c>
      <c r="AL1051" s="8">
        <v>2029</v>
      </c>
      <c r="AM1051" s="8">
        <v>2030</v>
      </c>
      <c r="AN1051" s="8">
        <v>2031</v>
      </c>
      <c r="AO1051" s="8">
        <v>2032</v>
      </c>
      <c r="AP1051" s="8">
        <v>2033</v>
      </c>
      <c r="AQ1051" s="8">
        <v>2034</v>
      </c>
      <c r="AR1051" s="8">
        <v>2035</v>
      </c>
      <c r="AS1051" s="8">
        <v>2036</v>
      </c>
      <c r="AT1051" s="8">
        <v>2037</v>
      </c>
      <c r="AU1051" s="8">
        <v>2038</v>
      </c>
      <c r="AV1051" s="8">
        <v>2039</v>
      </c>
      <c r="AW1051" s="8">
        <v>2040</v>
      </c>
      <c r="AX1051" s="8">
        <v>2041</v>
      </c>
      <c r="AY1051" s="8">
        <v>2042</v>
      </c>
      <c r="AZ1051" s="8">
        <v>2043</v>
      </c>
      <c r="BA1051" s="8">
        <v>2044</v>
      </c>
      <c r="BB1051" s="8">
        <v>2045</v>
      </c>
      <c r="BC1051" s="8">
        <v>2046</v>
      </c>
      <c r="BD1051" s="8">
        <v>2047</v>
      </c>
      <c r="BE1051" s="8">
        <v>2048</v>
      </c>
      <c r="BF1051" s="8">
        <v>2049</v>
      </c>
      <c r="BG1051" s="8">
        <v>2050</v>
      </c>
    </row>
    <row r="1052" spans="1:59" s="8" customFormat="1" ht="12" customHeight="1" x14ac:dyDescent="0.25">
      <c r="A1052" s="8" t="s">
        <v>212</v>
      </c>
      <c r="D1052" s="8">
        <v>2.1471655426266056E-2</v>
      </c>
      <c r="E1052" s="8">
        <v>1.9285564446856845E-2</v>
      </c>
      <c r="F1052" s="8">
        <v>1.9046656517459962E-2</v>
      </c>
      <c r="G1052" s="8">
        <v>1.8370422933916084E-2</v>
      </c>
      <c r="H1052" s="8">
        <v>1.8077430588159825E-2</v>
      </c>
      <c r="I1052" s="8">
        <v>1.5099857352810478E-2</v>
      </c>
      <c r="J1052" s="8">
        <v>4.9531317862198776E-2</v>
      </c>
      <c r="K1052" s="8">
        <v>1.293647624321958E-2</v>
      </c>
      <c r="L1052" s="8">
        <v>1.4684114703522495E-2</v>
      </c>
      <c r="M1052" s="8">
        <v>1.507263865810736E-2</v>
      </c>
      <c r="N1052" s="8">
        <v>1.2799997191294193E-2</v>
      </c>
      <c r="O1052" s="8">
        <v>1.2136542169306111E-2</v>
      </c>
      <c r="P1052" s="8">
        <v>1.105511224771704E-2</v>
      </c>
      <c r="Q1052" s="8">
        <v>1.0409249841346075E-2</v>
      </c>
      <c r="R1052" s="8">
        <v>9.8182192539819774E-3</v>
      </c>
      <c r="S1052" s="8">
        <v>1.0714838166188434E-2</v>
      </c>
      <c r="T1052" s="8">
        <v>9.9385889895023984E-3</v>
      </c>
      <c r="U1052" s="8">
        <v>9.354155929531054E-3</v>
      </c>
      <c r="V1052" s="8">
        <v>9.0402463758649191E-3</v>
      </c>
      <c r="W1052" s="8">
        <v>8.8624728607508002E-3</v>
      </c>
      <c r="X1052" s="8">
        <v>8.7210521716024388E-3</v>
      </c>
      <c r="Y1052" s="8">
        <v>7.2359449771918164E-3</v>
      </c>
      <c r="Z1052" s="8">
        <v>6.88001200602686E-3</v>
      </c>
      <c r="AA1052" s="8">
        <v>6.1496098575535806E-3</v>
      </c>
      <c r="AB1052" s="8">
        <v>5.8517259588279765E-3</v>
      </c>
      <c r="AC1052" s="40">
        <v>1.5016915931443942E-2</v>
      </c>
      <c r="AD1052" s="8">
        <f t="shared" ref="AD1052:AG1054" si="106">($AB1052*AD$1060+$AC1052)/(1+AD$1060)</f>
        <v>1.1961852607238621E-2</v>
      </c>
      <c r="AE1052" s="8">
        <f t="shared" si="106"/>
        <v>8.9067892830332982E-3</v>
      </c>
      <c r="AF1052" s="8">
        <f t="shared" si="106"/>
        <v>7.1610388120588288E-3</v>
      </c>
      <c r="AG1052" s="8">
        <f t="shared" si="106"/>
        <v>6.2881635765715945E-3</v>
      </c>
      <c r="AH1052" s="25">
        <f t="shared" ref="AH1052:BG1052" si="107">AG1052</f>
        <v>6.2881635765715945E-3</v>
      </c>
      <c r="AI1052" s="8">
        <f t="shared" si="107"/>
        <v>6.2881635765715945E-3</v>
      </c>
      <c r="AJ1052" s="8">
        <f t="shared" si="107"/>
        <v>6.2881635765715945E-3</v>
      </c>
      <c r="AK1052" s="8">
        <f t="shared" si="107"/>
        <v>6.2881635765715945E-3</v>
      </c>
      <c r="AL1052" s="8">
        <f t="shared" si="107"/>
        <v>6.2881635765715945E-3</v>
      </c>
      <c r="AM1052" s="8">
        <f t="shared" si="107"/>
        <v>6.2881635765715945E-3</v>
      </c>
      <c r="AN1052" s="8">
        <f t="shared" si="107"/>
        <v>6.2881635765715945E-3</v>
      </c>
      <c r="AO1052" s="8">
        <f t="shared" si="107"/>
        <v>6.2881635765715945E-3</v>
      </c>
      <c r="AP1052" s="8">
        <f t="shared" si="107"/>
        <v>6.2881635765715945E-3</v>
      </c>
      <c r="AQ1052" s="8">
        <f t="shared" si="107"/>
        <v>6.2881635765715945E-3</v>
      </c>
      <c r="AR1052" s="8">
        <f t="shared" si="107"/>
        <v>6.2881635765715945E-3</v>
      </c>
      <c r="AS1052" s="8">
        <f t="shared" si="107"/>
        <v>6.2881635765715945E-3</v>
      </c>
      <c r="AT1052" s="8">
        <f t="shared" si="107"/>
        <v>6.2881635765715945E-3</v>
      </c>
      <c r="AU1052" s="8">
        <f t="shared" si="107"/>
        <v>6.2881635765715945E-3</v>
      </c>
      <c r="AV1052" s="8">
        <f t="shared" si="107"/>
        <v>6.2881635765715945E-3</v>
      </c>
      <c r="AW1052" s="8">
        <f t="shared" si="107"/>
        <v>6.2881635765715945E-3</v>
      </c>
      <c r="AX1052" s="8">
        <f t="shared" si="107"/>
        <v>6.2881635765715945E-3</v>
      </c>
      <c r="AY1052" s="8">
        <f t="shared" si="107"/>
        <v>6.2881635765715945E-3</v>
      </c>
      <c r="AZ1052" s="8">
        <f t="shared" si="107"/>
        <v>6.2881635765715945E-3</v>
      </c>
      <c r="BA1052" s="8">
        <f t="shared" si="107"/>
        <v>6.2881635765715945E-3</v>
      </c>
      <c r="BB1052" s="8">
        <f t="shared" si="107"/>
        <v>6.2881635765715945E-3</v>
      </c>
      <c r="BC1052" s="8">
        <f t="shared" si="107"/>
        <v>6.2881635765715945E-3</v>
      </c>
      <c r="BD1052" s="8">
        <f t="shared" si="107"/>
        <v>6.2881635765715945E-3</v>
      </c>
      <c r="BE1052" s="8">
        <f t="shared" si="107"/>
        <v>6.2881635765715945E-3</v>
      </c>
      <c r="BF1052" s="8">
        <f t="shared" si="107"/>
        <v>6.2881635765715945E-3</v>
      </c>
      <c r="BG1052" s="8">
        <f t="shared" si="107"/>
        <v>6.2881635765715945E-3</v>
      </c>
    </row>
    <row r="1053" spans="1:59" s="8" customFormat="1" ht="12" customHeight="1" x14ac:dyDescent="0.25">
      <c r="A1053" s="8" t="s">
        <v>213</v>
      </c>
      <c r="D1053" s="8">
        <v>0.15634185480986926</v>
      </c>
      <c r="E1053" s="8">
        <v>0.14807675102441203</v>
      </c>
      <c r="F1053" s="8">
        <v>0.15113067577609793</v>
      </c>
      <c r="G1053" s="8">
        <v>0.14613318713780094</v>
      </c>
      <c r="H1053" s="8">
        <v>0.14337278843574758</v>
      </c>
      <c r="I1053" s="8">
        <v>0.14993348576420101</v>
      </c>
      <c r="J1053" s="8">
        <v>0.1468107557891129</v>
      </c>
      <c r="K1053" s="8">
        <v>0.15505918001342628</v>
      </c>
      <c r="L1053" s="8">
        <v>0.15671071396426942</v>
      </c>
      <c r="M1053" s="8">
        <v>0.16608825234682256</v>
      </c>
      <c r="N1053" s="8">
        <v>0.15494481686142295</v>
      </c>
      <c r="O1053" s="8">
        <v>0.15319563713593345</v>
      </c>
      <c r="P1053" s="8">
        <v>0.14833956693876546</v>
      </c>
      <c r="Q1053" s="8">
        <v>0.14049338501201608</v>
      </c>
      <c r="R1053" s="8">
        <v>0.13438032300784128</v>
      </c>
      <c r="S1053" s="8">
        <v>0.15350794417798938</v>
      </c>
      <c r="T1053" s="8">
        <v>0.14754711308034088</v>
      </c>
      <c r="U1053" s="8">
        <v>0.18456289157842096</v>
      </c>
      <c r="V1053" s="8">
        <v>0.17931507413255648</v>
      </c>
      <c r="W1053" s="8">
        <v>0.18246413678159118</v>
      </c>
      <c r="X1053" s="8">
        <v>0.21026341774380652</v>
      </c>
      <c r="Y1053" s="8">
        <v>0.24361623797054383</v>
      </c>
      <c r="Z1053" s="8">
        <v>0.29214588286208876</v>
      </c>
      <c r="AA1053" s="8">
        <v>0.36740603123442095</v>
      </c>
      <c r="AB1053" s="8">
        <v>0.36916555882416024</v>
      </c>
      <c r="AC1053" s="40">
        <v>0.55262093078959751</v>
      </c>
      <c r="AD1053" s="8">
        <f t="shared" si="106"/>
        <v>0.49146914013445175</v>
      </c>
      <c r="AE1053" s="8">
        <f t="shared" si="106"/>
        <v>0.430317349479306</v>
      </c>
      <c r="AF1053" s="8">
        <f t="shared" si="106"/>
        <v>0.39537346910493698</v>
      </c>
      <c r="AG1053" s="8">
        <f t="shared" si="106"/>
        <v>0.37790152891775247</v>
      </c>
      <c r="AH1053" s="25">
        <f t="shared" ref="AH1053:BG1053" si="108">AG1053</f>
        <v>0.37790152891775247</v>
      </c>
      <c r="AI1053" s="8">
        <f t="shared" si="108"/>
        <v>0.37790152891775247</v>
      </c>
      <c r="AJ1053" s="8">
        <f t="shared" si="108"/>
        <v>0.37790152891775247</v>
      </c>
      <c r="AK1053" s="8">
        <f t="shared" si="108"/>
        <v>0.37790152891775247</v>
      </c>
      <c r="AL1053" s="8">
        <f t="shared" si="108"/>
        <v>0.37790152891775247</v>
      </c>
      <c r="AM1053" s="8">
        <f t="shared" si="108"/>
        <v>0.37790152891775247</v>
      </c>
      <c r="AN1053" s="8">
        <f t="shared" si="108"/>
        <v>0.37790152891775247</v>
      </c>
      <c r="AO1053" s="8">
        <f t="shared" si="108"/>
        <v>0.37790152891775247</v>
      </c>
      <c r="AP1053" s="8">
        <f t="shared" si="108"/>
        <v>0.37790152891775247</v>
      </c>
      <c r="AQ1053" s="8">
        <f t="shared" si="108"/>
        <v>0.37790152891775247</v>
      </c>
      <c r="AR1053" s="8">
        <f t="shared" si="108"/>
        <v>0.37790152891775247</v>
      </c>
      <c r="AS1053" s="8">
        <f t="shared" si="108"/>
        <v>0.37790152891775247</v>
      </c>
      <c r="AT1053" s="8">
        <f t="shared" si="108"/>
        <v>0.37790152891775247</v>
      </c>
      <c r="AU1053" s="8">
        <f t="shared" si="108"/>
        <v>0.37790152891775247</v>
      </c>
      <c r="AV1053" s="8">
        <f t="shared" si="108"/>
        <v>0.37790152891775247</v>
      </c>
      <c r="AW1053" s="8">
        <f t="shared" si="108"/>
        <v>0.37790152891775247</v>
      </c>
      <c r="AX1053" s="8">
        <f t="shared" si="108"/>
        <v>0.37790152891775247</v>
      </c>
      <c r="AY1053" s="8">
        <f t="shared" si="108"/>
        <v>0.37790152891775247</v>
      </c>
      <c r="AZ1053" s="8">
        <f t="shared" si="108"/>
        <v>0.37790152891775247</v>
      </c>
      <c r="BA1053" s="8">
        <f t="shared" si="108"/>
        <v>0.37790152891775247</v>
      </c>
      <c r="BB1053" s="8">
        <f t="shared" si="108"/>
        <v>0.37790152891775247</v>
      </c>
      <c r="BC1053" s="8">
        <f t="shared" si="108"/>
        <v>0.37790152891775247</v>
      </c>
      <c r="BD1053" s="8">
        <f t="shared" si="108"/>
        <v>0.37790152891775247</v>
      </c>
      <c r="BE1053" s="8">
        <f t="shared" si="108"/>
        <v>0.37790152891775247</v>
      </c>
      <c r="BF1053" s="8">
        <f t="shared" si="108"/>
        <v>0.37790152891775247</v>
      </c>
      <c r="BG1053" s="8">
        <f t="shared" si="108"/>
        <v>0.37790152891775247</v>
      </c>
    </row>
    <row r="1054" spans="1:59" s="8" customFormat="1" ht="12" customHeight="1" x14ac:dyDescent="0.25">
      <c r="A1054" s="8" t="s">
        <v>214</v>
      </c>
      <c r="D1054" s="8">
        <v>1.2362674940939358E-2</v>
      </c>
      <c r="E1054" s="8">
        <v>1.0165558211290603E-2</v>
      </c>
      <c r="F1054" s="8">
        <v>9.1144674499433979E-3</v>
      </c>
      <c r="G1054" s="8">
        <v>8.4014700847536237E-3</v>
      </c>
      <c r="H1054" s="8">
        <v>1.1990629622713829E-2</v>
      </c>
      <c r="I1054" s="8">
        <v>1.2346746587486137E-2</v>
      </c>
      <c r="J1054" s="8">
        <v>1.0237938402058236E-2</v>
      </c>
      <c r="K1054" s="8">
        <v>1.0486001824323887E-2</v>
      </c>
      <c r="L1054" s="8">
        <v>1.231348995092588E-2</v>
      </c>
      <c r="M1054" s="8">
        <v>1.2468919665302213E-2</v>
      </c>
      <c r="N1054" s="8">
        <v>1.7434964060891133E-3</v>
      </c>
      <c r="O1054" s="8">
        <v>1.581111946864744E-3</v>
      </c>
      <c r="P1054" s="8">
        <v>1.0078517734061121E-3</v>
      </c>
      <c r="Q1054" s="8">
        <v>7.0786121776028155E-4</v>
      </c>
      <c r="R1054" s="8">
        <v>5.3928442635107078E-4</v>
      </c>
      <c r="S1054" s="8">
        <v>4.3329421211661158E-4</v>
      </c>
      <c r="T1054" s="8">
        <v>2.8411733392239962E-4</v>
      </c>
      <c r="U1054" s="8">
        <v>3.2798571887467082E-4</v>
      </c>
      <c r="V1054" s="8">
        <v>5.5841089029305961E-4</v>
      </c>
      <c r="W1054" s="8">
        <v>6.7764490937414731E-4</v>
      </c>
      <c r="X1054" s="8">
        <v>5.5297791123979127E-4</v>
      </c>
      <c r="Y1054" s="8">
        <v>5.5837162058188893E-4</v>
      </c>
      <c r="Z1054" s="8">
        <v>6.5099966353074845E-4</v>
      </c>
      <c r="AA1054" s="8">
        <v>5.6584536780014867E-4</v>
      </c>
      <c r="AB1054" s="8">
        <v>5.0382128772812377E-4</v>
      </c>
      <c r="AC1054" s="40">
        <v>9.3707628421124786E-4</v>
      </c>
      <c r="AD1054" s="8">
        <f t="shared" si="106"/>
        <v>7.9265795205020646E-4</v>
      </c>
      <c r="AE1054" s="8">
        <f t="shared" si="106"/>
        <v>6.4823961988916517E-4</v>
      </c>
      <c r="AF1054" s="8">
        <f t="shared" si="106"/>
        <v>5.6571485865428432E-4</v>
      </c>
      <c r="AG1054" s="8">
        <f t="shared" si="106"/>
        <v>5.2445247803684395E-4</v>
      </c>
      <c r="AH1054" s="25">
        <f t="shared" ref="AH1054:BG1054" si="109">AG1054</f>
        <v>5.2445247803684395E-4</v>
      </c>
      <c r="AI1054" s="8">
        <f t="shared" si="109"/>
        <v>5.2445247803684395E-4</v>
      </c>
      <c r="AJ1054" s="8">
        <f t="shared" si="109"/>
        <v>5.2445247803684395E-4</v>
      </c>
      <c r="AK1054" s="8">
        <f t="shared" si="109"/>
        <v>5.2445247803684395E-4</v>
      </c>
      <c r="AL1054" s="8">
        <f t="shared" si="109"/>
        <v>5.2445247803684395E-4</v>
      </c>
      <c r="AM1054" s="8">
        <f t="shared" si="109"/>
        <v>5.2445247803684395E-4</v>
      </c>
      <c r="AN1054" s="8">
        <f t="shared" si="109"/>
        <v>5.2445247803684395E-4</v>
      </c>
      <c r="AO1054" s="8">
        <f t="shared" si="109"/>
        <v>5.2445247803684395E-4</v>
      </c>
      <c r="AP1054" s="8">
        <f t="shared" si="109"/>
        <v>5.2445247803684395E-4</v>
      </c>
      <c r="AQ1054" s="8">
        <f t="shared" si="109"/>
        <v>5.2445247803684395E-4</v>
      </c>
      <c r="AR1054" s="8">
        <f t="shared" si="109"/>
        <v>5.2445247803684395E-4</v>
      </c>
      <c r="AS1054" s="8">
        <f t="shared" si="109"/>
        <v>5.2445247803684395E-4</v>
      </c>
      <c r="AT1054" s="8">
        <f t="shared" si="109"/>
        <v>5.2445247803684395E-4</v>
      </c>
      <c r="AU1054" s="8">
        <f t="shared" si="109"/>
        <v>5.2445247803684395E-4</v>
      </c>
      <c r="AV1054" s="8">
        <f t="shared" si="109"/>
        <v>5.2445247803684395E-4</v>
      </c>
      <c r="AW1054" s="8">
        <f t="shared" si="109"/>
        <v>5.2445247803684395E-4</v>
      </c>
      <c r="AX1054" s="8">
        <f t="shared" si="109"/>
        <v>5.2445247803684395E-4</v>
      </c>
      <c r="AY1054" s="8">
        <f t="shared" si="109"/>
        <v>5.2445247803684395E-4</v>
      </c>
      <c r="AZ1054" s="8">
        <f t="shared" si="109"/>
        <v>5.2445247803684395E-4</v>
      </c>
      <c r="BA1054" s="8">
        <f t="shared" si="109"/>
        <v>5.2445247803684395E-4</v>
      </c>
      <c r="BB1054" s="8">
        <f t="shared" si="109"/>
        <v>5.2445247803684395E-4</v>
      </c>
      <c r="BC1054" s="8">
        <f t="shared" si="109"/>
        <v>5.2445247803684395E-4</v>
      </c>
      <c r="BD1054" s="8">
        <f t="shared" si="109"/>
        <v>5.2445247803684395E-4</v>
      </c>
      <c r="BE1054" s="8">
        <f t="shared" si="109"/>
        <v>5.2445247803684395E-4</v>
      </c>
      <c r="BF1054" s="8">
        <f t="shared" si="109"/>
        <v>5.2445247803684395E-4</v>
      </c>
      <c r="BG1054" s="8">
        <f t="shared" si="109"/>
        <v>5.2445247803684395E-4</v>
      </c>
    </row>
    <row r="1055" spans="1:59" s="8" customFormat="1" ht="12" customHeight="1" x14ac:dyDescent="0.25">
      <c r="A1055" s="8" t="s">
        <v>215</v>
      </c>
      <c r="D1055" s="8">
        <v>6.5648975602074056E-2</v>
      </c>
      <c r="E1055" s="8">
        <v>6.7091784536257665E-2</v>
      </c>
      <c r="F1055" s="8">
        <v>5.5047176710522394E-2</v>
      </c>
      <c r="G1055" s="8">
        <v>5.4770541903269056E-2</v>
      </c>
      <c r="H1055" s="8">
        <v>5.6155792240136705E-2</v>
      </c>
      <c r="I1055" s="8">
        <v>4.0602500996187132E-2</v>
      </c>
      <c r="J1055" s="8">
        <v>2.5894139054190548E-2</v>
      </c>
      <c r="K1055" s="8">
        <v>3.8838651627899824E-2</v>
      </c>
      <c r="L1055" s="8">
        <v>3.8609916686101704E-2</v>
      </c>
      <c r="M1055" s="8">
        <v>3.7050803131605463E-2</v>
      </c>
      <c r="N1055" s="8">
        <v>3.0145593463424027E-2</v>
      </c>
      <c r="O1055" s="8">
        <v>2.8692146028798434E-2</v>
      </c>
      <c r="P1055" s="8">
        <v>2.2812926026257306E-2</v>
      </c>
      <c r="Q1055" s="8">
        <v>1.9130950083890371E-2</v>
      </c>
      <c r="R1055" s="8">
        <v>1.9796736144806978E-2</v>
      </c>
      <c r="S1055" s="8">
        <v>2.4353175159957666E-2</v>
      </c>
      <c r="T1055" s="8">
        <v>2.067539692373534E-2</v>
      </c>
      <c r="U1055" s="8">
        <v>1.7713355720012154E-2</v>
      </c>
      <c r="V1055" s="8">
        <v>1.7421891649714052E-2</v>
      </c>
      <c r="W1055" s="8">
        <v>1.726236132793444E-2</v>
      </c>
      <c r="X1055" s="8">
        <v>1.5916615791209433E-2</v>
      </c>
      <c r="Y1055" s="8">
        <v>1.4142457383105178E-2</v>
      </c>
      <c r="Z1055" s="8">
        <v>1.5187810193019307E-2</v>
      </c>
      <c r="AA1055" s="8">
        <v>3.3134082344112935E-2</v>
      </c>
      <c r="AB1055" s="8">
        <v>4.7896228848320344E-2</v>
      </c>
      <c r="AC1055" s="40">
        <v>0.14518493599945839</v>
      </c>
      <c r="AD1055" s="8">
        <f t="shared" ref="AD1055:AG1057" si="110">($AB1055*AD$1061+$AC1055)/(1+AD$1061)</f>
        <v>0.13634050807662765</v>
      </c>
      <c r="AE1055" s="8">
        <f t="shared" si="110"/>
        <v>9.6540582423889368E-2</v>
      </c>
      <c r="AF1055" s="8">
        <f t="shared" si="110"/>
        <v>7.2218405636104849E-2</v>
      </c>
      <c r="AG1055" s="8">
        <f t="shared" si="110"/>
        <v>6.4111013373510009E-2</v>
      </c>
      <c r="AH1055" s="25">
        <f t="shared" ref="AH1055:BG1055" si="111">AG1055</f>
        <v>6.4111013373510009E-2</v>
      </c>
      <c r="AI1055" s="8">
        <f t="shared" si="111"/>
        <v>6.4111013373510009E-2</v>
      </c>
      <c r="AJ1055" s="8">
        <f t="shared" si="111"/>
        <v>6.4111013373510009E-2</v>
      </c>
      <c r="AK1055" s="8">
        <f t="shared" si="111"/>
        <v>6.4111013373510009E-2</v>
      </c>
      <c r="AL1055" s="8">
        <f t="shared" si="111"/>
        <v>6.4111013373510009E-2</v>
      </c>
      <c r="AM1055" s="8">
        <f t="shared" si="111"/>
        <v>6.4111013373510009E-2</v>
      </c>
      <c r="AN1055" s="8">
        <f t="shared" si="111"/>
        <v>6.4111013373510009E-2</v>
      </c>
      <c r="AO1055" s="8">
        <f t="shared" si="111"/>
        <v>6.4111013373510009E-2</v>
      </c>
      <c r="AP1055" s="8">
        <f t="shared" si="111"/>
        <v>6.4111013373510009E-2</v>
      </c>
      <c r="AQ1055" s="8">
        <f t="shared" si="111"/>
        <v>6.4111013373510009E-2</v>
      </c>
      <c r="AR1055" s="8">
        <f t="shared" si="111"/>
        <v>6.4111013373510009E-2</v>
      </c>
      <c r="AS1055" s="8">
        <f t="shared" si="111"/>
        <v>6.4111013373510009E-2</v>
      </c>
      <c r="AT1055" s="8">
        <f t="shared" si="111"/>
        <v>6.4111013373510009E-2</v>
      </c>
      <c r="AU1055" s="8">
        <f t="shared" si="111"/>
        <v>6.4111013373510009E-2</v>
      </c>
      <c r="AV1055" s="8">
        <f t="shared" si="111"/>
        <v>6.4111013373510009E-2</v>
      </c>
      <c r="AW1055" s="8">
        <f t="shared" si="111"/>
        <v>6.4111013373510009E-2</v>
      </c>
      <c r="AX1055" s="8">
        <f t="shared" si="111"/>
        <v>6.4111013373510009E-2</v>
      </c>
      <c r="AY1055" s="8">
        <f t="shared" si="111"/>
        <v>6.4111013373510009E-2</v>
      </c>
      <c r="AZ1055" s="8">
        <f t="shared" si="111"/>
        <v>6.4111013373510009E-2</v>
      </c>
      <c r="BA1055" s="8">
        <f t="shared" si="111"/>
        <v>6.4111013373510009E-2</v>
      </c>
      <c r="BB1055" s="8">
        <f t="shared" si="111"/>
        <v>6.4111013373510009E-2</v>
      </c>
      <c r="BC1055" s="8">
        <f t="shared" si="111"/>
        <v>6.4111013373510009E-2</v>
      </c>
      <c r="BD1055" s="8">
        <f t="shared" si="111"/>
        <v>6.4111013373510009E-2</v>
      </c>
      <c r="BE1055" s="8">
        <f t="shared" si="111"/>
        <v>6.4111013373510009E-2</v>
      </c>
      <c r="BF1055" s="8">
        <f t="shared" si="111"/>
        <v>6.4111013373510009E-2</v>
      </c>
      <c r="BG1055" s="8">
        <f t="shared" si="111"/>
        <v>6.4111013373510009E-2</v>
      </c>
    </row>
    <row r="1056" spans="1:59" s="8" customFormat="1" ht="12" customHeight="1" x14ac:dyDescent="0.25">
      <c r="A1056" s="8" t="s">
        <v>216</v>
      </c>
      <c r="D1056" s="8">
        <v>0.22273902058294429</v>
      </c>
      <c r="E1056" s="8">
        <v>0.22097547053278704</v>
      </c>
      <c r="F1056" s="8">
        <v>0.24051996565436354</v>
      </c>
      <c r="G1056" s="8">
        <v>0.24675061326883585</v>
      </c>
      <c r="H1056" s="8">
        <v>0.25759393701822852</v>
      </c>
      <c r="I1056" s="8">
        <v>0.26404512038784034</v>
      </c>
      <c r="J1056" s="8">
        <v>0.2583272512694274</v>
      </c>
      <c r="K1056" s="8">
        <v>0.27413610047236858</v>
      </c>
      <c r="L1056" s="8">
        <v>0.25586197628036167</v>
      </c>
      <c r="M1056" s="8">
        <v>0.25623881335137549</v>
      </c>
      <c r="N1056" s="8">
        <v>0.24845172379035899</v>
      </c>
      <c r="O1056" s="8">
        <v>0.24633818781279798</v>
      </c>
      <c r="P1056" s="8">
        <v>0.22739925006185172</v>
      </c>
      <c r="Q1056" s="8">
        <v>0.22170327163144782</v>
      </c>
      <c r="R1056" s="8">
        <v>0.21138101851062599</v>
      </c>
      <c r="S1056" s="8">
        <v>0.26257537406495624</v>
      </c>
      <c r="T1056" s="8">
        <v>0.23848510059965339</v>
      </c>
      <c r="U1056" s="8">
        <v>0.25258040371269652</v>
      </c>
      <c r="V1056" s="8">
        <v>0.23800540773158468</v>
      </c>
      <c r="W1056" s="8">
        <v>0.24966573711918916</v>
      </c>
      <c r="X1056" s="8">
        <v>0.26385209082541689</v>
      </c>
      <c r="Y1056" s="8">
        <v>0.28614339097413449</v>
      </c>
      <c r="Z1056" s="8">
        <v>0.3064725900833592</v>
      </c>
      <c r="AA1056" s="8">
        <v>0.32507163440457987</v>
      </c>
      <c r="AB1056" s="8">
        <v>0.30424159835285508</v>
      </c>
      <c r="AC1056" s="40">
        <v>0.62384546825805953</v>
      </c>
      <c r="AD1056" s="8">
        <f t="shared" si="110"/>
        <v>0.59479057099394994</v>
      </c>
      <c r="AE1056" s="8">
        <f t="shared" si="110"/>
        <v>0.46404353330545733</v>
      </c>
      <c r="AF1056" s="8">
        <f t="shared" si="110"/>
        <v>0.38414256582915618</v>
      </c>
      <c r="AG1056" s="8">
        <f t="shared" si="110"/>
        <v>0.35750891000372248</v>
      </c>
      <c r="AH1056" s="25">
        <f t="shared" ref="AH1056:BG1056" si="112">AG1056</f>
        <v>0.35750891000372248</v>
      </c>
      <c r="AI1056" s="8">
        <f t="shared" si="112"/>
        <v>0.35750891000372248</v>
      </c>
      <c r="AJ1056" s="8">
        <f t="shared" si="112"/>
        <v>0.35750891000372248</v>
      </c>
      <c r="AK1056" s="8">
        <f t="shared" si="112"/>
        <v>0.35750891000372248</v>
      </c>
      <c r="AL1056" s="8">
        <f t="shared" si="112"/>
        <v>0.35750891000372248</v>
      </c>
      <c r="AM1056" s="8">
        <f t="shared" si="112"/>
        <v>0.35750891000372248</v>
      </c>
      <c r="AN1056" s="8">
        <f t="shared" si="112"/>
        <v>0.35750891000372248</v>
      </c>
      <c r="AO1056" s="8">
        <f t="shared" si="112"/>
        <v>0.35750891000372248</v>
      </c>
      <c r="AP1056" s="8">
        <f t="shared" si="112"/>
        <v>0.35750891000372248</v>
      </c>
      <c r="AQ1056" s="8">
        <f t="shared" si="112"/>
        <v>0.35750891000372248</v>
      </c>
      <c r="AR1056" s="8">
        <f t="shared" si="112"/>
        <v>0.35750891000372248</v>
      </c>
      <c r="AS1056" s="8">
        <f t="shared" si="112"/>
        <v>0.35750891000372248</v>
      </c>
      <c r="AT1056" s="8">
        <f t="shared" si="112"/>
        <v>0.35750891000372248</v>
      </c>
      <c r="AU1056" s="8">
        <f t="shared" si="112"/>
        <v>0.35750891000372248</v>
      </c>
      <c r="AV1056" s="8">
        <f t="shared" si="112"/>
        <v>0.35750891000372248</v>
      </c>
      <c r="AW1056" s="8">
        <f t="shared" si="112"/>
        <v>0.35750891000372248</v>
      </c>
      <c r="AX1056" s="8">
        <f t="shared" si="112"/>
        <v>0.35750891000372248</v>
      </c>
      <c r="AY1056" s="8">
        <f t="shared" si="112"/>
        <v>0.35750891000372248</v>
      </c>
      <c r="AZ1056" s="8">
        <f t="shared" si="112"/>
        <v>0.35750891000372248</v>
      </c>
      <c r="BA1056" s="8">
        <f t="shared" si="112"/>
        <v>0.35750891000372248</v>
      </c>
      <c r="BB1056" s="8">
        <f t="shared" si="112"/>
        <v>0.35750891000372248</v>
      </c>
      <c r="BC1056" s="8">
        <f t="shared" si="112"/>
        <v>0.35750891000372248</v>
      </c>
      <c r="BD1056" s="8">
        <f t="shared" si="112"/>
        <v>0.35750891000372248</v>
      </c>
      <c r="BE1056" s="8">
        <f t="shared" si="112"/>
        <v>0.35750891000372248</v>
      </c>
      <c r="BF1056" s="8">
        <f t="shared" si="112"/>
        <v>0.35750891000372248</v>
      </c>
      <c r="BG1056" s="8">
        <f t="shared" si="112"/>
        <v>0.35750891000372248</v>
      </c>
    </row>
    <row r="1057" spans="1:59" s="8" customFormat="1" ht="12" customHeight="1" x14ac:dyDescent="0.25">
      <c r="A1057" s="8" t="s">
        <v>217</v>
      </c>
      <c r="D1057" s="8">
        <v>5.9747393861170728E-2</v>
      </c>
      <c r="E1057" s="8">
        <v>2.1165285187716324E-2</v>
      </c>
      <c r="F1057" s="8">
        <v>1.3929627241187226E-2</v>
      </c>
      <c r="G1057" s="8">
        <v>1.2990711788534467E-2</v>
      </c>
      <c r="H1057" s="8">
        <v>8.305883893473991E-3</v>
      </c>
      <c r="I1057" s="8">
        <v>2.5693203726873046E-3</v>
      </c>
      <c r="J1057" s="8">
        <v>1.6867340069050575E-3</v>
      </c>
      <c r="K1057" s="8">
        <v>2.5111575926279055E-4</v>
      </c>
      <c r="L1057" s="8">
        <v>7.0835081908358802E-4</v>
      </c>
      <c r="M1057" s="8">
        <v>7.2232286401482221E-4</v>
      </c>
      <c r="N1057" s="8">
        <v>5.7543153482089205E-4</v>
      </c>
      <c r="O1057" s="8">
        <v>3.0197298266332334E-4</v>
      </c>
      <c r="P1057" s="8">
        <v>1.9152974249582905E-4</v>
      </c>
      <c r="Q1057" s="8">
        <v>1.8682720321744741E-3</v>
      </c>
      <c r="R1057" s="8">
        <v>2.3538175720771324E-3</v>
      </c>
      <c r="S1057" s="8">
        <v>8.9645195471178818E-4</v>
      </c>
      <c r="T1057" s="8">
        <v>7.2429508044675754E-5</v>
      </c>
      <c r="U1057" s="8">
        <v>4.9622398858439136E-5</v>
      </c>
      <c r="V1057" s="8">
        <v>1.5397210052005007E-4</v>
      </c>
      <c r="W1057" s="8">
        <v>1.9033504301132107E-4</v>
      </c>
      <c r="X1057" s="8">
        <v>2.8591838490100341E-3</v>
      </c>
      <c r="Y1057" s="8">
        <v>6.3152580160136494E-3</v>
      </c>
      <c r="Z1057" s="8">
        <v>7.4344163174981945E-3</v>
      </c>
      <c r="AA1057" s="8">
        <v>7.1457863670015198E-3</v>
      </c>
      <c r="AB1057" s="8">
        <v>7.3025374444984081E-3</v>
      </c>
      <c r="AC1057" s="40">
        <v>1.8634378128506915E-5</v>
      </c>
      <c r="AD1057" s="8">
        <f t="shared" si="110"/>
        <v>6.8080738416213436E-4</v>
      </c>
      <c r="AE1057" s="8">
        <f t="shared" si="110"/>
        <v>3.6605859113134575E-3</v>
      </c>
      <c r="AF1057" s="8">
        <f t="shared" si="110"/>
        <v>5.481561677905933E-3</v>
      </c>
      <c r="AG1057" s="8">
        <f t="shared" si="110"/>
        <v>6.0885536001034244E-3</v>
      </c>
      <c r="AH1057" s="25">
        <f t="shared" ref="AH1057:BG1057" si="113">AG1057</f>
        <v>6.0885536001034244E-3</v>
      </c>
      <c r="AI1057" s="8">
        <f t="shared" si="113"/>
        <v>6.0885536001034244E-3</v>
      </c>
      <c r="AJ1057" s="8">
        <f t="shared" si="113"/>
        <v>6.0885536001034244E-3</v>
      </c>
      <c r="AK1057" s="8">
        <f t="shared" si="113"/>
        <v>6.0885536001034244E-3</v>
      </c>
      <c r="AL1057" s="8">
        <f t="shared" si="113"/>
        <v>6.0885536001034244E-3</v>
      </c>
      <c r="AM1057" s="8">
        <f t="shared" si="113"/>
        <v>6.0885536001034244E-3</v>
      </c>
      <c r="AN1057" s="8">
        <f t="shared" si="113"/>
        <v>6.0885536001034244E-3</v>
      </c>
      <c r="AO1057" s="8">
        <f t="shared" si="113"/>
        <v>6.0885536001034244E-3</v>
      </c>
      <c r="AP1057" s="8">
        <f t="shared" si="113"/>
        <v>6.0885536001034244E-3</v>
      </c>
      <c r="AQ1057" s="8">
        <f t="shared" si="113"/>
        <v>6.0885536001034244E-3</v>
      </c>
      <c r="AR1057" s="8">
        <f t="shared" si="113"/>
        <v>6.0885536001034244E-3</v>
      </c>
      <c r="AS1057" s="8">
        <f t="shared" si="113"/>
        <v>6.0885536001034244E-3</v>
      </c>
      <c r="AT1057" s="8">
        <f t="shared" si="113"/>
        <v>6.0885536001034244E-3</v>
      </c>
      <c r="AU1057" s="8">
        <f t="shared" si="113"/>
        <v>6.0885536001034244E-3</v>
      </c>
      <c r="AV1057" s="8">
        <f t="shared" si="113"/>
        <v>6.0885536001034244E-3</v>
      </c>
      <c r="AW1057" s="8">
        <f t="shared" si="113"/>
        <v>6.0885536001034244E-3</v>
      </c>
      <c r="AX1057" s="8">
        <f t="shared" si="113"/>
        <v>6.0885536001034244E-3</v>
      </c>
      <c r="AY1057" s="8">
        <f t="shared" si="113"/>
        <v>6.0885536001034244E-3</v>
      </c>
      <c r="AZ1057" s="8">
        <f t="shared" si="113"/>
        <v>6.0885536001034244E-3</v>
      </c>
      <c r="BA1057" s="8">
        <f t="shared" si="113"/>
        <v>6.0885536001034244E-3</v>
      </c>
      <c r="BB1057" s="8">
        <f t="shared" si="113"/>
        <v>6.0885536001034244E-3</v>
      </c>
      <c r="BC1057" s="8">
        <f t="shared" si="113"/>
        <v>6.0885536001034244E-3</v>
      </c>
      <c r="BD1057" s="8">
        <f t="shared" si="113"/>
        <v>6.0885536001034244E-3</v>
      </c>
      <c r="BE1057" s="8">
        <f t="shared" si="113"/>
        <v>6.0885536001034244E-3</v>
      </c>
      <c r="BF1057" s="8">
        <f t="shared" si="113"/>
        <v>6.0885536001034244E-3</v>
      </c>
      <c r="BG1057" s="8">
        <f t="shared" si="113"/>
        <v>6.0885536001034244E-3</v>
      </c>
    </row>
    <row r="1058" spans="1:59" s="8" customFormat="1" ht="12" customHeight="1" x14ac:dyDescent="0.25">
      <c r="A1058" s="8" t="s">
        <v>209</v>
      </c>
      <c r="AC1058" s="40"/>
      <c r="AH1058" s="25"/>
      <c r="AK1058" s="39"/>
    </row>
    <row r="1059" spans="1:59" s="8" customFormat="1" ht="12" customHeight="1" x14ac:dyDescent="0.25">
      <c r="A1059" s="8" t="s">
        <v>218</v>
      </c>
    </row>
    <row r="1060" spans="1:59" s="8" customFormat="1" ht="12" customHeight="1" x14ac:dyDescent="0.25">
      <c r="AD1060" s="8">
        <v>0.5</v>
      </c>
      <c r="AE1060" s="8">
        <v>2</v>
      </c>
      <c r="AF1060" s="8">
        <v>6</v>
      </c>
      <c r="AG1060" s="8">
        <v>20</v>
      </c>
    </row>
    <row r="1061" spans="1:59" s="8" customFormat="1" ht="12" customHeight="1" x14ac:dyDescent="0.25">
      <c r="A1061" s="2" t="s">
        <v>219</v>
      </c>
      <c r="AD1061" s="8">
        <v>0.1</v>
      </c>
      <c r="AE1061" s="8">
        <v>1</v>
      </c>
      <c r="AF1061" s="8">
        <v>3</v>
      </c>
      <c r="AG1061" s="8">
        <v>5</v>
      </c>
    </row>
    <row r="1062" spans="1:59" s="8" customFormat="1" ht="12" customHeight="1" x14ac:dyDescent="0.25">
      <c r="A1062" s="8" t="s">
        <v>220</v>
      </c>
      <c r="L1062" s="39"/>
      <c r="M1062" s="39"/>
      <c r="Z1062" s="39"/>
      <c r="AA1062" s="39"/>
      <c r="AC1062" s="40" t="s">
        <v>205</v>
      </c>
      <c r="AD1062" s="39" t="s">
        <v>206</v>
      </c>
      <c r="AH1062" s="25"/>
    </row>
    <row r="1063" spans="1:59" s="8" customFormat="1" ht="12" customHeight="1" x14ac:dyDescent="0.25">
      <c r="D1063" s="8">
        <v>1995</v>
      </c>
      <c r="E1063" s="8">
        <v>1996</v>
      </c>
      <c r="F1063" s="8">
        <v>1997</v>
      </c>
      <c r="G1063" s="8">
        <v>1998</v>
      </c>
      <c r="H1063" s="8">
        <v>1999</v>
      </c>
      <c r="I1063" s="8">
        <v>2000</v>
      </c>
      <c r="J1063" s="8">
        <v>2001</v>
      </c>
      <c r="K1063" s="8">
        <v>2002</v>
      </c>
      <c r="L1063" s="39">
        <v>2003</v>
      </c>
      <c r="M1063" s="39">
        <v>2004</v>
      </c>
      <c r="N1063" s="8">
        <v>2005</v>
      </c>
      <c r="O1063" s="8">
        <v>2006</v>
      </c>
      <c r="P1063" s="8">
        <v>2007</v>
      </c>
      <c r="Q1063" s="8">
        <v>2008</v>
      </c>
      <c r="R1063" s="8">
        <v>2009</v>
      </c>
      <c r="S1063" s="8">
        <v>2010</v>
      </c>
      <c r="T1063" s="8">
        <v>2011</v>
      </c>
      <c r="U1063" s="8">
        <v>2012</v>
      </c>
      <c r="V1063" s="8">
        <v>2013</v>
      </c>
      <c r="W1063" s="8">
        <v>2014</v>
      </c>
      <c r="X1063" s="8">
        <v>2015</v>
      </c>
      <c r="Y1063" s="8">
        <v>2016</v>
      </c>
      <c r="Z1063" s="39">
        <v>2017</v>
      </c>
      <c r="AA1063" s="39">
        <v>2018</v>
      </c>
      <c r="AB1063" s="8">
        <v>2019</v>
      </c>
      <c r="AC1063" s="40">
        <v>2020</v>
      </c>
      <c r="AD1063" s="8">
        <v>2021</v>
      </c>
      <c r="AE1063" s="8">
        <v>2022</v>
      </c>
      <c r="AF1063" s="8">
        <v>2023</v>
      </c>
      <c r="AG1063" s="8">
        <v>2024</v>
      </c>
      <c r="AH1063" s="25">
        <v>2025</v>
      </c>
      <c r="AI1063" s="8">
        <v>2026</v>
      </c>
      <c r="AJ1063" s="8">
        <v>2027</v>
      </c>
      <c r="AK1063" s="8">
        <v>2028</v>
      </c>
      <c r="AL1063" s="8">
        <v>2029</v>
      </c>
      <c r="AM1063" s="8">
        <v>2030</v>
      </c>
      <c r="AN1063" s="8">
        <v>2031</v>
      </c>
      <c r="AO1063" s="8">
        <v>2032</v>
      </c>
      <c r="AP1063" s="8">
        <v>2033</v>
      </c>
      <c r="AQ1063" s="8">
        <v>2034</v>
      </c>
      <c r="AR1063" s="8">
        <v>2035</v>
      </c>
      <c r="AS1063" s="8">
        <v>2036</v>
      </c>
      <c r="AT1063" s="8">
        <v>2037</v>
      </c>
      <c r="AU1063" s="8">
        <v>2038</v>
      </c>
      <c r="AV1063" s="8">
        <v>2039</v>
      </c>
      <c r="AW1063" s="8">
        <v>2040</v>
      </c>
      <c r="AX1063" s="8">
        <v>2041</v>
      </c>
      <c r="AY1063" s="8">
        <v>2042</v>
      </c>
      <c r="AZ1063" s="8">
        <v>2043</v>
      </c>
      <c r="BA1063" s="8">
        <v>2044</v>
      </c>
      <c r="BB1063" s="8">
        <v>2045</v>
      </c>
      <c r="BC1063" s="8">
        <v>2046</v>
      </c>
      <c r="BD1063" s="8">
        <v>2047</v>
      </c>
      <c r="BE1063" s="8">
        <v>2048</v>
      </c>
      <c r="BF1063" s="8">
        <v>2049</v>
      </c>
      <c r="BG1063" s="8">
        <v>2050</v>
      </c>
    </row>
    <row r="1064" spans="1:59" s="8" customFormat="1" ht="12" customHeight="1" x14ac:dyDescent="0.25">
      <c r="A1064" s="8" t="s">
        <v>212</v>
      </c>
      <c r="D1064" s="8">
        <v>3.2358856187787929E-2</v>
      </c>
      <c r="E1064" s="8">
        <v>2.9406215300982787E-2</v>
      </c>
      <c r="F1064" s="8">
        <v>2.7629116371342011E-2</v>
      </c>
      <c r="G1064" s="8">
        <v>2.700030404123735E-2</v>
      </c>
      <c r="H1064" s="8">
        <v>2.7204610572325417E-2</v>
      </c>
      <c r="I1064" s="8">
        <v>2.3229193693763462E-2</v>
      </c>
      <c r="J1064" s="8">
        <v>7.9142793987509952E-2</v>
      </c>
      <c r="K1064" s="8">
        <v>1.7675022665494325E-2</v>
      </c>
      <c r="L1064" s="39">
        <v>1.8347954520312668E-2</v>
      </c>
      <c r="M1064" s="39">
        <v>1.8153652444158702E-2</v>
      </c>
      <c r="N1064" s="8">
        <v>1.541857668408857E-2</v>
      </c>
      <c r="O1064" s="8">
        <v>1.4649201290147611E-2</v>
      </c>
      <c r="P1064" s="8">
        <v>1.3718898649328383E-2</v>
      </c>
      <c r="Q1064" s="8">
        <v>1.352858467195321E-2</v>
      </c>
      <c r="R1064" s="8">
        <v>1.3957949657519089E-2</v>
      </c>
      <c r="S1064" s="8">
        <v>1.3433229960408894E-2</v>
      </c>
      <c r="T1064" s="8">
        <v>1.2720934588492777E-2</v>
      </c>
      <c r="U1064" s="8">
        <v>1.2409781576300851E-2</v>
      </c>
      <c r="V1064" s="8">
        <v>1.2830238168127898E-2</v>
      </c>
      <c r="W1064" s="8">
        <v>1.2807989482155897E-2</v>
      </c>
      <c r="X1064" s="8">
        <v>1.3287261984874744E-2</v>
      </c>
      <c r="Y1064" s="8">
        <v>1.1195598412010063E-2</v>
      </c>
      <c r="Z1064" s="39">
        <v>9.9653567251264431E-3</v>
      </c>
      <c r="AA1064" s="39">
        <v>8.8071516886237631E-3</v>
      </c>
      <c r="AB1064" s="8">
        <v>8.8350033178063309E-3</v>
      </c>
      <c r="AC1064" s="40">
        <v>8.500199425928532E-3</v>
      </c>
      <c r="AD1064" s="8">
        <f t="shared" ref="AD1064:AG1066" si="114">($AB1064*AD$1060+$AC1064)/(1+AD$1060)</f>
        <v>8.6118007232211316E-3</v>
      </c>
      <c r="AE1064" s="8">
        <f t="shared" si="114"/>
        <v>8.7234020205137312E-3</v>
      </c>
      <c r="AF1064" s="8">
        <f t="shared" si="114"/>
        <v>8.787174190395217E-3</v>
      </c>
      <c r="AG1064" s="8">
        <f t="shared" si="114"/>
        <v>8.819060275335959E-3</v>
      </c>
      <c r="AH1064" s="25">
        <f t="shared" ref="AH1064:BG1064" si="115">AG1064</f>
        <v>8.819060275335959E-3</v>
      </c>
      <c r="AI1064" s="8">
        <f t="shared" si="115"/>
        <v>8.819060275335959E-3</v>
      </c>
      <c r="AJ1064" s="8">
        <f t="shared" si="115"/>
        <v>8.819060275335959E-3</v>
      </c>
      <c r="AK1064" s="8">
        <f t="shared" si="115"/>
        <v>8.819060275335959E-3</v>
      </c>
      <c r="AL1064" s="8">
        <f t="shared" si="115"/>
        <v>8.819060275335959E-3</v>
      </c>
      <c r="AM1064" s="8">
        <f t="shared" si="115"/>
        <v>8.819060275335959E-3</v>
      </c>
      <c r="AN1064" s="8">
        <f t="shared" si="115"/>
        <v>8.819060275335959E-3</v>
      </c>
      <c r="AO1064" s="8">
        <f t="shared" si="115"/>
        <v>8.819060275335959E-3</v>
      </c>
      <c r="AP1064" s="8">
        <f t="shared" si="115"/>
        <v>8.819060275335959E-3</v>
      </c>
      <c r="AQ1064" s="8">
        <f t="shared" si="115"/>
        <v>8.819060275335959E-3</v>
      </c>
      <c r="AR1064" s="8">
        <f t="shared" si="115"/>
        <v>8.819060275335959E-3</v>
      </c>
      <c r="AS1064" s="8">
        <f t="shared" si="115"/>
        <v>8.819060275335959E-3</v>
      </c>
      <c r="AT1064" s="8">
        <f t="shared" si="115"/>
        <v>8.819060275335959E-3</v>
      </c>
      <c r="AU1064" s="8">
        <f t="shared" si="115"/>
        <v>8.819060275335959E-3</v>
      </c>
      <c r="AV1064" s="8">
        <f t="shared" si="115"/>
        <v>8.819060275335959E-3</v>
      </c>
      <c r="AW1064" s="8">
        <f t="shared" si="115"/>
        <v>8.819060275335959E-3</v>
      </c>
      <c r="AX1064" s="8">
        <f t="shared" si="115"/>
        <v>8.819060275335959E-3</v>
      </c>
      <c r="AY1064" s="8">
        <f t="shared" si="115"/>
        <v>8.819060275335959E-3</v>
      </c>
      <c r="AZ1064" s="8">
        <f t="shared" si="115"/>
        <v>8.819060275335959E-3</v>
      </c>
      <c r="BA1064" s="8">
        <f t="shared" si="115"/>
        <v>8.819060275335959E-3</v>
      </c>
      <c r="BB1064" s="8">
        <f t="shared" si="115"/>
        <v>8.819060275335959E-3</v>
      </c>
      <c r="BC1064" s="8">
        <f t="shared" si="115"/>
        <v>8.819060275335959E-3</v>
      </c>
      <c r="BD1064" s="8">
        <f t="shared" si="115"/>
        <v>8.819060275335959E-3</v>
      </c>
      <c r="BE1064" s="8">
        <f t="shared" si="115"/>
        <v>8.819060275335959E-3</v>
      </c>
      <c r="BF1064" s="8">
        <f t="shared" si="115"/>
        <v>8.819060275335959E-3</v>
      </c>
      <c r="BG1064" s="8">
        <f t="shared" si="115"/>
        <v>8.819060275335959E-3</v>
      </c>
    </row>
    <row r="1065" spans="1:59" s="8" customFormat="1" ht="12" customHeight="1" x14ac:dyDescent="0.25">
      <c r="A1065" s="8" t="s">
        <v>213</v>
      </c>
      <c r="D1065" s="8">
        <v>7.1507445531385591E-2</v>
      </c>
      <c r="E1065" s="8">
        <v>6.4677329339106818E-2</v>
      </c>
      <c r="F1065" s="8">
        <v>5.8844196574560921E-2</v>
      </c>
      <c r="G1065" s="8">
        <v>5.3301409544724974E-2</v>
      </c>
      <c r="H1065" s="8">
        <v>5.3620500102750268E-2</v>
      </c>
      <c r="I1065" s="8">
        <v>5.3362134749423501E-2</v>
      </c>
      <c r="J1065" s="8">
        <v>4.6143834323968257E-2</v>
      </c>
      <c r="K1065" s="8">
        <v>4.4578485435962344E-2</v>
      </c>
      <c r="L1065" s="39">
        <v>3.6669759295903555E-2</v>
      </c>
      <c r="M1065" s="39">
        <v>3.4565090018934007E-2</v>
      </c>
      <c r="N1065" s="8">
        <v>2.9369821400306619E-2</v>
      </c>
      <c r="O1065" s="8">
        <v>2.4593506144355716E-2</v>
      </c>
      <c r="P1065" s="8">
        <v>2.383905529937512E-2</v>
      </c>
      <c r="Q1065" s="8">
        <v>2.096044604037137E-2</v>
      </c>
      <c r="R1065" s="8">
        <v>2.0850852687855876E-2</v>
      </c>
      <c r="S1065" s="8">
        <v>2.0901334693855043E-2</v>
      </c>
      <c r="T1065" s="8">
        <v>1.7796731231166891E-2</v>
      </c>
      <c r="U1065" s="8">
        <v>2.3270808192145481E-2</v>
      </c>
      <c r="V1065" s="8">
        <v>2.1509842550702263E-2</v>
      </c>
      <c r="W1065" s="8">
        <v>2.0509095696710888E-2</v>
      </c>
      <c r="X1065" s="8">
        <v>2.3907466691186114E-2</v>
      </c>
      <c r="Y1065" s="8">
        <v>3.1176529256578392E-2</v>
      </c>
      <c r="Z1065" s="39">
        <v>3.7015917340266068E-2</v>
      </c>
      <c r="AA1065" s="39">
        <v>4.7628819006978053E-2</v>
      </c>
      <c r="AB1065" s="8">
        <v>5.079013269114304E-2</v>
      </c>
      <c r="AC1065" s="40">
        <v>3.8693068251881527E-2</v>
      </c>
      <c r="AD1065" s="8">
        <f t="shared" si="114"/>
        <v>4.2725423064968703E-2</v>
      </c>
      <c r="AE1065" s="8">
        <f t="shared" si="114"/>
        <v>4.6757777878055871E-2</v>
      </c>
      <c r="AF1065" s="8">
        <f t="shared" si="114"/>
        <v>4.9061980628391393E-2</v>
      </c>
      <c r="AG1065" s="8">
        <f t="shared" si="114"/>
        <v>5.021408200355916E-2</v>
      </c>
      <c r="AH1065" s="25">
        <f t="shared" ref="AH1065:BG1065" si="116">AG1065</f>
        <v>5.021408200355916E-2</v>
      </c>
      <c r="AI1065" s="8">
        <f t="shared" si="116"/>
        <v>5.021408200355916E-2</v>
      </c>
      <c r="AJ1065" s="8">
        <f t="shared" si="116"/>
        <v>5.021408200355916E-2</v>
      </c>
      <c r="AK1065" s="8">
        <f t="shared" si="116"/>
        <v>5.021408200355916E-2</v>
      </c>
      <c r="AL1065" s="8">
        <f t="shared" si="116"/>
        <v>5.021408200355916E-2</v>
      </c>
      <c r="AM1065" s="8">
        <f t="shared" si="116"/>
        <v>5.021408200355916E-2</v>
      </c>
      <c r="AN1065" s="8">
        <f t="shared" si="116"/>
        <v>5.021408200355916E-2</v>
      </c>
      <c r="AO1065" s="8">
        <f t="shared" si="116"/>
        <v>5.021408200355916E-2</v>
      </c>
      <c r="AP1065" s="8">
        <f t="shared" si="116"/>
        <v>5.021408200355916E-2</v>
      </c>
      <c r="AQ1065" s="8">
        <f t="shared" si="116"/>
        <v>5.021408200355916E-2</v>
      </c>
      <c r="AR1065" s="8">
        <f t="shared" si="116"/>
        <v>5.021408200355916E-2</v>
      </c>
      <c r="AS1065" s="8">
        <f t="shared" si="116"/>
        <v>5.021408200355916E-2</v>
      </c>
      <c r="AT1065" s="8">
        <f t="shared" si="116"/>
        <v>5.021408200355916E-2</v>
      </c>
      <c r="AU1065" s="8">
        <f t="shared" si="116"/>
        <v>5.021408200355916E-2</v>
      </c>
      <c r="AV1065" s="8">
        <f t="shared" si="116"/>
        <v>5.021408200355916E-2</v>
      </c>
      <c r="AW1065" s="8">
        <f t="shared" si="116"/>
        <v>5.021408200355916E-2</v>
      </c>
      <c r="AX1065" s="8">
        <f t="shared" si="116"/>
        <v>5.021408200355916E-2</v>
      </c>
      <c r="AY1065" s="8">
        <f t="shared" si="116"/>
        <v>5.021408200355916E-2</v>
      </c>
      <c r="AZ1065" s="8">
        <f t="shared" si="116"/>
        <v>5.021408200355916E-2</v>
      </c>
      <c r="BA1065" s="8">
        <f t="shared" si="116"/>
        <v>5.021408200355916E-2</v>
      </c>
      <c r="BB1065" s="8">
        <f t="shared" si="116"/>
        <v>5.021408200355916E-2</v>
      </c>
      <c r="BC1065" s="8">
        <f t="shared" si="116"/>
        <v>5.021408200355916E-2</v>
      </c>
      <c r="BD1065" s="8">
        <f t="shared" si="116"/>
        <v>5.021408200355916E-2</v>
      </c>
      <c r="BE1065" s="8">
        <f t="shared" si="116"/>
        <v>5.021408200355916E-2</v>
      </c>
      <c r="BF1065" s="8">
        <f t="shared" si="116"/>
        <v>5.021408200355916E-2</v>
      </c>
      <c r="BG1065" s="8">
        <f t="shared" si="116"/>
        <v>5.021408200355916E-2</v>
      </c>
    </row>
    <row r="1066" spans="1:59" s="8" customFormat="1" ht="12" customHeight="1" x14ac:dyDescent="0.25">
      <c r="A1066" s="8" t="s">
        <v>214</v>
      </c>
      <c r="D1066" s="8">
        <v>1.1225439917386469E-3</v>
      </c>
      <c r="E1066" s="8">
        <v>1.2225694824978801E-3</v>
      </c>
      <c r="F1066" s="8">
        <v>1.0410501133400701E-3</v>
      </c>
      <c r="G1066" s="8">
        <v>9.6582989754909502E-4</v>
      </c>
      <c r="H1066" s="8">
        <v>1.395592599556444E-3</v>
      </c>
      <c r="I1066" s="8">
        <v>1.5542071802463642E-3</v>
      </c>
      <c r="J1066" s="8">
        <v>1.2329978625837379E-3</v>
      </c>
      <c r="K1066" s="8">
        <v>1.2220542911425178E-3</v>
      </c>
      <c r="L1066" s="39">
        <v>1.9651101563734797E-3</v>
      </c>
      <c r="M1066" s="39">
        <v>2.223371457779226E-3</v>
      </c>
      <c r="N1066" s="8">
        <v>3.5179307750775096E-4</v>
      </c>
      <c r="O1066" s="8">
        <v>3.328489861382152E-4</v>
      </c>
      <c r="P1066" s="8">
        <v>2.2135141668243777E-4</v>
      </c>
      <c r="Q1066" s="8">
        <v>1.7103975373798259E-4</v>
      </c>
      <c r="R1066" s="8">
        <v>1.4994235147160461E-4</v>
      </c>
      <c r="S1066" s="8">
        <v>1.0764589238698845E-4</v>
      </c>
      <c r="T1066" s="8">
        <v>6.869693248020058E-5</v>
      </c>
      <c r="U1066" s="8">
        <v>8.0218793334802769E-5</v>
      </c>
      <c r="V1066" s="8">
        <v>1.4090967565121094E-4</v>
      </c>
      <c r="W1066" s="8">
        <v>1.6196909635619861E-4</v>
      </c>
      <c r="X1066" s="8">
        <v>1.2911667183596601E-4</v>
      </c>
      <c r="Y1066" s="8">
        <v>1.3054396808245117E-4</v>
      </c>
      <c r="Z1066" s="39">
        <v>1.3820936684439826E-4</v>
      </c>
      <c r="AA1066" s="39">
        <v>1.1783069721063206E-4</v>
      </c>
      <c r="AB1066" s="8">
        <v>1.1039276788124624E-4</v>
      </c>
      <c r="AC1066" s="40">
        <v>8.0386752895654525E-5</v>
      </c>
      <c r="AD1066" s="8">
        <f t="shared" si="114"/>
        <v>9.0388757890851764E-5</v>
      </c>
      <c r="AE1066" s="8">
        <f t="shared" si="114"/>
        <v>1.00390762886049E-4</v>
      </c>
      <c r="AF1066" s="8">
        <f t="shared" si="114"/>
        <v>1.06106194311876E-4</v>
      </c>
      <c r="AG1066" s="8">
        <f t="shared" si="114"/>
        <v>1.089639100247895E-4</v>
      </c>
      <c r="AH1066" s="25">
        <f t="shared" ref="AH1066:BG1066" si="117">AG1066</f>
        <v>1.089639100247895E-4</v>
      </c>
      <c r="AI1066" s="8">
        <f t="shared" si="117"/>
        <v>1.089639100247895E-4</v>
      </c>
      <c r="AJ1066" s="8">
        <f t="shared" si="117"/>
        <v>1.089639100247895E-4</v>
      </c>
      <c r="AK1066" s="8">
        <f t="shared" si="117"/>
        <v>1.089639100247895E-4</v>
      </c>
      <c r="AL1066" s="8">
        <f t="shared" si="117"/>
        <v>1.089639100247895E-4</v>
      </c>
      <c r="AM1066" s="8">
        <f t="shared" si="117"/>
        <v>1.089639100247895E-4</v>
      </c>
      <c r="AN1066" s="8">
        <f t="shared" si="117"/>
        <v>1.089639100247895E-4</v>
      </c>
      <c r="AO1066" s="8">
        <f t="shared" si="117"/>
        <v>1.089639100247895E-4</v>
      </c>
      <c r="AP1066" s="8">
        <f t="shared" si="117"/>
        <v>1.089639100247895E-4</v>
      </c>
      <c r="AQ1066" s="8">
        <f t="shared" si="117"/>
        <v>1.089639100247895E-4</v>
      </c>
      <c r="AR1066" s="8">
        <f t="shared" si="117"/>
        <v>1.089639100247895E-4</v>
      </c>
      <c r="AS1066" s="8">
        <f t="shared" si="117"/>
        <v>1.089639100247895E-4</v>
      </c>
      <c r="AT1066" s="8">
        <f t="shared" si="117"/>
        <v>1.089639100247895E-4</v>
      </c>
      <c r="AU1066" s="8">
        <f t="shared" si="117"/>
        <v>1.089639100247895E-4</v>
      </c>
      <c r="AV1066" s="8">
        <f t="shared" si="117"/>
        <v>1.089639100247895E-4</v>
      </c>
      <c r="AW1066" s="8">
        <f t="shared" si="117"/>
        <v>1.089639100247895E-4</v>
      </c>
      <c r="AX1066" s="8">
        <f t="shared" si="117"/>
        <v>1.089639100247895E-4</v>
      </c>
      <c r="AY1066" s="8">
        <f t="shared" si="117"/>
        <v>1.089639100247895E-4</v>
      </c>
      <c r="AZ1066" s="8">
        <f t="shared" si="117"/>
        <v>1.089639100247895E-4</v>
      </c>
      <c r="BA1066" s="8">
        <f t="shared" si="117"/>
        <v>1.089639100247895E-4</v>
      </c>
      <c r="BB1066" s="8">
        <f t="shared" si="117"/>
        <v>1.089639100247895E-4</v>
      </c>
      <c r="BC1066" s="8">
        <f t="shared" si="117"/>
        <v>1.089639100247895E-4</v>
      </c>
      <c r="BD1066" s="8">
        <f t="shared" si="117"/>
        <v>1.089639100247895E-4</v>
      </c>
      <c r="BE1066" s="8">
        <f t="shared" si="117"/>
        <v>1.089639100247895E-4</v>
      </c>
      <c r="BF1066" s="8">
        <f t="shared" si="117"/>
        <v>1.089639100247895E-4</v>
      </c>
      <c r="BG1066" s="8">
        <f t="shared" si="117"/>
        <v>1.089639100247895E-4</v>
      </c>
    </row>
    <row r="1067" spans="1:59" s="8" customFormat="1" ht="12" customHeight="1" x14ac:dyDescent="0.25">
      <c r="A1067" s="8" t="s">
        <v>215</v>
      </c>
      <c r="D1067" s="8">
        <v>6.1663442511537235E-3</v>
      </c>
      <c r="E1067" s="8">
        <v>6.2796285542688398E-3</v>
      </c>
      <c r="F1067" s="8">
        <v>5.0787040685858435E-3</v>
      </c>
      <c r="G1067" s="8">
        <v>5.8145332462577531E-3</v>
      </c>
      <c r="H1067" s="8">
        <v>5.9485807513197844E-3</v>
      </c>
      <c r="I1067" s="8">
        <v>4.366836843588873E-3</v>
      </c>
      <c r="J1067" s="8">
        <v>7.1016593657874548E-3</v>
      </c>
      <c r="K1067" s="8">
        <v>4.136677249207737E-3</v>
      </c>
      <c r="L1067" s="39">
        <v>4.0012694232197674E-3</v>
      </c>
      <c r="M1067" s="39">
        <v>3.8480418361555723E-3</v>
      </c>
      <c r="N1067" s="8">
        <v>3.4690576427469249E-3</v>
      </c>
      <c r="O1067" s="8">
        <v>3.6350740066503455E-3</v>
      </c>
      <c r="P1067" s="8">
        <v>3.1088353403699422E-3</v>
      </c>
      <c r="Q1067" s="8">
        <v>3.0047452714681883E-3</v>
      </c>
      <c r="R1067" s="8">
        <v>3.6063697391224788E-3</v>
      </c>
      <c r="S1067" s="8">
        <v>4.3493903348763834E-3</v>
      </c>
      <c r="T1067" s="8">
        <v>3.8420718133300477E-3</v>
      </c>
      <c r="U1067" s="8">
        <v>3.3437461406192813E-3</v>
      </c>
      <c r="V1067" s="8">
        <v>3.4726734979270597E-3</v>
      </c>
      <c r="W1067" s="8">
        <v>3.5052210776166828E-3</v>
      </c>
      <c r="X1067" s="8">
        <v>3.3483790219433025E-3</v>
      </c>
      <c r="Y1067" s="8">
        <v>2.9540499072367248E-3</v>
      </c>
      <c r="Z1067" s="39">
        <v>2.9590328618438479E-3</v>
      </c>
      <c r="AA1067" s="39">
        <v>6.657865652822878E-3</v>
      </c>
      <c r="AB1067" s="8">
        <v>1.0811388198540771E-2</v>
      </c>
      <c r="AC1067" s="40">
        <v>1.3027086220415141E-2</v>
      </c>
      <c r="AD1067" s="8">
        <f t="shared" ref="AD1067:AG1069" si="118">($AB1067*AD$1061+$AC1067)/(1+AD$1061)</f>
        <v>1.282565912751747E-2</v>
      </c>
      <c r="AE1067" s="8">
        <f t="shared" si="118"/>
        <v>1.1919237209477955E-2</v>
      </c>
      <c r="AF1067" s="8">
        <f t="shared" si="118"/>
        <v>1.1365312704009364E-2</v>
      </c>
      <c r="AG1067" s="8">
        <f t="shared" si="118"/>
        <v>1.11806712021865E-2</v>
      </c>
      <c r="AH1067" s="25">
        <f t="shared" ref="AH1067:BG1067" si="119">AG1067</f>
        <v>1.11806712021865E-2</v>
      </c>
      <c r="AI1067" s="8">
        <f t="shared" si="119"/>
        <v>1.11806712021865E-2</v>
      </c>
      <c r="AJ1067" s="8">
        <f t="shared" si="119"/>
        <v>1.11806712021865E-2</v>
      </c>
      <c r="AK1067" s="8">
        <f t="shared" si="119"/>
        <v>1.11806712021865E-2</v>
      </c>
      <c r="AL1067" s="8">
        <f t="shared" si="119"/>
        <v>1.11806712021865E-2</v>
      </c>
      <c r="AM1067" s="8">
        <f t="shared" si="119"/>
        <v>1.11806712021865E-2</v>
      </c>
      <c r="AN1067" s="8">
        <f t="shared" si="119"/>
        <v>1.11806712021865E-2</v>
      </c>
      <c r="AO1067" s="8">
        <f t="shared" si="119"/>
        <v>1.11806712021865E-2</v>
      </c>
      <c r="AP1067" s="8">
        <f t="shared" si="119"/>
        <v>1.11806712021865E-2</v>
      </c>
      <c r="AQ1067" s="8">
        <f t="shared" si="119"/>
        <v>1.11806712021865E-2</v>
      </c>
      <c r="AR1067" s="8">
        <f t="shared" si="119"/>
        <v>1.11806712021865E-2</v>
      </c>
      <c r="AS1067" s="8">
        <f t="shared" si="119"/>
        <v>1.11806712021865E-2</v>
      </c>
      <c r="AT1067" s="8">
        <f t="shared" si="119"/>
        <v>1.11806712021865E-2</v>
      </c>
      <c r="AU1067" s="8">
        <f t="shared" si="119"/>
        <v>1.11806712021865E-2</v>
      </c>
      <c r="AV1067" s="8">
        <f t="shared" si="119"/>
        <v>1.11806712021865E-2</v>
      </c>
      <c r="AW1067" s="8">
        <f t="shared" si="119"/>
        <v>1.11806712021865E-2</v>
      </c>
      <c r="AX1067" s="8">
        <f t="shared" si="119"/>
        <v>1.11806712021865E-2</v>
      </c>
      <c r="AY1067" s="8">
        <f t="shared" si="119"/>
        <v>1.11806712021865E-2</v>
      </c>
      <c r="AZ1067" s="8">
        <f t="shared" si="119"/>
        <v>1.11806712021865E-2</v>
      </c>
      <c r="BA1067" s="8">
        <f t="shared" si="119"/>
        <v>1.11806712021865E-2</v>
      </c>
      <c r="BB1067" s="8">
        <f t="shared" si="119"/>
        <v>1.11806712021865E-2</v>
      </c>
      <c r="BC1067" s="8">
        <f t="shared" si="119"/>
        <v>1.11806712021865E-2</v>
      </c>
      <c r="BD1067" s="8">
        <f t="shared" si="119"/>
        <v>1.11806712021865E-2</v>
      </c>
      <c r="BE1067" s="8">
        <f t="shared" si="119"/>
        <v>1.11806712021865E-2</v>
      </c>
      <c r="BF1067" s="8">
        <f t="shared" si="119"/>
        <v>1.11806712021865E-2</v>
      </c>
      <c r="BG1067" s="8">
        <f t="shared" si="119"/>
        <v>1.11806712021865E-2</v>
      </c>
    </row>
    <row r="1068" spans="1:59" s="8" customFormat="1" ht="12" customHeight="1" x14ac:dyDescent="0.25">
      <c r="A1068" s="8" t="s">
        <v>216</v>
      </c>
      <c r="D1068" s="8">
        <v>0.1891358019544965</v>
      </c>
      <c r="E1068" s="8">
        <v>0.18342507367913907</v>
      </c>
      <c r="F1068" s="8">
        <v>0.19288375284815856</v>
      </c>
      <c r="G1068" s="8">
        <v>0.19388005113042975</v>
      </c>
      <c r="H1068" s="8">
        <v>0.21009150841517496</v>
      </c>
      <c r="I1068" s="8">
        <v>0.22335624795349371</v>
      </c>
      <c r="J1068" s="8">
        <v>0.19872310911726693</v>
      </c>
      <c r="K1068" s="8">
        <v>0.19114871402956513</v>
      </c>
      <c r="L1068" s="39">
        <v>0.14714013067334575</v>
      </c>
      <c r="M1068" s="39">
        <v>0.14889600599303859</v>
      </c>
      <c r="N1068" s="8">
        <v>0.14777863179982942</v>
      </c>
      <c r="O1068" s="8">
        <v>0.14811776066373047</v>
      </c>
      <c r="P1068" s="8">
        <v>0.13926254687165146</v>
      </c>
      <c r="Q1068" s="8">
        <v>0.14938599263654259</v>
      </c>
      <c r="R1068" s="8">
        <v>0.15274742148458512</v>
      </c>
      <c r="S1068" s="8">
        <v>0.1838172633354884</v>
      </c>
      <c r="T1068" s="8">
        <v>0.16121715383016147</v>
      </c>
      <c r="U1068" s="8">
        <v>0.17913083874965793</v>
      </c>
      <c r="V1068" s="8">
        <v>0.17691939070668872</v>
      </c>
      <c r="W1068" s="8">
        <v>0.18392934250594711</v>
      </c>
      <c r="X1068" s="8">
        <v>0.19623347170030728</v>
      </c>
      <c r="Y1068" s="8">
        <v>0.21381002185711701</v>
      </c>
      <c r="Z1068" s="39">
        <v>0.21796196120907144</v>
      </c>
      <c r="AA1068" s="39">
        <v>0.22689957058639007</v>
      </c>
      <c r="AB1068" s="8">
        <v>0.21172277600097547</v>
      </c>
      <c r="AC1068" s="40">
        <v>0.14791339784043242</v>
      </c>
      <c r="AD1068" s="8">
        <f t="shared" si="118"/>
        <v>0.15371425040048178</v>
      </c>
      <c r="AE1068" s="8">
        <f t="shared" si="118"/>
        <v>0.17981808692070395</v>
      </c>
      <c r="AF1068" s="8">
        <f t="shared" si="118"/>
        <v>0.19577043146083972</v>
      </c>
      <c r="AG1068" s="8">
        <f t="shared" si="118"/>
        <v>0.20108787964088495</v>
      </c>
      <c r="AH1068" s="25">
        <f t="shared" ref="AH1068:BG1068" si="120">AG1068</f>
        <v>0.20108787964088495</v>
      </c>
      <c r="AI1068" s="8">
        <f t="shared" si="120"/>
        <v>0.20108787964088495</v>
      </c>
      <c r="AJ1068" s="8">
        <f t="shared" si="120"/>
        <v>0.20108787964088495</v>
      </c>
      <c r="AK1068" s="8">
        <f t="shared" si="120"/>
        <v>0.20108787964088495</v>
      </c>
      <c r="AL1068" s="8">
        <f t="shared" si="120"/>
        <v>0.20108787964088495</v>
      </c>
      <c r="AM1068" s="8">
        <f t="shared" si="120"/>
        <v>0.20108787964088495</v>
      </c>
      <c r="AN1068" s="8">
        <f t="shared" si="120"/>
        <v>0.20108787964088495</v>
      </c>
      <c r="AO1068" s="8">
        <f t="shared" si="120"/>
        <v>0.20108787964088495</v>
      </c>
      <c r="AP1068" s="8">
        <f t="shared" si="120"/>
        <v>0.20108787964088495</v>
      </c>
      <c r="AQ1068" s="8">
        <f t="shared" si="120"/>
        <v>0.20108787964088495</v>
      </c>
      <c r="AR1068" s="8">
        <f t="shared" si="120"/>
        <v>0.20108787964088495</v>
      </c>
      <c r="AS1068" s="8">
        <f t="shared" si="120"/>
        <v>0.20108787964088495</v>
      </c>
      <c r="AT1068" s="8">
        <f t="shared" si="120"/>
        <v>0.20108787964088495</v>
      </c>
      <c r="AU1068" s="8">
        <f t="shared" si="120"/>
        <v>0.20108787964088495</v>
      </c>
      <c r="AV1068" s="8">
        <f t="shared" si="120"/>
        <v>0.20108787964088495</v>
      </c>
      <c r="AW1068" s="8">
        <f t="shared" si="120"/>
        <v>0.20108787964088495</v>
      </c>
      <c r="AX1068" s="8">
        <f t="shared" si="120"/>
        <v>0.20108787964088495</v>
      </c>
      <c r="AY1068" s="8">
        <f t="shared" si="120"/>
        <v>0.20108787964088495</v>
      </c>
      <c r="AZ1068" s="8">
        <f t="shared" si="120"/>
        <v>0.20108787964088495</v>
      </c>
      <c r="BA1068" s="8">
        <f t="shared" si="120"/>
        <v>0.20108787964088495</v>
      </c>
      <c r="BB1068" s="8">
        <f t="shared" si="120"/>
        <v>0.20108787964088495</v>
      </c>
      <c r="BC1068" s="8">
        <f t="shared" si="120"/>
        <v>0.20108787964088495</v>
      </c>
      <c r="BD1068" s="8">
        <f t="shared" si="120"/>
        <v>0.20108787964088495</v>
      </c>
      <c r="BE1068" s="8">
        <f t="shared" si="120"/>
        <v>0.20108787964088495</v>
      </c>
      <c r="BF1068" s="8">
        <f t="shared" si="120"/>
        <v>0.20108787964088495</v>
      </c>
      <c r="BG1068" s="8">
        <f t="shared" si="120"/>
        <v>0.20108787964088495</v>
      </c>
    </row>
    <row r="1069" spans="1:59" s="8" customFormat="1" ht="12" customHeight="1" x14ac:dyDescent="0.25">
      <c r="A1069" s="8" t="s">
        <v>217</v>
      </c>
      <c r="D1069" s="8">
        <v>8.087066862769008E-6</v>
      </c>
      <c r="E1069" s="8">
        <v>2.2269043827538715E-5</v>
      </c>
      <c r="F1069" s="8">
        <v>1.390592060404264E-5</v>
      </c>
      <c r="G1069" s="8">
        <v>2.1210562812489205E-5</v>
      </c>
      <c r="H1069" s="8">
        <v>1.2068750175765424E-5</v>
      </c>
      <c r="I1069" s="8">
        <v>3.3010968784244871E-6</v>
      </c>
      <c r="J1069" s="8">
        <v>1.8100419787891692E-6</v>
      </c>
      <c r="K1069" s="8">
        <v>1.4458252907837125E-7</v>
      </c>
      <c r="L1069" s="39">
        <v>7.4842156507904828E-7</v>
      </c>
      <c r="M1069" s="39">
        <v>1.2990304111550408E-6</v>
      </c>
      <c r="N1069" s="8">
        <v>1.5815459307745095E-6</v>
      </c>
      <c r="O1069" s="8">
        <v>9.6598456533046775E-7</v>
      </c>
      <c r="P1069" s="8">
        <v>7.1014045319268166E-7</v>
      </c>
      <c r="Q1069" s="8">
        <v>7.8914321126563167E-6</v>
      </c>
      <c r="R1069" s="8">
        <v>1.0512742427878E-5</v>
      </c>
      <c r="S1069" s="8">
        <v>3.2142449485728578E-6</v>
      </c>
      <c r="T1069" s="8">
        <v>2.8799054956152716E-7</v>
      </c>
      <c r="U1069" s="8">
        <v>3.0523491783088197E-7</v>
      </c>
      <c r="V1069" s="8">
        <v>1.0712574886650587E-6</v>
      </c>
      <c r="W1069" s="8">
        <v>1.3312303542394614E-6</v>
      </c>
      <c r="X1069" s="8">
        <v>2.2354009780927312E-5</v>
      </c>
      <c r="Y1069" s="8">
        <v>5.6788002934936818E-5</v>
      </c>
      <c r="Z1069" s="39">
        <v>5.4696602483476628E-5</v>
      </c>
      <c r="AA1069" s="39">
        <v>4.9502170319704922E-5</v>
      </c>
      <c r="AB1069" s="8">
        <v>4.7248899044064007E-5</v>
      </c>
      <c r="AC1069" s="40">
        <v>4.1081220341882674E-8</v>
      </c>
      <c r="AD1069" s="8">
        <f t="shared" si="118"/>
        <v>4.3327010224984396E-6</v>
      </c>
      <c r="AE1069" s="8">
        <f t="shared" si="118"/>
        <v>2.3644990132202945E-5</v>
      </c>
      <c r="AF1069" s="8">
        <f t="shared" si="118"/>
        <v>3.5446944588133479E-5</v>
      </c>
      <c r="AG1069" s="8">
        <f t="shared" si="118"/>
        <v>3.9380929406776989E-5</v>
      </c>
      <c r="AH1069" s="25">
        <f t="shared" ref="AH1069:BG1069" si="121">AG1069</f>
        <v>3.9380929406776989E-5</v>
      </c>
      <c r="AI1069" s="8">
        <f t="shared" si="121"/>
        <v>3.9380929406776989E-5</v>
      </c>
      <c r="AJ1069" s="8">
        <f t="shared" si="121"/>
        <v>3.9380929406776989E-5</v>
      </c>
      <c r="AK1069" s="8">
        <f t="shared" si="121"/>
        <v>3.9380929406776989E-5</v>
      </c>
      <c r="AL1069" s="8">
        <f t="shared" si="121"/>
        <v>3.9380929406776989E-5</v>
      </c>
      <c r="AM1069" s="8">
        <f t="shared" si="121"/>
        <v>3.9380929406776989E-5</v>
      </c>
      <c r="AN1069" s="8">
        <f t="shared" si="121"/>
        <v>3.9380929406776989E-5</v>
      </c>
      <c r="AO1069" s="8">
        <f t="shared" si="121"/>
        <v>3.9380929406776989E-5</v>
      </c>
      <c r="AP1069" s="8">
        <f t="shared" si="121"/>
        <v>3.9380929406776989E-5</v>
      </c>
      <c r="AQ1069" s="8">
        <f t="shared" si="121"/>
        <v>3.9380929406776989E-5</v>
      </c>
      <c r="AR1069" s="8">
        <f t="shared" si="121"/>
        <v>3.9380929406776989E-5</v>
      </c>
      <c r="AS1069" s="8">
        <f t="shared" si="121"/>
        <v>3.9380929406776989E-5</v>
      </c>
      <c r="AT1069" s="8">
        <f t="shared" si="121"/>
        <v>3.9380929406776989E-5</v>
      </c>
      <c r="AU1069" s="8">
        <f t="shared" si="121"/>
        <v>3.9380929406776989E-5</v>
      </c>
      <c r="AV1069" s="8">
        <f t="shared" si="121"/>
        <v>3.9380929406776989E-5</v>
      </c>
      <c r="AW1069" s="8">
        <f t="shared" si="121"/>
        <v>3.9380929406776989E-5</v>
      </c>
      <c r="AX1069" s="8">
        <f t="shared" si="121"/>
        <v>3.9380929406776989E-5</v>
      </c>
      <c r="AY1069" s="8">
        <f t="shared" si="121"/>
        <v>3.9380929406776989E-5</v>
      </c>
      <c r="AZ1069" s="8">
        <f t="shared" si="121"/>
        <v>3.9380929406776989E-5</v>
      </c>
      <c r="BA1069" s="8">
        <f t="shared" si="121"/>
        <v>3.9380929406776989E-5</v>
      </c>
      <c r="BB1069" s="8">
        <f t="shared" si="121"/>
        <v>3.9380929406776989E-5</v>
      </c>
      <c r="BC1069" s="8">
        <f t="shared" si="121"/>
        <v>3.9380929406776989E-5</v>
      </c>
      <c r="BD1069" s="8">
        <f t="shared" si="121"/>
        <v>3.9380929406776989E-5</v>
      </c>
      <c r="BE1069" s="8">
        <f t="shared" si="121"/>
        <v>3.9380929406776989E-5</v>
      </c>
      <c r="BF1069" s="8">
        <f t="shared" si="121"/>
        <v>3.9380929406776989E-5</v>
      </c>
      <c r="BG1069" s="8">
        <f t="shared" si="121"/>
        <v>3.9380929406776989E-5</v>
      </c>
    </row>
    <row r="1070" spans="1:59" s="8" customFormat="1" ht="12" customHeight="1" x14ac:dyDescent="0.25">
      <c r="A1070" s="8" t="s">
        <v>209</v>
      </c>
      <c r="L1070" s="39"/>
      <c r="M1070" s="39"/>
      <c r="Z1070" s="39"/>
      <c r="AA1070" s="39"/>
      <c r="AC1070" s="40"/>
      <c r="AH1070" s="25"/>
    </row>
    <row r="1071" spans="1:59" s="8" customFormat="1" ht="12" customHeight="1" x14ac:dyDescent="0.25">
      <c r="AC1071" s="21"/>
      <c r="AD1071" s="21"/>
      <c r="AE1071" s="21"/>
      <c r="AF1071" s="21"/>
      <c r="AG1071" s="21"/>
    </row>
    <row r="1072" spans="1:59" s="8" customFormat="1" ht="12" customHeight="1" x14ac:dyDescent="0.25">
      <c r="A1072" s="8" t="s">
        <v>221</v>
      </c>
      <c r="B1072" s="8" t="s">
        <v>222</v>
      </c>
      <c r="D1072" s="8">
        <v>1</v>
      </c>
    </row>
    <row r="1073" spans="1:59" s="8" customFormat="1" ht="12" customHeight="1" x14ac:dyDescent="0.25">
      <c r="A1073" s="20" t="s">
        <v>223</v>
      </c>
      <c r="D1073" s="8">
        <v>1995</v>
      </c>
      <c r="E1073" s="8">
        <v>1996</v>
      </c>
      <c r="F1073" s="8">
        <v>1997</v>
      </c>
      <c r="G1073" s="8">
        <v>1998</v>
      </c>
      <c r="H1073" s="8">
        <v>1999</v>
      </c>
      <c r="I1073" s="8">
        <v>2000</v>
      </c>
      <c r="J1073" s="8">
        <v>2001</v>
      </c>
      <c r="K1073" s="8">
        <v>2002</v>
      </c>
      <c r="L1073" s="8">
        <v>2003</v>
      </c>
      <c r="M1073" s="8">
        <v>2004</v>
      </c>
      <c r="N1073" s="8">
        <v>2005</v>
      </c>
      <c r="O1073" s="8">
        <v>2006</v>
      </c>
      <c r="P1073" s="8">
        <v>2007</v>
      </c>
      <c r="Q1073" s="8">
        <v>2008</v>
      </c>
      <c r="R1073" s="8">
        <v>2009</v>
      </c>
      <c r="S1073" s="8">
        <v>2010</v>
      </c>
      <c r="T1073" s="8">
        <v>2011</v>
      </c>
      <c r="U1073" s="8">
        <v>2012</v>
      </c>
      <c r="V1073" s="8">
        <v>2013</v>
      </c>
      <c r="W1073" s="8">
        <v>2014</v>
      </c>
      <c r="X1073" s="8">
        <v>2015</v>
      </c>
      <c r="Y1073" s="8">
        <v>2016</v>
      </c>
      <c r="Z1073" s="8">
        <v>2017</v>
      </c>
      <c r="AA1073" s="8">
        <v>2018</v>
      </c>
      <c r="AB1073" s="8">
        <v>2019</v>
      </c>
      <c r="AC1073" s="8">
        <v>2020</v>
      </c>
      <c r="AD1073" s="8">
        <v>2021</v>
      </c>
      <c r="AE1073" s="8">
        <v>2022</v>
      </c>
      <c r="AF1073" s="8">
        <v>2023</v>
      </c>
      <c r="AG1073" s="8">
        <v>2024</v>
      </c>
      <c r="AH1073" s="8">
        <v>2025</v>
      </c>
      <c r="AI1073" s="8">
        <v>2026</v>
      </c>
      <c r="AJ1073" s="8">
        <v>2027</v>
      </c>
      <c r="AK1073" s="8">
        <v>2028</v>
      </c>
      <c r="AL1073" s="8">
        <v>2029</v>
      </c>
      <c r="AM1073" s="8">
        <v>2030</v>
      </c>
      <c r="AN1073" s="8">
        <v>2031</v>
      </c>
      <c r="AO1073" s="8">
        <v>2032</v>
      </c>
      <c r="AP1073" s="8">
        <v>2033</v>
      </c>
      <c r="AQ1073" s="8">
        <v>2034</v>
      </c>
      <c r="AR1073" s="8">
        <v>2035</v>
      </c>
      <c r="AS1073" s="8">
        <v>2036</v>
      </c>
      <c r="AT1073" s="8">
        <v>2037</v>
      </c>
      <c r="AU1073" s="8">
        <v>2038</v>
      </c>
      <c r="AV1073" s="8">
        <v>2039</v>
      </c>
      <c r="AW1073" s="8">
        <v>2040</v>
      </c>
      <c r="AX1073" s="8">
        <v>2041</v>
      </c>
      <c r="AY1073" s="8">
        <v>2042</v>
      </c>
      <c r="AZ1073" s="8">
        <v>2043</v>
      </c>
      <c r="BA1073" s="8">
        <v>2044</v>
      </c>
      <c r="BB1073" s="8">
        <v>2045</v>
      </c>
      <c r="BC1073" s="8">
        <v>2046</v>
      </c>
      <c r="BD1073" s="8">
        <v>2047</v>
      </c>
      <c r="BE1073" s="8">
        <v>2048</v>
      </c>
      <c r="BF1073" s="8">
        <v>2049</v>
      </c>
      <c r="BG1073" s="8">
        <v>2050</v>
      </c>
    </row>
    <row r="1074" spans="1:59" ht="12" customHeight="1" x14ac:dyDescent="0.25">
      <c r="A1074" t="s">
        <v>103</v>
      </c>
      <c r="B1074" s="8" t="str">
        <f t="shared" ref="B1074:B1121" si="122">LEFT(A1074,3)</f>
        <v>USA</v>
      </c>
      <c r="C1074" s="8" t="str">
        <f t="shared" ref="C1074:C1121" si="123">RIGHT(A1074,2)</f>
        <v>NB</v>
      </c>
      <c r="D1074" s="56">
        <v>0.18016160071084045</v>
      </c>
      <c r="E1074" s="56">
        <v>0.17348476567730239</v>
      </c>
      <c r="F1074" s="56">
        <v>0.1799318574164615</v>
      </c>
      <c r="G1074" s="56">
        <v>0.17756922941035394</v>
      </c>
      <c r="H1074" s="56">
        <v>0.17880563262172891</v>
      </c>
      <c r="I1074" s="56">
        <v>0.17937528358689392</v>
      </c>
      <c r="J1074" s="56">
        <v>0.14305117030297615</v>
      </c>
      <c r="K1074" s="56">
        <v>0.15159752538128568</v>
      </c>
      <c r="L1074" s="56">
        <v>0.1485804296102356</v>
      </c>
      <c r="M1074" s="56">
        <v>0.14827885773337968</v>
      </c>
      <c r="N1074" s="56">
        <v>0.14764144970356038</v>
      </c>
      <c r="O1074" s="56">
        <v>0.14570833688785631</v>
      </c>
      <c r="P1074" s="56">
        <v>0.14724278161380619</v>
      </c>
      <c r="Q1074" s="56">
        <v>0.14263577802173436</v>
      </c>
      <c r="R1074" s="56">
        <v>0.14363392232430519</v>
      </c>
      <c r="S1074" s="56">
        <v>0.14125222620015104</v>
      </c>
      <c r="T1074" s="56">
        <v>0.13773795021543511</v>
      </c>
      <c r="U1074" s="56">
        <v>0.13693108750211497</v>
      </c>
      <c r="V1074" s="56">
        <v>0.13695728205508642</v>
      </c>
      <c r="W1074" s="56">
        <v>0.13468414818463573</v>
      </c>
      <c r="X1074" s="56">
        <v>0.13385573585822541</v>
      </c>
      <c r="Y1074" s="56">
        <v>0.13093846983144608</v>
      </c>
      <c r="Z1074" s="56">
        <v>0.13024264164064567</v>
      </c>
      <c r="AA1074" s="56">
        <v>0.12976380261829076</v>
      </c>
      <c r="AB1074" s="56">
        <v>0.12760902272730987</v>
      </c>
      <c r="AC1074" s="56">
        <v>0.11513729585784269</v>
      </c>
      <c r="AD1074" s="57">
        <v>0</v>
      </c>
      <c r="AE1074" s="57">
        <v>0</v>
      </c>
      <c r="AF1074" s="57">
        <v>0</v>
      </c>
      <c r="AG1074" s="57">
        <v>0</v>
      </c>
      <c r="AH1074" s="57">
        <v>0</v>
      </c>
      <c r="AI1074" s="57">
        <v>0</v>
      </c>
      <c r="AJ1074" s="57">
        <v>0</v>
      </c>
      <c r="AK1074" s="57">
        <v>0</v>
      </c>
      <c r="AL1074" s="57">
        <v>0</v>
      </c>
      <c r="AM1074" s="57">
        <v>0</v>
      </c>
      <c r="AN1074" s="57">
        <v>0</v>
      </c>
      <c r="AO1074" s="57">
        <v>0</v>
      </c>
      <c r="AP1074" s="57">
        <v>0</v>
      </c>
      <c r="AQ1074" s="57">
        <v>0</v>
      </c>
      <c r="AR1074" s="57">
        <v>0</v>
      </c>
      <c r="AS1074" s="57">
        <v>0</v>
      </c>
      <c r="AT1074" s="57">
        <v>0</v>
      </c>
      <c r="AU1074" s="57">
        <v>0</v>
      </c>
      <c r="AV1074" s="57">
        <v>0</v>
      </c>
      <c r="AW1074" s="57">
        <v>0</v>
      </c>
      <c r="AX1074" s="57">
        <v>0</v>
      </c>
      <c r="AY1074" s="57">
        <v>0</v>
      </c>
      <c r="AZ1074" s="57">
        <v>0</v>
      </c>
      <c r="BA1074" s="57">
        <v>0</v>
      </c>
      <c r="BB1074" s="57">
        <v>0</v>
      </c>
      <c r="BC1074" s="57">
        <v>0</v>
      </c>
      <c r="BD1074" s="57">
        <v>0</v>
      </c>
      <c r="BE1074" s="57">
        <v>0</v>
      </c>
      <c r="BF1074" s="57">
        <v>0</v>
      </c>
      <c r="BG1074" s="57">
        <v>0</v>
      </c>
    </row>
    <row r="1075" spans="1:59" ht="12" customHeight="1" x14ac:dyDescent="0.25">
      <c r="A1075" t="s">
        <v>104</v>
      </c>
      <c r="B1075" s="8" t="str">
        <f t="shared" si="122"/>
        <v>CAN</v>
      </c>
      <c r="C1075" s="8" t="str">
        <f t="shared" si="123"/>
        <v>NB</v>
      </c>
      <c r="D1075" s="57">
        <f t="shared" ref="D1075:AC1075" si="124">D$1074/D$1125*D1126</f>
        <v>0.21904352247935455</v>
      </c>
      <c r="E1075" s="57">
        <f t="shared" si="124"/>
        <v>0.21092571347349942</v>
      </c>
      <c r="F1075" s="57">
        <f t="shared" si="124"/>
        <v>0.21876419669479102</v>
      </c>
      <c r="G1075" s="57">
        <f t="shared" si="124"/>
        <v>0.21589167358928871</v>
      </c>
      <c r="H1075" s="57">
        <f t="shared" si="124"/>
        <v>0.21739491353362642</v>
      </c>
      <c r="I1075" s="57">
        <f t="shared" si="124"/>
        <v>0.21808750481557099</v>
      </c>
      <c r="J1075" s="57">
        <f t="shared" si="124"/>
        <v>0.17392403328081951</v>
      </c>
      <c r="K1075" s="57">
        <f t="shared" si="124"/>
        <v>0.18431483638939558</v>
      </c>
      <c r="L1075" s="57">
        <f t="shared" si="124"/>
        <v>0.18064660030167856</v>
      </c>
      <c r="M1075" s="57">
        <f t="shared" si="124"/>
        <v>0.18027994411119955</v>
      </c>
      <c r="N1075" s="57">
        <f t="shared" si="124"/>
        <v>0.17950497264359849</v>
      </c>
      <c r="O1075" s="57">
        <f t="shared" si="124"/>
        <v>0.17715466137398767</v>
      </c>
      <c r="P1075" s="57">
        <f t="shared" si="124"/>
        <v>0.17902026523460937</v>
      </c>
      <c r="Q1075" s="57">
        <f t="shared" si="124"/>
        <v>0.17341899231684643</v>
      </c>
      <c r="R1075" s="57">
        <f t="shared" si="124"/>
        <v>0.17463255304851824</v>
      </c>
      <c r="S1075" s="57">
        <f t="shared" si="124"/>
        <v>0.17173684660246225</v>
      </c>
      <c r="T1075" s="57">
        <f t="shared" si="124"/>
        <v>0.15532640239953843</v>
      </c>
      <c r="U1075" s="57">
        <f t="shared" si="124"/>
        <v>0.1767595512566395</v>
      </c>
      <c r="V1075" s="57">
        <f t="shared" si="124"/>
        <v>0.17903917318725074</v>
      </c>
      <c r="W1075" s="57">
        <f t="shared" si="124"/>
        <v>0.16197354845277073</v>
      </c>
      <c r="X1075" s="57">
        <f t="shared" si="124"/>
        <v>0.15783346475048807</v>
      </c>
      <c r="Y1075" s="57">
        <f t="shared" si="124"/>
        <v>0.15997582811412603</v>
      </c>
      <c r="Z1075" s="57">
        <f t="shared" si="124"/>
        <v>0.15176130048381087</v>
      </c>
      <c r="AA1075" s="21">
        <f t="shared" si="124"/>
        <v>0.15855782184570555</v>
      </c>
      <c r="AB1075" s="21">
        <f t="shared" si="124"/>
        <v>0.16219024646227623</v>
      </c>
      <c r="AC1075" s="21">
        <f t="shared" si="124"/>
        <v>0.14633876189216385</v>
      </c>
      <c r="AD1075" s="57">
        <v>0</v>
      </c>
      <c r="AE1075" s="57">
        <v>0</v>
      </c>
      <c r="AF1075" s="57">
        <v>0</v>
      </c>
      <c r="AG1075" s="57">
        <v>0</v>
      </c>
      <c r="AH1075" s="57">
        <v>0</v>
      </c>
      <c r="AI1075" s="57">
        <v>0</v>
      </c>
      <c r="AJ1075" s="57">
        <v>0</v>
      </c>
      <c r="AK1075" s="57">
        <v>0</v>
      </c>
      <c r="AL1075" s="57">
        <v>0</v>
      </c>
      <c r="AM1075" s="57">
        <v>0</v>
      </c>
      <c r="AN1075" s="57">
        <v>0</v>
      </c>
      <c r="AO1075" s="57">
        <v>0</v>
      </c>
      <c r="AP1075" s="57">
        <v>0</v>
      </c>
      <c r="AQ1075" s="57">
        <v>0</v>
      </c>
      <c r="AR1075" s="57">
        <v>0</v>
      </c>
      <c r="AS1075" s="57">
        <v>0</v>
      </c>
      <c r="AT1075" s="57">
        <v>0</v>
      </c>
      <c r="AU1075" s="57">
        <v>0</v>
      </c>
      <c r="AV1075" s="57">
        <v>0</v>
      </c>
      <c r="AW1075" s="57">
        <v>0</v>
      </c>
      <c r="AX1075" s="57">
        <v>0</v>
      </c>
      <c r="AY1075" s="57">
        <v>0</v>
      </c>
      <c r="AZ1075" s="57">
        <v>0</v>
      </c>
      <c r="BA1075" s="57">
        <v>0</v>
      </c>
      <c r="BB1075" s="57">
        <v>0</v>
      </c>
      <c r="BC1075" s="57">
        <v>0</v>
      </c>
      <c r="BD1075" s="57">
        <v>0</v>
      </c>
      <c r="BE1075" s="57">
        <v>0</v>
      </c>
      <c r="BF1075" s="57">
        <v>0</v>
      </c>
      <c r="BG1075" s="57">
        <v>0</v>
      </c>
    </row>
    <row r="1076" spans="1:59" ht="12" customHeight="1" x14ac:dyDescent="0.25">
      <c r="A1076" t="s">
        <v>105</v>
      </c>
      <c r="B1076" s="8" t="str">
        <f t="shared" si="122"/>
        <v>MXC</v>
      </c>
      <c r="C1076" s="8" t="str">
        <f t="shared" si="123"/>
        <v>NB</v>
      </c>
      <c r="D1076" s="57">
        <f t="shared" ref="D1076:AC1076" si="125">D$1074/D$1125*D1127</f>
        <v>0.25948017163083753</v>
      </c>
      <c r="E1076" s="57">
        <f t="shared" si="125"/>
        <v>0.24986377005793015</v>
      </c>
      <c r="F1076" s="57">
        <f t="shared" si="125"/>
        <v>0.25914928075719257</v>
      </c>
      <c r="G1076" s="57">
        <f t="shared" si="125"/>
        <v>0.25574647395426808</v>
      </c>
      <c r="H1076" s="57">
        <f t="shared" si="125"/>
        <v>0.25752722032989234</v>
      </c>
      <c r="I1076" s="57">
        <f t="shared" si="125"/>
        <v>0.25834766780386836</v>
      </c>
      <c r="J1076" s="57">
        <f t="shared" si="125"/>
        <v>0.20603137447576497</v>
      </c>
      <c r="K1076" s="57">
        <f t="shared" si="125"/>
        <v>0.21834037746967763</v>
      </c>
      <c r="L1076" s="57">
        <f t="shared" si="125"/>
        <v>0.21399496465468348</v>
      </c>
      <c r="M1076" s="57">
        <f t="shared" si="125"/>
        <v>0.21356062169782217</v>
      </c>
      <c r="N1076" s="57">
        <f t="shared" si="125"/>
        <v>0.21264258619900442</v>
      </c>
      <c r="O1076" s="57">
        <f t="shared" si="125"/>
        <v>0.20985839443326992</v>
      </c>
      <c r="P1076" s="57">
        <f t="shared" si="125"/>
        <v>0.21206839911393743</v>
      </c>
      <c r="Q1076" s="57">
        <f t="shared" si="125"/>
        <v>0.20543310014868602</v>
      </c>
      <c r="R1076" s="57">
        <f t="shared" si="125"/>
        <v>0.20687069092231106</v>
      </c>
      <c r="S1076" s="57">
        <f t="shared" si="125"/>
        <v>0.20344042100558271</v>
      </c>
      <c r="T1076" s="57">
        <f t="shared" si="125"/>
        <v>0.18215688257229942</v>
      </c>
      <c r="U1076" s="57">
        <f t="shared" si="125"/>
        <v>0.16982458614329959</v>
      </c>
      <c r="V1076" s="57">
        <f t="shared" si="125"/>
        <v>0.15652717323238896</v>
      </c>
      <c r="W1076" s="57">
        <f t="shared" si="125"/>
        <v>0.15935812647482553</v>
      </c>
      <c r="X1076" s="57">
        <f t="shared" si="125"/>
        <v>0.15901885194124296</v>
      </c>
      <c r="Y1076" s="57">
        <f t="shared" si="125"/>
        <v>0.14330617710800003</v>
      </c>
      <c r="Z1076" s="57">
        <f t="shared" si="125"/>
        <v>0.1471233048325464</v>
      </c>
      <c r="AA1076" s="21">
        <f t="shared" si="125"/>
        <v>0.14556908089044263</v>
      </c>
      <c r="AB1076" s="21">
        <f t="shared" si="125"/>
        <v>0.13567243376204713</v>
      </c>
      <c r="AC1076" s="21">
        <f t="shared" si="125"/>
        <v>0.12241263832256678</v>
      </c>
      <c r="AD1076" s="57">
        <v>0</v>
      </c>
      <c r="AE1076" s="57">
        <v>0</v>
      </c>
      <c r="AF1076" s="57">
        <v>0</v>
      </c>
      <c r="AG1076" s="57">
        <v>0</v>
      </c>
      <c r="AH1076" s="57">
        <v>0</v>
      </c>
      <c r="AI1076" s="57">
        <v>0</v>
      </c>
      <c r="AJ1076" s="57">
        <v>0</v>
      </c>
      <c r="AK1076" s="57">
        <v>0</v>
      </c>
      <c r="AL1076" s="57">
        <v>0</v>
      </c>
      <c r="AM1076" s="57">
        <v>0</v>
      </c>
      <c r="AN1076" s="57">
        <v>0</v>
      </c>
      <c r="AO1076" s="57">
        <v>0</v>
      </c>
      <c r="AP1076" s="57">
        <v>0</v>
      </c>
      <c r="AQ1076" s="57">
        <v>0</v>
      </c>
      <c r="AR1076" s="57">
        <v>0</v>
      </c>
      <c r="AS1076" s="57">
        <v>0</v>
      </c>
      <c r="AT1076" s="57">
        <v>0</v>
      </c>
      <c r="AU1076" s="57">
        <v>0</v>
      </c>
      <c r="AV1076" s="57">
        <v>0</v>
      </c>
      <c r="AW1076" s="57">
        <v>0</v>
      </c>
      <c r="AX1076" s="57">
        <v>0</v>
      </c>
      <c r="AY1076" s="57">
        <v>0</v>
      </c>
      <c r="AZ1076" s="57">
        <v>0</v>
      </c>
      <c r="BA1076" s="57">
        <v>0</v>
      </c>
      <c r="BB1076" s="57">
        <v>0</v>
      </c>
      <c r="BC1076" s="57">
        <v>0</v>
      </c>
      <c r="BD1076" s="57">
        <v>0</v>
      </c>
      <c r="BE1076" s="57">
        <v>0</v>
      </c>
      <c r="BF1076" s="57">
        <v>0</v>
      </c>
      <c r="BG1076" s="57">
        <v>0</v>
      </c>
    </row>
    <row r="1077" spans="1:59" ht="12" customHeight="1" x14ac:dyDescent="0.25">
      <c r="A1077" t="s">
        <v>106</v>
      </c>
      <c r="B1077" s="8" t="str">
        <f t="shared" si="122"/>
        <v>EUR</v>
      </c>
      <c r="C1077" s="8" t="str">
        <f t="shared" si="123"/>
        <v>NB</v>
      </c>
      <c r="D1077" s="57">
        <f t="shared" ref="D1077:AC1077" si="126">D$1074/D$1125*D1128</f>
        <v>0.23517772337131573</v>
      </c>
      <c r="E1077" s="57">
        <f t="shared" si="126"/>
        <v>0.22646197675096036</v>
      </c>
      <c r="F1077" s="57">
        <f t="shared" si="126"/>
        <v>0.2348778231444156</v>
      </c>
      <c r="G1077" s="57">
        <f t="shared" si="126"/>
        <v>0.23179371713371533</v>
      </c>
      <c r="H1077" s="57">
        <f t="shared" si="126"/>
        <v>0.233407681992336</v>
      </c>
      <c r="I1077" s="57">
        <f t="shared" si="126"/>
        <v>0.23415128782496181</v>
      </c>
      <c r="J1077" s="57">
        <f t="shared" si="126"/>
        <v>0.18673484485438416</v>
      </c>
      <c r="K1077" s="57">
        <f t="shared" si="126"/>
        <v>0.19789100866792411</v>
      </c>
      <c r="L1077" s="57">
        <f t="shared" si="126"/>
        <v>0.19395257943644978</v>
      </c>
      <c r="M1077" s="57">
        <f t="shared" si="126"/>
        <v>0.19355891626320995</v>
      </c>
      <c r="N1077" s="57">
        <f t="shared" si="126"/>
        <v>0.1927268623254117</v>
      </c>
      <c r="O1077" s="57">
        <f t="shared" si="126"/>
        <v>0.19020343297518699</v>
      </c>
      <c r="P1077" s="57">
        <f t="shared" si="126"/>
        <v>0.19220645257461433</v>
      </c>
      <c r="Q1077" s="57">
        <f t="shared" si="126"/>
        <v>0.18619260382953193</v>
      </c>
      <c r="R1077" s="57">
        <f t="shared" si="126"/>
        <v>0.18749555242539512</v>
      </c>
      <c r="S1077" s="57">
        <f t="shared" si="126"/>
        <v>0.18438655544695542</v>
      </c>
      <c r="T1077" s="57">
        <f t="shared" si="126"/>
        <v>0.17476017247891976</v>
      </c>
      <c r="U1077" s="57">
        <f t="shared" si="126"/>
        <v>0.1683152784324683</v>
      </c>
      <c r="V1077" s="57">
        <f t="shared" si="126"/>
        <v>0.16563317885414885</v>
      </c>
      <c r="W1077" s="57">
        <f t="shared" si="126"/>
        <v>0.16212145809002027</v>
      </c>
      <c r="X1077" s="57">
        <f t="shared" si="126"/>
        <v>0.16292354961067915</v>
      </c>
      <c r="Y1077" s="57">
        <f t="shared" si="126"/>
        <v>0.15690022680403032</v>
      </c>
      <c r="Z1077" s="57">
        <f t="shared" si="126"/>
        <v>0.15637178475980221</v>
      </c>
      <c r="AA1077" s="21">
        <f t="shared" si="126"/>
        <v>0.15370786958460789</v>
      </c>
      <c r="AB1077" s="21">
        <f t="shared" si="126"/>
        <v>0.15524649044964442</v>
      </c>
      <c r="AC1077" s="21">
        <f t="shared" si="126"/>
        <v>0.14007364620281712</v>
      </c>
      <c r="AD1077" s="57">
        <v>0</v>
      </c>
      <c r="AE1077" s="57">
        <v>0</v>
      </c>
      <c r="AF1077" s="57">
        <v>0</v>
      </c>
      <c r="AG1077" s="57">
        <v>0</v>
      </c>
      <c r="AH1077" s="57">
        <v>0</v>
      </c>
      <c r="AI1077" s="57">
        <v>0</v>
      </c>
      <c r="AJ1077" s="57">
        <v>0</v>
      </c>
      <c r="AK1077" s="57">
        <v>0</v>
      </c>
      <c r="AL1077" s="57">
        <v>0</v>
      </c>
      <c r="AM1077" s="57">
        <v>0</v>
      </c>
      <c r="AN1077" s="57">
        <v>0</v>
      </c>
      <c r="AO1077" s="57">
        <v>0</v>
      </c>
      <c r="AP1077" s="57">
        <v>0</v>
      </c>
      <c r="AQ1077" s="57">
        <v>0</v>
      </c>
      <c r="AR1077" s="57">
        <v>0</v>
      </c>
      <c r="AS1077" s="57">
        <v>0</v>
      </c>
      <c r="AT1077" s="57">
        <v>0</v>
      </c>
      <c r="AU1077" s="57">
        <v>0</v>
      </c>
      <c r="AV1077" s="57">
        <v>0</v>
      </c>
      <c r="AW1077" s="57">
        <v>0</v>
      </c>
      <c r="AX1077" s="57">
        <v>0</v>
      </c>
      <c r="AY1077" s="57">
        <v>0</v>
      </c>
      <c r="AZ1077" s="57">
        <v>0</v>
      </c>
      <c r="BA1077" s="57">
        <v>0</v>
      </c>
      <c r="BB1077" s="57">
        <v>0</v>
      </c>
      <c r="BC1077" s="57">
        <v>0</v>
      </c>
      <c r="BD1077" s="57">
        <v>0</v>
      </c>
      <c r="BE1077" s="57">
        <v>0</v>
      </c>
      <c r="BF1077" s="57">
        <v>0</v>
      </c>
      <c r="BG1077" s="57">
        <v>0</v>
      </c>
    </row>
    <row r="1078" spans="1:59" ht="12" customHeight="1" x14ac:dyDescent="0.25">
      <c r="A1078" t="s">
        <v>107</v>
      </c>
      <c r="B1078" s="8" t="str">
        <f t="shared" si="122"/>
        <v>JPN</v>
      </c>
      <c r="C1078" s="8" t="str">
        <f t="shared" si="123"/>
        <v>NB</v>
      </c>
      <c r="D1078" s="57">
        <f t="shared" ref="D1078:AC1078" si="127">D$1074/D$1125*D1129</f>
        <v>0.20022523799636741</v>
      </c>
      <c r="E1078" s="57">
        <f t="shared" si="127"/>
        <v>0.19280483942986981</v>
      </c>
      <c r="F1078" s="57">
        <f t="shared" si="127"/>
        <v>0.19996990941572873</v>
      </c>
      <c r="G1078" s="57">
        <f t="shared" si="127"/>
        <v>0.19734416812039565</v>
      </c>
      <c r="H1078" s="57">
        <f t="shared" si="127"/>
        <v>0.19871826296791179</v>
      </c>
      <c r="I1078" s="57">
        <f t="shared" si="127"/>
        <v>0.19935135292506695</v>
      </c>
      <c r="J1078" s="57">
        <f t="shared" si="127"/>
        <v>0.15898201673698192</v>
      </c>
      <c r="K1078" s="57">
        <f t="shared" si="127"/>
        <v>0.16848013383188085</v>
      </c>
      <c r="L1078" s="57">
        <f t="shared" si="127"/>
        <v>0.16512704018466182</v>
      </c>
      <c r="M1078" s="57">
        <f t="shared" si="127"/>
        <v>0.16479188385513185</v>
      </c>
      <c r="N1078" s="57">
        <f t="shared" si="127"/>
        <v>0.16408349109014858</v>
      </c>
      <c r="O1078" s="57">
        <f t="shared" si="127"/>
        <v>0.16193509780283866</v>
      </c>
      <c r="P1078" s="57">
        <f t="shared" si="127"/>
        <v>0.1636404254599719</v>
      </c>
      <c r="Q1078" s="57">
        <f t="shared" si="127"/>
        <v>0.15852036443124462</v>
      </c>
      <c r="R1078" s="57">
        <f t="shared" si="127"/>
        <v>0.15962966674510298</v>
      </c>
      <c r="S1078" s="57">
        <f t="shared" si="127"/>
        <v>0.15698273381704148</v>
      </c>
      <c r="T1078" s="57">
        <f t="shared" si="127"/>
        <v>0.14982251752939271</v>
      </c>
      <c r="U1078" s="57">
        <f t="shared" si="127"/>
        <v>0.14648716774070494</v>
      </c>
      <c r="V1078" s="57">
        <f t="shared" si="127"/>
        <v>0.14666244939222556</v>
      </c>
      <c r="W1078" s="57">
        <f t="shared" si="127"/>
        <v>0.1400656765846609</v>
      </c>
      <c r="X1078" s="57">
        <f t="shared" si="127"/>
        <v>0.13746093929177977</v>
      </c>
      <c r="Y1078" s="57">
        <f t="shared" si="127"/>
        <v>0.13443516188666946</v>
      </c>
      <c r="Z1078" s="57">
        <f t="shared" si="127"/>
        <v>0.13704697555570006</v>
      </c>
      <c r="AA1078" s="21">
        <f t="shared" si="127"/>
        <v>0.13336764553542002</v>
      </c>
      <c r="AB1078" s="21">
        <f t="shared" si="127"/>
        <v>0.12589739570001471</v>
      </c>
      <c r="AC1078" s="21">
        <f t="shared" si="127"/>
        <v>0.11359295280726474</v>
      </c>
      <c r="AD1078" s="57">
        <v>0</v>
      </c>
      <c r="AE1078" s="57">
        <v>0</v>
      </c>
      <c r="AF1078" s="57">
        <v>0</v>
      </c>
      <c r="AG1078" s="57">
        <v>0</v>
      </c>
      <c r="AH1078" s="57">
        <v>0</v>
      </c>
      <c r="AI1078" s="57">
        <v>0</v>
      </c>
      <c r="AJ1078" s="57">
        <v>0</v>
      </c>
      <c r="AK1078" s="57">
        <v>0</v>
      </c>
      <c r="AL1078" s="57">
        <v>0</v>
      </c>
      <c r="AM1078" s="57">
        <v>0</v>
      </c>
      <c r="AN1078" s="57">
        <v>0</v>
      </c>
      <c r="AO1078" s="57">
        <v>0</v>
      </c>
      <c r="AP1078" s="57">
        <v>0</v>
      </c>
      <c r="AQ1078" s="57">
        <v>0</v>
      </c>
      <c r="AR1078" s="57">
        <v>0</v>
      </c>
      <c r="AS1078" s="57">
        <v>0</v>
      </c>
      <c r="AT1078" s="57">
        <v>0</v>
      </c>
      <c r="AU1078" s="57">
        <v>0</v>
      </c>
      <c r="AV1078" s="57">
        <v>0</v>
      </c>
      <c r="AW1078" s="57">
        <v>0</v>
      </c>
      <c r="AX1078" s="57">
        <v>0</v>
      </c>
      <c r="AY1078" s="57">
        <v>0</v>
      </c>
      <c r="AZ1078" s="57">
        <v>0</v>
      </c>
      <c r="BA1078" s="57">
        <v>0</v>
      </c>
      <c r="BB1078" s="57">
        <v>0</v>
      </c>
      <c r="BC1078" s="57">
        <v>0</v>
      </c>
      <c r="BD1078" s="57">
        <v>0</v>
      </c>
      <c r="BE1078" s="57">
        <v>0</v>
      </c>
      <c r="BF1078" s="57">
        <v>0</v>
      </c>
      <c r="BG1078" s="57">
        <v>0</v>
      </c>
    </row>
    <row r="1079" spans="1:59" ht="12" customHeight="1" x14ac:dyDescent="0.25">
      <c r="A1079" t="s">
        <v>108</v>
      </c>
      <c r="B1079" s="8" t="str">
        <f t="shared" si="122"/>
        <v>ANZ</v>
      </c>
      <c r="C1079" s="8" t="str">
        <f t="shared" si="123"/>
        <v>NB</v>
      </c>
      <c r="D1079" s="57">
        <f t="shared" ref="D1079:AC1079" si="128">D$1074/D$1125*D1130</f>
        <v>0.21247467121106958</v>
      </c>
      <c r="E1079" s="57">
        <f t="shared" si="128"/>
        <v>0.20460030551447203</v>
      </c>
      <c r="F1079" s="57">
        <f t="shared" si="128"/>
        <v>0.21220372207016763</v>
      </c>
      <c r="G1079" s="57">
        <f t="shared" si="128"/>
        <v>0.20941734247090177</v>
      </c>
      <c r="H1079" s="57">
        <f t="shared" si="128"/>
        <v>0.21087550206087372</v>
      </c>
      <c r="I1079" s="57">
        <f t="shared" si="128"/>
        <v>0.21154732336491935</v>
      </c>
      <c r="J1079" s="57">
        <f t="shared" si="128"/>
        <v>0.16870826111978865</v>
      </c>
      <c r="K1079" s="57">
        <f t="shared" si="128"/>
        <v>0.17878745656516754</v>
      </c>
      <c r="L1079" s="57">
        <f t="shared" si="128"/>
        <v>0.17522922645710434</v>
      </c>
      <c r="M1079" s="57">
        <f t="shared" si="128"/>
        <v>0.17487356584391792</v>
      </c>
      <c r="N1079" s="57">
        <f t="shared" si="128"/>
        <v>0.17412183483670671</v>
      </c>
      <c r="O1079" s="57">
        <f t="shared" si="128"/>
        <v>0.17184200656969512</v>
      </c>
      <c r="P1079" s="57">
        <f t="shared" si="128"/>
        <v>0.17365166321878894</v>
      </c>
      <c r="Q1079" s="57">
        <f t="shared" si="128"/>
        <v>0.16821836572569682</v>
      </c>
      <c r="R1079" s="57">
        <f t="shared" si="128"/>
        <v>0.16939553323349626</v>
      </c>
      <c r="S1079" s="57">
        <f t="shared" si="128"/>
        <v>0.16658666553412149</v>
      </c>
      <c r="T1079" s="57">
        <f t="shared" si="128"/>
        <v>0.18084522948608978</v>
      </c>
      <c r="U1079" s="57">
        <f t="shared" si="128"/>
        <v>0.16975312860033556</v>
      </c>
      <c r="V1079" s="57">
        <f t="shared" si="128"/>
        <v>0.16930710589701078</v>
      </c>
      <c r="W1079" s="57">
        <f t="shared" si="128"/>
        <v>0.16766379007718821</v>
      </c>
      <c r="X1079" s="57">
        <f t="shared" si="128"/>
        <v>0.15923376830063685</v>
      </c>
      <c r="Y1079" s="57">
        <f t="shared" si="128"/>
        <v>0.15902646567504208</v>
      </c>
      <c r="Z1079" s="57">
        <f t="shared" si="128"/>
        <v>0.16360775851402862</v>
      </c>
      <c r="AA1079" s="21">
        <f t="shared" si="128"/>
        <v>0.16523381403657805</v>
      </c>
      <c r="AB1079" s="21">
        <f t="shared" si="128"/>
        <v>0.15910715094604869</v>
      </c>
      <c r="AC1079" s="21">
        <f t="shared" si="128"/>
        <v>0.14355698931038924</v>
      </c>
      <c r="AD1079" s="57">
        <v>0</v>
      </c>
      <c r="AE1079" s="57">
        <v>0</v>
      </c>
      <c r="AF1079" s="57">
        <v>0</v>
      </c>
      <c r="AG1079" s="57">
        <v>0</v>
      </c>
      <c r="AH1079" s="57">
        <v>0</v>
      </c>
      <c r="AI1079" s="57">
        <v>0</v>
      </c>
      <c r="AJ1079" s="57">
        <v>0</v>
      </c>
      <c r="AK1079" s="57">
        <v>0</v>
      </c>
      <c r="AL1079" s="57">
        <v>0</v>
      </c>
      <c r="AM1079" s="57">
        <v>0</v>
      </c>
      <c r="AN1079" s="57">
        <v>0</v>
      </c>
      <c r="AO1079" s="57">
        <v>0</v>
      </c>
      <c r="AP1079" s="57">
        <v>0</v>
      </c>
      <c r="AQ1079" s="57">
        <v>0</v>
      </c>
      <c r="AR1079" s="57">
        <v>0</v>
      </c>
      <c r="AS1079" s="57">
        <v>0</v>
      </c>
      <c r="AT1079" s="57">
        <v>0</v>
      </c>
      <c r="AU1079" s="57">
        <v>0</v>
      </c>
      <c r="AV1079" s="57">
        <v>0</v>
      </c>
      <c r="AW1079" s="57">
        <v>0</v>
      </c>
      <c r="AX1079" s="57">
        <v>0</v>
      </c>
      <c r="AY1079" s="57">
        <v>0</v>
      </c>
      <c r="AZ1079" s="57">
        <v>0</v>
      </c>
      <c r="BA1079" s="57">
        <v>0</v>
      </c>
      <c r="BB1079" s="57">
        <v>0</v>
      </c>
      <c r="BC1079" s="57">
        <v>0</v>
      </c>
      <c r="BD1079" s="57">
        <v>0</v>
      </c>
      <c r="BE1079" s="57">
        <v>0</v>
      </c>
      <c r="BF1079" s="57">
        <v>0</v>
      </c>
      <c r="BG1079" s="57">
        <v>0</v>
      </c>
    </row>
    <row r="1080" spans="1:59" ht="12" customHeight="1" x14ac:dyDescent="0.25">
      <c r="A1080" t="s">
        <v>109</v>
      </c>
      <c r="B1080" s="8" t="str">
        <f t="shared" si="122"/>
        <v>SKO</v>
      </c>
      <c r="C1080" s="8" t="str">
        <f t="shared" si="123"/>
        <v>NB</v>
      </c>
      <c r="D1080" s="57">
        <f t="shared" ref="D1080:AC1080" si="129">D$1074/D$1125*D1131</f>
        <v>0.29824172098090851</v>
      </c>
      <c r="E1080" s="57">
        <f t="shared" si="129"/>
        <v>0.28718880646832012</v>
      </c>
      <c r="F1080" s="57">
        <f t="shared" si="129"/>
        <v>0.29786140111680293</v>
      </c>
      <c r="G1080" s="57">
        <f t="shared" si="129"/>
        <v>0.29395027777087884</v>
      </c>
      <c r="H1080" s="57">
        <f t="shared" si="129"/>
        <v>0.29599703479419498</v>
      </c>
      <c r="I1080" s="57">
        <f t="shared" si="129"/>
        <v>0.29694004198073709</v>
      </c>
      <c r="J1080" s="57">
        <f t="shared" si="129"/>
        <v>0.236808659842938</v>
      </c>
      <c r="K1080" s="57">
        <f t="shared" si="129"/>
        <v>0.25095640074117698</v>
      </c>
      <c r="L1080" s="57">
        <f t="shared" si="129"/>
        <v>0.24596186343926654</v>
      </c>
      <c r="M1080" s="57">
        <f t="shared" si="129"/>
        <v>0.24546263765975476</v>
      </c>
      <c r="N1080" s="57">
        <f t="shared" si="129"/>
        <v>0.24440746459829055</v>
      </c>
      <c r="O1080" s="57">
        <f t="shared" si="129"/>
        <v>0.24120736596056155</v>
      </c>
      <c r="P1080" s="57">
        <f t="shared" si="129"/>
        <v>0.24374750455841893</v>
      </c>
      <c r="Q1080" s="57">
        <f t="shared" si="129"/>
        <v>0.23612101437158939</v>
      </c>
      <c r="R1080" s="57">
        <f t="shared" si="129"/>
        <v>0.23777335467835548</v>
      </c>
      <c r="S1080" s="57">
        <f t="shared" si="129"/>
        <v>0.23383066573621314</v>
      </c>
      <c r="T1080" s="57">
        <f t="shared" si="129"/>
        <v>0.21605140552263724</v>
      </c>
      <c r="U1080" s="57">
        <f t="shared" si="129"/>
        <v>0.20260790097533857</v>
      </c>
      <c r="V1080" s="57">
        <f t="shared" si="129"/>
        <v>0.19686665131942163</v>
      </c>
      <c r="W1080" s="57">
        <f t="shared" si="129"/>
        <v>0.19601056118773943</v>
      </c>
      <c r="X1080" s="57">
        <f t="shared" si="129"/>
        <v>0.20434680320993762</v>
      </c>
      <c r="Y1080" s="57">
        <f t="shared" si="129"/>
        <v>0.18841521540182668</v>
      </c>
      <c r="Z1080" s="57">
        <f t="shared" si="129"/>
        <v>0.1835477743064223</v>
      </c>
      <c r="AA1080" s="21">
        <f t="shared" si="129"/>
        <v>0.17121241272886639</v>
      </c>
      <c r="AB1080" s="21">
        <f t="shared" si="129"/>
        <v>0.18017940272986974</v>
      </c>
      <c r="AC1080" s="21">
        <f t="shared" si="129"/>
        <v>0.16256976784415605</v>
      </c>
      <c r="AD1080" s="57">
        <v>0</v>
      </c>
      <c r="AE1080" s="57">
        <v>0</v>
      </c>
      <c r="AF1080" s="57">
        <v>0</v>
      </c>
      <c r="AG1080" s="57">
        <v>0</v>
      </c>
      <c r="AH1080" s="57">
        <v>0</v>
      </c>
      <c r="AI1080" s="57">
        <v>0</v>
      </c>
      <c r="AJ1080" s="57">
        <v>0</v>
      </c>
      <c r="AK1080" s="57">
        <v>0</v>
      </c>
      <c r="AL1080" s="57">
        <v>0</v>
      </c>
      <c r="AM1080" s="57">
        <v>0</v>
      </c>
      <c r="AN1080" s="57">
        <v>0</v>
      </c>
      <c r="AO1080" s="57">
        <v>0</v>
      </c>
      <c r="AP1080" s="57">
        <v>0</v>
      </c>
      <c r="AQ1080" s="57">
        <v>0</v>
      </c>
      <c r="AR1080" s="57">
        <v>0</v>
      </c>
      <c r="AS1080" s="57">
        <v>0</v>
      </c>
      <c r="AT1080" s="57">
        <v>0</v>
      </c>
      <c r="AU1080" s="57">
        <v>0</v>
      </c>
      <c r="AV1080" s="57">
        <v>0</v>
      </c>
      <c r="AW1080" s="57">
        <v>0</v>
      </c>
      <c r="AX1080" s="57">
        <v>0</v>
      </c>
      <c r="AY1080" s="57">
        <v>0</v>
      </c>
      <c r="AZ1080" s="57">
        <v>0</v>
      </c>
      <c r="BA1080" s="57">
        <v>0</v>
      </c>
      <c r="BB1080" s="57">
        <v>0</v>
      </c>
      <c r="BC1080" s="57">
        <v>0</v>
      </c>
      <c r="BD1080" s="57">
        <v>0</v>
      </c>
      <c r="BE1080" s="57">
        <v>0</v>
      </c>
      <c r="BF1080" s="57">
        <v>0</v>
      </c>
      <c r="BG1080" s="57">
        <v>0</v>
      </c>
    </row>
    <row r="1081" spans="1:59" ht="12" customHeight="1" x14ac:dyDescent="0.25">
      <c r="A1081" t="s">
        <v>110</v>
      </c>
      <c r="B1081" s="8" t="str">
        <f t="shared" si="122"/>
        <v>RUS</v>
      </c>
      <c r="C1081" s="8" t="str">
        <f t="shared" si="123"/>
        <v>NB</v>
      </c>
      <c r="D1081" s="57">
        <f t="shared" ref="D1081:AC1081" si="130">D$1074/D$1125*D1132</f>
        <v>0.49666289540033826</v>
      </c>
      <c r="E1081" s="57">
        <f t="shared" si="130"/>
        <v>0.47825644137915191</v>
      </c>
      <c r="F1081" s="57">
        <f t="shared" si="130"/>
        <v>0.49602954750969536</v>
      </c>
      <c r="G1081" s="57">
        <f t="shared" si="130"/>
        <v>0.48951634124577759</v>
      </c>
      <c r="H1081" s="57">
        <f t="shared" si="130"/>
        <v>0.49292481228744739</v>
      </c>
      <c r="I1081" s="57">
        <f t="shared" si="130"/>
        <v>0.49449520518254919</v>
      </c>
      <c r="J1081" s="57">
        <f t="shared" si="130"/>
        <v>0.39435822146760063</v>
      </c>
      <c r="K1081" s="57">
        <f t="shared" si="130"/>
        <v>0.41791849980418844</v>
      </c>
      <c r="L1081" s="57">
        <f t="shared" si="130"/>
        <v>0.40960108080126278</v>
      </c>
      <c r="M1081" s="57">
        <f t="shared" si="130"/>
        <v>0.40876971850796823</v>
      </c>
      <c r="N1081" s="57">
        <f t="shared" si="130"/>
        <v>0.40701253542127053</v>
      </c>
      <c r="O1081" s="57">
        <f t="shared" si="130"/>
        <v>0.40168340088652549</v>
      </c>
      <c r="P1081" s="57">
        <f t="shared" si="130"/>
        <v>0.40591350184819058</v>
      </c>
      <c r="Q1081" s="57">
        <f t="shared" si="130"/>
        <v>0.39321308325660287</v>
      </c>
      <c r="R1081" s="57">
        <f t="shared" si="130"/>
        <v>0.39596473087399858</v>
      </c>
      <c r="S1081" s="57">
        <f t="shared" si="130"/>
        <v>0.38939895832136279</v>
      </c>
      <c r="T1081" s="57">
        <f t="shared" si="130"/>
        <v>0.34924549595490195</v>
      </c>
      <c r="U1081" s="57">
        <f t="shared" si="130"/>
        <v>0.34589927288777439</v>
      </c>
      <c r="V1081" s="57">
        <f t="shared" si="130"/>
        <v>0.30899179240238012</v>
      </c>
      <c r="W1081" s="57">
        <f t="shared" si="130"/>
        <v>0.27140467810420188</v>
      </c>
      <c r="X1081" s="57">
        <f t="shared" si="130"/>
        <v>0.24084219629761963</v>
      </c>
      <c r="Y1081" s="57">
        <f t="shared" si="130"/>
        <v>0.2361969839306346</v>
      </c>
      <c r="Z1081" s="57">
        <f t="shared" si="130"/>
        <v>0.22476216835951901</v>
      </c>
      <c r="AA1081" s="21">
        <f t="shared" si="130"/>
        <v>0.21575401801298782</v>
      </c>
      <c r="AB1081" s="21">
        <f t="shared" si="130"/>
        <v>0.21802474549241257</v>
      </c>
      <c r="AC1081" s="21">
        <f t="shared" si="130"/>
        <v>0.19671633783869155</v>
      </c>
      <c r="AD1081" s="57">
        <v>0</v>
      </c>
      <c r="AE1081" s="57">
        <v>0</v>
      </c>
      <c r="AF1081" s="57">
        <v>0</v>
      </c>
      <c r="AG1081" s="57">
        <v>0</v>
      </c>
      <c r="AH1081" s="57">
        <v>0</v>
      </c>
      <c r="AI1081" s="57">
        <v>0</v>
      </c>
      <c r="AJ1081" s="57">
        <v>0</v>
      </c>
      <c r="AK1081" s="57">
        <v>0</v>
      </c>
      <c r="AL1081" s="57">
        <v>0</v>
      </c>
      <c r="AM1081" s="57">
        <v>0</v>
      </c>
      <c r="AN1081" s="57">
        <v>0</v>
      </c>
      <c r="AO1081" s="57">
        <v>0</v>
      </c>
      <c r="AP1081" s="57">
        <v>0</v>
      </c>
      <c r="AQ1081" s="57">
        <v>0</v>
      </c>
      <c r="AR1081" s="57">
        <v>0</v>
      </c>
      <c r="AS1081" s="57">
        <v>0</v>
      </c>
      <c r="AT1081" s="57">
        <v>0</v>
      </c>
      <c r="AU1081" s="57">
        <v>0</v>
      </c>
      <c r="AV1081" s="57">
        <v>0</v>
      </c>
      <c r="AW1081" s="57">
        <v>0</v>
      </c>
      <c r="AX1081" s="57">
        <v>0</v>
      </c>
      <c r="AY1081" s="57">
        <v>0</v>
      </c>
      <c r="AZ1081" s="57">
        <v>0</v>
      </c>
      <c r="BA1081" s="57">
        <v>0</v>
      </c>
      <c r="BB1081" s="57">
        <v>0</v>
      </c>
      <c r="BC1081" s="57">
        <v>0</v>
      </c>
      <c r="BD1081" s="57">
        <v>0</v>
      </c>
      <c r="BE1081" s="57">
        <v>0</v>
      </c>
      <c r="BF1081" s="57">
        <v>0</v>
      </c>
      <c r="BG1081" s="57">
        <v>0</v>
      </c>
    </row>
    <row r="1082" spans="1:59" ht="12" customHeight="1" x14ac:dyDescent="0.25">
      <c r="A1082" t="s">
        <v>111</v>
      </c>
      <c r="B1082" s="8" t="str">
        <f t="shared" si="122"/>
        <v>URA</v>
      </c>
      <c r="C1082" s="8" t="str">
        <f t="shared" si="123"/>
        <v>NB</v>
      </c>
      <c r="D1082" s="57">
        <f t="shared" ref="D1082:AC1082" si="131">D$1074/D$1125*D1133</f>
        <v>0.34117690529120348</v>
      </c>
      <c r="E1082" s="57">
        <f t="shared" si="131"/>
        <v>0.32853280185909334</v>
      </c>
      <c r="F1082" s="57">
        <f t="shared" si="131"/>
        <v>0.34074183418904663</v>
      </c>
      <c r="G1082" s="57">
        <f t="shared" si="131"/>
        <v>0.33626766151130794</v>
      </c>
      <c r="H1082" s="57">
        <f t="shared" si="131"/>
        <v>0.33860907177678429</v>
      </c>
      <c r="I1082" s="57">
        <f t="shared" si="131"/>
        <v>0.33968783524593821</v>
      </c>
      <c r="J1082" s="57">
        <f t="shared" si="131"/>
        <v>0.27089987760814577</v>
      </c>
      <c r="K1082" s="57">
        <f t="shared" si="131"/>
        <v>0.28708434180935644</v>
      </c>
      <c r="L1082" s="57">
        <f t="shared" si="131"/>
        <v>0.28137078579035679</v>
      </c>
      <c r="M1082" s="57">
        <f t="shared" si="131"/>
        <v>0.28079969095514984</v>
      </c>
      <c r="N1082" s="57">
        <f t="shared" si="131"/>
        <v>0.27959261409657704</v>
      </c>
      <c r="O1082" s="57">
        <f t="shared" si="131"/>
        <v>0.27593182597392241</v>
      </c>
      <c r="P1082" s="57">
        <f t="shared" si="131"/>
        <v>0.27883764553188828</v>
      </c>
      <c r="Q1082" s="57">
        <f t="shared" si="131"/>
        <v>0.27011323798884435</v>
      </c>
      <c r="R1082" s="57">
        <f t="shared" si="131"/>
        <v>0.27200345090237038</v>
      </c>
      <c r="S1082" s="57">
        <f t="shared" si="131"/>
        <v>0.26749316841277837</v>
      </c>
      <c r="T1082" s="57">
        <f t="shared" si="131"/>
        <v>0.22941619617131295</v>
      </c>
      <c r="U1082" s="57">
        <f t="shared" si="131"/>
        <v>0.20630563986466052</v>
      </c>
      <c r="V1082" s="57">
        <f t="shared" si="131"/>
        <v>0.15348515481371264</v>
      </c>
      <c r="W1082" s="57">
        <f t="shared" si="131"/>
        <v>0.14584772450546124</v>
      </c>
      <c r="X1082" s="57">
        <f t="shared" si="131"/>
        <v>0.13522873548919673</v>
      </c>
      <c r="Y1082" s="57">
        <f t="shared" si="131"/>
        <v>0.12732472244012857</v>
      </c>
      <c r="Z1082" s="57">
        <f t="shared" si="131"/>
        <v>0.12913728724446721</v>
      </c>
      <c r="AA1082" s="21">
        <f t="shared" si="131"/>
        <v>0.11783595494450087</v>
      </c>
      <c r="AB1082" s="21">
        <f t="shared" si="131"/>
        <v>0.12629319645042178</v>
      </c>
      <c r="AC1082" s="21">
        <f t="shared" si="131"/>
        <v>0.11395007040856291</v>
      </c>
      <c r="AD1082" s="57">
        <v>0</v>
      </c>
      <c r="AE1082" s="57">
        <v>0</v>
      </c>
      <c r="AF1082" s="57">
        <v>0</v>
      </c>
      <c r="AG1082" s="57">
        <v>0</v>
      </c>
      <c r="AH1082" s="57">
        <v>0</v>
      </c>
      <c r="AI1082" s="57">
        <v>0</v>
      </c>
      <c r="AJ1082" s="57">
        <v>0</v>
      </c>
      <c r="AK1082" s="57">
        <v>0</v>
      </c>
      <c r="AL1082" s="57">
        <v>0</v>
      </c>
      <c r="AM1082" s="57">
        <v>0</v>
      </c>
      <c r="AN1082" s="57">
        <v>0</v>
      </c>
      <c r="AO1082" s="57">
        <v>0</v>
      </c>
      <c r="AP1082" s="57">
        <v>0</v>
      </c>
      <c r="AQ1082" s="57">
        <v>0</v>
      </c>
      <c r="AR1082" s="57">
        <v>0</v>
      </c>
      <c r="AS1082" s="57">
        <v>0</v>
      </c>
      <c r="AT1082" s="57">
        <v>0</v>
      </c>
      <c r="AU1082" s="57">
        <v>0</v>
      </c>
      <c r="AV1082" s="57">
        <v>0</v>
      </c>
      <c r="AW1082" s="57">
        <v>0</v>
      </c>
      <c r="AX1082" s="57">
        <v>0</v>
      </c>
      <c r="AY1082" s="57">
        <v>0</v>
      </c>
      <c r="AZ1082" s="57">
        <v>0</v>
      </c>
      <c r="BA1082" s="57">
        <v>0</v>
      </c>
      <c r="BB1082" s="57">
        <v>0</v>
      </c>
      <c r="BC1082" s="57">
        <v>0</v>
      </c>
      <c r="BD1082" s="57">
        <v>0</v>
      </c>
      <c r="BE1082" s="57">
        <v>0</v>
      </c>
      <c r="BF1082" s="57">
        <v>0</v>
      </c>
      <c r="BG1082" s="57">
        <v>0</v>
      </c>
    </row>
    <row r="1083" spans="1:59" ht="12" customHeight="1" x14ac:dyDescent="0.25">
      <c r="A1083" t="s">
        <v>112</v>
      </c>
      <c r="B1083" s="8" t="str">
        <f t="shared" si="122"/>
        <v>CHI</v>
      </c>
      <c r="C1083" s="8" t="str">
        <f t="shared" si="123"/>
        <v>NB</v>
      </c>
      <c r="D1083" s="57">
        <f t="shared" ref="D1083:AC1083" si="132">D$1074/D$1125*D1134</f>
        <v>0.15414740526880449</v>
      </c>
      <c r="E1083" s="57">
        <f t="shared" si="132"/>
        <v>0.14843466297651309</v>
      </c>
      <c r="F1083" s="57">
        <f t="shared" si="132"/>
        <v>0.15395083545277993</v>
      </c>
      <c r="G1083" s="57">
        <f t="shared" si="132"/>
        <v>0.15192935598479154</v>
      </c>
      <c r="H1083" s="57">
        <f t="shared" si="132"/>
        <v>0.15298723039391918</v>
      </c>
      <c r="I1083" s="57">
        <f t="shared" si="132"/>
        <v>0.15347462736332107</v>
      </c>
      <c r="J1083" s="57">
        <f t="shared" si="132"/>
        <v>0.12239548625159842</v>
      </c>
      <c r="K1083" s="57">
        <f t="shared" si="132"/>
        <v>0.12970780172076274</v>
      </c>
      <c r="L1083" s="57">
        <f t="shared" si="132"/>
        <v>0.12712635549293252</v>
      </c>
      <c r="M1083" s="57">
        <f t="shared" si="132"/>
        <v>0.1268683286873537</v>
      </c>
      <c r="N1083" s="57">
        <f t="shared" si="132"/>
        <v>0.12632295834480306</v>
      </c>
      <c r="O1083" s="57">
        <f t="shared" si="132"/>
        <v>0.12466897479083297</v>
      </c>
      <c r="P1083" s="57">
        <f t="shared" si="132"/>
        <v>0.12598185540523874</v>
      </c>
      <c r="Q1083" s="57">
        <f t="shared" si="132"/>
        <v>0.12204007398800024</v>
      </c>
      <c r="R1083" s="57">
        <f t="shared" si="132"/>
        <v>0.12289409256753142</v>
      </c>
      <c r="S1083" s="57">
        <f t="shared" si="132"/>
        <v>0.12085629829711762</v>
      </c>
      <c r="T1083" s="57">
        <f t="shared" si="132"/>
        <v>0.11022947472258617</v>
      </c>
      <c r="U1083" s="57">
        <f t="shared" si="132"/>
        <v>0.10855505980427914</v>
      </c>
      <c r="V1083" s="57">
        <f t="shared" si="132"/>
        <v>0.11198505762835687</v>
      </c>
      <c r="W1083" s="57">
        <f t="shared" si="132"/>
        <v>0.11250459781575696</v>
      </c>
      <c r="X1083" s="57">
        <f t="shared" si="132"/>
        <v>0.11510465216494595</v>
      </c>
      <c r="Y1083" s="57">
        <f t="shared" si="132"/>
        <v>0.11280300086838313</v>
      </c>
      <c r="Z1083" s="57">
        <f t="shared" si="132"/>
        <v>0.11584579063275065</v>
      </c>
      <c r="AA1083" s="21">
        <f t="shared" si="132"/>
        <v>0.11283921919633078</v>
      </c>
      <c r="AB1083" s="21">
        <f t="shared" si="132"/>
        <v>0.11511443543160851</v>
      </c>
      <c r="AC1083" s="21">
        <f t="shared" si="132"/>
        <v>0.10386385324900015</v>
      </c>
      <c r="AD1083" s="57">
        <v>0</v>
      </c>
      <c r="AE1083" s="57">
        <v>0</v>
      </c>
      <c r="AF1083" s="57">
        <v>0</v>
      </c>
      <c r="AG1083" s="57">
        <v>0</v>
      </c>
      <c r="AH1083" s="57">
        <v>0</v>
      </c>
      <c r="AI1083" s="57">
        <v>0</v>
      </c>
      <c r="AJ1083" s="57">
        <v>0</v>
      </c>
      <c r="AK1083" s="57">
        <v>0</v>
      </c>
      <c r="AL1083" s="57">
        <v>0</v>
      </c>
      <c r="AM1083" s="57">
        <v>0</v>
      </c>
      <c r="AN1083" s="57">
        <v>0</v>
      </c>
      <c r="AO1083" s="57">
        <v>0</v>
      </c>
      <c r="AP1083" s="57">
        <v>0</v>
      </c>
      <c r="AQ1083" s="57">
        <v>0</v>
      </c>
      <c r="AR1083" s="57">
        <v>0</v>
      </c>
      <c r="AS1083" s="57">
        <v>0</v>
      </c>
      <c r="AT1083" s="57">
        <v>0</v>
      </c>
      <c r="AU1083" s="57">
        <v>0</v>
      </c>
      <c r="AV1083" s="57">
        <v>0</v>
      </c>
      <c r="AW1083" s="57">
        <v>0</v>
      </c>
      <c r="AX1083" s="57">
        <v>0</v>
      </c>
      <c r="AY1083" s="57">
        <v>0</v>
      </c>
      <c r="AZ1083" s="57">
        <v>0</v>
      </c>
      <c r="BA1083" s="57">
        <v>0</v>
      </c>
      <c r="BB1083" s="57">
        <v>0</v>
      </c>
      <c r="BC1083" s="57">
        <v>0</v>
      </c>
      <c r="BD1083" s="57">
        <v>0</v>
      </c>
      <c r="BE1083" s="57">
        <v>0</v>
      </c>
      <c r="BF1083" s="57">
        <v>0</v>
      </c>
      <c r="BG1083" s="57">
        <v>0</v>
      </c>
    </row>
    <row r="1084" spans="1:59" ht="12" customHeight="1" x14ac:dyDescent="0.25">
      <c r="A1084" t="s">
        <v>113</v>
      </c>
      <c r="B1084" s="8" t="str">
        <f t="shared" si="122"/>
        <v>IND</v>
      </c>
      <c r="C1084" s="8" t="str">
        <f t="shared" si="123"/>
        <v>NB</v>
      </c>
      <c r="D1084" s="57">
        <f t="shared" ref="D1084:AC1084" si="133">D$1074/D$1125*D1135</f>
        <v>0.22377173321492369</v>
      </c>
      <c r="E1084" s="57">
        <f t="shared" si="133"/>
        <v>0.21547869550905346</v>
      </c>
      <c r="F1084" s="57">
        <f t="shared" si="133"/>
        <v>0.22348637798398188</v>
      </c>
      <c r="G1084" s="57">
        <f t="shared" si="133"/>
        <v>0.22055184941750142</v>
      </c>
      <c r="H1084" s="57">
        <f t="shared" si="133"/>
        <v>0.22208753786870436</v>
      </c>
      <c r="I1084" s="57">
        <f t="shared" si="133"/>
        <v>0.22279507922768199</v>
      </c>
      <c r="J1084" s="57">
        <f t="shared" si="133"/>
        <v>0.17767830764613138</v>
      </c>
      <c r="K1084" s="57">
        <f t="shared" si="133"/>
        <v>0.18829340365436981</v>
      </c>
      <c r="L1084" s="57">
        <f t="shared" si="133"/>
        <v>0.18454598607315675</v>
      </c>
      <c r="M1084" s="57">
        <f t="shared" si="133"/>
        <v>0.18417141534717146</v>
      </c>
      <c r="N1084" s="57">
        <f t="shared" si="133"/>
        <v>0.18337971556744595</v>
      </c>
      <c r="O1084" s="57">
        <f t="shared" si="133"/>
        <v>0.18097867115196936</v>
      </c>
      <c r="P1084" s="57">
        <f t="shared" si="133"/>
        <v>0.18288454540316126</v>
      </c>
      <c r="Q1084" s="57">
        <f t="shared" si="133"/>
        <v>0.17716236501256896</v>
      </c>
      <c r="R1084" s="57">
        <f t="shared" si="133"/>
        <v>0.17840212131859426</v>
      </c>
      <c r="S1084" s="57">
        <f t="shared" si="133"/>
        <v>0.17544390898261134</v>
      </c>
      <c r="T1084" s="57">
        <f t="shared" si="133"/>
        <v>0.16851900638919584</v>
      </c>
      <c r="U1084" s="57">
        <f t="shared" si="133"/>
        <v>0.16809142685733003</v>
      </c>
      <c r="V1084" s="57">
        <f t="shared" si="133"/>
        <v>0.16573895362138666</v>
      </c>
      <c r="W1084" s="57">
        <f t="shared" si="133"/>
        <v>0.16529798970958773</v>
      </c>
      <c r="X1084" s="57">
        <f t="shared" si="133"/>
        <v>0.16155201693623295</v>
      </c>
      <c r="Y1084" s="57">
        <f t="shared" si="133"/>
        <v>0.15581847504655053</v>
      </c>
      <c r="Z1084" s="57">
        <f t="shared" si="133"/>
        <v>0.15187991112591173</v>
      </c>
      <c r="AA1084" s="21">
        <f t="shared" si="133"/>
        <v>0.14604018604267741</v>
      </c>
      <c r="AB1084" s="21">
        <f t="shared" si="133"/>
        <v>0.14235985058395839</v>
      </c>
      <c r="AC1084" s="21">
        <f t="shared" si="133"/>
        <v>0.12844646784882588</v>
      </c>
      <c r="AD1084" s="57">
        <v>0</v>
      </c>
      <c r="AE1084" s="57">
        <v>0</v>
      </c>
      <c r="AF1084" s="57">
        <v>0</v>
      </c>
      <c r="AG1084" s="57">
        <v>0</v>
      </c>
      <c r="AH1084" s="57">
        <v>0</v>
      </c>
      <c r="AI1084" s="57">
        <v>0</v>
      </c>
      <c r="AJ1084" s="57">
        <v>0</v>
      </c>
      <c r="AK1084" s="57">
        <v>0</v>
      </c>
      <c r="AL1084" s="57">
        <v>0</v>
      </c>
      <c r="AM1084" s="57">
        <v>0</v>
      </c>
      <c r="AN1084" s="57">
        <v>0</v>
      </c>
      <c r="AO1084" s="57">
        <v>0</v>
      </c>
      <c r="AP1084" s="57">
        <v>0</v>
      </c>
      <c r="AQ1084" s="57">
        <v>0</v>
      </c>
      <c r="AR1084" s="57">
        <v>0</v>
      </c>
      <c r="AS1084" s="57">
        <v>0</v>
      </c>
      <c r="AT1084" s="57">
        <v>0</v>
      </c>
      <c r="AU1084" s="57">
        <v>0</v>
      </c>
      <c r="AV1084" s="57">
        <v>0</v>
      </c>
      <c r="AW1084" s="57">
        <v>0</v>
      </c>
      <c r="AX1084" s="57">
        <v>0</v>
      </c>
      <c r="AY1084" s="57">
        <v>0</v>
      </c>
      <c r="AZ1084" s="57">
        <v>0</v>
      </c>
      <c r="BA1084" s="57">
        <v>0</v>
      </c>
      <c r="BB1084" s="57">
        <v>0</v>
      </c>
      <c r="BC1084" s="57">
        <v>0</v>
      </c>
      <c r="BD1084" s="57">
        <v>0</v>
      </c>
      <c r="BE1084" s="57">
        <v>0</v>
      </c>
      <c r="BF1084" s="57">
        <v>0</v>
      </c>
      <c r="BG1084" s="57">
        <v>0</v>
      </c>
    </row>
    <row r="1085" spans="1:59" ht="12" customHeight="1" x14ac:dyDescent="0.25">
      <c r="A1085" t="s">
        <v>114</v>
      </c>
      <c r="B1085" s="8" t="str">
        <f t="shared" si="122"/>
        <v>OAS</v>
      </c>
      <c r="C1085" s="8" t="str">
        <f t="shared" si="123"/>
        <v>NB</v>
      </c>
      <c r="D1085" s="57">
        <f t="shared" ref="D1085:AC1085" si="134">D$1074/D$1125*D1136</f>
        <v>0.24798193604056076</v>
      </c>
      <c r="E1085" s="57">
        <f t="shared" si="134"/>
        <v>0.23879166202152791</v>
      </c>
      <c r="F1085" s="57">
        <f t="shared" si="134"/>
        <v>0.24766570779487665</v>
      </c>
      <c r="G1085" s="57">
        <f t="shared" si="134"/>
        <v>0.24441368813704428</v>
      </c>
      <c r="H1085" s="57">
        <f t="shared" si="134"/>
        <v>0.24611552504831616</v>
      </c>
      <c r="I1085" s="57">
        <f t="shared" si="134"/>
        <v>0.24689961637883071</v>
      </c>
      <c r="J1085" s="57">
        <f t="shared" si="134"/>
        <v>0.19690159292898363</v>
      </c>
      <c r="K1085" s="57">
        <f t="shared" si="134"/>
        <v>0.20866515225598373</v>
      </c>
      <c r="L1085" s="57">
        <f t="shared" si="134"/>
        <v>0.20451229588940636</v>
      </c>
      <c r="M1085" s="57">
        <f t="shared" si="134"/>
        <v>0.20409719978911051</v>
      </c>
      <c r="N1085" s="57">
        <f t="shared" si="134"/>
        <v>0.20321984481080924</v>
      </c>
      <c r="O1085" s="57">
        <f t="shared" si="134"/>
        <v>0.20055902776249429</v>
      </c>
      <c r="P1085" s="57">
        <f t="shared" si="134"/>
        <v>0.20267110143627901</v>
      </c>
      <c r="Q1085" s="57">
        <f t="shared" si="134"/>
        <v>0.19632982968025467</v>
      </c>
      <c r="R1085" s="57">
        <f t="shared" si="134"/>
        <v>0.1977037170992316</v>
      </c>
      <c r="S1085" s="57">
        <f t="shared" si="134"/>
        <v>0.19442545128899388</v>
      </c>
      <c r="T1085" s="57">
        <f t="shared" si="134"/>
        <v>0.18657465924470421</v>
      </c>
      <c r="U1085" s="57">
        <f t="shared" si="134"/>
        <v>0.19444596221201713</v>
      </c>
      <c r="V1085" s="57">
        <f t="shared" si="134"/>
        <v>0.20174502544638609</v>
      </c>
      <c r="W1085" s="57">
        <f t="shared" si="134"/>
        <v>0.18941742217442581</v>
      </c>
      <c r="X1085" s="57">
        <f t="shared" si="134"/>
        <v>0.18675852427572684</v>
      </c>
      <c r="Y1085" s="57">
        <f t="shared" si="134"/>
        <v>0.18035596760175002</v>
      </c>
      <c r="Z1085" s="57">
        <f t="shared" si="134"/>
        <v>0.17681323618986555</v>
      </c>
      <c r="AA1085" s="21">
        <f t="shared" si="134"/>
        <v>0.17351298797420722</v>
      </c>
      <c r="AB1085" s="21">
        <f t="shared" si="134"/>
        <v>0.16817122463979178</v>
      </c>
      <c r="AC1085" s="21">
        <f t="shared" si="134"/>
        <v>0.1517351957745505</v>
      </c>
      <c r="AD1085" s="57">
        <v>0</v>
      </c>
      <c r="AE1085" s="57">
        <v>0</v>
      </c>
      <c r="AF1085" s="57">
        <v>0</v>
      </c>
      <c r="AG1085" s="57">
        <v>0</v>
      </c>
      <c r="AH1085" s="57">
        <v>0</v>
      </c>
      <c r="AI1085" s="57">
        <v>0</v>
      </c>
      <c r="AJ1085" s="57">
        <v>0</v>
      </c>
      <c r="AK1085" s="57">
        <v>0</v>
      </c>
      <c r="AL1085" s="57">
        <v>0</v>
      </c>
      <c r="AM1085" s="57">
        <v>0</v>
      </c>
      <c r="AN1085" s="57">
        <v>0</v>
      </c>
      <c r="AO1085" s="57">
        <v>0</v>
      </c>
      <c r="AP1085" s="57">
        <v>0</v>
      </c>
      <c r="AQ1085" s="57">
        <v>0</v>
      </c>
      <c r="AR1085" s="57">
        <v>0</v>
      </c>
      <c r="AS1085" s="57">
        <v>0</v>
      </c>
      <c r="AT1085" s="57">
        <v>0</v>
      </c>
      <c r="AU1085" s="57">
        <v>0</v>
      </c>
      <c r="AV1085" s="57">
        <v>0</v>
      </c>
      <c r="AW1085" s="57">
        <v>0</v>
      </c>
      <c r="AX1085" s="57">
        <v>0</v>
      </c>
      <c r="AY1085" s="57">
        <v>0</v>
      </c>
      <c r="AZ1085" s="57">
        <v>0</v>
      </c>
      <c r="BA1085" s="57">
        <v>0</v>
      </c>
      <c r="BB1085" s="57">
        <v>0</v>
      </c>
      <c r="BC1085" s="57">
        <v>0</v>
      </c>
      <c r="BD1085" s="57">
        <v>0</v>
      </c>
      <c r="BE1085" s="57">
        <v>0</v>
      </c>
      <c r="BF1085" s="57">
        <v>0</v>
      </c>
      <c r="BG1085" s="57">
        <v>0</v>
      </c>
    </row>
    <row r="1086" spans="1:59" ht="12" customHeight="1" x14ac:dyDescent="0.25">
      <c r="A1086" t="s">
        <v>115</v>
      </c>
      <c r="B1086" s="8" t="str">
        <f t="shared" si="122"/>
        <v>MID</v>
      </c>
      <c r="C1086" s="8" t="str">
        <f t="shared" si="123"/>
        <v>NB</v>
      </c>
      <c r="D1086" s="57">
        <f t="shared" ref="D1086:AC1086" si="135">D$1074/D$1125*D1137</f>
        <v>0.32628554120540321</v>
      </c>
      <c r="E1086" s="57">
        <f t="shared" si="135"/>
        <v>0.31419331553766094</v>
      </c>
      <c r="F1086" s="57">
        <f t="shared" si="135"/>
        <v>0.32586945967166364</v>
      </c>
      <c r="G1086" s="57">
        <f t="shared" si="135"/>
        <v>0.32159057141468633</v>
      </c>
      <c r="H1086" s="57">
        <f t="shared" si="135"/>
        <v>0.32382978603855656</v>
      </c>
      <c r="I1086" s="57">
        <f t="shared" si="135"/>
        <v>0.32486146466892885</v>
      </c>
      <c r="J1086" s="57">
        <f t="shared" si="135"/>
        <v>0.25907589818369314</v>
      </c>
      <c r="K1086" s="57">
        <f t="shared" si="135"/>
        <v>0.27455395833112373</v>
      </c>
      <c r="L1086" s="57">
        <f t="shared" si="135"/>
        <v>0.26908978215461643</v>
      </c>
      <c r="M1086" s="57">
        <f t="shared" si="135"/>
        <v>0.26854361392196291</v>
      </c>
      <c r="N1086" s="57">
        <f t="shared" si="135"/>
        <v>0.26738922240258445</v>
      </c>
      <c r="O1086" s="57">
        <f t="shared" si="135"/>
        <v>0.26388821686758446</v>
      </c>
      <c r="P1086" s="57">
        <f t="shared" si="135"/>
        <v>0.26666720598558141</v>
      </c>
      <c r="Q1086" s="57">
        <f t="shared" si="135"/>
        <v>0.25832359306005553</v>
      </c>
      <c r="R1086" s="57">
        <f t="shared" si="135"/>
        <v>0.26013130376355958</v>
      </c>
      <c r="S1086" s="57">
        <f t="shared" si="135"/>
        <v>0.25581788178134862</v>
      </c>
      <c r="T1086" s="57">
        <f t="shared" si="135"/>
        <v>0.23929707677816964</v>
      </c>
      <c r="U1086" s="57">
        <f t="shared" si="135"/>
        <v>0.21834099772623311</v>
      </c>
      <c r="V1086" s="57">
        <f t="shared" si="135"/>
        <v>0.19676076792016717</v>
      </c>
      <c r="W1086" s="57">
        <f t="shared" si="135"/>
        <v>0.19274359690514192</v>
      </c>
      <c r="X1086" s="57">
        <f t="shared" si="135"/>
        <v>0.22109810558385484</v>
      </c>
      <c r="Y1086" s="57">
        <f t="shared" si="135"/>
        <v>0.20768151304243518</v>
      </c>
      <c r="Z1086" s="57">
        <f t="shared" si="135"/>
        <v>0.213588678541974</v>
      </c>
      <c r="AA1086" s="21">
        <f t="shared" si="135"/>
        <v>0.20778703498569381</v>
      </c>
      <c r="AB1086" s="21">
        <f t="shared" si="135"/>
        <v>0.21812706435453452</v>
      </c>
      <c r="AC1086" s="21">
        <f t="shared" si="135"/>
        <v>0.19680865667985334</v>
      </c>
      <c r="AD1086" s="57">
        <v>0</v>
      </c>
      <c r="AE1086" s="57">
        <v>0</v>
      </c>
      <c r="AF1086" s="57">
        <v>0</v>
      </c>
      <c r="AG1086" s="57">
        <v>0</v>
      </c>
      <c r="AH1086" s="57">
        <v>0</v>
      </c>
      <c r="AI1086" s="57">
        <v>0</v>
      </c>
      <c r="AJ1086" s="57">
        <v>0</v>
      </c>
      <c r="AK1086" s="57">
        <v>0</v>
      </c>
      <c r="AL1086" s="57">
        <v>0</v>
      </c>
      <c r="AM1086" s="57">
        <v>0</v>
      </c>
      <c r="AN1086" s="57">
        <v>0</v>
      </c>
      <c r="AO1086" s="57">
        <v>0</v>
      </c>
      <c r="AP1086" s="57">
        <v>0</v>
      </c>
      <c r="AQ1086" s="57">
        <v>0</v>
      </c>
      <c r="AR1086" s="57">
        <v>0</v>
      </c>
      <c r="AS1086" s="57">
        <v>0</v>
      </c>
      <c r="AT1086" s="57">
        <v>0</v>
      </c>
      <c r="AU1086" s="57">
        <v>0</v>
      </c>
      <c r="AV1086" s="57">
        <v>0</v>
      </c>
      <c r="AW1086" s="57">
        <v>0</v>
      </c>
      <c r="AX1086" s="57">
        <v>0</v>
      </c>
      <c r="AY1086" s="57">
        <v>0</v>
      </c>
      <c r="AZ1086" s="57">
        <v>0</v>
      </c>
      <c r="BA1086" s="57">
        <v>0</v>
      </c>
      <c r="BB1086" s="57">
        <v>0</v>
      </c>
      <c r="BC1086" s="57">
        <v>0</v>
      </c>
      <c r="BD1086" s="57">
        <v>0</v>
      </c>
      <c r="BE1086" s="57">
        <v>0</v>
      </c>
      <c r="BF1086" s="57">
        <v>0</v>
      </c>
      <c r="BG1086" s="57">
        <v>0</v>
      </c>
    </row>
    <row r="1087" spans="1:59" ht="12" customHeight="1" x14ac:dyDescent="0.25">
      <c r="A1087" t="s">
        <v>116</v>
      </c>
      <c r="B1087" s="8" t="str">
        <f t="shared" si="122"/>
        <v>AFR</v>
      </c>
      <c r="C1087" s="8" t="str">
        <f t="shared" si="123"/>
        <v>NB</v>
      </c>
      <c r="D1087" s="57">
        <f t="shared" ref="D1087:AC1087" si="136">D$1074/D$1125*D1138</f>
        <v>0.31985379849063594</v>
      </c>
      <c r="E1087" s="57">
        <f t="shared" si="136"/>
        <v>0.30799993485406585</v>
      </c>
      <c r="F1087" s="57">
        <f t="shared" si="136"/>
        <v>0.31944591875880118</v>
      </c>
      <c r="G1087" s="57">
        <f t="shared" si="136"/>
        <v>0.31525137597503256</v>
      </c>
      <c r="H1087" s="57">
        <f t="shared" si="136"/>
        <v>0.31744645118564324</v>
      </c>
      <c r="I1087" s="57">
        <f t="shared" si="136"/>
        <v>0.31845779336012986</v>
      </c>
      <c r="J1087" s="57">
        <f t="shared" si="136"/>
        <v>0.25396899239020049</v>
      </c>
      <c r="K1087" s="57">
        <f t="shared" si="136"/>
        <v>0.26914194891512866</v>
      </c>
      <c r="L1087" s="57">
        <f t="shared" si="136"/>
        <v>0.26378548261502471</v>
      </c>
      <c r="M1087" s="57">
        <f t="shared" si="136"/>
        <v>0.26325008045413284</v>
      </c>
      <c r="N1087" s="57">
        <f t="shared" si="136"/>
        <v>0.26211844430790793</v>
      </c>
      <c r="O1087" s="57">
        <f t="shared" si="136"/>
        <v>0.25868645061683126</v>
      </c>
      <c r="P1087" s="57">
        <f t="shared" si="136"/>
        <v>0.26141066028322246</v>
      </c>
      <c r="Q1087" s="57">
        <f t="shared" si="136"/>
        <v>0.25323151671006305</v>
      </c>
      <c r="R1087" s="57">
        <f t="shared" si="136"/>
        <v>0.25500359380839815</v>
      </c>
      <c r="S1087" s="57">
        <f t="shared" si="136"/>
        <v>0.2507751980284128</v>
      </c>
      <c r="T1087" s="57">
        <f t="shared" si="136"/>
        <v>0.23862771665344168</v>
      </c>
      <c r="U1087" s="57">
        <f t="shared" si="136"/>
        <v>0.22259745610211576</v>
      </c>
      <c r="V1087" s="57">
        <f t="shared" si="136"/>
        <v>0.20278707378582267</v>
      </c>
      <c r="W1087" s="57">
        <f t="shared" si="136"/>
        <v>0.20272220881219974</v>
      </c>
      <c r="X1087" s="57">
        <f t="shared" si="136"/>
        <v>0.19880029453745124</v>
      </c>
      <c r="Y1087" s="57">
        <f t="shared" si="136"/>
        <v>0.20050840249870769</v>
      </c>
      <c r="Z1087" s="57">
        <f t="shared" si="136"/>
        <v>0.20297453569144946</v>
      </c>
      <c r="AA1087" s="21">
        <f t="shared" si="136"/>
        <v>0.20596451360202994</v>
      </c>
      <c r="AB1087" s="21">
        <f t="shared" si="136"/>
        <v>0.19375379135521131</v>
      </c>
      <c r="AC1087" s="21">
        <f t="shared" si="136"/>
        <v>0.17481747859251839</v>
      </c>
      <c r="AD1087" s="21">
        <v>0</v>
      </c>
      <c r="AE1087" s="21">
        <v>0</v>
      </c>
      <c r="AF1087" s="21">
        <v>0</v>
      </c>
      <c r="AG1087" s="21">
        <v>0</v>
      </c>
      <c r="AH1087" s="21">
        <v>0</v>
      </c>
      <c r="AI1087" s="21">
        <v>0</v>
      </c>
      <c r="AJ1087" s="21">
        <v>0</v>
      </c>
      <c r="AK1087" s="21">
        <v>0</v>
      </c>
      <c r="AL1087" s="21">
        <v>0</v>
      </c>
      <c r="AM1087" s="21">
        <v>0</v>
      </c>
      <c r="AN1087" s="21">
        <v>0</v>
      </c>
      <c r="AO1087" s="21">
        <v>0</v>
      </c>
      <c r="AP1087" s="21">
        <v>0</v>
      </c>
      <c r="AQ1087" s="21">
        <v>0</v>
      </c>
      <c r="AR1087" s="21">
        <v>0</v>
      </c>
      <c r="AS1087" s="21">
        <v>0</v>
      </c>
      <c r="AT1087" s="21">
        <v>0</v>
      </c>
      <c r="AU1087" s="21">
        <v>0</v>
      </c>
      <c r="AV1087" s="21">
        <v>0</v>
      </c>
      <c r="AW1087" s="21">
        <v>0</v>
      </c>
      <c r="AX1087" s="21">
        <v>0</v>
      </c>
      <c r="AY1087" s="21">
        <v>0</v>
      </c>
      <c r="AZ1087" s="21">
        <v>0</v>
      </c>
      <c r="BA1087" s="21">
        <v>0</v>
      </c>
      <c r="BB1087" s="21">
        <v>0</v>
      </c>
      <c r="BC1087" s="21">
        <v>0</v>
      </c>
      <c r="BD1087" s="21">
        <v>0</v>
      </c>
      <c r="BE1087" s="21">
        <v>0</v>
      </c>
      <c r="BF1087" s="21">
        <v>0</v>
      </c>
      <c r="BG1087" s="21">
        <v>0</v>
      </c>
    </row>
    <row r="1088" spans="1:59" ht="12" customHeight="1" x14ac:dyDescent="0.25">
      <c r="A1088" t="s">
        <v>117</v>
      </c>
      <c r="B1088" s="8" t="str">
        <f t="shared" si="122"/>
        <v>BRZ</v>
      </c>
      <c r="C1088" s="8" t="str">
        <f t="shared" si="123"/>
        <v>NB</v>
      </c>
      <c r="D1088" s="57">
        <f t="shared" ref="D1088:AC1088" si="137">D$1074/D$1125*D1139</f>
        <v>0.22748815063440597</v>
      </c>
      <c r="E1088" s="57">
        <f t="shared" si="137"/>
        <v>0.21905738154777682</v>
      </c>
      <c r="F1088" s="57">
        <f t="shared" si="137"/>
        <v>0.22719805620278063</v>
      </c>
      <c r="G1088" s="57">
        <f t="shared" si="137"/>
        <v>0.22421479076982578</v>
      </c>
      <c r="H1088" s="57">
        <f t="shared" si="137"/>
        <v>0.22577598404788488</v>
      </c>
      <c r="I1088" s="57">
        <f t="shared" si="137"/>
        <v>0.22649527630584215</v>
      </c>
      <c r="J1088" s="57">
        <f t="shared" si="137"/>
        <v>0.18062920206033337</v>
      </c>
      <c r="K1088" s="57">
        <f t="shared" si="137"/>
        <v>0.19142059436456824</v>
      </c>
      <c r="L1088" s="57">
        <f t="shared" si="137"/>
        <v>0.1876109393962786</v>
      </c>
      <c r="M1088" s="57">
        <f t="shared" si="137"/>
        <v>0.18723014777209998</v>
      </c>
      <c r="N1088" s="57">
        <f t="shared" si="137"/>
        <v>0.18642529938414723</v>
      </c>
      <c r="O1088" s="57">
        <f t="shared" si="137"/>
        <v>0.18398437824625169</v>
      </c>
      <c r="P1088" s="57">
        <f t="shared" si="137"/>
        <v>0.18592190539731929</v>
      </c>
      <c r="Q1088" s="57">
        <f t="shared" si="137"/>
        <v>0.18010469061352868</v>
      </c>
      <c r="R1088" s="57">
        <f t="shared" si="137"/>
        <v>0.18136503688355626</v>
      </c>
      <c r="S1088" s="57">
        <f t="shared" si="137"/>
        <v>0.17835769433931142</v>
      </c>
      <c r="T1088" s="57">
        <f t="shared" si="137"/>
        <v>0.16520467588387464</v>
      </c>
      <c r="U1088" s="57">
        <f t="shared" si="137"/>
        <v>0.17259653140640771</v>
      </c>
      <c r="V1088" s="57">
        <f t="shared" si="137"/>
        <v>0.16780668097102536</v>
      </c>
      <c r="W1088" s="57">
        <f t="shared" si="137"/>
        <v>0.16801336539399045</v>
      </c>
      <c r="X1088" s="57">
        <f t="shared" si="137"/>
        <v>0.16391457072630708</v>
      </c>
      <c r="Y1088" s="57">
        <f t="shared" si="137"/>
        <v>0.15865891559541159</v>
      </c>
      <c r="Z1088" s="57">
        <f t="shared" si="137"/>
        <v>0.15790406110156577</v>
      </c>
      <c r="AA1088" s="21">
        <f t="shared" si="137"/>
        <v>0.15427210012106712</v>
      </c>
      <c r="AB1088" s="21">
        <f t="shared" si="137"/>
        <v>0.15518931799038788</v>
      </c>
      <c r="AC1088" s="21">
        <f t="shared" si="137"/>
        <v>0.14002206143070894</v>
      </c>
      <c r="AD1088" s="57">
        <v>0</v>
      </c>
      <c r="AE1088" s="57">
        <v>0</v>
      </c>
      <c r="AF1088" s="57">
        <v>0</v>
      </c>
      <c r="AG1088" s="57">
        <v>0</v>
      </c>
      <c r="AH1088" s="57">
        <v>0</v>
      </c>
      <c r="AI1088" s="57">
        <v>0</v>
      </c>
      <c r="AJ1088" s="57">
        <v>0</v>
      </c>
      <c r="AK1088" s="57">
        <v>0</v>
      </c>
      <c r="AL1088" s="57">
        <v>0</v>
      </c>
      <c r="AM1088" s="57">
        <v>0</v>
      </c>
      <c r="AN1088" s="57">
        <v>0</v>
      </c>
      <c r="AO1088" s="57">
        <v>0</v>
      </c>
      <c r="AP1088" s="57">
        <v>0</v>
      </c>
      <c r="AQ1088" s="57">
        <v>0</v>
      </c>
      <c r="AR1088" s="57">
        <v>0</v>
      </c>
      <c r="AS1088" s="57">
        <v>0</v>
      </c>
      <c r="AT1088" s="57">
        <v>0</v>
      </c>
      <c r="AU1088" s="57">
        <v>0</v>
      </c>
      <c r="AV1088" s="57">
        <v>0</v>
      </c>
      <c r="AW1088" s="57">
        <v>0</v>
      </c>
      <c r="AX1088" s="57">
        <v>0</v>
      </c>
      <c r="AY1088" s="57">
        <v>0</v>
      </c>
      <c r="AZ1088" s="57">
        <v>0</v>
      </c>
      <c r="BA1088" s="57">
        <v>0</v>
      </c>
      <c r="BB1088" s="57">
        <v>0</v>
      </c>
      <c r="BC1088" s="57">
        <v>0</v>
      </c>
      <c r="BD1088" s="57">
        <v>0</v>
      </c>
      <c r="BE1088" s="57">
        <v>0</v>
      </c>
      <c r="BF1088" s="57">
        <v>0</v>
      </c>
      <c r="BG1088" s="57">
        <v>0</v>
      </c>
    </row>
    <row r="1089" spans="1:59" ht="12" customHeight="1" x14ac:dyDescent="0.25">
      <c r="A1089" t="s">
        <v>118</v>
      </c>
      <c r="B1089" s="8" t="str">
        <f t="shared" si="122"/>
        <v>CSA</v>
      </c>
      <c r="C1089" s="8" t="str">
        <f t="shared" si="123"/>
        <v>NB</v>
      </c>
      <c r="D1089" s="57">
        <f t="shared" ref="D1089:AC1089" si="138">D$1074/D$1125*D1140</f>
        <v>0.2516030518217508</v>
      </c>
      <c r="E1089" s="57">
        <f t="shared" si="138"/>
        <v>0.24227857832506597</v>
      </c>
      <c r="F1089" s="57">
        <f t="shared" si="138"/>
        <v>0.25128220590467826</v>
      </c>
      <c r="G1089" s="57">
        <f t="shared" si="138"/>
        <v>0.24798269916011798</v>
      </c>
      <c r="H1089" s="57">
        <f t="shared" si="138"/>
        <v>0.2497093868673583</v>
      </c>
      <c r="I1089" s="57">
        <f t="shared" si="138"/>
        <v>0.2505049277636604</v>
      </c>
      <c r="J1089" s="57">
        <f t="shared" si="138"/>
        <v>0.19977681632985253</v>
      </c>
      <c r="K1089" s="57">
        <f t="shared" si="138"/>
        <v>0.21171215111357383</v>
      </c>
      <c r="L1089" s="57">
        <f t="shared" si="138"/>
        <v>0.20749865333913373</v>
      </c>
      <c r="M1089" s="57">
        <f t="shared" si="138"/>
        <v>0.20707749586572544</v>
      </c>
      <c r="N1089" s="57">
        <f t="shared" si="138"/>
        <v>0.20618732945442886</v>
      </c>
      <c r="O1089" s="57">
        <f t="shared" si="138"/>
        <v>0.20348765825908063</v>
      </c>
      <c r="P1089" s="57">
        <f t="shared" si="138"/>
        <v>0.20563057314425875</v>
      </c>
      <c r="Q1089" s="57">
        <f t="shared" si="138"/>
        <v>0.19919670400152478</v>
      </c>
      <c r="R1089" s="57">
        <f t="shared" si="138"/>
        <v>0.2005906533874896</v>
      </c>
      <c r="S1089" s="57">
        <f t="shared" si="138"/>
        <v>0.19726451723536353</v>
      </c>
      <c r="T1089" s="57">
        <f t="shared" si="138"/>
        <v>0.18103250154878989</v>
      </c>
      <c r="U1089" s="57">
        <f t="shared" si="138"/>
        <v>0.17110314635774762</v>
      </c>
      <c r="V1089" s="57">
        <f t="shared" si="138"/>
        <v>0.16960074436662456</v>
      </c>
      <c r="W1089" s="57">
        <f t="shared" si="138"/>
        <v>0.1689300408525643</v>
      </c>
      <c r="X1089" s="57">
        <f t="shared" si="138"/>
        <v>0.16568752731353176</v>
      </c>
      <c r="Y1089" s="57">
        <f t="shared" si="138"/>
        <v>0.1590744295864274</v>
      </c>
      <c r="Z1089" s="57">
        <f t="shared" si="138"/>
        <v>0.16137164949044613</v>
      </c>
      <c r="AA1089" s="21">
        <f t="shared" si="138"/>
        <v>0.15336991985227294</v>
      </c>
      <c r="AB1089" s="21">
        <f t="shared" si="138"/>
        <v>0.14950648548716988</v>
      </c>
      <c r="AC1089" s="21">
        <f t="shared" si="138"/>
        <v>0.13489463428449708</v>
      </c>
      <c r="AD1089" s="57">
        <v>0</v>
      </c>
      <c r="AE1089" s="57">
        <v>0</v>
      </c>
      <c r="AF1089" s="57">
        <v>0</v>
      </c>
      <c r="AG1089" s="57">
        <v>0</v>
      </c>
      <c r="AH1089" s="57">
        <v>0</v>
      </c>
      <c r="AI1089" s="57">
        <v>0</v>
      </c>
      <c r="AJ1089" s="57">
        <v>0</v>
      </c>
      <c r="AK1089" s="57">
        <v>0</v>
      </c>
      <c r="AL1089" s="57">
        <v>0</v>
      </c>
      <c r="AM1089" s="57">
        <v>0</v>
      </c>
      <c r="AN1089" s="57">
        <v>0</v>
      </c>
      <c r="AO1089" s="57">
        <v>0</v>
      </c>
      <c r="AP1089" s="57">
        <v>0</v>
      </c>
      <c r="AQ1089" s="57">
        <v>0</v>
      </c>
      <c r="AR1089" s="57">
        <v>0</v>
      </c>
      <c r="AS1089" s="57">
        <v>0</v>
      </c>
      <c r="AT1089" s="57">
        <v>0</v>
      </c>
      <c r="AU1089" s="57">
        <v>0</v>
      </c>
      <c r="AV1089" s="57">
        <v>0</v>
      </c>
      <c r="AW1089" s="57">
        <v>0</v>
      </c>
      <c r="AX1089" s="57">
        <v>0</v>
      </c>
      <c r="AY1089" s="57">
        <v>0</v>
      </c>
      <c r="AZ1089" s="57">
        <v>0</v>
      </c>
      <c r="BA1089" s="57">
        <v>0</v>
      </c>
      <c r="BB1089" s="57">
        <v>0</v>
      </c>
      <c r="BC1089" s="57">
        <v>0</v>
      </c>
      <c r="BD1089" s="57">
        <v>0</v>
      </c>
      <c r="BE1089" s="57">
        <v>0</v>
      </c>
      <c r="BF1089" s="57">
        <v>0</v>
      </c>
      <c r="BG1089" s="57">
        <v>0</v>
      </c>
    </row>
    <row r="1090" spans="1:59" ht="12" customHeight="1" x14ac:dyDescent="0.25">
      <c r="A1090" t="s">
        <v>119</v>
      </c>
      <c r="B1090" s="8" t="str">
        <f t="shared" si="122"/>
        <v>USA</v>
      </c>
      <c r="C1090" s="8" t="str">
        <f t="shared" si="123"/>
        <v>WB</v>
      </c>
      <c r="D1090" s="56">
        <v>0.14086740791877328</v>
      </c>
      <c r="E1090" s="56">
        <v>0.14024238951471868</v>
      </c>
      <c r="F1090" s="56">
        <v>0.13646133665447055</v>
      </c>
      <c r="G1090" s="56">
        <v>0.13747591193650788</v>
      </c>
      <c r="H1090" s="56">
        <v>0.13429829267698554</v>
      </c>
      <c r="I1090" s="56">
        <v>0.14003887653968275</v>
      </c>
      <c r="J1090" s="56">
        <v>0.13630927080961566</v>
      </c>
      <c r="K1090" s="56">
        <v>0.12667995656325454</v>
      </c>
      <c r="L1090" s="56">
        <v>0.11632259034107523</v>
      </c>
      <c r="M1090" s="56">
        <v>0.11956218342631801</v>
      </c>
      <c r="N1090" s="56">
        <v>0.11994014562385394</v>
      </c>
      <c r="O1090" s="56">
        <v>0.11579453779091844</v>
      </c>
      <c r="P1090" s="56">
        <v>0.11460151612760727</v>
      </c>
      <c r="Q1090" s="56">
        <v>0.11891070302132421</v>
      </c>
      <c r="R1090" s="56">
        <v>0.12233054322266973</v>
      </c>
      <c r="S1090" s="56">
        <v>0.12566529946315486</v>
      </c>
      <c r="T1090" s="56">
        <v>0.13015165159090125</v>
      </c>
      <c r="U1090" s="56">
        <v>0.13001808073443433</v>
      </c>
      <c r="V1090" s="56">
        <v>0.13336661343221806</v>
      </c>
      <c r="W1090" s="56">
        <v>0.12668425784897797</v>
      </c>
      <c r="X1090" s="56">
        <v>0.1259960269302263</v>
      </c>
      <c r="Y1090" s="56">
        <v>0.12332985947785101</v>
      </c>
      <c r="Z1090" s="56">
        <v>0.11829235196841158</v>
      </c>
      <c r="AA1090" s="56">
        <v>0.1150482553155326</v>
      </c>
      <c r="AB1090" s="56">
        <v>0.11664939472313476</v>
      </c>
      <c r="AC1090" s="56">
        <v>0.11789953362743569</v>
      </c>
      <c r="AD1090" s="57">
        <v>0</v>
      </c>
      <c r="AE1090" s="57">
        <v>0</v>
      </c>
      <c r="AF1090" s="57">
        <v>0</v>
      </c>
      <c r="AG1090" s="57">
        <v>0</v>
      </c>
      <c r="AH1090" s="57">
        <v>0</v>
      </c>
      <c r="AI1090" s="57">
        <v>0</v>
      </c>
      <c r="AJ1090" s="57">
        <v>0</v>
      </c>
      <c r="AK1090" s="57">
        <v>0</v>
      </c>
      <c r="AL1090" s="57">
        <v>0</v>
      </c>
      <c r="AM1090" s="57">
        <v>0</v>
      </c>
      <c r="AN1090" s="57">
        <v>0</v>
      </c>
      <c r="AO1090" s="57">
        <v>0</v>
      </c>
      <c r="AP1090" s="57">
        <v>0</v>
      </c>
      <c r="AQ1090" s="57">
        <v>0</v>
      </c>
      <c r="AR1090" s="57">
        <v>0</v>
      </c>
      <c r="AS1090" s="57">
        <v>0</v>
      </c>
      <c r="AT1090" s="57">
        <v>0</v>
      </c>
      <c r="AU1090" s="57">
        <v>0</v>
      </c>
      <c r="AV1090" s="57">
        <v>0</v>
      </c>
      <c r="AW1090" s="57">
        <v>0</v>
      </c>
      <c r="AX1090" s="57">
        <v>0</v>
      </c>
      <c r="AY1090" s="57">
        <v>0</v>
      </c>
      <c r="AZ1090" s="57">
        <v>0</v>
      </c>
      <c r="BA1090" s="57">
        <v>0</v>
      </c>
      <c r="BB1090" s="57">
        <v>0</v>
      </c>
      <c r="BC1090" s="57">
        <v>0</v>
      </c>
      <c r="BD1090" s="57">
        <v>0</v>
      </c>
      <c r="BE1090" s="57">
        <v>0</v>
      </c>
      <c r="BF1090" s="57">
        <v>0</v>
      </c>
      <c r="BG1090" s="57">
        <v>0</v>
      </c>
    </row>
    <row r="1091" spans="1:59" ht="12" customHeight="1" x14ac:dyDescent="0.25">
      <c r="A1091" t="s">
        <v>120</v>
      </c>
      <c r="B1091" s="8" t="str">
        <f t="shared" si="122"/>
        <v>CAN</v>
      </c>
      <c r="C1091" s="8" t="str">
        <f t="shared" si="123"/>
        <v>WB</v>
      </c>
      <c r="D1091" s="21">
        <f t="shared" ref="D1091:AC1091" si="139">D$1090/D$1141*D1142</f>
        <v>0.15200082159564138</v>
      </c>
      <c r="E1091" s="21">
        <f t="shared" si="139"/>
        <v>0.15132640504796502</v>
      </c>
      <c r="F1091" s="21">
        <f t="shared" si="139"/>
        <v>0.14724651779976874</v>
      </c>
      <c r="G1091" s="21">
        <f t="shared" si="139"/>
        <v>0.1483412797373862</v>
      </c>
      <c r="H1091" s="21">
        <f t="shared" si="139"/>
        <v>0.14491251828502785</v>
      </c>
      <c r="I1091" s="21">
        <f t="shared" si="139"/>
        <v>0.15110680748549213</v>
      </c>
      <c r="J1091" s="21">
        <f t="shared" si="139"/>
        <v>0.14708243347610525</v>
      </c>
      <c r="K1091" s="21">
        <f t="shared" si="139"/>
        <v>0.13669206924299976</v>
      </c>
      <c r="L1091" s="21">
        <f t="shared" si="139"/>
        <v>0.12551611166276241</v>
      </c>
      <c r="M1091" s="21">
        <f t="shared" si="139"/>
        <v>0.12901174502371984</v>
      </c>
      <c r="N1091" s="21">
        <f t="shared" si="139"/>
        <v>0.12941957935109444</v>
      </c>
      <c r="O1091" s="21">
        <f t="shared" si="139"/>
        <v>0.1249463246363994</v>
      </c>
      <c r="P1091" s="21">
        <f t="shared" si="139"/>
        <v>0.12365901286085186</v>
      </c>
      <c r="Q1091" s="21">
        <f t="shared" si="139"/>
        <v>0.1283087750587325</v>
      </c>
      <c r="R1091" s="21">
        <f t="shared" si="139"/>
        <v>0.13199890131299039</v>
      </c>
      <c r="S1091" s="21">
        <f t="shared" si="139"/>
        <v>0.13559721902085375</v>
      </c>
      <c r="T1091" s="21">
        <f t="shared" si="139"/>
        <v>0.13025925216460904</v>
      </c>
      <c r="U1091" s="21">
        <f t="shared" si="139"/>
        <v>0.14895387749904082</v>
      </c>
      <c r="V1091" s="21">
        <f t="shared" si="139"/>
        <v>0.15473098395388973</v>
      </c>
      <c r="W1091" s="21">
        <f t="shared" si="139"/>
        <v>0.13521270259092175</v>
      </c>
      <c r="X1091" s="21">
        <f t="shared" si="139"/>
        <v>0.13185183674873904</v>
      </c>
      <c r="Y1091" s="21">
        <f t="shared" si="139"/>
        <v>0.13372806833650944</v>
      </c>
      <c r="Z1091" s="21">
        <f t="shared" si="139"/>
        <v>0.12232965171131327</v>
      </c>
      <c r="AA1091" s="21">
        <f t="shared" si="139"/>
        <v>0.12476172581348219</v>
      </c>
      <c r="AB1091" s="21">
        <f t="shared" si="139"/>
        <v>0.1315809658134886</v>
      </c>
      <c r="AC1091" s="21">
        <f t="shared" si="139"/>
        <v>0.13299112730484791</v>
      </c>
      <c r="AD1091" s="57">
        <v>0</v>
      </c>
      <c r="AE1091" s="57">
        <v>0</v>
      </c>
      <c r="AF1091" s="57">
        <v>0</v>
      </c>
      <c r="AG1091" s="57">
        <v>0</v>
      </c>
      <c r="AH1091" s="57">
        <v>0</v>
      </c>
      <c r="AI1091" s="57">
        <v>0</v>
      </c>
      <c r="AJ1091" s="57">
        <v>0</v>
      </c>
      <c r="AK1091" s="57">
        <v>0</v>
      </c>
      <c r="AL1091" s="57">
        <v>0</v>
      </c>
      <c r="AM1091" s="57">
        <v>0</v>
      </c>
      <c r="AN1091" s="57">
        <v>0</v>
      </c>
      <c r="AO1091" s="57">
        <v>0</v>
      </c>
      <c r="AP1091" s="57">
        <v>0</v>
      </c>
      <c r="AQ1091" s="57">
        <v>0</v>
      </c>
      <c r="AR1091" s="57">
        <v>0</v>
      </c>
      <c r="AS1091" s="57">
        <v>0</v>
      </c>
      <c r="AT1091" s="57">
        <v>0</v>
      </c>
      <c r="AU1091" s="57">
        <v>0</v>
      </c>
      <c r="AV1091" s="57">
        <v>0</v>
      </c>
      <c r="AW1091" s="57">
        <v>0</v>
      </c>
      <c r="AX1091" s="57">
        <v>0</v>
      </c>
      <c r="AY1091" s="57">
        <v>0</v>
      </c>
      <c r="AZ1091" s="57">
        <v>0</v>
      </c>
      <c r="BA1091" s="57">
        <v>0</v>
      </c>
      <c r="BB1091" s="57">
        <v>0</v>
      </c>
      <c r="BC1091" s="57">
        <v>0</v>
      </c>
      <c r="BD1091" s="57">
        <v>0</v>
      </c>
      <c r="BE1091" s="57">
        <v>0</v>
      </c>
      <c r="BF1091" s="57">
        <v>0</v>
      </c>
      <c r="BG1091" s="57">
        <v>0</v>
      </c>
    </row>
    <row r="1092" spans="1:59" ht="12" customHeight="1" x14ac:dyDescent="0.25">
      <c r="A1092" t="s">
        <v>121</v>
      </c>
      <c r="B1092" s="8" t="str">
        <f t="shared" si="122"/>
        <v>MXC</v>
      </c>
      <c r="C1092" s="8" t="str">
        <f t="shared" si="123"/>
        <v>WB</v>
      </c>
      <c r="D1092" s="21">
        <f t="shared" ref="D1092:AC1092" si="140">D$1090/D$1141*D1143</f>
        <v>0.1693976086869666</v>
      </c>
      <c r="E1092" s="21">
        <f t="shared" si="140"/>
        <v>0.16864600386512418</v>
      </c>
      <c r="F1092" s="21">
        <f t="shared" si="140"/>
        <v>0.16409916565529231</v>
      </c>
      <c r="G1092" s="21">
        <f t="shared" si="140"/>
        <v>0.16531922520738637</v>
      </c>
      <c r="H1092" s="21">
        <f t="shared" si="140"/>
        <v>0.16149803539610572</v>
      </c>
      <c r="I1092" s="21">
        <f t="shared" si="140"/>
        <v>0.16840127293823909</v>
      </c>
      <c r="J1092" s="21">
        <f t="shared" si="140"/>
        <v>0.16391630156442866</v>
      </c>
      <c r="K1092" s="21">
        <f t="shared" si="140"/>
        <v>0.15233674011207707</v>
      </c>
      <c r="L1092" s="21">
        <f t="shared" si="140"/>
        <v>0.13988167263937948</v>
      </c>
      <c r="M1092" s="21">
        <f t="shared" si="140"/>
        <v>0.14377738797812833</v>
      </c>
      <c r="N1092" s="21">
        <f t="shared" si="140"/>
        <v>0.14423189973058123</v>
      </c>
      <c r="O1092" s="21">
        <f t="shared" si="140"/>
        <v>0.13924667238929186</v>
      </c>
      <c r="P1092" s="21">
        <f t="shared" si="140"/>
        <v>0.13781202529907785</v>
      </c>
      <c r="Q1092" s="21">
        <f t="shared" si="140"/>
        <v>0.14299396174531231</v>
      </c>
      <c r="R1092" s="21">
        <f t="shared" si="140"/>
        <v>0.14710643006398488</v>
      </c>
      <c r="S1092" s="21">
        <f t="shared" si="140"/>
        <v>0.15111658217111992</v>
      </c>
      <c r="T1092" s="21">
        <f t="shared" si="140"/>
        <v>0.14371313404492556</v>
      </c>
      <c r="U1092" s="21">
        <f t="shared" si="140"/>
        <v>0.13463471824080822</v>
      </c>
      <c r="V1092" s="21">
        <f t="shared" si="140"/>
        <v>0.12726428566220771</v>
      </c>
      <c r="W1092" s="21">
        <f t="shared" si="140"/>
        <v>0.12515124957978135</v>
      </c>
      <c r="X1092" s="21">
        <f t="shared" si="140"/>
        <v>0.12497504036899075</v>
      </c>
      <c r="Y1092" s="21">
        <f t="shared" si="140"/>
        <v>0.11269916371041086</v>
      </c>
      <c r="Z1092" s="21">
        <f t="shared" si="140"/>
        <v>0.11156802619925775</v>
      </c>
      <c r="AA1092" s="21">
        <f t="shared" si="140"/>
        <v>0.10775822290792292</v>
      </c>
      <c r="AB1092" s="21">
        <f t="shared" si="140"/>
        <v>0.10354938644206431</v>
      </c>
      <c r="AC1092" s="21">
        <f t="shared" si="140"/>
        <v>0.10465913173319906</v>
      </c>
      <c r="AD1092" s="57">
        <v>0</v>
      </c>
      <c r="AE1092" s="57">
        <v>0</v>
      </c>
      <c r="AF1092" s="57">
        <v>0</v>
      </c>
      <c r="AG1092" s="57">
        <v>0</v>
      </c>
      <c r="AH1092" s="57">
        <v>0</v>
      </c>
      <c r="AI1092" s="57">
        <v>0</v>
      </c>
      <c r="AJ1092" s="57">
        <v>0</v>
      </c>
      <c r="AK1092" s="57">
        <v>0</v>
      </c>
      <c r="AL1092" s="57">
        <v>0</v>
      </c>
      <c r="AM1092" s="57">
        <v>0</v>
      </c>
      <c r="AN1092" s="57">
        <v>0</v>
      </c>
      <c r="AO1092" s="57">
        <v>0</v>
      </c>
      <c r="AP1092" s="57">
        <v>0</v>
      </c>
      <c r="AQ1092" s="57">
        <v>0</v>
      </c>
      <c r="AR1092" s="57">
        <v>0</v>
      </c>
      <c r="AS1092" s="57">
        <v>0</v>
      </c>
      <c r="AT1092" s="57">
        <v>0</v>
      </c>
      <c r="AU1092" s="57">
        <v>0</v>
      </c>
      <c r="AV1092" s="57">
        <v>0</v>
      </c>
      <c r="AW1092" s="57">
        <v>0</v>
      </c>
      <c r="AX1092" s="57">
        <v>0</v>
      </c>
      <c r="AY1092" s="57">
        <v>0</v>
      </c>
      <c r="AZ1092" s="57">
        <v>0</v>
      </c>
      <c r="BA1092" s="57">
        <v>0</v>
      </c>
      <c r="BB1092" s="57">
        <v>0</v>
      </c>
      <c r="BC1092" s="57">
        <v>0</v>
      </c>
      <c r="BD1092" s="57">
        <v>0</v>
      </c>
      <c r="BE1092" s="57">
        <v>0</v>
      </c>
      <c r="BF1092" s="57">
        <v>0</v>
      </c>
      <c r="BG1092" s="57">
        <v>0</v>
      </c>
    </row>
    <row r="1093" spans="1:59" ht="12" customHeight="1" x14ac:dyDescent="0.25">
      <c r="A1093" t="s">
        <v>122</v>
      </c>
      <c r="B1093" s="8" t="str">
        <f t="shared" si="122"/>
        <v>EUR</v>
      </c>
      <c r="C1093" s="8" t="str">
        <f t="shared" si="123"/>
        <v>WB</v>
      </c>
      <c r="D1093" s="21">
        <f t="shared" ref="D1093:AC1093" si="141">D$1090/D$1141*D1144</f>
        <v>0.14787416224721686</v>
      </c>
      <c r="E1093" s="21">
        <f t="shared" si="141"/>
        <v>0.14721805538577765</v>
      </c>
      <c r="F1093" s="21">
        <f t="shared" si="141"/>
        <v>0.14324893270238137</v>
      </c>
      <c r="G1093" s="21">
        <f t="shared" si="141"/>
        <v>0.14431397302707108</v>
      </c>
      <c r="H1093" s="21">
        <f t="shared" si="141"/>
        <v>0.14097829877221835</v>
      </c>
      <c r="I1093" s="21">
        <f t="shared" si="141"/>
        <v>0.1470044196616985</v>
      </c>
      <c r="J1093" s="21">
        <f t="shared" si="141"/>
        <v>0.14308930309219292</v>
      </c>
      <c r="K1093" s="21">
        <f t="shared" si="141"/>
        <v>0.132981026108656</v>
      </c>
      <c r="L1093" s="21">
        <f t="shared" si="141"/>
        <v>0.12210848379513854</v>
      </c>
      <c r="M1093" s="21">
        <f t="shared" si="141"/>
        <v>0.12550921445796429</v>
      </c>
      <c r="N1093" s="21">
        <f t="shared" si="141"/>
        <v>0.12590597652058397</v>
      </c>
      <c r="O1093" s="21">
        <f t="shared" si="141"/>
        <v>0.1215541658756808</v>
      </c>
      <c r="P1093" s="21">
        <f t="shared" si="141"/>
        <v>0.12030180323473091</v>
      </c>
      <c r="Q1093" s="21">
        <f t="shared" si="141"/>
        <v>0.12482532937388235</v>
      </c>
      <c r="R1093" s="21">
        <f t="shared" si="141"/>
        <v>0.12841527265646846</v>
      </c>
      <c r="S1093" s="21">
        <f t="shared" si="141"/>
        <v>0.13191589989626806</v>
      </c>
      <c r="T1093" s="21">
        <f t="shared" si="141"/>
        <v>0.13279641671757819</v>
      </c>
      <c r="U1093" s="21">
        <f t="shared" si="141"/>
        <v>0.12852069260624252</v>
      </c>
      <c r="V1093" s="21">
        <f t="shared" si="141"/>
        <v>0.12970513063154607</v>
      </c>
      <c r="W1093" s="21">
        <f t="shared" si="141"/>
        <v>0.12262936872410757</v>
      </c>
      <c r="X1093" s="21">
        <f t="shared" si="141"/>
        <v>0.12332512152289224</v>
      </c>
      <c r="Y1093" s="21">
        <f t="shared" si="141"/>
        <v>0.11884266183554099</v>
      </c>
      <c r="Z1093" s="21">
        <f t="shared" si="141"/>
        <v>0.11421146112445753</v>
      </c>
      <c r="AA1093" s="21">
        <f t="shared" si="141"/>
        <v>0.10958986715880073</v>
      </c>
      <c r="AB1093" s="21">
        <f t="shared" si="141"/>
        <v>0.1141223541934584</v>
      </c>
      <c r="AC1093" s="21">
        <f t="shared" si="141"/>
        <v>0.1153454106453695</v>
      </c>
      <c r="AD1093" s="57">
        <v>0</v>
      </c>
      <c r="AE1093" s="57">
        <v>0</v>
      </c>
      <c r="AF1093" s="57">
        <v>0</v>
      </c>
      <c r="AG1093" s="57">
        <v>0</v>
      </c>
      <c r="AH1093" s="57">
        <v>0</v>
      </c>
      <c r="AI1093" s="57">
        <v>0</v>
      </c>
      <c r="AJ1093" s="57">
        <v>0</v>
      </c>
      <c r="AK1093" s="57">
        <v>0</v>
      </c>
      <c r="AL1093" s="57">
        <v>0</v>
      </c>
      <c r="AM1093" s="57">
        <v>0</v>
      </c>
      <c r="AN1093" s="57">
        <v>0</v>
      </c>
      <c r="AO1093" s="57">
        <v>0</v>
      </c>
      <c r="AP1093" s="57">
        <v>0</v>
      </c>
      <c r="AQ1093" s="57">
        <v>0</v>
      </c>
      <c r="AR1093" s="57">
        <v>0</v>
      </c>
      <c r="AS1093" s="57">
        <v>0</v>
      </c>
      <c r="AT1093" s="57">
        <v>0</v>
      </c>
      <c r="AU1093" s="57">
        <v>0</v>
      </c>
      <c r="AV1093" s="57">
        <v>0</v>
      </c>
      <c r="AW1093" s="57">
        <v>0</v>
      </c>
      <c r="AX1093" s="57">
        <v>0</v>
      </c>
      <c r="AY1093" s="57">
        <v>0</v>
      </c>
      <c r="AZ1093" s="57">
        <v>0</v>
      </c>
      <c r="BA1093" s="57">
        <v>0</v>
      </c>
      <c r="BB1093" s="57">
        <v>0</v>
      </c>
      <c r="BC1093" s="57">
        <v>0</v>
      </c>
      <c r="BD1093" s="57">
        <v>0</v>
      </c>
      <c r="BE1093" s="57">
        <v>0</v>
      </c>
      <c r="BF1093" s="57">
        <v>0</v>
      </c>
      <c r="BG1093" s="57">
        <v>0</v>
      </c>
    </row>
    <row r="1094" spans="1:59" ht="12" customHeight="1" x14ac:dyDescent="0.25">
      <c r="A1094" t="s">
        <v>123</v>
      </c>
      <c r="B1094" s="8" t="str">
        <f t="shared" si="122"/>
        <v>JPN</v>
      </c>
      <c r="C1094" s="8" t="str">
        <f t="shared" si="123"/>
        <v>WB</v>
      </c>
      <c r="D1094" s="21">
        <f t="shared" ref="D1094:AC1094" si="142">D$1090/D$1141*D1145</f>
        <v>0.16546011274861455</v>
      </c>
      <c r="E1094" s="21">
        <f t="shared" si="142"/>
        <v>0.16472597830876981</v>
      </c>
      <c r="F1094" s="21">
        <f t="shared" si="142"/>
        <v>0.16028482728733645</v>
      </c>
      <c r="G1094" s="21">
        <f t="shared" si="142"/>
        <v>0.16147652764612103</v>
      </c>
      <c r="H1094" s="21">
        <f t="shared" si="142"/>
        <v>0.15774415797509037</v>
      </c>
      <c r="I1094" s="21">
        <f t="shared" si="142"/>
        <v>0.16448693593344141</v>
      </c>
      <c r="J1094" s="21">
        <f t="shared" si="142"/>
        <v>0.16010621370874761</v>
      </c>
      <c r="K1094" s="21">
        <f t="shared" si="142"/>
        <v>0.14879580880789603</v>
      </c>
      <c r="L1094" s="21">
        <f t="shared" si="142"/>
        <v>0.13663024824126271</v>
      </c>
      <c r="M1094" s="21">
        <f t="shared" si="142"/>
        <v>0.14043541116051642</v>
      </c>
      <c r="N1094" s="21">
        <f t="shared" si="142"/>
        <v>0.14087935819370859</v>
      </c>
      <c r="O1094" s="21">
        <f t="shared" si="142"/>
        <v>0.13601000800417029</v>
      </c>
      <c r="P1094" s="21">
        <f t="shared" si="142"/>
        <v>0.13460870800270489</v>
      </c>
      <c r="Q1094" s="21">
        <f t="shared" si="142"/>
        <v>0.13967019496994137</v>
      </c>
      <c r="R1094" s="21">
        <f t="shared" si="142"/>
        <v>0.14368707263992128</v>
      </c>
      <c r="S1094" s="21">
        <f t="shared" si="142"/>
        <v>0.14760401234720955</v>
      </c>
      <c r="T1094" s="21">
        <f t="shared" si="142"/>
        <v>0.14962334659348403</v>
      </c>
      <c r="U1094" s="21">
        <f t="shared" si="142"/>
        <v>0.14700343458422374</v>
      </c>
      <c r="V1094" s="21">
        <f t="shared" si="142"/>
        <v>0.15094096920100403</v>
      </c>
      <c r="W1094" s="21">
        <f t="shared" si="142"/>
        <v>0.13924002642401784</v>
      </c>
      <c r="X1094" s="21">
        <f t="shared" si="142"/>
        <v>0.13674938372325723</v>
      </c>
      <c r="Y1094" s="21">
        <f t="shared" si="142"/>
        <v>0.13382586392842219</v>
      </c>
      <c r="Z1094" s="21">
        <f t="shared" si="142"/>
        <v>0.13155250801864363</v>
      </c>
      <c r="AA1094" s="21">
        <f t="shared" si="142"/>
        <v>0.1249692500316319</v>
      </c>
      <c r="AB1094" s="21">
        <f t="shared" si="142"/>
        <v>0.12163093892997273</v>
      </c>
      <c r="AC1094" s="21">
        <f t="shared" si="142"/>
        <v>0.12293446535704003</v>
      </c>
      <c r="AD1094" s="57">
        <v>0</v>
      </c>
      <c r="AE1094" s="57">
        <v>0</v>
      </c>
      <c r="AF1094" s="57">
        <v>0</v>
      </c>
      <c r="AG1094" s="57">
        <v>0</v>
      </c>
      <c r="AH1094" s="57">
        <v>0</v>
      </c>
      <c r="AI1094" s="57">
        <v>0</v>
      </c>
      <c r="AJ1094" s="57">
        <v>0</v>
      </c>
      <c r="AK1094" s="57">
        <v>0</v>
      </c>
      <c r="AL1094" s="57">
        <v>0</v>
      </c>
      <c r="AM1094" s="57">
        <v>0</v>
      </c>
      <c r="AN1094" s="57">
        <v>0</v>
      </c>
      <c r="AO1094" s="57">
        <v>0</v>
      </c>
      <c r="AP1094" s="57">
        <v>0</v>
      </c>
      <c r="AQ1094" s="57">
        <v>0</v>
      </c>
      <c r="AR1094" s="57">
        <v>0</v>
      </c>
      <c r="AS1094" s="57">
        <v>0</v>
      </c>
      <c r="AT1094" s="57">
        <v>0</v>
      </c>
      <c r="AU1094" s="57">
        <v>0</v>
      </c>
      <c r="AV1094" s="57">
        <v>0</v>
      </c>
      <c r="AW1094" s="57">
        <v>0</v>
      </c>
      <c r="AX1094" s="57">
        <v>0</v>
      </c>
      <c r="AY1094" s="57">
        <v>0</v>
      </c>
      <c r="AZ1094" s="57">
        <v>0</v>
      </c>
      <c r="BA1094" s="57">
        <v>0</v>
      </c>
      <c r="BB1094" s="57">
        <v>0</v>
      </c>
      <c r="BC1094" s="57">
        <v>0</v>
      </c>
      <c r="BD1094" s="57">
        <v>0</v>
      </c>
      <c r="BE1094" s="57">
        <v>0</v>
      </c>
      <c r="BF1094" s="57">
        <v>0</v>
      </c>
      <c r="BG1094" s="57">
        <v>0</v>
      </c>
    </row>
    <row r="1095" spans="1:59" ht="12" customHeight="1" x14ac:dyDescent="0.25">
      <c r="A1095" t="s">
        <v>124</v>
      </c>
      <c r="B1095" s="8" t="str">
        <f t="shared" si="122"/>
        <v>ANZ</v>
      </c>
      <c r="C1095" s="8" t="str">
        <f t="shared" si="123"/>
        <v>WB</v>
      </c>
      <c r="D1095" s="21">
        <f t="shared" ref="D1095:AC1095" si="143">D$1090/D$1141*D1146</f>
        <v>0.14434503164764922</v>
      </c>
      <c r="E1095" s="21">
        <f t="shared" si="143"/>
        <v>0.14370458328101468</v>
      </c>
      <c r="F1095" s="21">
        <f t="shared" si="143"/>
        <v>0.13983018676277492</v>
      </c>
      <c r="G1095" s="21">
        <f t="shared" si="143"/>
        <v>0.14086980908108326</v>
      </c>
      <c r="H1095" s="21">
        <f t="shared" si="143"/>
        <v>0.13761374325750816</v>
      </c>
      <c r="I1095" s="21">
        <f t="shared" si="143"/>
        <v>0.14349604613777986</v>
      </c>
      <c r="J1095" s="21">
        <f t="shared" si="143"/>
        <v>0.13967436683599127</v>
      </c>
      <c r="K1095" s="21">
        <f t="shared" si="143"/>
        <v>0.12980733165608918</v>
      </c>
      <c r="L1095" s="21">
        <f t="shared" si="143"/>
        <v>0.11919427092603849</v>
      </c>
      <c r="M1095" s="21">
        <f t="shared" si="143"/>
        <v>0.12251384053638095</v>
      </c>
      <c r="N1095" s="21">
        <f t="shared" si="143"/>
        <v>0.12290113356726001</v>
      </c>
      <c r="O1095" s="21">
        <f t="shared" si="143"/>
        <v>0.11865318223000773</v>
      </c>
      <c r="P1095" s="21">
        <f t="shared" si="143"/>
        <v>0.11743070818657052</v>
      </c>
      <c r="Q1095" s="21">
        <f t="shared" si="143"/>
        <v>0.12184627689574894</v>
      </c>
      <c r="R1095" s="21">
        <f t="shared" si="143"/>
        <v>0.12535054342117374</v>
      </c>
      <c r="S1095" s="21">
        <f t="shared" si="143"/>
        <v>0.12876762549985857</v>
      </c>
      <c r="T1095" s="21">
        <f t="shared" si="143"/>
        <v>0.14847369189646323</v>
      </c>
      <c r="U1095" s="21">
        <f t="shared" si="143"/>
        <v>0.14004443749940121</v>
      </c>
      <c r="V1095" s="21">
        <f t="shared" si="143"/>
        <v>0.14324634954495022</v>
      </c>
      <c r="W1095" s="21">
        <f t="shared" si="143"/>
        <v>0.13702248189218791</v>
      </c>
      <c r="X1095" s="21">
        <f t="shared" si="143"/>
        <v>0.1302271152603201</v>
      </c>
      <c r="Y1095" s="21">
        <f t="shared" si="143"/>
        <v>0.1301417867545489</v>
      </c>
      <c r="Z1095" s="21">
        <f t="shared" si="143"/>
        <v>0.1291081767328344</v>
      </c>
      <c r="AA1095" s="21">
        <f t="shared" si="143"/>
        <v>0.12728340471437316</v>
      </c>
      <c r="AB1095" s="21">
        <f t="shared" si="143"/>
        <v>0.12636802232750713</v>
      </c>
      <c r="AC1095" s="21">
        <f t="shared" si="143"/>
        <v>0.12772231637546291</v>
      </c>
      <c r="AD1095" s="57">
        <v>0</v>
      </c>
      <c r="AE1095" s="57">
        <v>0</v>
      </c>
      <c r="AF1095" s="57">
        <v>0</v>
      </c>
      <c r="AG1095" s="57">
        <v>0</v>
      </c>
      <c r="AH1095" s="57">
        <v>0</v>
      </c>
      <c r="AI1095" s="57">
        <v>0</v>
      </c>
      <c r="AJ1095" s="57">
        <v>0</v>
      </c>
      <c r="AK1095" s="57">
        <v>0</v>
      </c>
      <c r="AL1095" s="57">
        <v>0</v>
      </c>
      <c r="AM1095" s="57">
        <v>0</v>
      </c>
      <c r="AN1095" s="57">
        <v>0</v>
      </c>
      <c r="AO1095" s="57">
        <v>0</v>
      </c>
      <c r="AP1095" s="57">
        <v>0</v>
      </c>
      <c r="AQ1095" s="57">
        <v>0</v>
      </c>
      <c r="AR1095" s="57">
        <v>0</v>
      </c>
      <c r="AS1095" s="57">
        <v>0</v>
      </c>
      <c r="AT1095" s="57">
        <v>0</v>
      </c>
      <c r="AU1095" s="57">
        <v>0</v>
      </c>
      <c r="AV1095" s="57">
        <v>0</v>
      </c>
      <c r="AW1095" s="57">
        <v>0</v>
      </c>
      <c r="AX1095" s="57">
        <v>0</v>
      </c>
      <c r="AY1095" s="57">
        <v>0</v>
      </c>
      <c r="AZ1095" s="57">
        <v>0</v>
      </c>
      <c r="BA1095" s="57">
        <v>0</v>
      </c>
      <c r="BB1095" s="57">
        <v>0</v>
      </c>
      <c r="BC1095" s="57">
        <v>0</v>
      </c>
      <c r="BD1095" s="57">
        <v>0</v>
      </c>
      <c r="BE1095" s="57">
        <v>0</v>
      </c>
      <c r="BF1095" s="57">
        <v>0</v>
      </c>
      <c r="BG1095" s="57">
        <v>0</v>
      </c>
    </row>
    <row r="1096" spans="1:59" ht="12" customHeight="1" x14ac:dyDescent="0.25">
      <c r="A1096" t="s">
        <v>125</v>
      </c>
      <c r="B1096" s="8" t="str">
        <f t="shared" si="122"/>
        <v>SKO</v>
      </c>
      <c r="C1096" s="8" t="str">
        <f t="shared" si="123"/>
        <v>WB</v>
      </c>
      <c r="D1096" s="21">
        <f t="shared" ref="D1096:AC1096" si="144">D$1090/D$1141*D1147</f>
        <v>0.18143768572492808</v>
      </c>
      <c r="E1096" s="21">
        <f t="shared" si="144"/>
        <v>0.18063265996032721</v>
      </c>
      <c r="F1096" s="21">
        <f t="shared" si="144"/>
        <v>0.17576265141326416</v>
      </c>
      <c r="G1096" s="21">
        <f t="shared" si="144"/>
        <v>0.17706942772075976</v>
      </c>
      <c r="H1096" s="21">
        <f t="shared" si="144"/>
        <v>0.17297664364046253</v>
      </c>
      <c r="I1096" s="21">
        <f t="shared" si="144"/>
        <v>0.18037053457766375</v>
      </c>
      <c r="J1096" s="21">
        <f t="shared" si="144"/>
        <v>0.17556679010385334</v>
      </c>
      <c r="K1096" s="21">
        <f t="shared" si="144"/>
        <v>0.1631642016145041</v>
      </c>
      <c r="L1096" s="21">
        <f t="shared" si="144"/>
        <v>0.1498238797805044</v>
      </c>
      <c r="M1096" s="21">
        <f t="shared" si="144"/>
        <v>0.15399648635260699</v>
      </c>
      <c r="N1096" s="21">
        <f t="shared" si="144"/>
        <v>0.15448330290886797</v>
      </c>
      <c r="O1096" s="21">
        <f t="shared" si="144"/>
        <v>0.14914374635534164</v>
      </c>
      <c r="P1096" s="21">
        <f t="shared" si="144"/>
        <v>0.14760713052057242</v>
      </c>
      <c r="Q1096" s="21">
        <f t="shared" si="144"/>
        <v>0.15315737744357269</v>
      </c>
      <c r="R1096" s="21">
        <f t="shared" si="144"/>
        <v>0.15756214289534407</v>
      </c>
      <c r="S1096" s="21">
        <f t="shared" si="144"/>
        <v>0.16185731992507454</v>
      </c>
      <c r="T1096" s="21">
        <f t="shared" si="144"/>
        <v>0.15884149773964407</v>
      </c>
      <c r="U1096" s="21">
        <f t="shared" si="144"/>
        <v>0.1496817597612646</v>
      </c>
      <c r="V1096" s="21">
        <f t="shared" si="144"/>
        <v>0.14915745278186002</v>
      </c>
      <c r="W1096" s="21">
        <f t="shared" si="144"/>
        <v>0.14344864465546164</v>
      </c>
      <c r="X1096" s="21">
        <f t="shared" si="144"/>
        <v>0.1496575124480547</v>
      </c>
      <c r="Y1096" s="21">
        <f t="shared" si="144"/>
        <v>0.13807903906464131</v>
      </c>
      <c r="Z1096" s="21">
        <f t="shared" si="144"/>
        <v>0.12970699646505945</v>
      </c>
      <c r="AA1096" s="21">
        <f t="shared" si="144"/>
        <v>0.11810615479086374</v>
      </c>
      <c r="AB1096" s="21">
        <f t="shared" si="144"/>
        <v>0.12814954231147199</v>
      </c>
      <c r="AC1096" s="21">
        <f t="shared" si="144"/>
        <v>0.12952292902121165</v>
      </c>
      <c r="AD1096" s="57">
        <v>0</v>
      </c>
      <c r="AE1096" s="57">
        <v>0</v>
      </c>
      <c r="AF1096" s="57">
        <v>0</v>
      </c>
      <c r="AG1096" s="57">
        <v>0</v>
      </c>
      <c r="AH1096" s="57">
        <v>0</v>
      </c>
      <c r="AI1096" s="57">
        <v>0</v>
      </c>
      <c r="AJ1096" s="57">
        <v>0</v>
      </c>
      <c r="AK1096" s="57">
        <v>0</v>
      </c>
      <c r="AL1096" s="57">
        <v>0</v>
      </c>
      <c r="AM1096" s="57">
        <v>0</v>
      </c>
      <c r="AN1096" s="57">
        <v>0</v>
      </c>
      <c r="AO1096" s="57">
        <v>0</v>
      </c>
      <c r="AP1096" s="57">
        <v>0</v>
      </c>
      <c r="AQ1096" s="57">
        <v>0</v>
      </c>
      <c r="AR1096" s="57">
        <v>0</v>
      </c>
      <c r="AS1096" s="57">
        <v>0</v>
      </c>
      <c r="AT1096" s="57">
        <v>0</v>
      </c>
      <c r="AU1096" s="57">
        <v>0</v>
      </c>
      <c r="AV1096" s="57">
        <v>0</v>
      </c>
      <c r="AW1096" s="57">
        <v>0</v>
      </c>
      <c r="AX1096" s="57">
        <v>0</v>
      </c>
      <c r="AY1096" s="57">
        <v>0</v>
      </c>
      <c r="AZ1096" s="57">
        <v>0</v>
      </c>
      <c r="BA1096" s="57">
        <v>0</v>
      </c>
      <c r="BB1096" s="57">
        <v>0</v>
      </c>
      <c r="BC1096" s="57">
        <v>0</v>
      </c>
      <c r="BD1096" s="57">
        <v>0</v>
      </c>
      <c r="BE1096" s="57">
        <v>0</v>
      </c>
      <c r="BF1096" s="57">
        <v>0</v>
      </c>
      <c r="BG1096" s="57">
        <v>0</v>
      </c>
    </row>
    <row r="1097" spans="1:59" ht="12" customHeight="1" x14ac:dyDescent="0.25">
      <c r="A1097" t="s">
        <v>126</v>
      </c>
      <c r="B1097" s="8" t="str">
        <f t="shared" si="122"/>
        <v>RUS</v>
      </c>
      <c r="C1097" s="8" t="str">
        <f t="shared" si="123"/>
        <v>WB</v>
      </c>
      <c r="D1097" s="21">
        <f t="shared" ref="D1097:AC1097" si="145">D$1090/D$1141*D1148</f>
        <v>0.31649173351979681</v>
      </c>
      <c r="E1097" s="21">
        <f t="shared" si="145"/>
        <v>0.31508748280557147</v>
      </c>
      <c r="F1097" s="21">
        <f t="shared" si="145"/>
        <v>0.30659245906693672</v>
      </c>
      <c r="G1097" s="21">
        <f t="shared" si="145"/>
        <v>0.30887194084730346</v>
      </c>
      <c r="H1097" s="21">
        <f t="shared" si="145"/>
        <v>0.30173267249012592</v>
      </c>
      <c r="I1097" s="21">
        <f t="shared" si="145"/>
        <v>0.3146302430847977</v>
      </c>
      <c r="J1097" s="21">
        <f t="shared" si="145"/>
        <v>0.30625080741338295</v>
      </c>
      <c r="K1097" s="21">
        <f t="shared" si="145"/>
        <v>0.28461629022119461</v>
      </c>
      <c r="L1097" s="21">
        <f t="shared" si="145"/>
        <v>0.26134603318454153</v>
      </c>
      <c r="M1097" s="21">
        <f t="shared" si="145"/>
        <v>0.26862454030407651</v>
      </c>
      <c r="N1097" s="21">
        <f t="shared" si="145"/>
        <v>0.26947372119602619</v>
      </c>
      <c r="O1097" s="21">
        <f t="shared" si="145"/>
        <v>0.26015963904655159</v>
      </c>
      <c r="P1097" s="21">
        <f t="shared" si="145"/>
        <v>0.2574792355385539</v>
      </c>
      <c r="Q1097" s="21">
        <f t="shared" si="145"/>
        <v>0.26716083648658628</v>
      </c>
      <c r="R1097" s="21">
        <f t="shared" si="145"/>
        <v>0.27484431110768981</v>
      </c>
      <c r="S1097" s="21">
        <f t="shared" si="145"/>
        <v>0.28233662461732489</v>
      </c>
      <c r="T1097" s="21">
        <f t="shared" si="145"/>
        <v>0.26895476659152256</v>
      </c>
      <c r="U1097" s="21">
        <f t="shared" si="145"/>
        <v>0.26767246990125182</v>
      </c>
      <c r="V1097" s="21">
        <f t="shared" si="145"/>
        <v>0.24522305683018156</v>
      </c>
      <c r="W1097" s="21">
        <f t="shared" si="145"/>
        <v>0.20805389968525068</v>
      </c>
      <c r="X1097" s="21">
        <f t="shared" si="145"/>
        <v>0.18475866151873041</v>
      </c>
      <c r="Y1097" s="21">
        <f t="shared" si="145"/>
        <v>0.18131247514754595</v>
      </c>
      <c r="Z1097" s="21">
        <f t="shared" si="145"/>
        <v>0.1663715441681328</v>
      </c>
      <c r="AA1097" s="21">
        <f t="shared" si="145"/>
        <v>0.15589698976171862</v>
      </c>
      <c r="AB1097" s="21">
        <f t="shared" si="145"/>
        <v>0.16242738737292406</v>
      </c>
      <c r="AC1097" s="21">
        <f t="shared" si="145"/>
        <v>0.16416813190538224</v>
      </c>
      <c r="AD1097" s="57">
        <v>0</v>
      </c>
      <c r="AE1097" s="57">
        <v>0</v>
      </c>
      <c r="AF1097" s="57">
        <v>0</v>
      </c>
      <c r="AG1097" s="57">
        <v>0</v>
      </c>
      <c r="AH1097" s="57">
        <v>0</v>
      </c>
      <c r="AI1097" s="57">
        <v>0</v>
      </c>
      <c r="AJ1097" s="57">
        <v>0</v>
      </c>
      <c r="AK1097" s="57">
        <v>0</v>
      </c>
      <c r="AL1097" s="57">
        <v>0</v>
      </c>
      <c r="AM1097" s="57">
        <v>0</v>
      </c>
      <c r="AN1097" s="57">
        <v>0</v>
      </c>
      <c r="AO1097" s="57">
        <v>0</v>
      </c>
      <c r="AP1097" s="57">
        <v>0</v>
      </c>
      <c r="AQ1097" s="57">
        <v>0</v>
      </c>
      <c r="AR1097" s="57">
        <v>0</v>
      </c>
      <c r="AS1097" s="57">
        <v>0</v>
      </c>
      <c r="AT1097" s="57">
        <v>0</v>
      </c>
      <c r="AU1097" s="57">
        <v>0</v>
      </c>
      <c r="AV1097" s="57">
        <v>0</v>
      </c>
      <c r="AW1097" s="57">
        <v>0</v>
      </c>
      <c r="AX1097" s="57">
        <v>0</v>
      </c>
      <c r="AY1097" s="57">
        <v>0</v>
      </c>
      <c r="AZ1097" s="57">
        <v>0</v>
      </c>
      <c r="BA1097" s="57">
        <v>0</v>
      </c>
      <c r="BB1097" s="57">
        <v>0</v>
      </c>
      <c r="BC1097" s="57">
        <v>0</v>
      </c>
      <c r="BD1097" s="57">
        <v>0</v>
      </c>
      <c r="BE1097" s="57">
        <v>0</v>
      </c>
      <c r="BF1097" s="57">
        <v>0</v>
      </c>
      <c r="BG1097" s="57">
        <v>0</v>
      </c>
    </row>
    <row r="1098" spans="1:59" ht="12" customHeight="1" x14ac:dyDescent="0.25">
      <c r="A1098" t="s">
        <v>127</v>
      </c>
      <c r="B1098" s="8" t="str">
        <f t="shared" si="122"/>
        <v>URA</v>
      </c>
      <c r="C1098" s="8" t="str">
        <f t="shared" si="123"/>
        <v>WB</v>
      </c>
      <c r="D1098" s="21">
        <f t="shared" ref="D1098:AC1098" si="146">D$1090/D$1141*D1149</f>
        <v>0.21741038276172164</v>
      </c>
      <c r="E1098" s="21">
        <f t="shared" si="146"/>
        <v>0.21644574876677383</v>
      </c>
      <c r="F1098" s="21">
        <f t="shared" si="146"/>
        <v>0.21061018920240071</v>
      </c>
      <c r="G1098" s="21">
        <f t="shared" si="146"/>
        <v>0.21217605318518593</v>
      </c>
      <c r="H1098" s="21">
        <f t="shared" si="146"/>
        <v>0.20727181430061636</v>
      </c>
      <c r="I1098" s="21">
        <f t="shared" si="146"/>
        <v>0.21613165316117386</v>
      </c>
      <c r="J1098" s="21">
        <f t="shared" si="146"/>
        <v>0.21037549549983783</v>
      </c>
      <c r="K1098" s="21">
        <f t="shared" si="146"/>
        <v>0.19551391092917952</v>
      </c>
      <c r="L1098" s="21">
        <f t="shared" si="146"/>
        <v>0.17952867354860846</v>
      </c>
      <c r="M1098" s="21">
        <f t="shared" si="146"/>
        <v>0.18452856091120537</v>
      </c>
      <c r="N1098" s="21">
        <f t="shared" si="146"/>
        <v>0.18511189602931255</v>
      </c>
      <c r="O1098" s="21">
        <f t="shared" si="146"/>
        <v>0.17871369364130379</v>
      </c>
      <c r="P1098" s="21">
        <f t="shared" si="146"/>
        <v>0.17687242105529108</v>
      </c>
      <c r="Q1098" s="21">
        <f t="shared" si="146"/>
        <v>0.18352308628578221</v>
      </c>
      <c r="R1098" s="21">
        <f t="shared" si="146"/>
        <v>0.18880116144981993</v>
      </c>
      <c r="S1098" s="21">
        <f t="shared" si="146"/>
        <v>0.19394792067093775</v>
      </c>
      <c r="T1098" s="21">
        <f t="shared" si="146"/>
        <v>0.17667394485607929</v>
      </c>
      <c r="U1098" s="21">
        <f t="shared" si="146"/>
        <v>0.15964861595719082</v>
      </c>
      <c r="V1098" s="21">
        <f t="shared" si="146"/>
        <v>0.12180938059499843</v>
      </c>
      <c r="W1098" s="21">
        <f t="shared" si="146"/>
        <v>0.11180421817169672</v>
      </c>
      <c r="X1098" s="21">
        <f t="shared" si="146"/>
        <v>0.10373879889792952</v>
      </c>
      <c r="Y1098" s="21">
        <f t="shared" si="146"/>
        <v>9.7738591699687724E-2</v>
      </c>
      <c r="Z1098" s="21">
        <f t="shared" si="146"/>
        <v>9.5588906466588727E-2</v>
      </c>
      <c r="AA1098" s="21">
        <f t="shared" si="146"/>
        <v>8.5144512397629352E-2</v>
      </c>
      <c r="AB1098" s="21">
        <f t="shared" si="146"/>
        <v>9.4087824279246071E-2</v>
      </c>
      <c r="AC1098" s="21">
        <f t="shared" si="146"/>
        <v>9.5096169413240922E-2</v>
      </c>
      <c r="AD1098" s="57">
        <v>0</v>
      </c>
      <c r="AE1098" s="57">
        <v>0</v>
      </c>
      <c r="AF1098" s="57">
        <v>0</v>
      </c>
      <c r="AG1098" s="57">
        <v>0</v>
      </c>
      <c r="AH1098" s="57">
        <v>0</v>
      </c>
      <c r="AI1098" s="57">
        <v>0</v>
      </c>
      <c r="AJ1098" s="57">
        <v>0</v>
      </c>
      <c r="AK1098" s="57">
        <v>0</v>
      </c>
      <c r="AL1098" s="57">
        <v>0</v>
      </c>
      <c r="AM1098" s="57">
        <v>0</v>
      </c>
      <c r="AN1098" s="57">
        <v>0</v>
      </c>
      <c r="AO1098" s="57">
        <v>0</v>
      </c>
      <c r="AP1098" s="57">
        <v>0</v>
      </c>
      <c r="AQ1098" s="57">
        <v>0</v>
      </c>
      <c r="AR1098" s="57">
        <v>0</v>
      </c>
      <c r="AS1098" s="57">
        <v>0</v>
      </c>
      <c r="AT1098" s="57">
        <v>0</v>
      </c>
      <c r="AU1098" s="57">
        <v>0</v>
      </c>
      <c r="AV1098" s="57">
        <v>0</v>
      </c>
      <c r="AW1098" s="57">
        <v>0</v>
      </c>
      <c r="AX1098" s="57">
        <v>0</v>
      </c>
      <c r="AY1098" s="57">
        <v>0</v>
      </c>
      <c r="AZ1098" s="57">
        <v>0</v>
      </c>
      <c r="BA1098" s="57">
        <v>0</v>
      </c>
      <c r="BB1098" s="57">
        <v>0</v>
      </c>
      <c r="BC1098" s="57">
        <v>0</v>
      </c>
      <c r="BD1098" s="57">
        <v>0</v>
      </c>
      <c r="BE1098" s="57">
        <v>0</v>
      </c>
      <c r="BF1098" s="57">
        <v>0</v>
      </c>
      <c r="BG1098" s="57">
        <v>0</v>
      </c>
    </row>
    <row r="1099" spans="1:59" ht="12" customHeight="1" x14ac:dyDescent="0.25">
      <c r="A1099" t="s">
        <v>128</v>
      </c>
      <c r="B1099" s="8" t="str">
        <f t="shared" si="122"/>
        <v>CHI</v>
      </c>
      <c r="C1099" s="8" t="str">
        <f t="shared" si="123"/>
        <v>WB</v>
      </c>
      <c r="D1099" s="21">
        <f t="shared" ref="D1099:AC1099" si="147">D$1090/D$1141*D1150</f>
        <v>0.10725522195525275</v>
      </c>
      <c r="E1099" s="21">
        <f t="shared" si="147"/>
        <v>0.10677933836625643</v>
      </c>
      <c r="F1099" s="21">
        <f t="shared" si="147"/>
        <v>0.10390047753008419</v>
      </c>
      <c r="G1099" s="21">
        <f t="shared" si="147"/>
        <v>0.10467296634543866</v>
      </c>
      <c r="H1099" s="21">
        <f t="shared" si="147"/>
        <v>0.10225355461631906</v>
      </c>
      <c r="I1099" s="21">
        <f t="shared" si="147"/>
        <v>0.10662438535313049</v>
      </c>
      <c r="J1099" s="21">
        <f t="shared" si="147"/>
        <v>0.10378469591542475</v>
      </c>
      <c r="K1099" s="21">
        <f t="shared" si="147"/>
        <v>9.6453019610527685E-2</v>
      </c>
      <c r="L1099" s="21">
        <f t="shared" si="147"/>
        <v>8.8567010849209135E-2</v>
      </c>
      <c r="M1099" s="21">
        <f t="shared" si="147"/>
        <v>9.1033608911429253E-2</v>
      </c>
      <c r="N1099" s="21">
        <f t="shared" si="147"/>
        <v>9.1321386048712747E-2</v>
      </c>
      <c r="O1099" s="21">
        <f t="shared" si="147"/>
        <v>8.8164956219910079E-2</v>
      </c>
      <c r="P1099" s="21">
        <f t="shared" si="147"/>
        <v>8.7256599878394611E-2</v>
      </c>
      <c r="Q1099" s="21">
        <f t="shared" si="147"/>
        <v>9.0537577384552592E-2</v>
      </c>
      <c r="R1099" s="21">
        <f t="shared" si="147"/>
        <v>9.3141414036805814E-2</v>
      </c>
      <c r="S1099" s="21">
        <f t="shared" si="147"/>
        <v>9.5680468499610566E-2</v>
      </c>
      <c r="T1099" s="21">
        <f t="shared" si="147"/>
        <v>9.2688902868939951E-2</v>
      </c>
      <c r="U1099" s="21">
        <f t="shared" si="147"/>
        <v>9.17245733367614E-2</v>
      </c>
      <c r="V1099" s="21">
        <f t="shared" si="147"/>
        <v>9.7041166441755075E-2</v>
      </c>
      <c r="W1099" s="21">
        <f t="shared" si="147"/>
        <v>9.4169523931800364E-2</v>
      </c>
      <c r="X1099" s="21">
        <f t="shared" si="147"/>
        <v>9.6415459919462765E-2</v>
      </c>
      <c r="Y1099" s="21">
        <f t="shared" si="147"/>
        <v>9.4548700521247989E-2</v>
      </c>
      <c r="Z1099" s="21">
        <f t="shared" si="147"/>
        <v>9.3630569358113508E-2</v>
      </c>
      <c r="AA1099" s="21">
        <f t="shared" si="147"/>
        <v>8.9026742235586223E-2</v>
      </c>
      <c r="AB1099" s="21">
        <f t="shared" si="147"/>
        <v>9.364073860062927E-2</v>
      </c>
      <c r="AC1099" s="21">
        <f t="shared" si="147"/>
        <v>9.4644292289270099E-2</v>
      </c>
      <c r="AD1099" s="57">
        <v>0</v>
      </c>
      <c r="AE1099" s="57">
        <v>0</v>
      </c>
      <c r="AF1099" s="57">
        <v>0</v>
      </c>
      <c r="AG1099" s="57">
        <v>0</v>
      </c>
      <c r="AH1099" s="57">
        <v>0</v>
      </c>
      <c r="AI1099" s="57">
        <v>0</v>
      </c>
      <c r="AJ1099" s="57">
        <v>0</v>
      </c>
      <c r="AK1099" s="57">
        <v>0</v>
      </c>
      <c r="AL1099" s="57">
        <v>0</v>
      </c>
      <c r="AM1099" s="57">
        <v>0</v>
      </c>
      <c r="AN1099" s="57">
        <v>0</v>
      </c>
      <c r="AO1099" s="57">
        <v>0</v>
      </c>
      <c r="AP1099" s="57">
        <v>0</v>
      </c>
      <c r="AQ1099" s="57">
        <v>0</v>
      </c>
      <c r="AR1099" s="57">
        <v>0</v>
      </c>
      <c r="AS1099" s="57">
        <v>0</v>
      </c>
      <c r="AT1099" s="57">
        <v>0</v>
      </c>
      <c r="AU1099" s="57">
        <v>0</v>
      </c>
      <c r="AV1099" s="57">
        <v>0</v>
      </c>
      <c r="AW1099" s="57">
        <v>0</v>
      </c>
      <c r="AX1099" s="57">
        <v>0</v>
      </c>
      <c r="AY1099" s="57">
        <v>0</v>
      </c>
      <c r="AZ1099" s="57">
        <v>0</v>
      </c>
      <c r="BA1099" s="57">
        <v>0</v>
      </c>
      <c r="BB1099" s="57">
        <v>0</v>
      </c>
      <c r="BC1099" s="57">
        <v>0</v>
      </c>
      <c r="BD1099" s="57">
        <v>0</v>
      </c>
      <c r="BE1099" s="57">
        <v>0</v>
      </c>
      <c r="BF1099" s="57">
        <v>0</v>
      </c>
      <c r="BG1099" s="57">
        <v>0</v>
      </c>
    </row>
    <row r="1100" spans="1:59" ht="12" customHeight="1" x14ac:dyDescent="0.25">
      <c r="A1100" t="s">
        <v>129</v>
      </c>
      <c r="B1100" s="8" t="str">
        <f t="shared" si="122"/>
        <v>IND</v>
      </c>
      <c r="C1100" s="8" t="str">
        <f t="shared" si="123"/>
        <v>WB</v>
      </c>
      <c r="D1100" s="21">
        <f t="shared" ref="D1100:AC1100" si="148">D$1090/D$1141*D1151</f>
        <v>0.13106271390547236</v>
      </c>
      <c r="E1100" s="21">
        <f t="shared" si="148"/>
        <v>0.13048119821290352</v>
      </c>
      <c r="F1100" s="21">
        <f t="shared" si="148"/>
        <v>0.1269633152859321</v>
      </c>
      <c r="G1100" s="21">
        <f t="shared" si="148"/>
        <v>0.12790727380614494</v>
      </c>
      <c r="H1100" s="21">
        <f t="shared" si="148"/>
        <v>0.1249508241201293</v>
      </c>
      <c r="I1100" s="21">
        <f t="shared" si="148"/>
        <v>0.13029185020673753</v>
      </c>
      <c r="J1100" s="21">
        <f t="shared" si="148"/>
        <v>0.12682183357193264</v>
      </c>
      <c r="K1100" s="21">
        <f t="shared" si="148"/>
        <v>0.11786274163702291</v>
      </c>
      <c r="L1100" s="21">
        <f t="shared" si="148"/>
        <v>0.10822627181020231</v>
      </c>
      <c r="M1100" s="21">
        <f t="shared" si="148"/>
        <v>0.11124038180182043</v>
      </c>
      <c r="N1100" s="21">
        <f t="shared" si="148"/>
        <v>0.11159203696531503</v>
      </c>
      <c r="O1100" s="21">
        <f t="shared" si="148"/>
        <v>0.10773497292616123</v>
      </c>
      <c r="P1100" s="21">
        <f t="shared" si="148"/>
        <v>0.10662498830124541</v>
      </c>
      <c r="Q1100" s="21">
        <f t="shared" si="148"/>
        <v>0.11063424592414491</v>
      </c>
      <c r="R1100" s="21">
        <f t="shared" si="148"/>
        <v>0.11381605742002922</v>
      </c>
      <c r="S1100" s="21">
        <f t="shared" si="148"/>
        <v>0.11691870699347214</v>
      </c>
      <c r="T1100" s="21">
        <f t="shared" si="148"/>
        <v>0.11928081483258997</v>
      </c>
      <c r="U1100" s="21">
        <f t="shared" si="148"/>
        <v>0.11955641855635085</v>
      </c>
      <c r="V1100" s="21">
        <f t="shared" si="148"/>
        <v>0.12089608205074401</v>
      </c>
      <c r="W1100" s="21">
        <f t="shared" si="148"/>
        <v>0.11646605873458739</v>
      </c>
      <c r="X1100" s="21">
        <f t="shared" si="148"/>
        <v>0.11390896049646398</v>
      </c>
      <c r="Y1100" s="21">
        <f t="shared" si="148"/>
        <v>0.10993742599846573</v>
      </c>
      <c r="Z1100" s="21">
        <f t="shared" si="148"/>
        <v>0.10333071735907168</v>
      </c>
      <c r="AA1100" s="21">
        <f t="shared" si="148"/>
        <v>9.698944861640782E-2</v>
      </c>
      <c r="AB1100" s="21">
        <f t="shared" si="148"/>
        <v>9.747971929676906E-2</v>
      </c>
      <c r="AC1100" s="21">
        <f t="shared" si="148"/>
        <v>9.8524415583127564E-2</v>
      </c>
      <c r="AD1100" s="21">
        <v>0</v>
      </c>
      <c r="AE1100" s="21">
        <v>0</v>
      </c>
      <c r="AF1100" s="21">
        <v>0</v>
      </c>
      <c r="AG1100" s="21">
        <v>0</v>
      </c>
      <c r="AH1100" s="21">
        <v>0</v>
      </c>
      <c r="AI1100" s="21">
        <v>0</v>
      </c>
      <c r="AJ1100" s="21">
        <v>0</v>
      </c>
      <c r="AK1100" s="21">
        <v>0</v>
      </c>
      <c r="AL1100" s="21">
        <v>0</v>
      </c>
      <c r="AM1100" s="21">
        <v>0</v>
      </c>
      <c r="AN1100" s="21">
        <v>0</v>
      </c>
      <c r="AO1100" s="21">
        <v>0</v>
      </c>
      <c r="AP1100" s="21">
        <v>0</v>
      </c>
      <c r="AQ1100" s="21">
        <v>0</v>
      </c>
      <c r="AR1100" s="21">
        <v>0</v>
      </c>
      <c r="AS1100" s="21">
        <v>0</v>
      </c>
      <c r="AT1100" s="21">
        <v>0</v>
      </c>
      <c r="AU1100" s="21">
        <v>0</v>
      </c>
      <c r="AV1100" s="21">
        <v>0</v>
      </c>
      <c r="AW1100" s="21">
        <v>0</v>
      </c>
      <c r="AX1100" s="21">
        <v>0</v>
      </c>
      <c r="AY1100" s="21">
        <v>0</v>
      </c>
      <c r="AZ1100" s="21">
        <v>0</v>
      </c>
      <c r="BA1100" s="21">
        <v>0</v>
      </c>
      <c r="BB1100" s="21">
        <v>0</v>
      </c>
      <c r="BC1100" s="21">
        <v>0</v>
      </c>
      <c r="BD1100" s="21">
        <v>0</v>
      </c>
      <c r="BE1100" s="21">
        <v>0</v>
      </c>
      <c r="BF1100" s="21">
        <v>0</v>
      </c>
      <c r="BG1100" s="21">
        <v>0</v>
      </c>
    </row>
    <row r="1101" spans="1:59" ht="12" customHeight="1" x14ac:dyDescent="0.25">
      <c r="A1101" t="s">
        <v>130</v>
      </c>
      <c r="B1101" s="8" t="str">
        <f t="shared" si="122"/>
        <v>OAS</v>
      </c>
      <c r="C1101" s="8" t="str">
        <f t="shared" si="123"/>
        <v>WB</v>
      </c>
      <c r="D1101" s="21">
        <f t="shared" ref="D1101:AC1101" si="149">D$1090/D$1141*D1152</f>
        <v>0.15086175210096325</v>
      </c>
      <c r="E1101" s="21">
        <f t="shared" si="149"/>
        <v>0.1501923895214701</v>
      </c>
      <c r="F1101" s="21">
        <f t="shared" si="149"/>
        <v>0.14614307628634401</v>
      </c>
      <c r="G1101" s="21">
        <f t="shared" si="149"/>
        <v>0.14722963425562774</v>
      </c>
      <c r="H1101" s="21">
        <f t="shared" si="149"/>
        <v>0.14382656738527172</v>
      </c>
      <c r="I1101" s="21">
        <f t="shared" si="149"/>
        <v>0.14997443758750034</v>
      </c>
      <c r="J1101" s="21">
        <f t="shared" si="149"/>
        <v>0.14598022158397916</v>
      </c>
      <c r="K1101" s="21">
        <f t="shared" si="149"/>
        <v>0.13566772105458447</v>
      </c>
      <c r="L1101" s="21">
        <f t="shared" si="149"/>
        <v>0.12457551428713767</v>
      </c>
      <c r="M1101" s="21">
        <f t="shared" si="149"/>
        <v>0.12804495193885979</v>
      </c>
      <c r="N1101" s="21">
        <f t="shared" si="149"/>
        <v>0.12844973002195678</v>
      </c>
      <c r="O1101" s="21">
        <f t="shared" si="149"/>
        <v>0.12400999715230143</v>
      </c>
      <c r="P1101" s="21">
        <f t="shared" si="149"/>
        <v>0.12273233228233159</v>
      </c>
      <c r="Q1101" s="21">
        <f t="shared" si="149"/>
        <v>0.12734724991673216</v>
      </c>
      <c r="R1101" s="21">
        <f t="shared" si="149"/>
        <v>0.13100972296356911</v>
      </c>
      <c r="S1101" s="21">
        <f t="shared" si="149"/>
        <v>0.13458107546236212</v>
      </c>
      <c r="T1101" s="21">
        <f t="shared" si="149"/>
        <v>0.13717012505890591</v>
      </c>
      <c r="U1101" s="21">
        <f t="shared" si="149"/>
        <v>0.14365191911202785</v>
      </c>
      <c r="V1101" s="21">
        <f t="shared" si="149"/>
        <v>0.15285358848396186</v>
      </c>
      <c r="W1101" s="21">
        <f t="shared" si="149"/>
        <v>0.1386235125311828</v>
      </c>
      <c r="X1101" s="21">
        <f t="shared" si="149"/>
        <v>0.13677638080229912</v>
      </c>
      <c r="Y1101" s="21">
        <f t="shared" si="149"/>
        <v>0.13217286429290026</v>
      </c>
      <c r="Z1101" s="21">
        <f t="shared" si="149"/>
        <v>0.12494792643558721</v>
      </c>
      <c r="AA1101" s="21">
        <f t="shared" si="149"/>
        <v>0.11969314309214152</v>
      </c>
      <c r="AB1101" s="21">
        <f t="shared" si="149"/>
        <v>0.1196089294393935</v>
      </c>
      <c r="AC1101" s="21">
        <f t="shared" si="149"/>
        <v>0.12089078586349988</v>
      </c>
      <c r="AD1101" s="57">
        <v>0</v>
      </c>
      <c r="AE1101" s="57">
        <v>0</v>
      </c>
      <c r="AF1101" s="57">
        <v>0</v>
      </c>
      <c r="AG1101" s="57">
        <v>0</v>
      </c>
      <c r="AH1101" s="57">
        <v>0</v>
      </c>
      <c r="AI1101" s="57">
        <v>0</v>
      </c>
      <c r="AJ1101" s="57">
        <v>0</v>
      </c>
      <c r="AK1101" s="57">
        <v>0</v>
      </c>
      <c r="AL1101" s="57">
        <v>0</v>
      </c>
      <c r="AM1101" s="57">
        <v>0</v>
      </c>
      <c r="AN1101" s="57">
        <v>0</v>
      </c>
      <c r="AO1101" s="57">
        <v>0</v>
      </c>
      <c r="AP1101" s="57">
        <v>0</v>
      </c>
      <c r="AQ1101" s="57">
        <v>0</v>
      </c>
      <c r="AR1101" s="57">
        <v>0</v>
      </c>
      <c r="AS1101" s="57">
        <v>0</v>
      </c>
      <c r="AT1101" s="57">
        <v>0</v>
      </c>
      <c r="AU1101" s="57">
        <v>0</v>
      </c>
      <c r="AV1101" s="57">
        <v>0</v>
      </c>
      <c r="AW1101" s="57">
        <v>0</v>
      </c>
      <c r="AX1101" s="57">
        <v>0</v>
      </c>
      <c r="AY1101" s="57">
        <v>0</v>
      </c>
      <c r="AZ1101" s="57">
        <v>0</v>
      </c>
      <c r="BA1101" s="57">
        <v>0</v>
      </c>
      <c r="BB1101" s="57">
        <v>0</v>
      </c>
      <c r="BC1101" s="57">
        <v>0</v>
      </c>
      <c r="BD1101" s="57">
        <v>0</v>
      </c>
      <c r="BE1101" s="57">
        <v>0</v>
      </c>
      <c r="BF1101" s="57">
        <v>0</v>
      </c>
      <c r="BG1101" s="57">
        <v>0</v>
      </c>
    </row>
    <row r="1102" spans="1:59" ht="12" customHeight="1" x14ac:dyDescent="0.25">
      <c r="A1102" t="s">
        <v>131</v>
      </c>
      <c r="B1102" s="8" t="str">
        <f t="shared" si="122"/>
        <v>MID</v>
      </c>
      <c r="C1102" s="8" t="str">
        <f t="shared" si="123"/>
        <v>WB</v>
      </c>
      <c r="D1102" s="21">
        <f t="shared" ref="D1102:AC1102" si="150">D$1090/D$1141*D1153</f>
        <v>0.17455360866874364</v>
      </c>
      <c r="E1102" s="21">
        <f t="shared" si="150"/>
        <v>0.17377912705142717</v>
      </c>
      <c r="F1102" s="21">
        <f t="shared" si="150"/>
        <v>0.16909389552005583</v>
      </c>
      <c r="G1102" s="21">
        <f t="shared" si="150"/>
        <v>0.17035109034859874</v>
      </c>
      <c r="H1102" s="21">
        <f t="shared" si="150"/>
        <v>0.16641359396870684</v>
      </c>
      <c r="I1102" s="21">
        <f t="shared" si="150"/>
        <v>0.17352694718435727</v>
      </c>
      <c r="J1102" s="21">
        <f t="shared" si="150"/>
        <v>0.16890546554631777</v>
      </c>
      <c r="K1102" s="21">
        <f t="shared" si="150"/>
        <v>0.1569734539082753</v>
      </c>
      <c r="L1102" s="21">
        <f t="shared" si="150"/>
        <v>0.14413928824074471</v>
      </c>
      <c r="M1102" s="21">
        <f t="shared" si="150"/>
        <v>0.14815357850136698</v>
      </c>
      <c r="N1102" s="21">
        <f t="shared" si="150"/>
        <v>0.14862192434867827</v>
      </c>
      <c r="O1102" s="21">
        <f t="shared" si="150"/>
        <v>0.14348496031948596</v>
      </c>
      <c r="P1102" s="21">
        <f t="shared" si="150"/>
        <v>0.14200664649496361</v>
      </c>
      <c r="Q1102" s="21">
        <f t="shared" si="150"/>
        <v>0.14734630691634418</v>
      </c>
      <c r="R1102" s="21">
        <f t="shared" si="150"/>
        <v>0.15158394752487664</v>
      </c>
      <c r="S1102" s="21">
        <f t="shared" si="150"/>
        <v>0.15571615769618141</v>
      </c>
      <c r="T1102" s="21">
        <f t="shared" si="150"/>
        <v>0.15470921139309105</v>
      </c>
      <c r="U1102" s="21">
        <f t="shared" si="150"/>
        <v>0.14184684978324502</v>
      </c>
      <c r="V1102" s="21">
        <f t="shared" si="150"/>
        <v>0.13109412057122977</v>
      </c>
      <c r="W1102" s="21">
        <f t="shared" si="150"/>
        <v>0.12404202230069505</v>
      </c>
      <c r="X1102" s="21">
        <f t="shared" si="150"/>
        <v>0.14239265810224949</v>
      </c>
      <c r="Y1102" s="21">
        <f t="shared" si="150"/>
        <v>0.13383864326964012</v>
      </c>
      <c r="Z1102" s="21">
        <f t="shared" si="150"/>
        <v>0.13272856850745776</v>
      </c>
      <c r="AA1102" s="21">
        <f t="shared" si="150"/>
        <v>0.12604558273113234</v>
      </c>
      <c r="AB1102" s="21">
        <f t="shared" si="150"/>
        <v>0.13642481467810183</v>
      </c>
      <c r="AC1102" s="21">
        <f t="shared" si="150"/>
        <v>0.13788688800257934</v>
      </c>
      <c r="AD1102" s="57">
        <v>0</v>
      </c>
      <c r="AE1102" s="57">
        <v>0</v>
      </c>
      <c r="AF1102" s="57">
        <v>0</v>
      </c>
      <c r="AG1102" s="57">
        <v>0</v>
      </c>
      <c r="AH1102" s="57">
        <v>0</v>
      </c>
      <c r="AI1102" s="57">
        <v>0</v>
      </c>
      <c r="AJ1102" s="57">
        <v>0</v>
      </c>
      <c r="AK1102" s="57">
        <v>0</v>
      </c>
      <c r="AL1102" s="57">
        <v>0</v>
      </c>
      <c r="AM1102" s="57">
        <v>0</v>
      </c>
      <c r="AN1102" s="57">
        <v>0</v>
      </c>
      <c r="AO1102" s="57">
        <v>0</v>
      </c>
      <c r="AP1102" s="57">
        <v>0</v>
      </c>
      <c r="AQ1102" s="57">
        <v>0</v>
      </c>
      <c r="AR1102" s="57">
        <v>0</v>
      </c>
      <c r="AS1102" s="57">
        <v>0</v>
      </c>
      <c r="AT1102" s="57">
        <v>0</v>
      </c>
      <c r="AU1102" s="57">
        <v>0</v>
      </c>
      <c r="AV1102" s="57">
        <v>0</v>
      </c>
      <c r="AW1102" s="57">
        <v>0</v>
      </c>
      <c r="AX1102" s="57">
        <v>0</v>
      </c>
      <c r="AY1102" s="57">
        <v>0</v>
      </c>
      <c r="AZ1102" s="57">
        <v>0</v>
      </c>
      <c r="BA1102" s="57">
        <v>0</v>
      </c>
      <c r="BB1102" s="57">
        <v>0</v>
      </c>
      <c r="BC1102" s="57">
        <v>0</v>
      </c>
      <c r="BD1102" s="57">
        <v>0</v>
      </c>
      <c r="BE1102" s="57">
        <v>0</v>
      </c>
      <c r="BF1102" s="57">
        <v>0</v>
      </c>
      <c r="BG1102" s="57">
        <v>0</v>
      </c>
    </row>
    <row r="1103" spans="1:59" ht="12" customHeight="1" x14ac:dyDescent="0.25">
      <c r="A1103" t="s">
        <v>132</v>
      </c>
      <c r="B1103" s="8" t="str">
        <f t="shared" si="122"/>
        <v>AFR</v>
      </c>
      <c r="C1103" s="8" t="str">
        <f t="shared" si="123"/>
        <v>WB</v>
      </c>
      <c r="D1103" s="21">
        <f t="shared" ref="D1103:AC1103" si="151">D$1090/D$1141*D1154</f>
        <v>0.17295788325283304</v>
      </c>
      <c r="E1103" s="21">
        <f t="shared" si="151"/>
        <v>0.17219048175268137</v>
      </c>
      <c r="F1103" s="21">
        <f t="shared" si="151"/>
        <v>0.16754808143569197</v>
      </c>
      <c r="G1103" s="21">
        <f t="shared" si="151"/>
        <v>0.16879378330367131</v>
      </c>
      <c r="H1103" s="21">
        <f t="shared" si="151"/>
        <v>0.16489228253049512</v>
      </c>
      <c r="I1103" s="21">
        <f t="shared" si="151"/>
        <v>0.17194060725085902</v>
      </c>
      <c r="J1103" s="21">
        <f t="shared" si="151"/>
        <v>0.16736137404162732</v>
      </c>
      <c r="K1103" s="21">
        <f t="shared" si="151"/>
        <v>0.15553844186850671</v>
      </c>
      <c r="L1103" s="21">
        <f t="shared" si="151"/>
        <v>0.14282160293231025</v>
      </c>
      <c r="M1103" s="21">
        <f t="shared" si="151"/>
        <v>0.14679919555577353</v>
      </c>
      <c r="N1103" s="21">
        <f t="shared" si="151"/>
        <v>0.14726325990253214</v>
      </c>
      <c r="O1103" s="21">
        <f t="shared" si="151"/>
        <v>0.1421732567131902</v>
      </c>
      <c r="P1103" s="21">
        <f t="shared" si="151"/>
        <v>0.14070845726376716</v>
      </c>
      <c r="Q1103" s="21">
        <f t="shared" si="151"/>
        <v>0.14599930384559601</v>
      </c>
      <c r="R1103" s="21">
        <f t="shared" si="151"/>
        <v>0.15019820500397271</v>
      </c>
      <c r="S1103" s="21">
        <f t="shared" si="151"/>
        <v>0.15429263954379943</v>
      </c>
      <c r="T1103" s="21">
        <f t="shared" si="151"/>
        <v>0.15593999322701871</v>
      </c>
      <c r="U1103" s="21">
        <f t="shared" si="151"/>
        <v>0.14617141388352722</v>
      </c>
      <c r="V1103" s="21">
        <f t="shared" si="151"/>
        <v>0.136566072707723</v>
      </c>
      <c r="W1103" s="21">
        <f t="shared" si="151"/>
        <v>0.13187062198773403</v>
      </c>
      <c r="X1103" s="21">
        <f t="shared" si="151"/>
        <v>0.12941286312905267</v>
      </c>
      <c r="Y1103" s="21">
        <f t="shared" si="151"/>
        <v>0.13060930232394452</v>
      </c>
      <c r="Z1103" s="21">
        <f t="shared" si="151"/>
        <v>0.12749277811914489</v>
      </c>
      <c r="AA1103" s="21">
        <f t="shared" si="151"/>
        <v>0.12628722823172411</v>
      </c>
      <c r="AB1103" s="21">
        <f t="shared" si="151"/>
        <v>0.12248752910271439</v>
      </c>
      <c r="AC1103" s="21">
        <f t="shared" si="151"/>
        <v>0.12380023566057043</v>
      </c>
      <c r="AD1103" s="57">
        <v>0</v>
      </c>
      <c r="AE1103" s="57">
        <v>0</v>
      </c>
      <c r="AF1103" s="57">
        <v>0</v>
      </c>
      <c r="AG1103" s="57">
        <v>0</v>
      </c>
      <c r="AH1103" s="57">
        <v>0</v>
      </c>
      <c r="AI1103" s="57">
        <v>0</v>
      </c>
      <c r="AJ1103" s="57">
        <v>0</v>
      </c>
      <c r="AK1103" s="57">
        <v>0</v>
      </c>
      <c r="AL1103" s="57">
        <v>0</v>
      </c>
      <c r="AM1103" s="57">
        <v>0</v>
      </c>
      <c r="AN1103" s="57">
        <v>0</v>
      </c>
      <c r="AO1103" s="57">
        <v>0</v>
      </c>
      <c r="AP1103" s="57">
        <v>0</v>
      </c>
      <c r="AQ1103" s="57">
        <v>0</v>
      </c>
      <c r="AR1103" s="57">
        <v>0</v>
      </c>
      <c r="AS1103" s="57">
        <v>0</v>
      </c>
      <c r="AT1103" s="57">
        <v>0</v>
      </c>
      <c r="AU1103" s="57">
        <v>0</v>
      </c>
      <c r="AV1103" s="57">
        <v>0</v>
      </c>
      <c r="AW1103" s="57">
        <v>0</v>
      </c>
      <c r="AX1103" s="57">
        <v>0</v>
      </c>
      <c r="AY1103" s="57">
        <v>0</v>
      </c>
      <c r="AZ1103" s="57">
        <v>0</v>
      </c>
      <c r="BA1103" s="57">
        <v>0</v>
      </c>
      <c r="BB1103" s="57">
        <v>0</v>
      </c>
      <c r="BC1103" s="57">
        <v>0</v>
      </c>
      <c r="BD1103" s="57">
        <v>0</v>
      </c>
      <c r="BE1103" s="57">
        <v>0</v>
      </c>
      <c r="BF1103" s="57">
        <v>0</v>
      </c>
      <c r="BG1103" s="57">
        <v>0</v>
      </c>
    </row>
    <row r="1104" spans="1:59" ht="12" customHeight="1" x14ac:dyDescent="0.25">
      <c r="A1104" t="s">
        <v>133</v>
      </c>
      <c r="B1104" s="8" t="str">
        <f t="shared" si="122"/>
        <v>BRZ</v>
      </c>
      <c r="C1104" s="8" t="str">
        <f t="shared" si="123"/>
        <v>WB</v>
      </c>
      <c r="D1104" s="21">
        <f t="shared" ref="D1104:AC1104" si="152">D$1090/D$1141*D1155</f>
        <v>0.13882450650040298</v>
      </c>
      <c r="E1104" s="21">
        <f t="shared" si="152"/>
        <v>0.13820855230078727</v>
      </c>
      <c r="F1104" s="21">
        <f t="shared" si="152"/>
        <v>0.13448233340366272</v>
      </c>
      <c r="G1104" s="21">
        <f t="shared" si="152"/>
        <v>0.13548219501052608</v>
      </c>
      <c r="H1104" s="21">
        <f t="shared" si="152"/>
        <v>0.13235065853898306</v>
      </c>
      <c r="I1104" s="21">
        <f t="shared" si="152"/>
        <v>0.13800799073198147</v>
      </c>
      <c r="J1104" s="21">
        <f t="shared" si="152"/>
        <v>0.13433247286331884</v>
      </c>
      <c r="K1104" s="21">
        <f t="shared" si="152"/>
        <v>0.12484280582153444</v>
      </c>
      <c r="L1104" s="21">
        <f t="shared" si="152"/>
        <v>0.11463564523214474</v>
      </c>
      <c r="M1104" s="21">
        <f t="shared" si="152"/>
        <v>0.11782825676639171</v>
      </c>
      <c r="N1104" s="21">
        <f t="shared" si="152"/>
        <v>0.11820073764272748</v>
      </c>
      <c r="O1104" s="21">
        <f t="shared" si="152"/>
        <v>0.11411525065851801</v>
      </c>
      <c r="P1104" s="21">
        <f t="shared" si="152"/>
        <v>0.11293953055334675</v>
      </c>
      <c r="Q1104" s="21">
        <f t="shared" si="152"/>
        <v>0.11718622432571461</v>
      </c>
      <c r="R1104" s="21">
        <f t="shared" si="152"/>
        <v>0.12055646897830155</v>
      </c>
      <c r="S1104" s="21">
        <f t="shared" si="152"/>
        <v>0.12384286358315884</v>
      </c>
      <c r="T1104" s="21">
        <f t="shared" si="152"/>
        <v>0.12183651553971189</v>
      </c>
      <c r="U1104" s="21">
        <f t="shared" si="152"/>
        <v>0.12790656148760324</v>
      </c>
      <c r="V1104" s="21">
        <f t="shared" si="152"/>
        <v>0.12753527087029348</v>
      </c>
      <c r="W1104" s="21">
        <f t="shared" si="152"/>
        <v>0.12334145446884122</v>
      </c>
      <c r="X1104" s="21">
        <f t="shared" si="152"/>
        <v>0.120419409188798</v>
      </c>
      <c r="Y1104" s="21">
        <f t="shared" si="152"/>
        <v>0.11663382637653971</v>
      </c>
      <c r="Z1104" s="21">
        <f t="shared" si="152"/>
        <v>0.11193240547361909</v>
      </c>
      <c r="AA1104" s="21">
        <f t="shared" si="152"/>
        <v>0.10675124082576554</v>
      </c>
      <c r="AB1104" s="21">
        <f t="shared" si="152"/>
        <v>0.11071896011843448</v>
      </c>
      <c r="AC1104" s="21">
        <f t="shared" si="152"/>
        <v>0.11190554218185898</v>
      </c>
      <c r="AD1104" s="57">
        <v>0</v>
      </c>
      <c r="AE1104" s="57">
        <v>0</v>
      </c>
      <c r="AF1104" s="57">
        <v>0</v>
      </c>
      <c r="AG1104" s="57">
        <v>0</v>
      </c>
      <c r="AH1104" s="57">
        <v>0</v>
      </c>
      <c r="AI1104" s="57">
        <v>0</v>
      </c>
      <c r="AJ1104" s="57">
        <v>0</v>
      </c>
      <c r="AK1104" s="57">
        <v>0</v>
      </c>
      <c r="AL1104" s="57">
        <v>0</v>
      </c>
      <c r="AM1104" s="57">
        <v>0</v>
      </c>
      <c r="AN1104" s="57">
        <v>0</v>
      </c>
      <c r="AO1104" s="57">
        <v>0</v>
      </c>
      <c r="AP1104" s="57">
        <v>0</v>
      </c>
      <c r="AQ1104" s="57">
        <v>0</v>
      </c>
      <c r="AR1104" s="57">
        <v>0</v>
      </c>
      <c r="AS1104" s="57">
        <v>0</v>
      </c>
      <c r="AT1104" s="57">
        <v>0</v>
      </c>
      <c r="AU1104" s="57">
        <v>0</v>
      </c>
      <c r="AV1104" s="57">
        <v>0</v>
      </c>
      <c r="AW1104" s="57">
        <v>0</v>
      </c>
      <c r="AX1104" s="57">
        <v>0</v>
      </c>
      <c r="AY1104" s="57">
        <v>0</v>
      </c>
      <c r="AZ1104" s="57">
        <v>0</v>
      </c>
      <c r="BA1104" s="57">
        <v>0</v>
      </c>
      <c r="BB1104" s="57">
        <v>0</v>
      </c>
      <c r="BC1104" s="57">
        <v>0</v>
      </c>
      <c r="BD1104" s="57">
        <v>0</v>
      </c>
      <c r="BE1104" s="57">
        <v>0</v>
      </c>
      <c r="BF1104" s="57">
        <v>0</v>
      </c>
      <c r="BG1104" s="57">
        <v>0</v>
      </c>
    </row>
    <row r="1105" spans="1:59" ht="12" customHeight="1" x14ac:dyDescent="0.25">
      <c r="A1105" t="s">
        <v>134</v>
      </c>
      <c r="B1105" s="8" t="str">
        <f t="shared" si="122"/>
        <v>CSA</v>
      </c>
      <c r="C1105" s="8" t="str">
        <f t="shared" si="123"/>
        <v>WB</v>
      </c>
      <c r="D1105" s="21">
        <f t="shared" ref="D1105:AC1105" si="153">D$1090/D$1141*D1156</f>
        <v>0.16425515309734093</v>
      </c>
      <c r="E1105" s="21">
        <f t="shared" si="153"/>
        <v>0.16352636497549347</v>
      </c>
      <c r="F1105" s="21">
        <f t="shared" si="153"/>
        <v>0.15911755653921339</v>
      </c>
      <c r="G1105" s="21">
        <f t="shared" si="153"/>
        <v>0.16030057836620629</v>
      </c>
      <c r="H1105" s="21">
        <f t="shared" si="153"/>
        <v>0.15659538959565078</v>
      </c>
      <c r="I1105" s="21">
        <f t="shared" si="153"/>
        <v>0.16328906342103383</v>
      </c>
      <c r="J1105" s="21">
        <f t="shared" si="153"/>
        <v>0.15894024371010304</v>
      </c>
      <c r="K1105" s="21">
        <f t="shared" si="153"/>
        <v>0.14771220658550094</v>
      </c>
      <c r="L1105" s="21">
        <f t="shared" si="153"/>
        <v>0.13563524144754469</v>
      </c>
      <c r="M1105" s="21">
        <f t="shared" si="153"/>
        <v>0.13941269335108555</v>
      </c>
      <c r="N1105" s="21">
        <f t="shared" si="153"/>
        <v>0.13985340734972085</v>
      </c>
      <c r="O1105" s="21">
        <f t="shared" si="153"/>
        <v>0.13501951809640972</v>
      </c>
      <c r="P1105" s="21">
        <f t="shared" si="153"/>
        <v>0.13362842303154834</v>
      </c>
      <c r="Q1105" s="21">
        <f t="shared" si="153"/>
        <v>0.13865304983067753</v>
      </c>
      <c r="R1105" s="21">
        <f t="shared" si="153"/>
        <v>0.14264067467690417</v>
      </c>
      <c r="S1105" s="21">
        <f t="shared" si="153"/>
        <v>0.14652908935646611</v>
      </c>
      <c r="T1105" s="21">
        <f t="shared" si="153"/>
        <v>0.14282605078753036</v>
      </c>
      <c r="U1105" s="21">
        <f t="shared" si="153"/>
        <v>0.13564834411286464</v>
      </c>
      <c r="V1105" s="21">
        <f t="shared" si="153"/>
        <v>0.13789374160326909</v>
      </c>
      <c r="W1105" s="21">
        <f t="shared" si="153"/>
        <v>0.13266851319064543</v>
      </c>
      <c r="X1105" s="21">
        <f t="shared" si="153"/>
        <v>0.13021604144330004</v>
      </c>
      <c r="Y1105" s="21">
        <f t="shared" si="153"/>
        <v>0.12509966802470934</v>
      </c>
      <c r="Z1105" s="21">
        <f t="shared" si="153"/>
        <v>0.12237297441529969</v>
      </c>
      <c r="AA1105" s="21">
        <f t="shared" si="153"/>
        <v>0.11353283203903623</v>
      </c>
      <c r="AB1105" s="21">
        <f t="shared" si="153"/>
        <v>0.11410796144821983</v>
      </c>
      <c r="AC1105" s="21">
        <f t="shared" si="153"/>
        <v>0.11533086365217445</v>
      </c>
      <c r="AD1105" s="57">
        <v>0</v>
      </c>
      <c r="AE1105" s="57">
        <v>0</v>
      </c>
      <c r="AF1105" s="57">
        <v>0</v>
      </c>
      <c r="AG1105" s="57">
        <v>0</v>
      </c>
      <c r="AH1105" s="57">
        <v>0</v>
      </c>
      <c r="AI1105" s="57">
        <v>0</v>
      </c>
      <c r="AJ1105" s="57">
        <v>0</v>
      </c>
      <c r="AK1105" s="57">
        <v>0</v>
      </c>
      <c r="AL1105" s="57">
        <v>0</v>
      </c>
      <c r="AM1105" s="57">
        <v>0</v>
      </c>
      <c r="AN1105" s="57">
        <v>0</v>
      </c>
      <c r="AO1105" s="57">
        <v>0</v>
      </c>
      <c r="AP1105" s="57">
        <v>0</v>
      </c>
      <c r="AQ1105" s="57">
        <v>0</v>
      </c>
      <c r="AR1105" s="57">
        <v>0</v>
      </c>
      <c r="AS1105" s="57">
        <v>0</v>
      </c>
      <c r="AT1105" s="57">
        <v>0</v>
      </c>
      <c r="AU1105" s="57">
        <v>0</v>
      </c>
      <c r="AV1105" s="57">
        <v>0</v>
      </c>
      <c r="AW1105" s="57">
        <v>0</v>
      </c>
      <c r="AX1105" s="57">
        <v>0</v>
      </c>
      <c r="AY1105" s="57">
        <v>0</v>
      </c>
      <c r="AZ1105" s="57">
        <v>0</v>
      </c>
      <c r="BA1105" s="57">
        <v>0</v>
      </c>
      <c r="BB1105" s="57">
        <v>0</v>
      </c>
      <c r="BC1105" s="57">
        <v>0</v>
      </c>
      <c r="BD1105" s="57">
        <v>0</v>
      </c>
      <c r="BE1105" s="57">
        <v>0</v>
      </c>
      <c r="BF1105" s="57">
        <v>0</v>
      </c>
      <c r="BG1105" s="57">
        <v>0</v>
      </c>
    </row>
    <row r="1106" spans="1:59" ht="12" customHeight="1" x14ac:dyDescent="0.25">
      <c r="A1106" t="s">
        <v>135</v>
      </c>
      <c r="B1106" s="8" t="str">
        <f t="shared" si="122"/>
        <v>USA</v>
      </c>
      <c r="C1106" s="8" t="str">
        <f t="shared" si="123"/>
        <v>RJ</v>
      </c>
      <c r="D1106" s="56">
        <v>0.19203499295865883</v>
      </c>
      <c r="E1106" s="56">
        <v>0.19203499295865883</v>
      </c>
      <c r="F1106" s="56">
        <v>0.19203499295865883</v>
      </c>
      <c r="G1106" s="56">
        <v>0.19203499295865883</v>
      </c>
      <c r="H1106" s="56">
        <v>0.19203499295865883</v>
      </c>
      <c r="I1106" s="56">
        <v>0.19203499295865883</v>
      </c>
      <c r="J1106" s="56">
        <v>0.19203499295865883</v>
      </c>
      <c r="K1106" s="56">
        <v>0.19203499295865883</v>
      </c>
      <c r="L1106" s="56">
        <v>0.19203499295865883</v>
      </c>
      <c r="M1106" s="56">
        <v>0.1839380541210997</v>
      </c>
      <c r="N1106" s="56">
        <v>0.20661133658777886</v>
      </c>
      <c r="O1106" s="56">
        <v>0.20868862810352715</v>
      </c>
      <c r="P1106" s="56">
        <v>0.19718014825429472</v>
      </c>
      <c r="Q1106" s="56">
        <v>0.18037465878570749</v>
      </c>
      <c r="R1106" s="56">
        <v>0.19323334460718722</v>
      </c>
      <c r="S1106" s="56">
        <v>0.18905938336873748</v>
      </c>
      <c r="T1106" s="56">
        <v>0.19719439079883869</v>
      </c>
      <c r="U1106" s="56">
        <v>0.20532939822893989</v>
      </c>
      <c r="V1106" s="56">
        <v>0.23599296976703532</v>
      </c>
      <c r="W1106" s="56">
        <v>0.26544319664313293</v>
      </c>
      <c r="X1106" s="56">
        <v>0.26430965588400807</v>
      </c>
      <c r="Y1106" s="56">
        <v>0.21712924822636234</v>
      </c>
      <c r="Z1106" s="56">
        <v>0.26537595503875638</v>
      </c>
      <c r="AA1106" s="56">
        <v>0.26411664293114995</v>
      </c>
      <c r="AB1106" s="56">
        <v>0.22423535642418305</v>
      </c>
      <c r="AC1106" s="56">
        <v>0.1798153890286795</v>
      </c>
      <c r="AD1106" s="57">
        <v>0</v>
      </c>
      <c r="AE1106" s="57">
        <v>0</v>
      </c>
      <c r="AF1106" s="57">
        <v>0</v>
      </c>
      <c r="AG1106" s="57">
        <v>0</v>
      </c>
      <c r="AH1106" s="57">
        <v>0</v>
      </c>
      <c r="AI1106" s="57">
        <v>0</v>
      </c>
      <c r="AJ1106" s="57">
        <v>0</v>
      </c>
      <c r="AK1106" s="57">
        <v>0</v>
      </c>
      <c r="AL1106" s="57">
        <v>0</v>
      </c>
      <c r="AM1106" s="57">
        <v>0</v>
      </c>
      <c r="AN1106" s="57">
        <v>0</v>
      </c>
      <c r="AO1106" s="57">
        <v>0</v>
      </c>
      <c r="AP1106" s="57">
        <v>0</v>
      </c>
      <c r="AQ1106" s="57">
        <v>0</v>
      </c>
      <c r="AR1106" s="57">
        <v>0</v>
      </c>
      <c r="AS1106" s="57">
        <v>0</v>
      </c>
      <c r="AT1106" s="57">
        <v>0</v>
      </c>
      <c r="AU1106" s="57">
        <v>0</v>
      </c>
      <c r="AV1106" s="57">
        <v>0</v>
      </c>
      <c r="AW1106" s="57">
        <v>0</v>
      </c>
      <c r="AX1106" s="57">
        <v>0</v>
      </c>
      <c r="AY1106" s="57">
        <v>0</v>
      </c>
      <c r="AZ1106" s="57">
        <v>0</v>
      </c>
      <c r="BA1106" s="57">
        <v>0</v>
      </c>
      <c r="BB1106" s="57">
        <v>0</v>
      </c>
      <c r="BC1106" s="57">
        <v>0</v>
      </c>
      <c r="BD1106" s="57">
        <v>0</v>
      </c>
      <c r="BE1106" s="57">
        <v>0</v>
      </c>
      <c r="BF1106" s="57">
        <v>0</v>
      </c>
      <c r="BG1106" s="57">
        <v>0</v>
      </c>
    </row>
    <row r="1107" spans="1:59" ht="12" customHeight="1" x14ac:dyDescent="0.25">
      <c r="A1107" t="s">
        <v>136</v>
      </c>
      <c r="B1107" s="8" t="str">
        <f t="shared" si="122"/>
        <v>CAN</v>
      </c>
      <c r="C1107" s="8" t="str">
        <f t="shared" si="123"/>
        <v>RJ</v>
      </c>
      <c r="D1107" s="57">
        <f t="shared" ref="D1107:AC1107" si="154">D$1106/D$1157*D1158</f>
        <v>0.17667218573409885</v>
      </c>
      <c r="E1107" s="57">
        <f t="shared" si="154"/>
        <v>0.17667218573409885</v>
      </c>
      <c r="F1107" s="57">
        <f t="shared" si="154"/>
        <v>0.17667218573409885</v>
      </c>
      <c r="G1107" s="57">
        <f t="shared" si="154"/>
        <v>0.17667218573409885</v>
      </c>
      <c r="H1107" s="57">
        <f t="shared" si="154"/>
        <v>0.17667218573409885</v>
      </c>
      <c r="I1107" s="57">
        <f t="shared" si="154"/>
        <v>0.17667218573409885</v>
      </c>
      <c r="J1107" s="57">
        <f t="shared" si="154"/>
        <v>0.17667218573409885</v>
      </c>
      <c r="K1107" s="57">
        <f t="shared" si="154"/>
        <v>0.17667218573409882</v>
      </c>
      <c r="L1107" s="57">
        <f t="shared" si="154"/>
        <v>0.17667218573409885</v>
      </c>
      <c r="M1107" s="57">
        <f t="shared" si="154"/>
        <v>0.16922300233191109</v>
      </c>
      <c r="N1107" s="57">
        <f t="shared" si="154"/>
        <v>0.19008242128175415</v>
      </c>
      <c r="O1107" s="57">
        <f t="shared" si="154"/>
        <v>0.19199352939199921</v>
      </c>
      <c r="P1107" s="57">
        <f t="shared" si="154"/>
        <v>0.18140572839742508</v>
      </c>
      <c r="Q1107" s="57">
        <f t="shared" si="154"/>
        <v>0.16594467876786168</v>
      </c>
      <c r="R1107" s="57">
        <f t="shared" si="154"/>
        <v>0.17777466920214652</v>
      </c>
      <c r="S1107" s="57">
        <f t="shared" si="154"/>
        <v>0.17393462503204538</v>
      </c>
      <c r="T1107" s="57">
        <f t="shared" si="154"/>
        <v>0.16826967281419131</v>
      </c>
      <c r="U1107" s="57">
        <f t="shared" si="154"/>
        <v>0.20056335811286191</v>
      </c>
      <c r="V1107" s="57">
        <f t="shared" si="154"/>
        <v>0.23344341380332048</v>
      </c>
      <c r="W1107" s="57">
        <f t="shared" si="154"/>
        <v>0.24155656029249495</v>
      </c>
      <c r="X1107" s="57">
        <f t="shared" si="154"/>
        <v>0.23582766928235435</v>
      </c>
      <c r="Y1107" s="57">
        <f t="shared" si="154"/>
        <v>0.20073590462249047</v>
      </c>
      <c r="Z1107" s="57">
        <f t="shared" si="154"/>
        <v>0.23398555035732344</v>
      </c>
      <c r="AA1107" s="57">
        <f t="shared" si="154"/>
        <v>0.24420216010371543</v>
      </c>
      <c r="AB1107" s="57">
        <f t="shared" si="154"/>
        <v>0.21565874200554339</v>
      </c>
      <c r="AC1107" s="57">
        <f t="shared" si="154"/>
        <v>0.17293776150896176</v>
      </c>
      <c r="AD1107" s="57">
        <v>0</v>
      </c>
      <c r="AE1107" s="57">
        <v>0</v>
      </c>
      <c r="AF1107" s="57">
        <v>0</v>
      </c>
      <c r="AG1107" s="57">
        <v>0</v>
      </c>
      <c r="AH1107" s="57">
        <v>0</v>
      </c>
      <c r="AI1107" s="57">
        <v>0</v>
      </c>
      <c r="AJ1107" s="57">
        <v>0</v>
      </c>
      <c r="AK1107" s="57">
        <v>0</v>
      </c>
      <c r="AL1107" s="57">
        <v>0</v>
      </c>
      <c r="AM1107" s="57">
        <v>0</v>
      </c>
      <c r="AN1107" s="57">
        <v>0</v>
      </c>
      <c r="AO1107" s="57">
        <v>0</v>
      </c>
      <c r="AP1107" s="57">
        <v>0</v>
      </c>
      <c r="AQ1107" s="57">
        <v>0</v>
      </c>
      <c r="AR1107" s="57">
        <v>0</v>
      </c>
      <c r="AS1107" s="57">
        <v>0</v>
      </c>
      <c r="AT1107" s="57">
        <v>0</v>
      </c>
      <c r="AU1107" s="57">
        <v>0</v>
      </c>
      <c r="AV1107" s="57">
        <v>0</v>
      </c>
      <c r="AW1107" s="57">
        <v>0</v>
      </c>
      <c r="AX1107" s="57">
        <v>0</v>
      </c>
      <c r="AY1107" s="57">
        <v>0</v>
      </c>
      <c r="AZ1107" s="57">
        <v>0</v>
      </c>
      <c r="BA1107" s="57">
        <v>0</v>
      </c>
      <c r="BB1107" s="57">
        <v>0</v>
      </c>
      <c r="BC1107" s="57">
        <v>0</v>
      </c>
      <c r="BD1107" s="57">
        <v>0</v>
      </c>
      <c r="BE1107" s="57">
        <v>0</v>
      </c>
      <c r="BF1107" s="57">
        <v>0</v>
      </c>
      <c r="BG1107" s="57">
        <v>0</v>
      </c>
    </row>
    <row r="1108" spans="1:59" ht="12" customHeight="1" x14ac:dyDescent="0.25">
      <c r="A1108" t="s">
        <v>137</v>
      </c>
      <c r="B1108" s="8" t="str">
        <f t="shared" si="122"/>
        <v>MXC</v>
      </c>
      <c r="C1108" s="8" t="str">
        <f t="shared" si="123"/>
        <v>RJ</v>
      </c>
      <c r="D1108" s="57">
        <f t="shared" ref="D1108:AC1108" si="155">D$1106/D$1157*D1159</f>
        <v>0.19161706990782218</v>
      </c>
      <c r="E1108" s="57">
        <f t="shared" si="155"/>
        <v>0.19161706990782218</v>
      </c>
      <c r="F1108" s="57">
        <f t="shared" si="155"/>
        <v>0.19161706990782215</v>
      </c>
      <c r="G1108" s="57">
        <f t="shared" si="155"/>
        <v>0.19161706990782218</v>
      </c>
      <c r="H1108" s="57">
        <f t="shared" si="155"/>
        <v>0.19161706990782215</v>
      </c>
      <c r="I1108" s="57">
        <f t="shared" si="155"/>
        <v>0.19161706990782218</v>
      </c>
      <c r="J1108" s="57">
        <f t="shared" si="155"/>
        <v>0.19161706990782218</v>
      </c>
      <c r="K1108" s="57">
        <f t="shared" si="155"/>
        <v>0.19161706990782215</v>
      </c>
      <c r="L1108" s="57">
        <f t="shared" si="155"/>
        <v>0.19161706990782215</v>
      </c>
      <c r="M1108" s="57">
        <f t="shared" si="155"/>
        <v>0.18353775232422981</v>
      </c>
      <c r="N1108" s="57">
        <f t="shared" si="155"/>
        <v>0.20616169124557401</v>
      </c>
      <c r="O1108" s="57">
        <f t="shared" si="155"/>
        <v>0.20823446198105008</v>
      </c>
      <c r="P1108" s="57">
        <f t="shared" si="155"/>
        <v>0.19675102787444498</v>
      </c>
      <c r="Q1108" s="57">
        <f t="shared" si="155"/>
        <v>0.1799821119559244</v>
      </c>
      <c r="R1108" s="57">
        <f t="shared" si="155"/>
        <v>0.19281281360053371</v>
      </c>
      <c r="S1108" s="57">
        <f t="shared" si="155"/>
        <v>0.18864793609514729</v>
      </c>
      <c r="T1108" s="57">
        <f t="shared" si="155"/>
        <v>0.18067514136750218</v>
      </c>
      <c r="U1108" s="57">
        <f t="shared" si="155"/>
        <v>0.17642556556559891</v>
      </c>
      <c r="V1108" s="57">
        <f t="shared" si="155"/>
        <v>0.18685966049229066</v>
      </c>
      <c r="W1108" s="57">
        <f t="shared" si="155"/>
        <v>0.21759113948267458</v>
      </c>
      <c r="X1108" s="57">
        <f t="shared" si="155"/>
        <v>0.21753870229222469</v>
      </c>
      <c r="Y1108" s="57">
        <f t="shared" si="155"/>
        <v>0.1646371556720278</v>
      </c>
      <c r="Z1108" s="57">
        <f t="shared" si="155"/>
        <v>0.20768336996133002</v>
      </c>
      <c r="AA1108" s="57">
        <f t="shared" si="155"/>
        <v>0.20526893125669846</v>
      </c>
      <c r="AB1108" s="57">
        <f t="shared" si="155"/>
        <v>0.16516811052840455</v>
      </c>
      <c r="AC1108" s="57">
        <f t="shared" si="155"/>
        <v>0.13244908618966555</v>
      </c>
      <c r="AD1108" s="57">
        <v>0</v>
      </c>
      <c r="AE1108" s="57">
        <v>0</v>
      </c>
      <c r="AF1108" s="57">
        <v>0</v>
      </c>
      <c r="AG1108" s="57">
        <v>0</v>
      </c>
      <c r="AH1108" s="57">
        <v>0</v>
      </c>
      <c r="AI1108" s="57">
        <v>0</v>
      </c>
      <c r="AJ1108" s="57">
        <v>0</v>
      </c>
      <c r="AK1108" s="57">
        <v>0</v>
      </c>
      <c r="AL1108" s="57">
        <v>0</v>
      </c>
      <c r="AM1108" s="57">
        <v>0</v>
      </c>
      <c r="AN1108" s="57">
        <v>0</v>
      </c>
      <c r="AO1108" s="57">
        <v>0</v>
      </c>
      <c r="AP1108" s="57">
        <v>0</v>
      </c>
      <c r="AQ1108" s="57">
        <v>0</v>
      </c>
      <c r="AR1108" s="57">
        <v>0</v>
      </c>
      <c r="AS1108" s="57">
        <v>0</v>
      </c>
      <c r="AT1108" s="57">
        <v>0</v>
      </c>
      <c r="AU1108" s="57">
        <v>0</v>
      </c>
      <c r="AV1108" s="57">
        <v>0</v>
      </c>
      <c r="AW1108" s="57">
        <v>0</v>
      </c>
      <c r="AX1108" s="57">
        <v>0</v>
      </c>
      <c r="AY1108" s="57">
        <v>0</v>
      </c>
      <c r="AZ1108" s="57">
        <v>0</v>
      </c>
      <c r="BA1108" s="57">
        <v>0</v>
      </c>
      <c r="BB1108" s="57">
        <v>0</v>
      </c>
      <c r="BC1108" s="57">
        <v>0</v>
      </c>
      <c r="BD1108" s="57">
        <v>0</v>
      </c>
      <c r="BE1108" s="57">
        <v>0</v>
      </c>
      <c r="BF1108" s="57">
        <v>0</v>
      </c>
      <c r="BG1108" s="57">
        <v>0</v>
      </c>
    </row>
    <row r="1109" spans="1:59" ht="12" customHeight="1" x14ac:dyDescent="0.25">
      <c r="A1109" t="s">
        <v>138</v>
      </c>
      <c r="B1109" s="8" t="str">
        <f t="shared" si="122"/>
        <v>EUR</v>
      </c>
      <c r="C1109" s="8" t="str">
        <f t="shared" si="123"/>
        <v>RJ</v>
      </c>
      <c r="D1109" s="57">
        <f t="shared" ref="D1109:AC1109" si="156">D$1106/D$1157*D1160</f>
        <v>0.21694454112402126</v>
      </c>
      <c r="E1109" s="57">
        <f t="shared" si="156"/>
        <v>0.21694454112402126</v>
      </c>
      <c r="F1109" s="57">
        <f t="shared" si="156"/>
        <v>0.21694454112402123</v>
      </c>
      <c r="G1109" s="57">
        <f t="shared" si="156"/>
        <v>0.21694454112402126</v>
      </c>
      <c r="H1109" s="57">
        <f t="shared" si="156"/>
        <v>0.21694454112402123</v>
      </c>
      <c r="I1109" s="57">
        <f t="shared" si="156"/>
        <v>0.21694454112402126</v>
      </c>
      <c r="J1109" s="57">
        <f t="shared" si="156"/>
        <v>0.21694454112402126</v>
      </c>
      <c r="K1109" s="57">
        <f t="shared" si="156"/>
        <v>0.21694454112402126</v>
      </c>
      <c r="L1109" s="57">
        <f t="shared" si="156"/>
        <v>0.21694454112402126</v>
      </c>
      <c r="M1109" s="57">
        <f t="shared" si="156"/>
        <v>0.20779731928929196</v>
      </c>
      <c r="N1109" s="57">
        <f t="shared" si="156"/>
        <v>0.23341163460091829</v>
      </c>
      <c r="O1109" s="57">
        <f t="shared" si="156"/>
        <v>0.2357583790547369</v>
      </c>
      <c r="P1109" s="57">
        <f t="shared" si="156"/>
        <v>0.22275709297942115</v>
      </c>
      <c r="Q1109" s="57">
        <f t="shared" si="156"/>
        <v>0.20377170315563992</v>
      </c>
      <c r="R1109" s="57">
        <f t="shared" si="156"/>
        <v>0.21829833526585862</v>
      </c>
      <c r="S1109" s="57">
        <f t="shared" si="156"/>
        <v>0.21358295453449441</v>
      </c>
      <c r="T1109" s="57">
        <f t="shared" si="156"/>
        <v>0.21652986696747523</v>
      </c>
      <c r="U1109" s="57">
        <f t="shared" si="156"/>
        <v>0.2184273513970536</v>
      </c>
      <c r="V1109" s="57">
        <f t="shared" si="156"/>
        <v>0.24699927387065096</v>
      </c>
      <c r="W1109" s="57">
        <f t="shared" si="156"/>
        <v>0.27652220969950514</v>
      </c>
      <c r="X1109" s="57">
        <f t="shared" si="156"/>
        <v>0.27841607690040449</v>
      </c>
      <c r="Y1109" s="57">
        <f t="shared" si="156"/>
        <v>0.22516922936544823</v>
      </c>
      <c r="Z1109" s="57">
        <f t="shared" si="156"/>
        <v>0.27574088792500151</v>
      </c>
      <c r="AA1109" s="57">
        <f t="shared" si="156"/>
        <v>0.27075264677650229</v>
      </c>
      <c r="AB1109" s="57">
        <f t="shared" si="156"/>
        <v>0.23609071231168344</v>
      </c>
      <c r="AC1109" s="57">
        <f t="shared" si="156"/>
        <v>0.18932225478338974</v>
      </c>
      <c r="AD1109" s="57">
        <v>0</v>
      </c>
      <c r="AE1109" s="57">
        <v>0</v>
      </c>
      <c r="AF1109" s="57">
        <v>0</v>
      </c>
      <c r="AG1109" s="57">
        <v>0</v>
      </c>
      <c r="AH1109" s="57">
        <v>0</v>
      </c>
      <c r="AI1109" s="57">
        <v>0</v>
      </c>
      <c r="AJ1109" s="57">
        <v>0</v>
      </c>
      <c r="AK1109" s="57">
        <v>0</v>
      </c>
      <c r="AL1109" s="57">
        <v>0</v>
      </c>
      <c r="AM1109" s="57">
        <v>0</v>
      </c>
      <c r="AN1109" s="57">
        <v>0</v>
      </c>
      <c r="AO1109" s="57">
        <v>0</v>
      </c>
      <c r="AP1109" s="57">
        <v>0</v>
      </c>
      <c r="AQ1109" s="57">
        <v>0</v>
      </c>
      <c r="AR1109" s="57">
        <v>0</v>
      </c>
      <c r="AS1109" s="57">
        <v>0</v>
      </c>
      <c r="AT1109" s="57">
        <v>0</v>
      </c>
      <c r="AU1109" s="57">
        <v>0</v>
      </c>
      <c r="AV1109" s="57">
        <v>0</v>
      </c>
      <c r="AW1109" s="57">
        <v>0</v>
      </c>
      <c r="AX1109" s="57">
        <v>0</v>
      </c>
      <c r="AY1109" s="57">
        <v>0</v>
      </c>
      <c r="AZ1109" s="57">
        <v>0</v>
      </c>
      <c r="BA1109" s="57">
        <v>0</v>
      </c>
      <c r="BB1109" s="57">
        <v>0</v>
      </c>
      <c r="BC1109" s="57">
        <v>0</v>
      </c>
      <c r="BD1109" s="57">
        <v>0</v>
      </c>
      <c r="BE1109" s="57">
        <v>0</v>
      </c>
      <c r="BF1109" s="57">
        <v>0</v>
      </c>
      <c r="BG1109" s="57">
        <v>0</v>
      </c>
    </row>
    <row r="1110" spans="1:59" ht="12" customHeight="1" x14ac:dyDescent="0.25">
      <c r="A1110" t="s">
        <v>139</v>
      </c>
      <c r="B1110" s="8" t="str">
        <f t="shared" si="122"/>
        <v>JPN</v>
      </c>
      <c r="C1110" s="8" t="str">
        <f t="shared" si="123"/>
        <v>RJ</v>
      </c>
      <c r="D1110" s="57">
        <f t="shared" ref="D1110:AC1110" si="157">D$1106/D$1157*D1161</f>
        <v>0.18783917167858941</v>
      </c>
      <c r="E1110" s="57">
        <f t="shared" si="157"/>
        <v>0.18783917167858941</v>
      </c>
      <c r="F1110" s="57">
        <f t="shared" si="157"/>
        <v>0.18783917167858938</v>
      </c>
      <c r="G1110" s="57">
        <f t="shared" si="157"/>
        <v>0.18783917167858941</v>
      </c>
      <c r="H1110" s="57">
        <f t="shared" si="157"/>
        <v>0.18783917167858938</v>
      </c>
      <c r="I1110" s="57">
        <f t="shared" si="157"/>
        <v>0.18783917167858941</v>
      </c>
      <c r="J1110" s="57">
        <f t="shared" si="157"/>
        <v>0.18783917167858941</v>
      </c>
      <c r="K1110" s="57">
        <f t="shared" si="157"/>
        <v>0.18783917167858941</v>
      </c>
      <c r="L1110" s="57">
        <f t="shared" si="157"/>
        <v>0.18783917167858941</v>
      </c>
      <c r="M1110" s="57">
        <f t="shared" si="157"/>
        <v>0.17991914491187022</v>
      </c>
      <c r="N1110" s="57">
        <f t="shared" si="157"/>
        <v>0.20209703307776589</v>
      </c>
      <c r="O1110" s="57">
        <f t="shared" si="157"/>
        <v>0.20412893732418164</v>
      </c>
      <c r="P1110" s="57">
        <f t="shared" si="157"/>
        <v>0.19287190917085473</v>
      </c>
      <c r="Q1110" s="57">
        <f t="shared" si="157"/>
        <v>0.17643360710518768</v>
      </c>
      <c r="R1110" s="57">
        <f t="shared" si="157"/>
        <v>0.18901134023792954</v>
      </c>
      <c r="S1110" s="57">
        <f t="shared" si="157"/>
        <v>0.18492857693750483</v>
      </c>
      <c r="T1110" s="57">
        <f t="shared" si="157"/>
        <v>0.18878489206185542</v>
      </c>
      <c r="U1110" s="57">
        <f t="shared" si="157"/>
        <v>0.19332938220124368</v>
      </c>
      <c r="V1110" s="57">
        <f t="shared" si="157"/>
        <v>0.22242421909455001</v>
      </c>
      <c r="W1110" s="57">
        <f t="shared" si="157"/>
        <v>0.2429607067440287</v>
      </c>
      <c r="X1110" s="57">
        <f t="shared" si="157"/>
        <v>0.23889362165840475</v>
      </c>
      <c r="Y1110" s="57">
        <f t="shared" si="157"/>
        <v>0.19620638929437953</v>
      </c>
      <c r="Z1110" s="57">
        <f t="shared" si="157"/>
        <v>0.24576896101255991</v>
      </c>
      <c r="AA1110" s="57">
        <f t="shared" si="157"/>
        <v>0.23891416143634905</v>
      </c>
      <c r="AB1110" s="57">
        <f t="shared" si="157"/>
        <v>0.19471018027833215</v>
      </c>
      <c r="AC1110" s="57">
        <f t="shared" si="157"/>
        <v>0.15613901113953274</v>
      </c>
      <c r="AD1110" s="57">
        <v>0</v>
      </c>
      <c r="AE1110" s="57">
        <v>0</v>
      </c>
      <c r="AF1110" s="57">
        <v>0</v>
      </c>
      <c r="AG1110" s="57">
        <v>0</v>
      </c>
      <c r="AH1110" s="57">
        <v>0</v>
      </c>
      <c r="AI1110" s="57">
        <v>0</v>
      </c>
      <c r="AJ1110" s="57">
        <v>0</v>
      </c>
      <c r="AK1110" s="57">
        <v>0</v>
      </c>
      <c r="AL1110" s="57">
        <v>0</v>
      </c>
      <c r="AM1110" s="57">
        <v>0</v>
      </c>
      <c r="AN1110" s="57">
        <v>0</v>
      </c>
      <c r="AO1110" s="57">
        <v>0</v>
      </c>
      <c r="AP1110" s="57">
        <v>0</v>
      </c>
      <c r="AQ1110" s="57">
        <v>0</v>
      </c>
      <c r="AR1110" s="57">
        <v>0</v>
      </c>
      <c r="AS1110" s="57">
        <v>0</v>
      </c>
      <c r="AT1110" s="57">
        <v>0</v>
      </c>
      <c r="AU1110" s="57">
        <v>0</v>
      </c>
      <c r="AV1110" s="57">
        <v>0</v>
      </c>
      <c r="AW1110" s="57">
        <v>0</v>
      </c>
      <c r="AX1110" s="57">
        <v>0</v>
      </c>
      <c r="AY1110" s="57">
        <v>0</v>
      </c>
      <c r="AZ1110" s="57">
        <v>0</v>
      </c>
      <c r="BA1110" s="57">
        <v>0</v>
      </c>
      <c r="BB1110" s="57">
        <v>0</v>
      </c>
      <c r="BC1110" s="57">
        <v>0</v>
      </c>
      <c r="BD1110" s="57">
        <v>0</v>
      </c>
      <c r="BE1110" s="57">
        <v>0</v>
      </c>
      <c r="BF1110" s="57">
        <v>0</v>
      </c>
      <c r="BG1110" s="57">
        <v>0</v>
      </c>
    </row>
    <row r="1111" spans="1:59" ht="12" customHeight="1" x14ac:dyDescent="0.25">
      <c r="A1111" t="s">
        <v>140</v>
      </c>
      <c r="B1111" s="8" t="str">
        <f t="shared" si="122"/>
        <v>ANZ</v>
      </c>
      <c r="C1111" s="8" t="str">
        <f t="shared" si="123"/>
        <v>RJ</v>
      </c>
      <c r="D1111" s="57">
        <f t="shared" ref="D1111:AC1111" si="158">D$1106/D$1157*D1162</f>
        <v>9.609447344291927E-2</v>
      </c>
      <c r="E1111" s="57">
        <f t="shared" si="158"/>
        <v>9.609447344291927E-2</v>
      </c>
      <c r="F1111" s="57">
        <f t="shared" si="158"/>
        <v>9.6094473442919257E-2</v>
      </c>
      <c r="G1111" s="57">
        <f t="shared" si="158"/>
        <v>9.609447344291927E-2</v>
      </c>
      <c r="H1111" s="57">
        <f t="shared" si="158"/>
        <v>9.6094473442919257E-2</v>
      </c>
      <c r="I1111" s="57">
        <f t="shared" si="158"/>
        <v>9.609447344291927E-2</v>
      </c>
      <c r="J1111" s="57">
        <f t="shared" si="158"/>
        <v>9.609447344291927E-2</v>
      </c>
      <c r="K1111" s="57">
        <f t="shared" si="158"/>
        <v>9.609447344291927E-2</v>
      </c>
      <c r="L1111" s="57">
        <f t="shared" si="158"/>
        <v>9.609447344291927E-2</v>
      </c>
      <c r="M1111" s="57">
        <f t="shared" si="158"/>
        <v>9.2042758377310005E-2</v>
      </c>
      <c r="N1111" s="57">
        <f t="shared" si="158"/>
        <v>0.10338848816483448</v>
      </c>
      <c r="O1111" s="57">
        <f t="shared" si="158"/>
        <v>0.10442796660216411</v>
      </c>
      <c r="P1111" s="57">
        <f t="shared" si="158"/>
        <v>9.8669113519181909E-2</v>
      </c>
      <c r="Q1111" s="57">
        <f t="shared" si="158"/>
        <v>9.0259632327480188E-2</v>
      </c>
      <c r="R1111" s="57">
        <f t="shared" si="158"/>
        <v>9.6694129624798481E-2</v>
      </c>
      <c r="S1111" s="57">
        <f t="shared" si="158"/>
        <v>9.4605475878934961E-2</v>
      </c>
      <c r="T1111" s="57">
        <f t="shared" si="158"/>
        <v>0.10985532218714758</v>
      </c>
      <c r="U1111" s="57">
        <f t="shared" si="158"/>
        <v>0.10800403172094145</v>
      </c>
      <c r="V1111" s="57">
        <f t="shared" si="158"/>
        <v>0.12378334837367251</v>
      </c>
      <c r="W1111" s="57">
        <f t="shared" si="158"/>
        <v>0.1402062900104217</v>
      </c>
      <c r="X1111" s="57">
        <f t="shared" si="158"/>
        <v>0.13340875147316422</v>
      </c>
      <c r="Y1111" s="57">
        <f t="shared" si="158"/>
        <v>0.11189059357815369</v>
      </c>
      <c r="Z1111" s="57">
        <f t="shared" si="158"/>
        <v>0.1414442744047949</v>
      </c>
      <c r="AA1111" s="57">
        <f t="shared" si="158"/>
        <v>0.14269680061864976</v>
      </c>
      <c r="AB1111" s="57">
        <f t="shared" si="158"/>
        <v>0.11862753636981081</v>
      </c>
      <c r="AC1111" s="57">
        <f t="shared" si="158"/>
        <v>9.5127980448808783E-2</v>
      </c>
      <c r="AD1111" s="57">
        <v>0</v>
      </c>
      <c r="AE1111" s="57">
        <v>0</v>
      </c>
      <c r="AF1111" s="57">
        <v>0</v>
      </c>
      <c r="AG1111" s="57">
        <v>0</v>
      </c>
      <c r="AH1111" s="57">
        <v>0</v>
      </c>
      <c r="AI1111" s="57">
        <v>0</v>
      </c>
      <c r="AJ1111" s="57">
        <v>0</v>
      </c>
      <c r="AK1111" s="57">
        <v>0</v>
      </c>
      <c r="AL1111" s="57">
        <v>0</v>
      </c>
      <c r="AM1111" s="57">
        <v>0</v>
      </c>
      <c r="AN1111" s="57">
        <v>0</v>
      </c>
      <c r="AO1111" s="57">
        <v>0</v>
      </c>
      <c r="AP1111" s="57">
        <v>0</v>
      </c>
      <c r="AQ1111" s="57">
        <v>0</v>
      </c>
      <c r="AR1111" s="57">
        <v>0</v>
      </c>
      <c r="AS1111" s="57">
        <v>0</v>
      </c>
      <c r="AT1111" s="57">
        <v>0</v>
      </c>
      <c r="AU1111" s="57">
        <v>0</v>
      </c>
      <c r="AV1111" s="57">
        <v>0</v>
      </c>
      <c r="AW1111" s="57">
        <v>0</v>
      </c>
      <c r="AX1111" s="57">
        <v>0</v>
      </c>
      <c r="AY1111" s="57">
        <v>0</v>
      </c>
      <c r="AZ1111" s="57">
        <v>0</v>
      </c>
      <c r="BA1111" s="57">
        <v>0</v>
      </c>
      <c r="BB1111" s="57">
        <v>0</v>
      </c>
      <c r="BC1111" s="57">
        <v>0</v>
      </c>
      <c r="BD1111" s="57">
        <v>0</v>
      </c>
      <c r="BE1111" s="57">
        <v>0</v>
      </c>
      <c r="BF1111" s="57">
        <v>0</v>
      </c>
      <c r="BG1111" s="57">
        <v>0</v>
      </c>
    </row>
    <row r="1112" spans="1:59" ht="12" customHeight="1" x14ac:dyDescent="0.25">
      <c r="A1112" t="s">
        <v>141</v>
      </c>
      <c r="B1112" s="8" t="str">
        <f t="shared" si="122"/>
        <v>SKO</v>
      </c>
      <c r="C1112" s="8" t="str">
        <f t="shared" si="123"/>
        <v>RJ</v>
      </c>
      <c r="D1112" s="57">
        <f t="shared" ref="D1112:AC1112" si="159">D$1106/D$1157*D1163</f>
        <v>0.20779656191462068</v>
      </c>
      <c r="E1112" s="57">
        <f t="shared" si="159"/>
        <v>0.20779656191462068</v>
      </c>
      <c r="F1112" s="57">
        <f t="shared" si="159"/>
        <v>0.20779656191462062</v>
      </c>
      <c r="G1112" s="57">
        <f t="shared" si="159"/>
        <v>0.20779656191462065</v>
      </c>
      <c r="H1112" s="57">
        <f t="shared" si="159"/>
        <v>0.20779656191462059</v>
      </c>
      <c r="I1112" s="57">
        <f t="shared" si="159"/>
        <v>0.20779656191462059</v>
      </c>
      <c r="J1112" s="57">
        <f t="shared" si="159"/>
        <v>0.20779656191462059</v>
      </c>
      <c r="K1112" s="57">
        <f t="shared" si="159"/>
        <v>0.20779656191462059</v>
      </c>
      <c r="L1112" s="57">
        <f t="shared" si="159"/>
        <v>0.20779656191462059</v>
      </c>
      <c r="M1112" s="57">
        <f t="shared" si="159"/>
        <v>0.19903505430314083</v>
      </c>
      <c r="N1112" s="57">
        <f t="shared" si="159"/>
        <v>0.22356928148385707</v>
      </c>
      <c r="O1112" s="57">
        <f t="shared" si="159"/>
        <v>0.2258170699124995</v>
      </c>
      <c r="P1112" s="57">
        <f t="shared" si="159"/>
        <v>0.21336401378616623</v>
      </c>
      <c r="Q1112" s="57">
        <f t="shared" si="159"/>
        <v>0.19517918778616442</v>
      </c>
      <c r="R1112" s="57">
        <f t="shared" si="159"/>
        <v>0.20909327012749576</v>
      </c>
      <c r="S1112" s="57">
        <f t="shared" si="159"/>
        <v>0.20457672456696108</v>
      </c>
      <c r="T1112" s="57">
        <f t="shared" si="159"/>
        <v>0.20218543024764002</v>
      </c>
      <c r="U1112" s="57">
        <f t="shared" si="159"/>
        <v>0.19858995309618027</v>
      </c>
      <c r="V1112" s="57">
        <f t="shared" si="159"/>
        <v>0.22173686844891369</v>
      </c>
      <c r="W1112" s="57">
        <f t="shared" si="159"/>
        <v>0.25251454911463111</v>
      </c>
      <c r="X1112" s="57">
        <f t="shared" si="159"/>
        <v>0.26375196892137537</v>
      </c>
      <c r="Y1112" s="57">
        <f t="shared" si="159"/>
        <v>0.20422968026489938</v>
      </c>
      <c r="Z1112" s="57">
        <f t="shared" si="159"/>
        <v>0.24446084888778474</v>
      </c>
      <c r="AA1112" s="57">
        <f t="shared" si="159"/>
        <v>0.22778717638073545</v>
      </c>
      <c r="AB1112" s="57">
        <f t="shared" si="159"/>
        <v>0.20695678562394132</v>
      </c>
      <c r="AC1112" s="57">
        <f t="shared" si="159"/>
        <v>0.16595962167846881</v>
      </c>
      <c r="AD1112" s="57">
        <v>0</v>
      </c>
      <c r="AE1112" s="57">
        <v>0</v>
      </c>
      <c r="AF1112" s="57">
        <v>0</v>
      </c>
      <c r="AG1112" s="57">
        <v>0</v>
      </c>
      <c r="AH1112" s="57">
        <v>0</v>
      </c>
      <c r="AI1112" s="57">
        <v>0</v>
      </c>
      <c r="AJ1112" s="57">
        <v>0</v>
      </c>
      <c r="AK1112" s="57">
        <v>0</v>
      </c>
      <c r="AL1112" s="57">
        <v>0</v>
      </c>
      <c r="AM1112" s="57">
        <v>0</v>
      </c>
      <c r="AN1112" s="57">
        <v>0</v>
      </c>
      <c r="AO1112" s="57">
        <v>0</v>
      </c>
      <c r="AP1112" s="57">
        <v>0</v>
      </c>
      <c r="AQ1112" s="57">
        <v>0</v>
      </c>
      <c r="AR1112" s="57">
        <v>0</v>
      </c>
      <c r="AS1112" s="57">
        <v>0</v>
      </c>
      <c r="AT1112" s="57">
        <v>0</v>
      </c>
      <c r="AU1112" s="57">
        <v>0</v>
      </c>
      <c r="AV1112" s="57">
        <v>0</v>
      </c>
      <c r="AW1112" s="57">
        <v>0</v>
      </c>
      <c r="AX1112" s="57">
        <v>0</v>
      </c>
      <c r="AY1112" s="57">
        <v>0</v>
      </c>
      <c r="AZ1112" s="57">
        <v>0</v>
      </c>
      <c r="BA1112" s="57">
        <v>0</v>
      </c>
      <c r="BB1112" s="57">
        <v>0</v>
      </c>
      <c r="BC1112" s="57">
        <v>0</v>
      </c>
      <c r="BD1112" s="57">
        <v>0</v>
      </c>
      <c r="BE1112" s="57">
        <v>0</v>
      </c>
      <c r="BF1112" s="57">
        <v>0</v>
      </c>
      <c r="BG1112" s="57">
        <v>0</v>
      </c>
    </row>
    <row r="1113" spans="1:59" ht="12" customHeight="1" x14ac:dyDescent="0.25">
      <c r="A1113" t="s">
        <v>142</v>
      </c>
      <c r="B1113" s="8" t="str">
        <f t="shared" si="122"/>
        <v>RUS</v>
      </c>
      <c r="C1113" s="8" t="str">
        <f t="shared" si="123"/>
        <v>RJ</v>
      </c>
      <c r="D1113" s="57">
        <f t="shared" ref="D1113:AC1113" si="160">D$1106/D$1157*D1164</f>
        <v>0.42755988290925639</v>
      </c>
      <c r="E1113" s="57">
        <f t="shared" si="160"/>
        <v>0.42755988290925639</v>
      </c>
      <c r="F1113" s="57">
        <f t="shared" si="160"/>
        <v>0.42755988290925634</v>
      </c>
      <c r="G1113" s="57">
        <f t="shared" si="160"/>
        <v>0.42755988290925639</v>
      </c>
      <c r="H1113" s="57">
        <f t="shared" si="160"/>
        <v>0.42755988290925634</v>
      </c>
      <c r="I1113" s="57">
        <f t="shared" si="160"/>
        <v>0.42755988290925639</v>
      </c>
      <c r="J1113" s="57">
        <f t="shared" si="160"/>
        <v>0.42755988290925639</v>
      </c>
      <c r="K1113" s="57">
        <f t="shared" si="160"/>
        <v>0.42755988290925634</v>
      </c>
      <c r="L1113" s="57">
        <f t="shared" si="160"/>
        <v>0.42755988290925634</v>
      </c>
      <c r="M1113" s="57">
        <f t="shared" si="160"/>
        <v>0.40953230278975455</v>
      </c>
      <c r="N1113" s="57">
        <f t="shared" si="160"/>
        <v>0.46001365437711234</v>
      </c>
      <c r="O1113" s="57">
        <f t="shared" si="160"/>
        <v>0.46463867872063358</v>
      </c>
      <c r="P1113" s="57">
        <f t="shared" si="160"/>
        <v>0.43901540964351987</v>
      </c>
      <c r="Q1113" s="57">
        <f t="shared" si="160"/>
        <v>0.40159851494782894</v>
      </c>
      <c r="R1113" s="57">
        <f t="shared" si="160"/>
        <v>0.43022797523261341</v>
      </c>
      <c r="S1113" s="57">
        <f t="shared" si="160"/>
        <v>0.42093478157616598</v>
      </c>
      <c r="T1113" s="57">
        <f t="shared" si="160"/>
        <v>0.4038209508256751</v>
      </c>
      <c r="U1113" s="57">
        <f t="shared" si="160"/>
        <v>0.41890526379081344</v>
      </c>
      <c r="V1113" s="57">
        <f t="shared" si="160"/>
        <v>0.43000942227184613</v>
      </c>
      <c r="W1113" s="57">
        <f t="shared" si="160"/>
        <v>0.43200575812223163</v>
      </c>
      <c r="X1113" s="57">
        <f t="shared" si="160"/>
        <v>0.38408355596983856</v>
      </c>
      <c r="Y1113" s="57">
        <f t="shared" si="160"/>
        <v>0.31633154787894247</v>
      </c>
      <c r="Z1113" s="57">
        <f t="shared" si="160"/>
        <v>0.3698696349080331</v>
      </c>
      <c r="AA1113" s="57">
        <f t="shared" si="160"/>
        <v>0.35466488263541768</v>
      </c>
      <c r="AB1113" s="57">
        <f t="shared" si="160"/>
        <v>0.30941800967034128</v>
      </c>
      <c r="AC1113" s="57">
        <f t="shared" si="160"/>
        <v>0.24812376009117057</v>
      </c>
      <c r="AD1113" s="57">
        <v>0</v>
      </c>
      <c r="AE1113" s="57">
        <v>0</v>
      </c>
      <c r="AF1113" s="57">
        <v>0</v>
      </c>
      <c r="AG1113" s="57">
        <v>0</v>
      </c>
      <c r="AH1113" s="57">
        <v>0</v>
      </c>
      <c r="AI1113" s="57">
        <v>0</v>
      </c>
      <c r="AJ1113" s="57">
        <v>0</v>
      </c>
      <c r="AK1113" s="57">
        <v>0</v>
      </c>
      <c r="AL1113" s="57">
        <v>0</v>
      </c>
      <c r="AM1113" s="57">
        <v>0</v>
      </c>
      <c r="AN1113" s="57">
        <v>0</v>
      </c>
      <c r="AO1113" s="57">
        <v>0</v>
      </c>
      <c r="AP1113" s="57">
        <v>0</v>
      </c>
      <c r="AQ1113" s="57">
        <v>0</v>
      </c>
      <c r="AR1113" s="57">
        <v>0</v>
      </c>
      <c r="AS1113" s="57">
        <v>0</v>
      </c>
      <c r="AT1113" s="57">
        <v>0</v>
      </c>
      <c r="AU1113" s="57">
        <v>0</v>
      </c>
      <c r="AV1113" s="57">
        <v>0</v>
      </c>
      <c r="AW1113" s="57">
        <v>0</v>
      </c>
      <c r="AX1113" s="57">
        <v>0</v>
      </c>
      <c r="AY1113" s="57">
        <v>0</v>
      </c>
      <c r="AZ1113" s="57">
        <v>0</v>
      </c>
      <c r="BA1113" s="57">
        <v>0</v>
      </c>
      <c r="BB1113" s="57">
        <v>0</v>
      </c>
      <c r="BC1113" s="57">
        <v>0</v>
      </c>
      <c r="BD1113" s="57">
        <v>0</v>
      </c>
      <c r="BE1113" s="57">
        <v>0</v>
      </c>
      <c r="BF1113" s="57">
        <v>0</v>
      </c>
      <c r="BG1113" s="57">
        <v>0</v>
      </c>
    </row>
    <row r="1114" spans="1:59" ht="12" customHeight="1" x14ac:dyDescent="0.25">
      <c r="A1114" t="s">
        <v>143</v>
      </c>
      <c r="B1114" s="8" t="str">
        <f t="shared" si="122"/>
        <v>URA</v>
      </c>
      <c r="C1114" s="8" t="str">
        <f t="shared" si="123"/>
        <v>RJ</v>
      </c>
      <c r="D1114" s="57">
        <f t="shared" ref="D1114:AC1114" si="161">D$1106/D$1157*D1165</f>
        <v>0.29370737985181494</v>
      </c>
      <c r="E1114" s="57">
        <f t="shared" si="161"/>
        <v>0.29370737985181494</v>
      </c>
      <c r="F1114" s="57">
        <f t="shared" si="161"/>
        <v>0.29370737985181489</v>
      </c>
      <c r="G1114" s="57">
        <f t="shared" si="161"/>
        <v>0.29370737985181489</v>
      </c>
      <c r="H1114" s="57">
        <f t="shared" si="161"/>
        <v>0.29370737985181483</v>
      </c>
      <c r="I1114" s="57">
        <f t="shared" si="161"/>
        <v>0.29370737985181489</v>
      </c>
      <c r="J1114" s="57">
        <f t="shared" si="161"/>
        <v>0.29370737985181489</v>
      </c>
      <c r="K1114" s="57">
        <f t="shared" si="161"/>
        <v>0.29370737985181483</v>
      </c>
      <c r="L1114" s="57">
        <f t="shared" si="161"/>
        <v>0.29370737985181483</v>
      </c>
      <c r="M1114" s="57">
        <f t="shared" si="161"/>
        <v>0.28132353952063183</v>
      </c>
      <c r="N1114" s="57">
        <f t="shared" si="161"/>
        <v>0.31600112761709942</v>
      </c>
      <c r="O1114" s="57">
        <f t="shared" si="161"/>
        <v>0.31917823528314954</v>
      </c>
      <c r="P1114" s="57">
        <f t="shared" si="161"/>
        <v>0.30157662314716166</v>
      </c>
      <c r="Q1114" s="57">
        <f t="shared" si="161"/>
        <v>0.27587351454752945</v>
      </c>
      <c r="R1114" s="57">
        <f t="shared" si="161"/>
        <v>0.29554019541010296</v>
      </c>
      <c r="S1114" s="57">
        <f t="shared" si="161"/>
        <v>0.28915634213388253</v>
      </c>
      <c r="T1114" s="57">
        <f t="shared" si="161"/>
        <v>0.26526631709137971</v>
      </c>
      <c r="U1114" s="57">
        <f t="shared" si="161"/>
        <v>0.24984880068561932</v>
      </c>
      <c r="V1114" s="57">
        <f t="shared" si="161"/>
        <v>0.21359810963134521</v>
      </c>
      <c r="W1114" s="57">
        <f t="shared" si="161"/>
        <v>0.23215169773600403</v>
      </c>
      <c r="X1114" s="57">
        <f t="shared" si="161"/>
        <v>0.21565628612609003</v>
      </c>
      <c r="Y1114" s="57">
        <f t="shared" si="161"/>
        <v>0.17052218814348169</v>
      </c>
      <c r="Z1114" s="57">
        <f t="shared" si="161"/>
        <v>0.21250890056249994</v>
      </c>
      <c r="AA1114" s="57">
        <f t="shared" si="161"/>
        <v>0.1937033456688996</v>
      </c>
      <c r="AB1114" s="57">
        <f t="shared" si="161"/>
        <v>0.17923373510808591</v>
      </c>
      <c r="AC1114" s="57">
        <f t="shared" si="161"/>
        <v>0.14372837682455664</v>
      </c>
      <c r="AD1114" s="57">
        <v>0</v>
      </c>
      <c r="AE1114" s="57">
        <v>0</v>
      </c>
      <c r="AF1114" s="57">
        <v>0</v>
      </c>
      <c r="AG1114" s="57">
        <v>0</v>
      </c>
      <c r="AH1114" s="57">
        <v>0</v>
      </c>
      <c r="AI1114" s="57">
        <v>0</v>
      </c>
      <c r="AJ1114" s="57">
        <v>0</v>
      </c>
      <c r="AK1114" s="57">
        <v>0</v>
      </c>
      <c r="AL1114" s="57">
        <v>0</v>
      </c>
      <c r="AM1114" s="57">
        <v>0</v>
      </c>
      <c r="AN1114" s="57">
        <v>0</v>
      </c>
      <c r="AO1114" s="57">
        <v>0</v>
      </c>
      <c r="AP1114" s="57">
        <v>0</v>
      </c>
      <c r="AQ1114" s="57">
        <v>0</v>
      </c>
      <c r="AR1114" s="57">
        <v>0</v>
      </c>
      <c r="AS1114" s="57">
        <v>0</v>
      </c>
      <c r="AT1114" s="57">
        <v>0</v>
      </c>
      <c r="AU1114" s="57">
        <v>0</v>
      </c>
      <c r="AV1114" s="57">
        <v>0</v>
      </c>
      <c r="AW1114" s="57">
        <v>0</v>
      </c>
      <c r="AX1114" s="57">
        <v>0</v>
      </c>
      <c r="AY1114" s="57">
        <v>0</v>
      </c>
      <c r="AZ1114" s="57">
        <v>0</v>
      </c>
      <c r="BA1114" s="57">
        <v>0</v>
      </c>
      <c r="BB1114" s="57">
        <v>0</v>
      </c>
      <c r="BC1114" s="57">
        <v>0</v>
      </c>
      <c r="BD1114" s="57">
        <v>0</v>
      </c>
      <c r="BE1114" s="57">
        <v>0</v>
      </c>
      <c r="BF1114" s="57">
        <v>0</v>
      </c>
      <c r="BG1114" s="57">
        <v>0</v>
      </c>
    </row>
    <row r="1115" spans="1:59" ht="12" customHeight="1" x14ac:dyDescent="0.25">
      <c r="A1115" t="s">
        <v>144</v>
      </c>
      <c r="B1115" s="8" t="str">
        <f t="shared" si="122"/>
        <v>CHI</v>
      </c>
      <c r="C1115" s="8" t="str">
        <f t="shared" si="123"/>
        <v>RJ</v>
      </c>
      <c r="D1115" s="57">
        <f t="shared" ref="D1115:AC1115" si="162">D$1106/D$1157*D1166</f>
        <v>0.15061099400458136</v>
      </c>
      <c r="E1115" s="57">
        <f t="shared" si="162"/>
        <v>0.15061099400458136</v>
      </c>
      <c r="F1115" s="57">
        <f t="shared" si="162"/>
        <v>0.15061099400458133</v>
      </c>
      <c r="G1115" s="57">
        <f t="shared" si="162"/>
        <v>0.15061099400458133</v>
      </c>
      <c r="H1115" s="57">
        <f t="shared" si="162"/>
        <v>0.15061099400458133</v>
      </c>
      <c r="I1115" s="57">
        <f t="shared" si="162"/>
        <v>0.15061099400458133</v>
      </c>
      <c r="J1115" s="57">
        <f t="shared" si="162"/>
        <v>0.15061099400458133</v>
      </c>
      <c r="K1115" s="57">
        <f t="shared" si="162"/>
        <v>0.15061099400458133</v>
      </c>
      <c r="L1115" s="57">
        <f t="shared" si="162"/>
        <v>0.15061099400458133</v>
      </c>
      <c r="M1115" s="57">
        <f t="shared" si="162"/>
        <v>0.14426065135124205</v>
      </c>
      <c r="N1115" s="57">
        <f t="shared" si="162"/>
        <v>0.16204306463457704</v>
      </c>
      <c r="O1115" s="57">
        <f t="shared" si="162"/>
        <v>0.1636722621844813</v>
      </c>
      <c r="P1115" s="57">
        <f t="shared" si="162"/>
        <v>0.15464628435164052</v>
      </c>
      <c r="Q1115" s="57">
        <f t="shared" si="162"/>
        <v>0.14146591844748296</v>
      </c>
      <c r="R1115" s="57">
        <f t="shared" si="162"/>
        <v>0.15155084840388211</v>
      </c>
      <c r="S1115" s="57">
        <f t="shared" si="162"/>
        <v>0.14827725518332341</v>
      </c>
      <c r="T1115" s="57">
        <f t="shared" si="162"/>
        <v>0.14465751275978705</v>
      </c>
      <c r="U1115" s="57">
        <f t="shared" si="162"/>
        <v>0.14921121337045815</v>
      </c>
      <c r="V1115" s="57">
        <f t="shared" si="162"/>
        <v>0.17687902215686757</v>
      </c>
      <c r="W1115" s="57">
        <f t="shared" si="162"/>
        <v>0.20324866439344183</v>
      </c>
      <c r="X1115" s="57">
        <f t="shared" si="162"/>
        <v>0.20833931611413875</v>
      </c>
      <c r="Y1115" s="57">
        <f t="shared" si="162"/>
        <v>0.17146442783697857</v>
      </c>
      <c r="Z1115" s="57">
        <f t="shared" si="162"/>
        <v>0.21636696134909614</v>
      </c>
      <c r="AA1115" s="57">
        <f t="shared" si="162"/>
        <v>0.21052544365006354</v>
      </c>
      <c r="AB1115" s="57">
        <f t="shared" si="162"/>
        <v>0.18541924591237124</v>
      </c>
      <c r="AC1115" s="57">
        <f t="shared" si="162"/>
        <v>0.14868856708781578</v>
      </c>
      <c r="AD1115" s="57">
        <v>0</v>
      </c>
      <c r="AE1115" s="57">
        <v>0</v>
      </c>
      <c r="AF1115" s="57">
        <v>0</v>
      </c>
      <c r="AG1115" s="57">
        <v>0</v>
      </c>
      <c r="AH1115" s="57">
        <v>0</v>
      </c>
      <c r="AI1115" s="57">
        <v>0</v>
      </c>
      <c r="AJ1115" s="57">
        <v>0</v>
      </c>
      <c r="AK1115" s="57">
        <v>0</v>
      </c>
      <c r="AL1115" s="57">
        <v>0</v>
      </c>
      <c r="AM1115" s="57">
        <v>0</v>
      </c>
      <c r="AN1115" s="57">
        <v>0</v>
      </c>
      <c r="AO1115" s="57">
        <v>0</v>
      </c>
      <c r="AP1115" s="57">
        <v>0</v>
      </c>
      <c r="AQ1115" s="57">
        <v>0</v>
      </c>
      <c r="AR1115" s="57">
        <v>0</v>
      </c>
      <c r="AS1115" s="57">
        <v>0</v>
      </c>
      <c r="AT1115" s="57">
        <v>0</v>
      </c>
      <c r="AU1115" s="57">
        <v>0</v>
      </c>
      <c r="AV1115" s="57">
        <v>0</v>
      </c>
      <c r="AW1115" s="57">
        <v>0</v>
      </c>
      <c r="AX1115" s="57">
        <v>0</v>
      </c>
      <c r="AY1115" s="57">
        <v>0</v>
      </c>
      <c r="AZ1115" s="57">
        <v>0</v>
      </c>
      <c r="BA1115" s="57">
        <v>0</v>
      </c>
      <c r="BB1115" s="57">
        <v>0</v>
      </c>
      <c r="BC1115" s="57">
        <v>0</v>
      </c>
      <c r="BD1115" s="57">
        <v>0</v>
      </c>
      <c r="BE1115" s="57">
        <v>0</v>
      </c>
      <c r="BF1115" s="57">
        <v>0</v>
      </c>
      <c r="BG1115" s="57">
        <v>0</v>
      </c>
    </row>
    <row r="1116" spans="1:59" ht="12" customHeight="1" x14ac:dyDescent="0.25">
      <c r="A1116" t="s">
        <v>145</v>
      </c>
      <c r="B1116" s="8" t="str">
        <f t="shared" si="122"/>
        <v>IND</v>
      </c>
      <c r="C1116" s="8" t="str">
        <f t="shared" si="123"/>
        <v>RJ</v>
      </c>
      <c r="D1116" s="57">
        <f t="shared" ref="D1116:AC1116" si="163">D$1106/D$1157*D1167</f>
        <v>0.15225181775674135</v>
      </c>
      <c r="E1116" s="57">
        <f t="shared" si="163"/>
        <v>0.15225181775674135</v>
      </c>
      <c r="F1116" s="57">
        <f t="shared" si="163"/>
        <v>0.15225181775674132</v>
      </c>
      <c r="G1116" s="57">
        <f t="shared" si="163"/>
        <v>0.15225181775674135</v>
      </c>
      <c r="H1116" s="57">
        <f t="shared" si="163"/>
        <v>0.15225181775674132</v>
      </c>
      <c r="I1116" s="57">
        <f t="shared" si="163"/>
        <v>0.15225181775674135</v>
      </c>
      <c r="J1116" s="57">
        <f t="shared" si="163"/>
        <v>0.15225181775674135</v>
      </c>
      <c r="K1116" s="57">
        <f t="shared" si="163"/>
        <v>0.15225181775674135</v>
      </c>
      <c r="L1116" s="57">
        <f t="shared" si="163"/>
        <v>0.15225181775674135</v>
      </c>
      <c r="M1116" s="57">
        <f t="shared" si="163"/>
        <v>0.14583229162095565</v>
      </c>
      <c r="N1116" s="57">
        <f t="shared" si="163"/>
        <v>0.16380843449407834</v>
      </c>
      <c r="O1116" s="57">
        <f t="shared" si="163"/>
        <v>0.16545538125315895</v>
      </c>
      <c r="P1116" s="57">
        <f t="shared" si="163"/>
        <v>0.15633107036759197</v>
      </c>
      <c r="Q1116" s="57">
        <f t="shared" si="163"/>
        <v>0.14300711164286622</v>
      </c>
      <c r="R1116" s="57">
        <f t="shared" si="163"/>
        <v>0.15320191135160779</v>
      </c>
      <c r="S1116" s="57">
        <f t="shared" si="163"/>
        <v>0.14989265413754913</v>
      </c>
      <c r="T1116" s="57">
        <f t="shared" si="163"/>
        <v>0.15400291814015343</v>
      </c>
      <c r="U1116" s="57">
        <f t="shared" si="163"/>
        <v>0.16089174408729609</v>
      </c>
      <c r="V1116" s="57">
        <f t="shared" si="163"/>
        <v>0.18229621358331141</v>
      </c>
      <c r="W1116" s="57">
        <f t="shared" si="163"/>
        <v>0.20795137939437303</v>
      </c>
      <c r="X1116" s="57">
        <f t="shared" si="163"/>
        <v>0.203623335191286</v>
      </c>
      <c r="Y1116" s="57">
        <f t="shared" si="163"/>
        <v>0.16493359900045598</v>
      </c>
      <c r="Z1116" s="57">
        <f t="shared" si="163"/>
        <v>0.19753671489214977</v>
      </c>
      <c r="AA1116" s="57">
        <f t="shared" si="163"/>
        <v>0.1897377302986088</v>
      </c>
      <c r="AB1116" s="57">
        <f t="shared" si="163"/>
        <v>0.15967956866888455</v>
      </c>
      <c r="AC1116" s="57">
        <f t="shared" si="163"/>
        <v>0.12804779860768928</v>
      </c>
      <c r="AD1116" s="57">
        <v>0</v>
      </c>
      <c r="AE1116" s="57">
        <v>0</v>
      </c>
      <c r="AF1116" s="57">
        <v>0</v>
      </c>
      <c r="AG1116" s="57">
        <v>0</v>
      </c>
      <c r="AH1116" s="57">
        <v>0</v>
      </c>
      <c r="AI1116" s="57">
        <v>0</v>
      </c>
      <c r="AJ1116" s="57">
        <v>0</v>
      </c>
      <c r="AK1116" s="57">
        <v>0</v>
      </c>
      <c r="AL1116" s="57">
        <v>0</v>
      </c>
      <c r="AM1116" s="57">
        <v>0</v>
      </c>
      <c r="AN1116" s="57">
        <v>0</v>
      </c>
      <c r="AO1116" s="57">
        <v>0</v>
      </c>
      <c r="AP1116" s="57">
        <v>0</v>
      </c>
      <c r="AQ1116" s="57">
        <v>0</v>
      </c>
      <c r="AR1116" s="57">
        <v>0</v>
      </c>
      <c r="AS1116" s="57">
        <v>0</v>
      </c>
      <c r="AT1116" s="57">
        <v>0</v>
      </c>
      <c r="AU1116" s="57">
        <v>0</v>
      </c>
      <c r="AV1116" s="57">
        <v>0</v>
      </c>
      <c r="AW1116" s="57">
        <v>0</v>
      </c>
      <c r="AX1116" s="57">
        <v>0</v>
      </c>
      <c r="AY1116" s="57">
        <v>0</v>
      </c>
      <c r="AZ1116" s="57">
        <v>0</v>
      </c>
      <c r="BA1116" s="57">
        <v>0</v>
      </c>
      <c r="BB1116" s="57">
        <v>0</v>
      </c>
      <c r="BC1116" s="57">
        <v>0</v>
      </c>
      <c r="BD1116" s="57">
        <v>0</v>
      </c>
      <c r="BE1116" s="57">
        <v>0</v>
      </c>
      <c r="BF1116" s="57">
        <v>0</v>
      </c>
      <c r="BG1116" s="57">
        <v>0</v>
      </c>
    </row>
    <row r="1117" spans="1:59" ht="12" customHeight="1" x14ac:dyDescent="0.25">
      <c r="A1117" t="s">
        <v>146</v>
      </c>
      <c r="B1117" s="8" t="str">
        <f t="shared" si="122"/>
        <v>OAS</v>
      </c>
      <c r="C1117" s="8" t="str">
        <f t="shared" si="123"/>
        <v>RJ</v>
      </c>
      <c r="D1117" s="57">
        <f t="shared" ref="D1117:AC1117" si="164">D$1106/D$1157*D1168</f>
        <v>0.17277862251022363</v>
      </c>
      <c r="E1117" s="57">
        <f t="shared" si="164"/>
        <v>0.17277862251022363</v>
      </c>
      <c r="F1117" s="57">
        <f t="shared" si="164"/>
        <v>0.17277862251022361</v>
      </c>
      <c r="G1117" s="57">
        <f t="shared" si="164"/>
        <v>0.17277862251022363</v>
      </c>
      <c r="H1117" s="57">
        <f t="shared" si="164"/>
        <v>0.17277862251022361</v>
      </c>
      <c r="I1117" s="57">
        <f t="shared" si="164"/>
        <v>0.17277862251022363</v>
      </c>
      <c r="J1117" s="57">
        <f t="shared" si="164"/>
        <v>0.17277862251022363</v>
      </c>
      <c r="K1117" s="57">
        <f t="shared" si="164"/>
        <v>0.17277862251022363</v>
      </c>
      <c r="L1117" s="57">
        <f t="shared" si="164"/>
        <v>0.17277862251022363</v>
      </c>
      <c r="M1117" s="57">
        <f t="shared" si="164"/>
        <v>0.16549360680892297</v>
      </c>
      <c r="N1117" s="57">
        <f t="shared" si="164"/>
        <v>0.1858933186115598</v>
      </c>
      <c r="O1117" s="57">
        <f t="shared" si="164"/>
        <v>0.18776230905498606</v>
      </c>
      <c r="P1117" s="57">
        <f t="shared" si="164"/>
        <v>0.17740784571004187</v>
      </c>
      <c r="Q1117" s="57">
        <f t="shared" si="164"/>
        <v>0.16228753208252683</v>
      </c>
      <c r="R1117" s="57">
        <f t="shared" si="164"/>
        <v>0.1738568090632347</v>
      </c>
      <c r="S1117" s="57">
        <f t="shared" si="164"/>
        <v>0.17010139312534017</v>
      </c>
      <c r="T1117" s="57">
        <f t="shared" si="164"/>
        <v>0.17460047372265244</v>
      </c>
      <c r="U1117" s="57">
        <f t="shared" si="164"/>
        <v>0.19058987497297231</v>
      </c>
      <c r="V1117" s="57">
        <f t="shared" si="164"/>
        <v>0.22723152889437526</v>
      </c>
      <c r="W1117" s="57">
        <f t="shared" si="164"/>
        <v>0.24402080512905905</v>
      </c>
      <c r="X1117" s="57">
        <f t="shared" si="164"/>
        <v>0.24105064388977898</v>
      </c>
      <c r="Y1117" s="57">
        <f t="shared" si="164"/>
        <v>0.19549398661152309</v>
      </c>
      <c r="Z1117" s="57">
        <f t="shared" si="164"/>
        <v>0.23549135355578388</v>
      </c>
      <c r="AA1117" s="57">
        <f t="shared" si="164"/>
        <v>0.23084794476098999</v>
      </c>
      <c r="AB1117" s="57">
        <f t="shared" si="164"/>
        <v>0.19316401075028819</v>
      </c>
      <c r="AC1117" s="57">
        <f t="shared" si="164"/>
        <v>0.15489913050864962</v>
      </c>
      <c r="AD1117" s="57">
        <v>0</v>
      </c>
      <c r="AE1117" s="57">
        <v>0</v>
      </c>
      <c r="AF1117" s="57">
        <v>0</v>
      </c>
      <c r="AG1117" s="57">
        <v>0</v>
      </c>
      <c r="AH1117" s="57">
        <v>0</v>
      </c>
      <c r="AI1117" s="57">
        <v>0</v>
      </c>
      <c r="AJ1117" s="57">
        <v>0</v>
      </c>
      <c r="AK1117" s="57">
        <v>0</v>
      </c>
      <c r="AL1117" s="57">
        <v>0</v>
      </c>
      <c r="AM1117" s="57">
        <v>0</v>
      </c>
      <c r="AN1117" s="57">
        <v>0</v>
      </c>
      <c r="AO1117" s="57">
        <v>0</v>
      </c>
      <c r="AP1117" s="57">
        <v>0</v>
      </c>
      <c r="AQ1117" s="57">
        <v>0</v>
      </c>
      <c r="AR1117" s="57">
        <v>0</v>
      </c>
      <c r="AS1117" s="57">
        <v>0</v>
      </c>
      <c r="AT1117" s="57">
        <v>0</v>
      </c>
      <c r="AU1117" s="57">
        <v>0</v>
      </c>
      <c r="AV1117" s="57">
        <v>0</v>
      </c>
      <c r="AW1117" s="57">
        <v>0</v>
      </c>
      <c r="AX1117" s="57">
        <v>0</v>
      </c>
      <c r="AY1117" s="57">
        <v>0</v>
      </c>
      <c r="AZ1117" s="57">
        <v>0</v>
      </c>
      <c r="BA1117" s="57">
        <v>0</v>
      </c>
      <c r="BB1117" s="57">
        <v>0</v>
      </c>
      <c r="BC1117" s="57">
        <v>0</v>
      </c>
      <c r="BD1117" s="57">
        <v>0</v>
      </c>
      <c r="BE1117" s="57">
        <v>0</v>
      </c>
      <c r="BF1117" s="57">
        <v>0</v>
      </c>
      <c r="BG1117" s="57">
        <v>0</v>
      </c>
    </row>
    <row r="1118" spans="1:59" ht="12" customHeight="1" x14ac:dyDescent="0.25">
      <c r="A1118" t="s">
        <v>147</v>
      </c>
      <c r="B1118" s="8" t="str">
        <f t="shared" si="122"/>
        <v>MID</v>
      </c>
      <c r="C1118" s="8" t="str">
        <f t="shared" si="123"/>
        <v>RJ</v>
      </c>
      <c r="D1118" s="57">
        <f t="shared" ref="D1118:AC1118" si="165">D$1106/D$1157*D1169</f>
        <v>0.23302169002644568</v>
      </c>
      <c r="E1118" s="57">
        <f t="shared" si="165"/>
        <v>0.23302169002644568</v>
      </c>
      <c r="F1118" s="57">
        <f t="shared" si="165"/>
        <v>0.23302169002644563</v>
      </c>
      <c r="G1118" s="57">
        <f t="shared" si="165"/>
        <v>0.23302169002644568</v>
      </c>
      <c r="H1118" s="57">
        <f t="shared" si="165"/>
        <v>0.23302169002644563</v>
      </c>
      <c r="I1118" s="57">
        <f t="shared" si="165"/>
        <v>0.23302169002644568</v>
      </c>
      <c r="J1118" s="57">
        <f t="shared" si="165"/>
        <v>0.23302169002644568</v>
      </c>
      <c r="K1118" s="57">
        <f t="shared" si="165"/>
        <v>0.23302169002644568</v>
      </c>
      <c r="L1118" s="57">
        <f t="shared" si="165"/>
        <v>0.23302169002644565</v>
      </c>
      <c r="M1118" s="57">
        <f t="shared" si="165"/>
        <v>0.22319659334536854</v>
      </c>
      <c r="N1118" s="57">
        <f t="shared" si="165"/>
        <v>0.25070911342013408</v>
      </c>
      <c r="O1118" s="57">
        <f t="shared" si="165"/>
        <v>0.2532297684956466</v>
      </c>
      <c r="P1118" s="57">
        <f t="shared" si="165"/>
        <v>0.23926499372836885</v>
      </c>
      <c r="Q1118" s="57">
        <f t="shared" si="165"/>
        <v>0.2188726501384958</v>
      </c>
      <c r="R1118" s="57">
        <f t="shared" si="165"/>
        <v>0.23447581003907367</v>
      </c>
      <c r="S1118" s="57">
        <f t="shared" si="165"/>
        <v>0.22941098572292515</v>
      </c>
      <c r="T1118" s="57">
        <f t="shared" si="165"/>
        <v>0.22954017665364812</v>
      </c>
      <c r="U1118" s="57">
        <f t="shared" si="165"/>
        <v>0.21936369057563743</v>
      </c>
      <c r="V1118" s="57">
        <f t="shared" si="165"/>
        <v>0.22716050326367418</v>
      </c>
      <c r="W1118" s="57">
        <f t="shared" si="165"/>
        <v>0.25451621189148632</v>
      </c>
      <c r="X1118" s="57">
        <f t="shared" si="165"/>
        <v>0.29251048733014251</v>
      </c>
      <c r="Y1118" s="57">
        <f t="shared" si="165"/>
        <v>0.23074339752217518</v>
      </c>
      <c r="Z1118" s="57">
        <f t="shared" si="165"/>
        <v>0.291586208825166</v>
      </c>
      <c r="AA1118" s="57">
        <f t="shared" si="165"/>
        <v>0.28336162038331725</v>
      </c>
      <c r="AB1118" s="57">
        <f t="shared" si="165"/>
        <v>0.25681041909450997</v>
      </c>
      <c r="AC1118" s="57">
        <f t="shared" si="165"/>
        <v>0.2059374852944347</v>
      </c>
      <c r="AD1118" s="57">
        <v>0</v>
      </c>
      <c r="AE1118" s="57">
        <v>0</v>
      </c>
      <c r="AF1118" s="57">
        <v>0</v>
      </c>
      <c r="AG1118" s="57">
        <v>0</v>
      </c>
      <c r="AH1118" s="57">
        <v>0</v>
      </c>
      <c r="AI1118" s="57">
        <v>0</v>
      </c>
      <c r="AJ1118" s="57">
        <v>0</v>
      </c>
      <c r="AK1118" s="57">
        <v>0</v>
      </c>
      <c r="AL1118" s="57">
        <v>0</v>
      </c>
      <c r="AM1118" s="57">
        <v>0</v>
      </c>
      <c r="AN1118" s="57">
        <v>0</v>
      </c>
      <c r="AO1118" s="57">
        <v>0</v>
      </c>
      <c r="AP1118" s="57">
        <v>0</v>
      </c>
      <c r="AQ1118" s="57">
        <v>0</v>
      </c>
      <c r="AR1118" s="57">
        <v>0</v>
      </c>
      <c r="AS1118" s="57">
        <v>0</v>
      </c>
      <c r="AT1118" s="57">
        <v>0</v>
      </c>
      <c r="AU1118" s="57">
        <v>0</v>
      </c>
      <c r="AV1118" s="57">
        <v>0</v>
      </c>
      <c r="AW1118" s="57">
        <v>0</v>
      </c>
      <c r="AX1118" s="57">
        <v>0</v>
      </c>
      <c r="AY1118" s="57">
        <v>0</v>
      </c>
      <c r="AZ1118" s="57">
        <v>0</v>
      </c>
      <c r="BA1118" s="57">
        <v>0</v>
      </c>
      <c r="BB1118" s="57">
        <v>0</v>
      </c>
      <c r="BC1118" s="57">
        <v>0</v>
      </c>
      <c r="BD1118" s="57">
        <v>0</v>
      </c>
      <c r="BE1118" s="57">
        <v>0</v>
      </c>
      <c r="BF1118" s="57">
        <v>0</v>
      </c>
      <c r="BG1118" s="57">
        <v>0</v>
      </c>
    </row>
    <row r="1119" spans="1:59" ht="12" customHeight="1" x14ac:dyDescent="0.25">
      <c r="A1119" t="s">
        <v>148</v>
      </c>
      <c r="B1119" s="8" t="str">
        <f t="shared" si="122"/>
        <v>AFR</v>
      </c>
      <c r="C1119" s="8" t="str">
        <f t="shared" si="123"/>
        <v>RJ</v>
      </c>
      <c r="D1119" s="57">
        <f t="shared" ref="D1119:AC1119" si="166">D$1106/D$1157*D1170</f>
        <v>0.27526443286756208</v>
      </c>
      <c r="E1119" s="57">
        <f t="shared" si="166"/>
        <v>0.27526443286756208</v>
      </c>
      <c r="F1119" s="57">
        <f t="shared" si="166"/>
        <v>0.27526443286756208</v>
      </c>
      <c r="G1119" s="57">
        <f t="shared" si="166"/>
        <v>0.27526443286756208</v>
      </c>
      <c r="H1119" s="57">
        <f t="shared" si="166"/>
        <v>0.27526443286756208</v>
      </c>
      <c r="I1119" s="57">
        <f t="shared" si="166"/>
        <v>0.27526443286756208</v>
      </c>
      <c r="J1119" s="57">
        <f t="shared" si="166"/>
        <v>0.27526443286756208</v>
      </c>
      <c r="K1119" s="57">
        <f t="shared" si="166"/>
        <v>0.27526443286756208</v>
      </c>
      <c r="L1119" s="57">
        <f t="shared" si="166"/>
        <v>0.27526443286756208</v>
      </c>
      <c r="M1119" s="57">
        <f t="shared" si="166"/>
        <v>0.26365821858991811</v>
      </c>
      <c r="N1119" s="57">
        <f t="shared" si="166"/>
        <v>0.29615827570596714</v>
      </c>
      <c r="O1119" s="57">
        <f t="shared" si="166"/>
        <v>0.29913588130884883</v>
      </c>
      <c r="P1119" s="57">
        <f t="shared" si="166"/>
        <v>0.28263953795985974</v>
      </c>
      <c r="Q1119" s="57">
        <f t="shared" si="166"/>
        <v>0.25855042036539971</v>
      </c>
      <c r="R1119" s="57">
        <f t="shared" si="166"/>
        <v>0.27698215931848608</v>
      </c>
      <c r="S1119" s="57">
        <f t="shared" si="166"/>
        <v>0.27099917124213901</v>
      </c>
      <c r="T1119" s="57">
        <f t="shared" si="166"/>
        <v>0.27583049076694827</v>
      </c>
      <c r="U1119" s="57">
        <f t="shared" si="166"/>
        <v>0.26949438358712063</v>
      </c>
      <c r="V1119" s="57">
        <f t="shared" si="166"/>
        <v>0.28212050334880345</v>
      </c>
      <c r="W1119" s="57">
        <f t="shared" si="166"/>
        <v>0.32257959272231385</v>
      </c>
      <c r="X1119" s="57">
        <f t="shared" si="166"/>
        <v>0.31693741523020869</v>
      </c>
      <c r="Y1119" s="57">
        <f t="shared" si="166"/>
        <v>0.26845042078589221</v>
      </c>
      <c r="Z1119" s="57">
        <f t="shared" si="166"/>
        <v>0.33391073027758772</v>
      </c>
      <c r="AA1119" s="57">
        <f t="shared" si="166"/>
        <v>0.33846600104476726</v>
      </c>
      <c r="AB1119" s="57">
        <f t="shared" si="166"/>
        <v>0.27488646914264026</v>
      </c>
      <c r="AC1119" s="57">
        <f t="shared" si="166"/>
        <v>0.22043275501165888</v>
      </c>
      <c r="AD1119" s="57">
        <v>0</v>
      </c>
      <c r="AE1119" s="57">
        <v>0</v>
      </c>
      <c r="AF1119" s="57">
        <v>0</v>
      </c>
      <c r="AG1119" s="57">
        <v>0</v>
      </c>
      <c r="AH1119" s="57">
        <v>0</v>
      </c>
      <c r="AI1119" s="57">
        <v>0</v>
      </c>
      <c r="AJ1119" s="57">
        <v>0</v>
      </c>
      <c r="AK1119" s="57">
        <v>0</v>
      </c>
      <c r="AL1119" s="57">
        <v>0</v>
      </c>
      <c r="AM1119" s="57">
        <v>0</v>
      </c>
      <c r="AN1119" s="57">
        <v>0</v>
      </c>
      <c r="AO1119" s="57">
        <v>0</v>
      </c>
      <c r="AP1119" s="57">
        <v>0</v>
      </c>
      <c r="AQ1119" s="57">
        <v>0</v>
      </c>
      <c r="AR1119" s="57">
        <v>0</v>
      </c>
      <c r="AS1119" s="57">
        <v>0</v>
      </c>
      <c r="AT1119" s="57">
        <v>0</v>
      </c>
      <c r="AU1119" s="57">
        <v>0</v>
      </c>
      <c r="AV1119" s="57">
        <v>0</v>
      </c>
      <c r="AW1119" s="57">
        <v>0</v>
      </c>
      <c r="AX1119" s="57">
        <v>0</v>
      </c>
      <c r="AY1119" s="57">
        <v>0</v>
      </c>
      <c r="AZ1119" s="57">
        <v>0</v>
      </c>
      <c r="BA1119" s="57">
        <v>0</v>
      </c>
      <c r="BB1119" s="57">
        <v>0</v>
      </c>
      <c r="BC1119" s="57">
        <v>0</v>
      </c>
      <c r="BD1119" s="57">
        <v>0</v>
      </c>
      <c r="BE1119" s="57">
        <v>0</v>
      </c>
      <c r="BF1119" s="57">
        <v>0</v>
      </c>
      <c r="BG1119" s="57">
        <v>0</v>
      </c>
    </row>
    <row r="1120" spans="1:59" ht="12" customHeight="1" x14ac:dyDescent="0.25">
      <c r="A1120" t="s">
        <v>149</v>
      </c>
      <c r="B1120" s="8" t="str">
        <f t="shared" si="122"/>
        <v>BRZ</v>
      </c>
      <c r="C1120" s="8" t="str">
        <f t="shared" si="123"/>
        <v>RJ</v>
      </c>
      <c r="D1120" s="57">
        <f t="shared" ref="D1120:AC1120" si="167">D$1106/D$1157*D1171</f>
        <v>0.14319912350993783</v>
      </c>
      <c r="E1120" s="57">
        <f t="shared" si="167"/>
        <v>0.14319912350993783</v>
      </c>
      <c r="F1120" s="57">
        <f t="shared" si="167"/>
        <v>0.1431991235099378</v>
      </c>
      <c r="G1120" s="57">
        <f t="shared" si="167"/>
        <v>0.14319912350993783</v>
      </c>
      <c r="H1120" s="57">
        <f t="shared" si="167"/>
        <v>0.1431991235099378</v>
      </c>
      <c r="I1120" s="57">
        <f t="shared" si="167"/>
        <v>0.14319912350993783</v>
      </c>
      <c r="J1120" s="57">
        <f t="shared" si="167"/>
        <v>0.14319912350993783</v>
      </c>
      <c r="K1120" s="57">
        <f t="shared" si="167"/>
        <v>0.14319912350993783</v>
      </c>
      <c r="L1120" s="57">
        <f t="shared" si="167"/>
        <v>0.14319912350993783</v>
      </c>
      <c r="M1120" s="57">
        <f t="shared" si="167"/>
        <v>0.13716129401444765</v>
      </c>
      <c r="N1120" s="57">
        <f t="shared" si="167"/>
        <v>0.1540685989087211</v>
      </c>
      <c r="O1120" s="57">
        <f t="shared" si="167"/>
        <v>0.15561762036437748</v>
      </c>
      <c r="P1120" s="57">
        <f t="shared" si="167"/>
        <v>0.14703582908794774</v>
      </c>
      <c r="Q1120" s="57">
        <f t="shared" si="167"/>
        <v>0.134504095548242</v>
      </c>
      <c r="R1120" s="57">
        <f t="shared" si="167"/>
        <v>0.14409272578045165</v>
      </c>
      <c r="S1120" s="57">
        <f t="shared" si="167"/>
        <v>0.14098023267853493</v>
      </c>
      <c r="T1120" s="57">
        <f t="shared" si="167"/>
        <v>0.13967758402523625</v>
      </c>
      <c r="U1120" s="57">
        <f t="shared" si="167"/>
        <v>0.15284265682456075</v>
      </c>
      <c r="V1120" s="57">
        <f t="shared" si="167"/>
        <v>0.17076018711872812</v>
      </c>
      <c r="W1120" s="57">
        <f t="shared" si="167"/>
        <v>0.19555205471445042</v>
      </c>
      <c r="X1120" s="57">
        <f t="shared" si="167"/>
        <v>0.19114240305952562</v>
      </c>
      <c r="Y1120" s="57">
        <f t="shared" si="167"/>
        <v>0.15537422900110906</v>
      </c>
      <c r="Z1120" s="57">
        <f t="shared" si="167"/>
        <v>0.1900050357212911</v>
      </c>
      <c r="AA1120" s="57">
        <f t="shared" si="167"/>
        <v>0.18543556596377728</v>
      </c>
      <c r="AB1120" s="57">
        <f t="shared" si="167"/>
        <v>0.16104526884821804</v>
      </c>
      <c r="AC1120" s="57">
        <f t="shared" si="167"/>
        <v>0.12914296001737721</v>
      </c>
      <c r="AD1120" s="57">
        <v>0</v>
      </c>
      <c r="AE1120" s="57">
        <v>0</v>
      </c>
      <c r="AF1120" s="57">
        <v>0</v>
      </c>
      <c r="AG1120" s="57">
        <v>0</v>
      </c>
      <c r="AH1120" s="57">
        <v>0</v>
      </c>
      <c r="AI1120" s="57">
        <v>0</v>
      </c>
      <c r="AJ1120" s="57">
        <v>0</v>
      </c>
      <c r="AK1120" s="57">
        <v>0</v>
      </c>
      <c r="AL1120" s="57">
        <v>0</v>
      </c>
      <c r="AM1120" s="57">
        <v>0</v>
      </c>
      <c r="AN1120" s="57">
        <v>0</v>
      </c>
      <c r="AO1120" s="57">
        <v>0</v>
      </c>
      <c r="AP1120" s="57">
        <v>0</v>
      </c>
      <c r="AQ1120" s="57">
        <v>0</v>
      </c>
      <c r="AR1120" s="57">
        <v>0</v>
      </c>
      <c r="AS1120" s="57">
        <v>0</v>
      </c>
      <c r="AT1120" s="57">
        <v>0</v>
      </c>
      <c r="AU1120" s="57">
        <v>0</v>
      </c>
      <c r="AV1120" s="57">
        <v>0</v>
      </c>
      <c r="AW1120" s="57">
        <v>0</v>
      </c>
      <c r="AX1120" s="57">
        <v>0</v>
      </c>
      <c r="AY1120" s="57">
        <v>0</v>
      </c>
      <c r="AZ1120" s="57">
        <v>0</v>
      </c>
      <c r="BA1120" s="57">
        <v>0</v>
      </c>
      <c r="BB1120" s="57">
        <v>0</v>
      </c>
      <c r="BC1120" s="57">
        <v>0</v>
      </c>
      <c r="BD1120" s="57">
        <v>0</v>
      </c>
      <c r="BE1120" s="57">
        <v>0</v>
      </c>
      <c r="BF1120" s="57">
        <v>0</v>
      </c>
      <c r="BG1120" s="57">
        <v>0</v>
      </c>
    </row>
    <row r="1121" spans="1:59" ht="12" customHeight="1" x14ac:dyDescent="0.25">
      <c r="A1121" t="s">
        <v>150</v>
      </c>
      <c r="B1121" s="8" t="str">
        <f t="shared" si="122"/>
        <v>CSA</v>
      </c>
      <c r="C1121" s="8" t="str">
        <f t="shared" si="123"/>
        <v>RJ</v>
      </c>
      <c r="D1121" s="57">
        <f t="shared" ref="D1121:AC1121" si="168">D$1106/D$1157*D1172</f>
        <v>0.18580009126300509</v>
      </c>
      <c r="E1121" s="57">
        <f t="shared" si="168"/>
        <v>0.18580009126300509</v>
      </c>
      <c r="F1121" s="57">
        <f t="shared" si="168"/>
        <v>0.18580009126300506</v>
      </c>
      <c r="G1121" s="57">
        <f t="shared" si="168"/>
        <v>0.18580009126300509</v>
      </c>
      <c r="H1121" s="57">
        <f t="shared" si="168"/>
        <v>0.18580009126300506</v>
      </c>
      <c r="I1121" s="57">
        <f t="shared" si="168"/>
        <v>0.18580009126300509</v>
      </c>
      <c r="J1121" s="57">
        <f t="shared" si="168"/>
        <v>0.18580009126300509</v>
      </c>
      <c r="K1121" s="57">
        <f t="shared" si="168"/>
        <v>0.18580009126300506</v>
      </c>
      <c r="L1121" s="57">
        <f t="shared" si="168"/>
        <v>0.18580009126300506</v>
      </c>
      <c r="M1121" s="57">
        <f t="shared" si="168"/>
        <v>0.17796604002166008</v>
      </c>
      <c r="N1121" s="57">
        <f t="shared" si="168"/>
        <v>0.19990317703318272</v>
      </c>
      <c r="O1121" s="57">
        <f t="shared" si="168"/>
        <v>0.20191302402648037</v>
      </c>
      <c r="P1121" s="57">
        <f t="shared" si="168"/>
        <v>0.19077819608006452</v>
      </c>
      <c r="Q1121" s="57">
        <f t="shared" si="168"/>
        <v>0.17451833932752375</v>
      </c>
      <c r="R1121" s="57">
        <f t="shared" si="168"/>
        <v>0.18695953539467791</v>
      </c>
      <c r="S1121" s="57">
        <f t="shared" si="168"/>
        <v>0.18292109236362494</v>
      </c>
      <c r="T1121" s="57">
        <f t="shared" si="168"/>
        <v>0.17955990653528064</v>
      </c>
      <c r="U1121" s="57">
        <f t="shared" si="168"/>
        <v>0.17775382264583894</v>
      </c>
      <c r="V1121" s="57">
        <f t="shared" si="168"/>
        <v>0.20246668266688894</v>
      </c>
      <c r="W1121" s="57">
        <f t="shared" si="168"/>
        <v>0.23066084482218732</v>
      </c>
      <c r="X1121" s="57">
        <f t="shared" si="168"/>
        <v>0.22666148848258058</v>
      </c>
      <c r="Y1121" s="57">
        <f t="shared" si="168"/>
        <v>0.1827524964783786</v>
      </c>
      <c r="Z1121" s="57">
        <f t="shared" si="168"/>
        <v>0.22779673159558089</v>
      </c>
      <c r="AA1121" s="57">
        <f t="shared" si="168"/>
        <v>0.21626899986196535</v>
      </c>
      <c r="AB1121" s="57">
        <f t="shared" si="168"/>
        <v>0.18200973502817766</v>
      </c>
      <c r="AC1121" s="57">
        <f t="shared" si="168"/>
        <v>0.14595446424241512</v>
      </c>
      <c r="AD1121" s="57">
        <v>0</v>
      </c>
      <c r="AE1121" s="57">
        <v>0</v>
      </c>
      <c r="AF1121" s="57">
        <v>0</v>
      </c>
      <c r="AG1121" s="57">
        <v>0</v>
      </c>
      <c r="AH1121" s="57">
        <v>0</v>
      </c>
      <c r="AI1121" s="57">
        <v>0</v>
      </c>
      <c r="AJ1121" s="57">
        <v>0</v>
      </c>
      <c r="AK1121" s="57">
        <v>0</v>
      </c>
      <c r="AL1121" s="57">
        <v>0</v>
      </c>
      <c r="AM1121" s="57">
        <v>0</v>
      </c>
      <c r="AN1121" s="57">
        <v>0</v>
      </c>
      <c r="AO1121" s="57">
        <v>0</v>
      </c>
      <c r="AP1121" s="57">
        <v>0</v>
      </c>
      <c r="AQ1121" s="57">
        <v>0</v>
      </c>
      <c r="AR1121" s="57">
        <v>0</v>
      </c>
      <c r="AS1121" s="57">
        <v>0</v>
      </c>
      <c r="AT1121" s="57">
        <v>0</v>
      </c>
      <c r="AU1121" s="57">
        <v>0</v>
      </c>
      <c r="AV1121" s="57">
        <v>0</v>
      </c>
      <c r="AW1121" s="57">
        <v>0</v>
      </c>
      <c r="AX1121" s="57">
        <v>0</v>
      </c>
      <c r="AY1121" s="57">
        <v>0</v>
      </c>
      <c r="AZ1121" s="57">
        <v>0</v>
      </c>
      <c r="BA1121" s="57">
        <v>0</v>
      </c>
      <c r="BB1121" s="57">
        <v>0</v>
      </c>
      <c r="BC1121" s="57">
        <v>0</v>
      </c>
      <c r="BD1121" s="57">
        <v>0</v>
      </c>
      <c r="BE1121" s="57">
        <v>0</v>
      </c>
      <c r="BF1121" s="57">
        <v>0</v>
      </c>
      <c r="BG1121" s="57">
        <v>0</v>
      </c>
    </row>
    <row r="1123" spans="1:59" ht="12" customHeight="1" x14ac:dyDescent="0.25">
      <c r="A1123" t="s">
        <v>224</v>
      </c>
      <c r="B1123" t="s">
        <v>222</v>
      </c>
      <c r="C1123" t="s">
        <v>225</v>
      </c>
    </row>
    <row r="1124" spans="1:59" ht="12" customHeight="1" x14ac:dyDescent="0.25">
      <c r="A1124" s="20" t="s">
        <v>226</v>
      </c>
      <c r="D1124">
        <v>1995</v>
      </c>
      <c r="E1124">
        <v>1996</v>
      </c>
      <c r="F1124">
        <v>1997</v>
      </c>
      <c r="G1124">
        <v>1998</v>
      </c>
      <c r="H1124">
        <v>1999</v>
      </c>
      <c r="I1124">
        <v>2000</v>
      </c>
      <c r="J1124">
        <v>2001</v>
      </c>
      <c r="K1124">
        <v>2002</v>
      </c>
      <c r="L1124">
        <v>2003</v>
      </c>
      <c r="M1124">
        <v>2004</v>
      </c>
      <c r="N1124">
        <v>2005</v>
      </c>
      <c r="O1124">
        <v>2006</v>
      </c>
      <c r="P1124">
        <v>2007</v>
      </c>
      <c r="Q1124">
        <v>2008</v>
      </c>
      <c r="R1124">
        <v>2009</v>
      </c>
      <c r="S1124" s="58">
        <v>2010</v>
      </c>
      <c r="T1124" s="59">
        <v>2011</v>
      </c>
      <c r="U1124" s="59">
        <v>2012</v>
      </c>
      <c r="V1124" s="59">
        <v>2013</v>
      </c>
      <c r="W1124" s="59">
        <v>2014</v>
      </c>
      <c r="X1124" s="59">
        <v>2015</v>
      </c>
      <c r="Y1124" s="59">
        <v>2016</v>
      </c>
      <c r="Z1124" s="59">
        <v>2017</v>
      </c>
      <c r="AA1124" s="59">
        <v>2018</v>
      </c>
      <c r="AB1124" s="60">
        <v>2019</v>
      </c>
      <c r="AC1124" s="61">
        <v>2020</v>
      </c>
      <c r="AD1124">
        <v>2021</v>
      </c>
      <c r="AE1124">
        <v>2022</v>
      </c>
      <c r="AF1124">
        <v>2023</v>
      </c>
      <c r="AG1124">
        <v>2024</v>
      </c>
      <c r="AH1124">
        <v>2025</v>
      </c>
      <c r="AI1124">
        <v>2026</v>
      </c>
      <c r="AJ1124">
        <v>2027</v>
      </c>
      <c r="AK1124">
        <v>2028</v>
      </c>
      <c r="AL1124">
        <v>2029</v>
      </c>
      <c r="AM1124">
        <v>2030</v>
      </c>
      <c r="AN1124">
        <v>2031</v>
      </c>
      <c r="AO1124">
        <v>2032</v>
      </c>
      <c r="AP1124">
        <v>2033</v>
      </c>
      <c r="AQ1124">
        <v>2034</v>
      </c>
      <c r="AR1124">
        <v>2035</v>
      </c>
      <c r="AS1124">
        <v>2036</v>
      </c>
      <c r="AT1124">
        <v>2037</v>
      </c>
      <c r="AU1124">
        <v>2038</v>
      </c>
      <c r="AV1124">
        <v>2039</v>
      </c>
      <c r="AW1124">
        <v>2040</v>
      </c>
      <c r="AX1124">
        <v>2041</v>
      </c>
      <c r="AY1124">
        <v>2042</v>
      </c>
      <c r="AZ1124">
        <v>2043</v>
      </c>
      <c r="BA1124">
        <v>2044</v>
      </c>
      <c r="BB1124">
        <v>2045</v>
      </c>
      <c r="BC1124">
        <v>2046</v>
      </c>
      <c r="BD1124">
        <v>2047</v>
      </c>
      <c r="BE1124">
        <v>2048</v>
      </c>
      <c r="BF1124">
        <v>2049</v>
      </c>
      <c r="BG1124">
        <v>2050</v>
      </c>
    </row>
    <row r="1125" spans="1:59" ht="12" customHeight="1" x14ac:dyDescent="0.25">
      <c r="A1125" t="s">
        <v>103</v>
      </c>
      <c r="B1125" s="8" t="str">
        <f t="shared" ref="B1125:B1172" si="169">LEFT(A1125,3)</f>
        <v>USA</v>
      </c>
      <c r="C1125" s="8" t="str">
        <f t="shared" ref="C1125:C1172" si="170">RIGHT(A1125,2)</f>
        <v>NB</v>
      </c>
      <c r="D1125" s="56">
        <v>0.19161138240913961</v>
      </c>
      <c r="E1125" s="56">
        <v>0.19079748038764072</v>
      </c>
      <c r="F1125" s="56">
        <v>0.19156439087124774</v>
      </c>
      <c r="G1125" s="62">
        <v>0.19154969080931034</v>
      </c>
      <c r="H1125" s="56">
        <v>0.19153499074737296</v>
      </c>
      <c r="I1125" s="56">
        <v>0.1901162528709528</v>
      </c>
      <c r="J1125" s="56">
        <v>0.1796245496756734</v>
      </c>
      <c r="K1125" s="56">
        <v>0.17363743628022116</v>
      </c>
      <c r="L1125" s="56">
        <v>0.16767138746073751</v>
      </c>
      <c r="M1125" s="56">
        <v>0.16586143631778327</v>
      </c>
      <c r="N1125" s="56">
        <v>0.16194075635190486</v>
      </c>
      <c r="O1125" s="56">
        <v>0.15919011203688985</v>
      </c>
      <c r="P1125" s="56">
        <v>0.15796703799355855</v>
      </c>
      <c r="Q1125" s="56">
        <v>0.15586847153688951</v>
      </c>
      <c r="R1125" s="56">
        <v>0.15425614589340303</v>
      </c>
      <c r="S1125" s="63">
        <v>0.15144788551394409</v>
      </c>
      <c r="T1125" s="64">
        <v>0.14860707186346392</v>
      </c>
      <c r="U1125" s="64">
        <v>0.14519043180990773</v>
      </c>
      <c r="V1125" s="64">
        <v>0.14322896959777162</v>
      </c>
      <c r="W1125" s="64">
        <v>0.14414480811739636</v>
      </c>
      <c r="X1125" s="64">
        <v>0.14031707181286154</v>
      </c>
      <c r="Y1125" s="64">
        <v>0.14033229231270344</v>
      </c>
      <c r="Z1125" s="64">
        <v>0.13808691681486238</v>
      </c>
      <c r="AA1125" s="64">
        <v>0.1361228411597904</v>
      </c>
      <c r="AB1125" s="65">
        <v>0.13597030924182685</v>
      </c>
      <c r="AC1125" s="66">
        <v>0.13188649510725137</v>
      </c>
      <c r="AD1125" s="57">
        <v>0</v>
      </c>
      <c r="AE1125" s="57">
        <v>0</v>
      </c>
      <c r="AF1125" s="57">
        <v>0</v>
      </c>
      <c r="AG1125" s="57">
        <v>0</v>
      </c>
      <c r="AH1125" s="57">
        <v>0</v>
      </c>
      <c r="AI1125" s="57">
        <v>0</v>
      </c>
      <c r="AJ1125" s="57">
        <v>0</v>
      </c>
      <c r="AK1125" s="57">
        <v>0</v>
      </c>
      <c r="AL1125" s="57">
        <v>0</v>
      </c>
      <c r="AM1125" s="57">
        <v>0</v>
      </c>
      <c r="AN1125" s="57">
        <v>0</v>
      </c>
      <c r="AO1125" s="57">
        <v>0</v>
      </c>
      <c r="AP1125" s="57">
        <v>0</v>
      </c>
      <c r="AQ1125" s="57">
        <v>0</v>
      </c>
      <c r="AR1125" s="57">
        <v>0</v>
      </c>
      <c r="AS1125" s="57">
        <v>0</v>
      </c>
      <c r="AT1125" s="57">
        <v>0</v>
      </c>
      <c r="AU1125" s="57">
        <v>0</v>
      </c>
      <c r="AV1125" s="57">
        <v>0</v>
      </c>
      <c r="AW1125" s="57">
        <v>0</v>
      </c>
      <c r="AX1125" s="57">
        <v>0</v>
      </c>
      <c r="AY1125" s="57">
        <v>0</v>
      </c>
      <c r="AZ1125" s="57">
        <v>0</v>
      </c>
      <c r="BA1125" s="57">
        <v>0</v>
      </c>
      <c r="BB1125" s="57">
        <v>0</v>
      </c>
      <c r="BC1125" s="57">
        <v>0</v>
      </c>
      <c r="BD1125" s="57">
        <v>0</v>
      </c>
      <c r="BE1125" s="57">
        <v>0</v>
      </c>
      <c r="BF1125" s="57">
        <v>0</v>
      </c>
      <c r="BG1125" s="57">
        <v>0</v>
      </c>
    </row>
    <row r="1126" spans="1:59" ht="12" customHeight="1" x14ac:dyDescent="0.25">
      <c r="A1126" t="s">
        <v>104</v>
      </c>
      <c r="B1126" s="8" t="str">
        <f t="shared" si="169"/>
        <v>CAN</v>
      </c>
      <c r="C1126" s="8" t="str">
        <f t="shared" si="170"/>
        <v>NB</v>
      </c>
      <c r="D1126" s="57">
        <f t="shared" ref="D1126:R1126" si="171">D$1125*E1126/E$1125</f>
        <v>0.2329643607985058</v>
      </c>
      <c r="E1126" s="57">
        <f t="shared" si="171"/>
        <v>0.23197480494954148</v>
      </c>
      <c r="F1126" s="57">
        <f t="shared" si="171"/>
        <v>0.23290722769163982</v>
      </c>
      <c r="G1126" s="57">
        <f t="shared" si="171"/>
        <v>0.23288935510761122</v>
      </c>
      <c r="H1126" s="57">
        <f t="shared" si="171"/>
        <v>0.23287148252358264</v>
      </c>
      <c r="I1126" s="57">
        <f t="shared" si="171"/>
        <v>0.23114655700837958</v>
      </c>
      <c r="J1126" s="57">
        <f t="shared" si="171"/>
        <v>0.21839056674389246</v>
      </c>
      <c r="K1126" s="57">
        <f t="shared" si="171"/>
        <v>0.21111133297571538</v>
      </c>
      <c r="L1126" s="57">
        <f t="shared" si="171"/>
        <v>0.20385770987541363</v>
      </c>
      <c r="M1126" s="57">
        <f t="shared" si="171"/>
        <v>0.20165714065142817</v>
      </c>
      <c r="N1126" s="57">
        <f t="shared" si="171"/>
        <v>0.1968903116109901</v>
      </c>
      <c r="O1126" s="57">
        <f t="shared" si="171"/>
        <v>0.19354603171188034</v>
      </c>
      <c r="P1126" s="57">
        <f t="shared" si="171"/>
        <v>0.19205899759557968</v>
      </c>
      <c r="Q1126" s="57">
        <f t="shared" si="171"/>
        <v>0.18950752498980736</v>
      </c>
      <c r="R1126" s="57">
        <f t="shared" si="171"/>
        <v>0.18754723219189917</v>
      </c>
      <c r="S1126" s="67">
        <v>0.18413290170677443</v>
      </c>
      <c r="T1126" s="68">
        <v>0.16758345690187898</v>
      </c>
      <c r="U1126" s="68">
        <v>0.18742124992676057</v>
      </c>
      <c r="V1126" s="68">
        <v>0.1872379176080074</v>
      </c>
      <c r="W1126" s="68">
        <v>0.17335110609907581</v>
      </c>
      <c r="X1126" s="68">
        <v>0.16545222710010654</v>
      </c>
      <c r="Y1126" s="68">
        <v>0.17145285646592165</v>
      </c>
      <c r="Z1126" s="68">
        <v>0.16090160497085135</v>
      </c>
      <c r="AA1126" s="68">
        <v>0.16632790317677587</v>
      </c>
      <c r="AB1126" s="69">
        <v>0.17281738780030789</v>
      </c>
      <c r="AC1126" s="70">
        <v>0.16762688632292946</v>
      </c>
      <c r="AD1126" s="57">
        <v>0</v>
      </c>
      <c r="AE1126" s="57">
        <v>0</v>
      </c>
      <c r="AF1126" s="57">
        <v>0</v>
      </c>
      <c r="AG1126" s="57">
        <v>0</v>
      </c>
      <c r="AH1126" s="57">
        <v>0</v>
      </c>
      <c r="AI1126" s="57">
        <v>0</v>
      </c>
      <c r="AJ1126" s="57">
        <v>0</v>
      </c>
      <c r="AK1126" s="57">
        <v>0</v>
      </c>
      <c r="AL1126" s="57">
        <v>0</v>
      </c>
      <c r="AM1126" s="57">
        <v>0</v>
      </c>
      <c r="AN1126" s="57">
        <v>0</v>
      </c>
      <c r="AO1126" s="57">
        <v>0</v>
      </c>
      <c r="AP1126" s="57">
        <v>0</v>
      </c>
      <c r="AQ1126" s="57">
        <v>0</v>
      </c>
      <c r="AR1126" s="57">
        <v>0</v>
      </c>
      <c r="AS1126" s="57">
        <v>0</v>
      </c>
      <c r="AT1126" s="57">
        <v>0</v>
      </c>
      <c r="AU1126" s="57">
        <v>0</v>
      </c>
      <c r="AV1126" s="57">
        <v>0</v>
      </c>
      <c r="AW1126" s="57">
        <v>0</v>
      </c>
      <c r="AX1126" s="57">
        <v>0</v>
      </c>
      <c r="AY1126" s="57">
        <v>0</v>
      </c>
      <c r="AZ1126" s="57">
        <v>0</v>
      </c>
      <c r="BA1126" s="57">
        <v>0</v>
      </c>
      <c r="BB1126" s="57">
        <v>0</v>
      </c>
      <c r="BC1126" s="57">
        <v>0</v>
      </c>
      <c r="BD1126" s="57">
        <v>0</v>
      </c>
      <c r="BE1126" s="57">
        <v>0</v>
      </c>
      <c r="BF1126" s="57">
        <v>0</v>
      </c>
      <c r="BG1126" s="57">
        <v>0</v>
      </c>
    </row>
    <row r="1127" spans="1:59" ht="12" customHeight="1" x14ac:dyDescent="0.25">
      <c r="A1127" t="s">
        <v>105</v>
      </c>
      <c r="B1127" s="8" t="str">
        <f t="shared" si="169"/>
        <v>MXC</v>
      </c>
      <c r="C1127" s="8" t="str">
        <f t="shared" si="170"/>
        <v>NB</v>
      </c>
      <c r="D1127" s="57">
        <f t="shared" ref="D1127:R1127" si="172">D$1125*E1127/E$1125</f>
        <v>0.27597087391416558</v>
      </c>
      <c r="E1127" s="57">
        <f t="shared" si="172"/>
        <v>0.27479864056701531</v>
      </c>
      <c r="F1127" s="57">
        <f t="shared" si="172"/>
        <v>0.27590319371888938</v>
      </c>
      <c r="G1127" s="57">
        <f t="shared" si="172"/>
        <v>0.27588202175672066</v>
      </c>
      <c r="H1127" s="57">
        <f t="shared" si="172"/>
        <v>0.275860849794552</v>
      </c>
      <c r="I1127" s="57">
        <f t="shared" si="172"/>
        <v>0.27381749346212503</v>
      </c>
      <c r="J1127" s="57">
        <f t="shared" si="172"/>
        <v>0.25870667664505897</v>
      </c>
      <c r="K1127" s="57">
        <f t="shared" si="172"/>
        <v>0.25008365594977405</v>
      </c>
      <c r="L1127" s="57">
        <f t="shared" si="172"/>
        <v>0.24149097379370113</v>
      </c>
      <c r="M1127" s="57">
        <f t="shared" si="172"/>
        <v>0.23888416728574285</v>
      </c>
      <c r="N1127" s="57">
        <f t="shared" si="172"/>
        <v>0.23323735516572541</v>
      </c>
      <c r="O1127" s="57">
        <f t="shared" si="172"/>
        <v>0.2292757026485443</v>
      </c>
      <c r="P1127" s="57">
        <f t="shared" si="172"/>
        <v>0.22751415378669665</v>
      </c>
      <c r="Q1127" s="57">
        <f t="shared" si="172"/>
        <v>0.22449166518642508</v>
      </c>
      <c r="R1127" s="57">
        <f t="shared" si="172"/>
        <v>0.2221694914654658</v>
      </c>
      <c r="S1127" s="67">
        <v>0.21812485663556311</v>
      </c>
      <c r="T1127" s="68">
        <v>0.19653117311900273</v>
      </c>
      <c r="U1127" s="68">
        <v>0.1800679848811082</v>
      </c>
      <c r="V1127" s="68">
        <v>0.1636950251912096</v>
      </c>
      <c r="W1127" s="68">
        <v>0.17055196823290236</v>
      </c>
      <c r="X1127" s="68">
        <v>0.16669483398956678</v>
      </c>
      <c r="Y1127" s="68">
        <v>0.15358728692968271</v>
      </c>
      <c r="Z1127" s="68">
        <v>0.15598427135709592</v>
      </c>
      <c r="AA1127" s="68">
        <v>0.15270265263506816</v>
      </c>
      <c r="AB1127" s="69">
        <v>0.14456205666301092</v>
      </c>
      <c r="AC1127" s="70">
        <v>0.14022019281335443</v>
      </c>
      <c r="AD1127" s="57">
        <v>0</v>
      </c>
      <c r="AE1127" s="57">
        <v>0</v>
      </c>
      <c r="AF1127" s="57">
        <v>0</v>
      </c>
      <c r="AG1127" s="57">
        <v>0</v>
      </c>
      <c r="AH1127" s="57">
        <v>0</v>
      </c>
      <c r="AI1127" s="57">
        <v>0</v>
      </c>
      <c r="AJ1127" s="57">
        <v>0</v>
      </c>
      <c r="AK1127" s="57">
        <v>0</v>
      </c>
      <c r="AL1127" s="57">
        <v>0</v>
      </c>
      <c r="AM1127" s="57">
        <v>0</v>
      </c>
      <c r="AN1127" s="57">
        <v>0</v>
      </c>
      <c r="AO1127" s="57">
        <v>0</v>
      </c>
      <c r="AP1127" s="57">
        <v>0</v>
      </c>
      <c r="AQ1127" s="57">
        <v>0</v>
      </c>
      <c r="AR1127" s="57">
        <v>0</v>
      </c>
      <c r="AS1127" s="57">
        <v>0</v>
      </c>
      <c r="AT1127" s="57">
        <v>0</v>
      </c>
      <c r="AU1127" s="57">
        <v>0</v>
      </c>
      <c r="AV1127" s="57">
        <v>0</v>
      </c>
      <c r="AW1127" s="57">
        <v>0</v>
      </c>
      <c r="AX1127" s="57">
        <v>0</v>
      </c>
      <c r="AY1127" s="57">
        <v>0</v>
      </c>
      <c r="AZ1127" s="57">
        <v>0</v>
      </c>
      <c r="BA1127" s="57">
        <v>0</v>
      </c>
      <c r="BB1127" s="57">
        <v>0</v>
      </c>
      <c r="BC1127" s="57">
        <v>0</v>
      </c>
      <c r="BD1127" s="57">
        <v>0</v>
      </c>
      <c r="BE1127" s="57">
        <v>0</v>
      </c>
      <c r="BF1127" s="57">
        <v>0</v>
      </c>
      <c r="BG1127" s="57">
        <v>0</v>
      </c>
    </row>
    <row r="1128" spans="1:59" ht="12" customHeight="1" x14ac:dyDescent="0.25">
      <c r="A1128" t="s">
        <v>106</v>
      </c>
      <c r="B1128" s="8" t="str">
        <f t="shared" si="169"/>
        <v>EUR</v>
      </c>
      <c r="C1128" s="8" t="str">
        <f t="shared" si="170"/>
        <v>NB</v>
      </c>
      <c r="D1128" s="57">
        <f t="shared" ref="D1128:R1128" si="173">D$1125*E1128/E$1125</f>
        <v>0.25012393600641769</v>
      </c>
      <c r="E1128" s="57">
        <f t="shared" si="173"/>
        <v>0.24906149193560462</v>
      </c>
      <c r="F1128" s="57">
        <f t="shared" si="173"/>
        <v>0.25006259461704544</v>
      </c>
      <c r="G1128" s="57">
        <f t="shared" si="173"/>
        <v>0.25004340558294375</v>
      </c>
      <c r="H1128" s="57">
        <f t="shared" si="173"/>
        <v>0.25002421654884205</v>
      </c>
      <c r="I1128" s="57">
        <f t="shared" si="173"/>
        <v>0.24817223731175331</v>
      </c>
      <c r="J1128" s="57">
        <f t="shared" si="173"/>
        <v>0.23447667254091423</v>
      </c>
      <c r="K1128" s="57">
        <f t="shared" si="173"/>
        <v>0.22666126852389359</v>
      </c>
      <c r="L1128" s="57">
        <f t="shared" si="173"/>
        <v>0.21887336159282542</v>
      </c>
      <c r="M1128" s="57">
        <f t="shared" si="173"/>
        <v>0.21651070391475297</v>
      </c>
      <c r="N1128" s="57">
        <f t="shared" si="173"/>
        <v>0.21139276210692726</v>
      </c>
      <c r="O1128" s="57">
        <f t="shared" si="173"/>
        <v>0.20780215087091952</v>
      </c>
      <c r="P1128" s="57">
        <f t="shared" si="173"/>
        <v>0.20620558552130949</v>
      </c>
      <c r="Q1128" s="57">
        <f t="shared" si="173"/>
        <v>0.20346617779138509</v>
      </c>
      <c r="R1128" s="57">
        <f t="shared" si="173"/>
        <v>0.20136149470313403</v>
      </c>
      <c r="S1128" s="67">
        <v>0.19769567312922923</v>
      </c>
      <c r="T1128" s="68">
        <v>0.18855077681804991</v>
      </c>
      <c r="U1128" s="68">
        <v>0.17846763946454067</v>
      </c>
      <c r="V1128" s="68">
        <v>0.17321802230962202</v>
      </c>
      <c r="W1128" s="68">
        <v>0.17350940539834317</v>
      </c>
      <c r="X1128" s="68">
        <v>0.17078801490390652</v>
      </c>
      <c r="Y1128" s="68">
        <v>0.16815660454972559</v>
      </c>
      <c r="Z1128" s="68">
        <v>0.16578977024971317</v>
      </c>
      <c r="AA1128" s="68">
        <v>0.16124028037327376</v>
      </c>
      <c r="AB1128" s="69">
        <v>0.16541865821082655</v>
      </c>
      <c r="AC1128" s="70">
        <v>0.16045037463266373</v>
      </c>
      <c r="AD1128" s="57">
        <v>0</v>
      </c>
      <c r="AE1128" s="57">
        <v>0</v>
      </c>
      <c r="AF1128" s="57">
        <v>0</v>
      </c>
      <c r="AG1128" s="57">
        <v>0</v>
      </c>
      <c r="AH1128" s="57">
        <v>0</v>
      </c>
      <c r="AI1128" s="57">
        <v>0</v>
      </c>
      <c r="AJ1128" s="57">
        <v>0</v>
      </c>
      <c r="AK1128" s="57">
        <v>0</v>
      </c>
      <c r="AL1128" s="57">
        <v>0</v>
      </c>
      <c r="AM1128" s="57">
        <v>0</v>
      </c>
      <c r="AN1128" s="57">
        <v>0</v>
      </c>
      <c r="AO1128" s="57">
        <v>0</v>
      </c>
      <c r="AP1128" s="57">
        <v>0</v>
      </c>
      <c r="AQ1128" s="57">
        <v>0</v>
      </c>
      <c r="AR1128" s="57">
        <v>0</v>
      </c>
      <c r="AS1128" s="57">
        <v>0</v>
      </c>
      <c r="AT1128" s="57">
        <v>0</v>
      </c>
      <c r="AU1128" s="57">
        <v>0</v>
      </c>
      <c r="AV1128" s="57">
        <v>0</v>
      </c>
      <c r="AW1128" s="57">
        <v>0</v>
      </c>
      <c r="AX1128" s="57">
        <v>0</v>
      </c>
      <c r="AY1128" s="57">
        <v>0</v>
      </c>
      <c r="AZ1128" s="57">
        <v>0</v>
      </c>
      <c r="BA1128" s="57">
        <v>0</v>
      </c>
      <c r="BB1128" s="57">
        <v>0</v>
      </c>
      <c r="BC1128" s="57">
        <v>0</v>
      </c>
      <c r="BD1128" s="57">
        <v>0</v>
      </c>
      <c r="BE1128" s="57">
        <v>0</v>
      </c>
      <c r="BF1128" s="57">
        <v>0</v>
      </c>
      <c r="BG1128" s="57">
        <v>0</v>
      </c>
    </row>
    <row r="1129" spans="1:59" ht="12" customHeight="1" x14ac:dyDescent="0.25">
      <c r="A1129" t="s">
        <v>107</v>
      </c>
      <c r="B1129" s="8" t="str">
        <f t="shared" si="169"/>
        <v>JPN</v>
      </c>
      <c r="C1129" s="8" t="str">
        <f t="shared" si="170"/>
        <v>NB</v>
      </c>
      <c r="D1129" s="57">
        <f t="shared" ref="D1129:R1129" si="174">D$1125*E1129/E$1125</f>
        <v>0.21295012085988019</v>
      </c>
      <c r="E1129" s="57">
        <f t="shared" si="174"/>
        <v>0.2120455789080028</v>
      </c>
      <c r="F1129" s="57">
        <f t="shared" si="174"/>
        <v>0.21289789612485846</v>
      </c>
      <c r="G1129" s="57">
        <f t="shared" si="174"/>
        <v>0.21288155899536826</v>
      </c>
      <c r="H1129" s="57">
        <f t="shared" si="174"/>
        <v>0.21286522186587808</v>
      </c>
      <c r="I1129" s="57">
        <f t="shared" si="174"/>
        <v>0.21128848671343783</v>
      </c>
      <c r="J1129" s="57">
        <f t="shared" si="174"/>
        <v>0.19962837844967024</v>
      </c>
      <c r="K1129" s="57">
        <f t="shared" si="174"/>
        <v>0.19297451214416547</v>
      </c>
      <c r="L1129" s="57">
        <f t="shared" si="174"/>
        <v>0.18634405626418959</v>
      </c>
      <c r="M1129" s="57">
        <f t="shared" si="174"/>
        <v>0.18433254050872372</v>
      </c>
      <c r="N1129" s="57">
        <f t="shared" si="174"/>
        <v>0.1799752353106224</v>
      </c>
      <c r="O1129" s="57">
        <f t="shared" si="174"/>
        <v>0.17691826639802272</v>
      </c>
      <c r="P1129" s="57">
        <f t="shared" si="174"/>
        <v>0.17555898511695642</v>
      </c>
      <c r="Q1129" s="57">
        <f t="shared" si="174"/>
        <v>0.1732267124984857</v>
      </c>
      <c r="R1129" s="57">
        <f t="shared" si="174"/>
        <v>0.17143483074110241</v>
      </c>
      <c r="S1129" s="67">
        <v>0.16831382937003109</v>
      </c>
      <c r="T1129" s="68">
        <v>0.16164525168576621</v>
      </c>
      <c r="U1129" s="68">
        <v>0.15532291115817534</v>
      </c>
      <c r="V1129" s="68">
        <v>0.15337856585591933</v>
      </c>
      <c r="W1129" s="68">
        <v>0.14990435286750703</v>
      </c>
      <c r="X1129" s="68">
        <v>0.14409630163698967</v>
      </c>
      <c r="Y1129" s="68">
        <v>0.14407984497811016</v>
      </c>
      <c r="Z1129" s="68">
        <v>0.14530106326853379</v>
      </c>
      <c r="AA1129" s="68">
        <v>0.13990328938244501</v>
      </c>
      <c r="AB1129" s="69">
        <v>0.13414653180639174</v>
      </c>
      <c r="AC1129" s="70">
        <v>0.13011749410139622</v>
      </c>
      <c r="AD1129" s="57">
        <v>0</v>
      </c>
      <c r="AE1129" s="57">
        <v>0</v>
      </c>
      <c r="AF1129" s="57">
        <v>0</v>
      </c>
      <c r="AG1129" s="57">
        <v>0</v>
      </c>
      <c r="AH1129" s="57">
        <v>0</v>
      </c>
      <c r="AI1129" s="57">
        <v>0</v>
      </c>
      <c r="AJ1129" s="57">
        <v>0</v>
      </c>
      <c r="AK1129" s="57">
        <v>0</v>
      </c>
      <c r="AL1129" s="57">
        <v>0</v>
      </c>
      <c r="AM1129" s="57">
        <v>0</v>
      </c>
      <c r="AN1129" s="57">
        <v>0</v>
      </c>
      <c r="AO1129" s="57">
        <v>0</v>
      </c>
      <c r="AP1129" s="57">
        <v>0</v>
      </c>
      <c r="AQ1129" s="57">
        <v>0</v>
      </c>
      <c r="AR1129" s="57">
        <v>0</v>
      </c>
      <c r="AS1129" s="57">
        <v>0</v>
      </c>
      <c r="AT1129" s="57">
        <v>0</v>
      </c>
      <c r="AU1129" s="57">
        <v>0</v>
      </c>
      <c r="AV1129" s="57">
        <v>0</v>
      </c>
      <c r="AW1129" s="57">
        <v>0</v>
      </c>
      <c r="AX1129" s="57">
        <v>0</v>
      </c>
      <c r="AY1129" s="57">
        <v>0</v>
      </c>
      <c r="AZ1129" s="57">
        <v>0</v>
      </c>
      <c r="BA1129" s="57">
        <v>0</v>
      </c>
      <c r="BB1129" s="57">
        <v>0</v>
      </c>
      <c r="BC1129" s="57">
        <v>0</v>
      </c>
      <c r="BD1129" s="57">
        <v>0</v>
      </c>
      <c r="BE1129" s="57">
        <v>0</v>
      </c>
      <c r="BF1129" s="57">
        <v>0</v>
      </c>
      <c r="BG1129" s="57">
        <v>0</v>
      </c>
    </row>
    <row r="1130" spans="1:59" ht="12" customHeight="1" x14ac:dyDescent="0.25">
      <c r="A1130" t="s">
        <v>108</v>
      </c>
      <c r="B1130" s="8" t="str">
        <f t="shared" si="169"/>
        <v>ANZ</v>
      </c>
      <c r="C1130" s="8" t="str">
        <f t="shared" si="170"/>
        <v>NB</v>
      </c>
      <c r="D1130" s="57">
        <f t="shared" ref="D1130:R1130" si="175">D$1125*E1130/E$1125</f>
        <v>0.22597804036512847</v>
      </c>
      <c r="E1130" s="57">
        <f t="shared" si="175"/>
        <v>0.22501816010355397</v>
      </c>
      <c r="F1130" s="57">
        <f t="shared" si="175"/>
        <v>0.22592262061128587</v>
      </c>
      <c r="G1130" s="57">
        <f t="shared" si="175"/>
        <v>0.2259052840045139</v>
      </c>
      <c r="H1130" s="57">
        <f t="shared" si="175"/>
        <v>0.22588794739774196</v>
      </c>
      <c r="I1130" s="57">
        <f t="shared" si="175"/>
        <v>0.22421475032002014</v>
      </c>
      <c r="J1130" s="57">
        <f t="shared" si="175"/>
        <v>0.21184129683123248</v>
      </c>
      <c r="K1130" s="57">
        <f t="shared" si="175"/>
        <v>0.20478035851150783</v>
      </c>
      <c r="L1130" s="57">
        <f t="shared" si="175"/>
        <v>0.19774426282659252</v>
      </c>
      <c r="M1130" s="57">
        <f t="shared" si="175"/>
        <v>0.19560968602171316</v>
      </c>
      <c r="N1130" s="57">
        <f t="shared" si="175"/>
        <v>0.19098580843965904</v>
      </c>
      <c r="O1130" s="57">
        <f t="shared" si="175"/>
        <v>0.18774181946450866</v>
      </c>
      <c r="P1130" s="57">
        <f t="shared" si="175"/>
        <v>0.18629937970932073</v>
      </c>
      <c r="Q1130" s="57">
        <f t="shared" si="175"/>
        <v>0.18382442269219815</v>
      </c>
      <c r="R1130" s="57">
        <f t="shared" si="175"/>
        <v>0.18192291671293676</v>
      </c>
      <c r="S1130" s="67">
        <v>0.17861097788442751</v>
      </c>
      <c r="T1130" s="68">
        <v>0.19511601539277393</v>
      </c>
      <c r="U1130" s="68">
        <v>0.17999221719600264</v>
      </c>
      <c r="V1130" s="68">
        <v>0.17706018956667119</v>
      </c>
      <c r="W1130" s="68">
        <v>0.17944104911129177</v>
      </c>
      <c r="X1130" s="68">
        <v>0.16692012455363175</v>
      </c>
      <c r="Y1130" s="68">
        <v>0.17043538461457247</v>
      </c>
      <c r="Z1130" s="68">
        <v>0.17346155341755831</v>
      </c>
      <c r="AA1130" s="68">
        <v>0.17333105048169345</v>
      </c>
      <c r="AB1130" s="69">
        <v>0.16953227957046613</v>
      </c>
      <c r="AC1130" s="70">
        <v>0.16444044501160424</v>
      </c>
      <c r="AD1130" s="57">
        <v>0</v>
      </c>
      <c r="AE1130" s="57">
        <v>0</v>
      </c>
      <c r="AF1130" s="57">
        <v>0</v>
      </c>
      <c r="AG1130" s="57">
        <v>0</v>
      </c>
      <c r="AH1130" s="57">
        <v>0</v>
      </c>
      <c r="AI1130" s="57">
        <v>0</v>
      </c>
      <c r="AJ1130" s="57">
        <v>0</v>
      </c>
      <c r="AK1130" s="57">
        <v>0</v>
      </c>
      <c r="AL1130" s="57">
        <v>0</v>
      </c>
      <c r="AM1130" s="57">
        <v>0</v>
      </c>
      <c r="AN1130" s="57">
        <v>0</v>
      </c>
      <c r="AO1130" s="57">
        <v>0</v>
      </c>
      <c r="AP1130" s="57">
        <v>0</v>
      </c>
      <c r="AQ1130" s="57">
        <v>0</v>
      </c>
      <c r="AR1130" s="57">
        <v>0</v>
      </c>
      <c r="AS1130" s="57">
        <v>0</v>
      </c>
      <c r="AT1130" s="57">
        <v>0</v>
      </c>
      <c r="AU1130" s="57">
        <v>0</v>
      </c>
      <c r="AV1130" s="57">
        <v>0</v>
      </c>
      <c r="AW1130" s="57">
        <v>0</v>
      </c>
      <c r="AX1130" s="57">
        <v>0</v>
      </c>
      <c r="AY1130" s="57">
        <v>0</v>
      </c>
      <c r="AZ1130" s="57">
        <v>0</v>
      </c>
      <c r="BA1130" s="57">
        <v>0</v>
      </c>
      <c r="BB1130" s="57">
        <v>0</v>
      </c>
      <c r="BC1130" s="57">
        <v>0</v>
      </c>
      <c r="BD1130" s="57">
        <v>0</v>
      </c>
      <c r="BE1130" s="57">
        <v>0</v>
      </c>
      <c r="BF1130" s="57">
        <v>0</v>
      </c>
      <c r="BG1130" s="57">
        <v>0</v>
      </c>
    </row>
    <row r="1131" spans="1:59" ht="12" customHeight="1" x14ac:dyDescent="0.25">
      <c r="A1131" t="s">
        <v>109</v>
      </c>
      <c r="B1131" s="8" t="str">
        <f t="shared" si="169"/>
        <v>SKO</v>
      </c>
      <c r="C1131" s="8" t="str">
        <f t="shared" si="170"/>
        <v>NB</v>
      </c>
      <c r="D1131" s="57">
        <f t="shared" ref="D1131:R1131" si="176">D$1125*E1131/E$1125</f>
        <v>0.31719582987582901</v>
      </c>
      <c r="E1131" s="57">
        <f t="shared" si="176"/>
        <v>0.31584848649830616</v>
      </c>
      <c r="F1131" s="57">
        <f t="shared" si="176"/>
        <v>0.31711803950830836</v>
      </c>
      <c r="G1131" s="57">
        <f t="shared" si="176"/>
        <v>0.31709370484568633</v>
      </c>
      <c r="H1131" s="57">
        <f t="shared" si="176"/>
        <v>0.31706937018306436</v>
      </c>
      <c r="I1131" s="57">
        <f t="shared" si="176"/>
        <v>0.31472077412144595</v>
      </c>
      <c r="J1131" s="57">
        <f t="shared" si="176"/>
        <v>0.29735268011786758</v>
      </c>
      <c r="K1131" s="57">
        <f t="shared" si="176"/>
        <v>0.28744153925476307</v>
      </c>
      <c r="L1131" s="57">
        <f t="shared" si="176"/>
        <v>0.27756526894877964</v>
      </c>
      <c r="M1131" s="57">
        <f t="shared" si="176"/>
        <v>0.2745690536529774</v>
      </c>
      <c r="N1131" s="57">
        <f t="shared" si="176"/>
        <v>0.26807871200511596</v>
      </c>
      <c r="O1131" s="57">
        <f t="shared" si="176"/>
        <v>0.26352526170782925</v>
      </c>
      <c r="P1131" s="57">
        <f t="shared" si="176"/>
        <v>0.26150056995258858</v>
      </c>
      <c r="Q1131" s="57">
        <f t="shared" si="176"/>
        <v>0.25802657733062961</v>
      </c>
      <c r="R1131" s="57">
        <f t="shared" si="176"/>
        <v>0.25535751370776116</v>
      </c>
      <c r="S1131" s="67">
        <v>0.25070868507153815</v>
      </c>
      <c r="T1131" s="68">
        <v>0.23310036701204667</v>
      </c>
      <c r="U1131" s="68">
        <v>0.21482870812848892</v>
      </c>
      <c r="V1131" s="68">
        <v>0.2058817698010629</v>
      </c>
      <c r="W1131" s="68">
        <v>0.20977899115979989</v>
      </c>
      <c r="X1131" s="68">
        <v>0.21421080596133102</v>
      </c>
      <c r="Y1131" s="68">
        <v>0.20193254983021147</v>
      </c>
      <c r="Z1131" s="68">
        <v>0.19460251975029291</v>
      </c>
      <c r="AA1131" s="68">
        <v>0.17960262871636043</v>
      </c>
      <c r="AB1131" s="69">
        <v>0.19198524198826072</v>
      </c>
      <c r="AC1131" s="70">
        <v>0.18621904163736552</v>
      </c>
      <c r="AD1131" s="57">
        <v>0</v>
      </c>
      <c r="AE1131" s="57">
        <v>0</v>
      </c>
      <c r="AF1131" s="57">
        <v>0</v>
      </c>
      <c r="AG1131" s="57">
        <v>0</v>
      </c>
      <c r="AH1131" s="57">
        <v>0</v>
      </c>
      <c r="AI1131" s="57">
        <v>0</v>
      </c>
      <c r="AJ1131" s="57">
        <v>0</v>
      </c>
      <c r="AK1131" s="57">
        <v>0</v>
      </c>
      <c r="AL1131" s="57">
        <v>0</v>
      </c>
      <c r="AM1131" s="57">
        <v>0</v>
      </c>
      <c r="AN1131" s="57">
        <v>0</v>
      </c>
      <c r="AO1131" s="57">
        <v>0</v>
      </c>
      <c r="AP1131" s="57">
        <v>0</v>
      </c>
      <c r="AQ1131" s="57">
        <v>0</v>
      </c>
      <c r="AR1131" s="57">
        <v>0</v>
      </c>
      <c r="AS1131" s="57">
        <v>0</v>
      </c>
      <c r="AT1131" s="57">
        <v>0</v>
      </c>
      <c r="AU1131" s="57">
        <v>0</v>
      </c>
      <c r="AV1131" s="57">
        <v>0</v>
      </c>
      <c r="AW1131" s="57">
        <v>0</v>
      </c>
      <c r="AX1131" s="57">
        <v>0</v>
      </c>
      <c r="AY1131" s="57">
        <v>0</v>
      </c>
      <c r="AZ1131" s="57">
        <v>0</v>
      </c>
      <c r="BA1131" s="57">
        <v>0</v>
      </c>
      <c r="BB1131" s="57">
        <v>0</v>
      </c>
      <c r="BC1131" s="57">
        <v>0</v>
      </c>
      <c r="BD1131" s="57">
        <v>0</v>
      </c>
      <c r="BE1131" s="57">
        <v>0</v>
      </c>
      <c r="BF1131" s="57">
        <v>0</v>
      </c>
      <c r="BG1131" s="57">
        <v>0</v>
      </c>
    </row>
    <row r="1132" spans="1:59" ht="12" customHeight="1" x14ac:dyDescent="0.25">
      <c r="A1132" t="s">
        <v>110</v>
      </c>
      <c r="B1132" s="8" t="str">
        <f t="shared" si="169"/>
        <v>RUS</v>
      </c>
      <c r="C1132" s="8" t="str">
        <f t="shared" si="170"/>
        <v>NB</v>
      </c>
      <c r="D1132" s="57">
        <f t="shared" ref="D1132:R1132" si="177">D$1125*E1132/E$1125</f>
        <v>0.5282272337917705</v>
      </c>
      <c r="E1132" s="57">
        <f t="shared" si="177"/>
        <v>0.52598349853978066</v>
      </c>
      <c r="F1132" s="57">
        <f t="shared" si="177"/>
        <v>0.52809768924300649</v>
      </c>
      <c r="G1132" s="57">
        <f t="shared" si="177"/>
        <v>0.5280571646512201</v>
      </c>
      <c r="H1132" s="57">
        <f t="shared" si="177"/>
        <v>0.52801664005943383</v>
      </c>
      <c r="I1132" s="57">
        <f t="shared" si="177"/>
        <v>0.52410551549827999</v>
      </c>
      <c r="J1132" s="57">
        <f t="shared" si="177"/>
        <v>0.49518237279701238</v>
      </c>
      <c r="K1132" s="57">
        <f t="shared" si="177"/>
        <v>0.47867731809976832</v>
      </c>
      <c r="L1132" s="57">
        <f t="shared" si="177"/>
        <v>0.46223033345324355</v>
      </c>
      <c r="M1132" s="57">
        <f t="shared" si="177"/>
        <v>0.45724072650233955</v>
      </c>
      <c r="N1132" s="57">
        <f t="shared" si="177"/>
        <v>0.44643233972009383</v>
      </c>
      <c r="O1132" s="57">
        <f t="shared" si="177"/>
        <v>0.43884946432199778</v>
      </c>
      <c r="P1132" s="57">
        <f t="shared" si="177"/>
        <v>0.43547773864209061</v>
      </c>
      <c r="Q1132" s="57">
        <f t="shared" si="177"/>
        <v>0.4296924875761205</v>
      </c>
      <c r="R1132" s="57">
        <f t="shared" si="177"/>
        <v>0.42524768735641405</v>
      </c>
      <c r="S1132" s="67">
        <v>0.41750597810429252</v>
      </c>
      <c r="T1132" s="68">
        <v>0.37680501585934872</v>
      </c>
      <c r="U1132" s="68">
        <v>0.36676306096329941</v>
      </c>
      <c r="V1132" s="68">
        <v>0.32314145970099462</v>
      </c>
      <c r="W1132" s="68">
        <v>0.29046904015655162</v>
      </c>
      <c r="X1132" s="68">
        <v>0.25246786427780665</v>
      </c>
      <c r="Y1132" s="68">
        <v>0.25314229068814426</v>
      </c>
      <c r="Z1132" s="68">
        <v>0.23829918108558359</v>
      </c>
      <c r="AA1132" s="68">
        <v>0.22632698280243527</v>
      </c>
      <c r="AB1132" s="69">
        <v>0.23231031343545872</v>
      </c>
      <c r="AC1132" s="70">
        <v>0.22533296560926472</v>
      </c>
      <c r="AD1132" s="57">
        <v>0</v>
      </c>
      <c r="AE1132" s="57">
        <v>0</v>
      </c>
      <c r="AF1132" s="57">
        <v>0</v>
      </c>
      <c r="AG1132" s="57">
        <v>0</v>
      </c>
      <c r="AH1132" s="57">
        <v>0</v>
      </c>
      <c r="AI1132" s="57">
        <v>0</v>
      </c>
      <c r="AJ1132" s="57">
        <v>0</v>
      </c>
      <c r="AK1132" s="57">
        <v>0</v>
      </c>
      <c r="AL1132" s="57">
        <v>0</v>
      </c>
      <c r="AM1132" s="57">
        <v>0</v>
      </c>
      <c r="AN1132" s="57">
        <v>0</v>
      </c>
      <c r="AO1132" s="57">
        <v>0</v>
      </c>
      <c r="AP1132" s="57">
        <v>0</v>
      </c>
      <c r="AQ1132" s="57">
        <v>0</v>
      </c>
      <c r="AR1132" s="57">
        <v>0</v>
      </c>
      <c r="AS1132" s="57">
        <v>0</v>
      </c>
      <c r="AT1132" s="57">
        <v>0</v>
      </c>
      <c r="AU1132" s="57">
        <v>0</v>
      </c>
      <c r="AV1132" s="57">
        <v>0</v>
      </c>
      <c r="AW1132" s="57">
        <v>0</v>
      </c>
      <c r="AX1132" s="57">
        <v>0</v>
      </c>
      <c r="AY1132" s="57">
        <v>0</v>
      </c>
      <c r="AZ1132" s="57">
        <v>0</v>
      </c>
      <c r="BA1132" s="57">
        <v>0</v>
      </c>
      <c r="BB1132" s="57">
        <v>0</v>
      </c>
      <c r="BC1132" s="57">
        <v>0</v>
      </c>
      <c r="BD1132" s="57">
        <v>0</v>
      </c>
      <c r="BE1132" s="57">
        <v>0</v>
      </c>
      <c r="BF1132" s="57">
        <v>0</v>
      </c>
      <c r="BG1132" s="57">
        <v>0</v>
      </c>
    </row>
    <row r="1133" spans="1:59" ht="12" customHeight="1" x14ac:dyDescent="0.25">
      <c r="A1133" t="s">
        <v>111</v>
      </c>
      <c r="B1133" s="8" t="str">
        <f t="shared" si="169"/>
        <v>URA</v>
      </c>
      <c r="C1133" s="8" t="str">
        <f t="shared" si="170"/>
        <v>NB</v>
      </c>
      <c r="D1133" s="57">
        <f t="shared" ref="D1133:R1133" si="178">D$1125*E1133/E$1125</f>
        <v>0.36285966715984025</v>
      </c>
      <c r="E1133" s="57">
        <f t="shared" si="178"/>
        <v>0.36131835884658359</v>
      </c>
      <c r="F1133" s="57">
        <f t="shared" si="178"/>
        <v>0.36277067801115614</v>
      </c>
      <c r="G1133" s="57">
        <f t="shared" si="178"/>
        <v>0.36274284010552249</v>
      </c>
      <c r="H1133" s="57">
        <f t="shared" si="178"/>
        <v>0.36271500219988889</v>
      </c>
      <c r="I1133" s="57">
        <f t="shared" si="178"/>
        <v>0.36002829983830559</v>
      </c>
      <c r="J1133" s="57">
        <f t="shared" si="178"/>
        <v>0.34015987719288071</v>
      </c>
      <c r="K1133" s="57">
        <f t="shared" si="178"/>
        <v>0.32882191831691365</v>
      </c>
      <c r="L1133" s="57">
        <f t="shared" si="178"/>
        <v>0.31752384999926692</v>
      </c>
      <c r="M1133" s="57">
        <f t="shared" si="178"/>
        <v>0.31409629647373782</v>
      </c>
      <c r="N1133" s="57">
        <f t="shared" si="178"/>
        <v>0.30667159857963699</v>
      </c>
      <c r="O1133" s="57">
        <f t="shared" si="178"/>
        <v>0.30146262890324138</v>
      </c>
      <c r="P1133" s="57">
        <f t="shared" si="178"/>
        <v>0.29914646044448356</v>
      </c>
      <c r="Q1133" s="57">
        <f t="shared" si="178"/>
        <v>0.29517234827846534</v>
      </c>
      <c r="R1133" s="57">
        <f t="shared" si="178"/>
        <v>0.29211904351654072</v>
      </c>
      <c r="S1133" s="67">
        <v>0.28680096473762556</v>
      </c>
      <c r="T1133" s="68">
        <v>0.24751979463719609</v>
      </c>
      <c r="U1133" s="68">
        <v>0.21874948547609196</v>
      </c>
      <c r="V1133" s="68">
        <v>0.16051370356254874</v>
      </c>
      <c r="W1133" s="68">
        <v>0.1560925509539425</v>
      </c>
      <c r="X1133" s="68">
        <v>0.14175634736263767</v>
      </c>
      <c r="Y1133" s="68">
        <v>0.13645928649618941</v>
      </c>
      <c r="Z1133" s="68">
        <v>0.13691498895288631</v>
      </c>
      <c r="AA1133" s="68">
        <v>0.12361047267554089</v>
      </c>
      <c r="AB1133" s="69">
        <v>0.13456826648690881</v>
      </c>
      <c r="AC1133" s="70">
        <v>0.13052656214859507</v>
      </c>
      <c r="AD1133" s="57">
        <v>0</v>
      </c>
      <c r="AE1133" s="57">
        <v>0</v>
      </c>
      <c r="AF1133" s="57">
        <v>0</v>
      </c>
      <c r="AG1133" s="57">
        <v>0</v>
      </c>
      <c r="AH1133" s="57">
        <v>0</v>
      </c>
      <c r="AI1133" s="57">
        <v>0</v>
      </c>
      <c r="AJ1133" s="57">
        <v>0</v>
      </c>
      <c r="AK1133" s="57">
        <v>0</v>
      </c>
      <c r="AL1133" s="57">
        <v>0</v>
      </c>
      <c r="AM1133" s="57">
        <v>0</v>
      </c>
      <c r="AN1133" s="57">
        <v>0</v>
      </c>
      <c r="AO1133" s="57">
        <v>0</v>
      </c>
      <c r="AP1133" s="57">
        <v>0</v>
      </c>
      <c r="AQ1133" s="57">
        <v>0</v>
      </c>
      <c r="AR1133" s="57">
        <v>0</v>
      </c>
      <c r="AS1133" s="57">
        <v>0</v>
      </c>
      <c r="AT1133" s="57">
        <v>0</v>
      </c>
      <c r="AU1133" s="57">
        <v>0</v>
      </c>
      <c r="AV1133" s="57">
        <v>0</v>
      </c>
      <c r="AW1133" s="57">
        <v>0</v>
      </c>
      <c r="AX1133" s="57">
        <v>0</v>
      </c>
      <c r="AY1133" s="57">
        <v>0</v>
      </c>
      <c r="AZ1133" s="57">
        <v>0</v>
      </c>
      <c r="BA1133" s="57">
        <v>0</v>
      </c>
      <c r="BB1133" s="57">
        <v>0</v>
      </c>
      <c r="BC1133" s="57">
        <v>0</v>
      </c>
      <c r="BD1133" s="57">
        <v>0</v>
      </c>
      <c r="BE1133" s="57">
        <v>0</v>
      </c>
      <c r="BF1133" s="57">
        <v>0</v>
      </c>
      <c r="BG1133" s="57">
        <v>0</v>
      </c>
    </row>
    <row r="1134" spans="1:59" ht="12" customHeight="1" x14ac:dyDescent="0.25">
      <c r="A1134" t="s">
        <v>112</v>
      </c>
      <c r="B1134" s="8" t="str">
        <f t="shared" si="169"/>
        <v>CHI</v>
      </c>
      <c r="C1134" s="8" t="str">
        <f t="shared" si="170"/>
        <v>NB</v>
      </c>
      <c r="D1134" s="57">
        <f t="shared" ref="D1134:R1134" si="179">D$1125*E1134/E$1125</f>
        <v>0.16394391092108174</v>
      </c>
      <c r="E1134" s="57">
        <f t="shared" si="179"/>
        <v>0.16324753120275068</v>
      </c>
      <c r="F1134" s="57">
        <f t="shared" si="179"/>
        <v>0.16390370466399343</v>
      </c>
      <c r="G1134" s="57">
        <f t="shared" si="179"/>
        <v>0.16389112719800733</v>
      </c>
      <c r="H1134" s="57">
        <f t="shared" si="179"/>
        <v>0.16387854973202126</v>
      </c>
      <c r="I1134" s="57">
        <f t="shared" si="179"/>
        <v>0.16266466863003357</v>
      </c>
      <c r="J1134" s="57">
        <f t="shared" si="179"/>
        <v>0.15368790100573573</v>
      </c>
      <c r="K1134" s="57">
        <f t="shared" si="179"/>
        <v>0.14856528891016316</v>
      </c>
      <c r="L1134" s="57">
        <f t="shared" si="179"/>
        <v>0.14346069979904363</v>
      </c>
      <c r="M1134" s="57">
        <f t="shared" si="179"/>
        <v>0.14191209415139791</v>
      </c>
      <c r="N1134" s="57">
        <f t="shared" si="179"/>
        <v>0.13855753557040737</v>
      </c>
      <c r="O1134" s="57">
        <f t="shared" si="179"/>
        <v>0.13620406689393019</v>
      </c>
      <c r="P1134" s="57">
        <f t="shared" si="179"/>
        <v>0.13515759700530092</v>
      </c>
      <c r="Q1134" s="57">
        <f t="shared" si="179"/>
        <v>0.13336205026946302</v>
      </c>
      <c r="R1134" s="57">
        <f t="shared" si="179"/>
        <v>0.13198253424933898</v>
      </c>
      <c r="S1134" s="67">
        <v>0.12957976890364489</v>
      </c>
      <c r="T1134" s="68">
        <v>0.11892785863264267</v>
      </c>
      <c r="U1134" s="68">
        <v>0.11510283234908368</v>
      </c>
      <c r="V1134" s="68">
        <v>0.11711319160090576</v>
      </c>
      <c r="W1134" s="68">
        <v>0.12040729278879685</v>
      </c>
      <c r="X1134" s="68">
        <v>0.12066085655776315</v>
      </c>
      <c r="Y1134" s="68">
        <v>0.12089574371832459</v>
      </c>
      <c r="Z1134" s="68">
        <v>0.12282296990407772</v>
      </c>
      <c r="AA1134" s="68">
        <v>0.11836887330158934</v>
      </c>
      <c r="AB1134" s="69">
        <v>0.12265704296851708</v>
      </c>
      <c r="AC1134" s="70">
        <v>0.11897308748902204</v>
      </c>
      <c r="AD1134" s="57">
        <v>0</v>
      </c>
      <c r="AE1134" s="57">
        <v>0</v>
      </c>
      <c r="AF1134" s="57">
        <v>0</v>
      </c>
      <c r="AG1134" s="57">
        <v>0</v>
      </c>
      <c r="AH1134" s="57">
        <v>0</v>
      </c>
      <c r="AI1134" s="57">
        <v>0</v>
      </c>
      <c r="AJ1134" s="57">
        <v>0</v>
      </c>
      <c r="AK1134" s="57">
        <v>0</v>
      </c>
      <c r="AL1134" s="57">
        <v>0</v>
      </c>
      <c r="AM1134" s="57">
        <v>0</v>
      </c>
      <c r="AN1134" s="57">
        <v>0</v>
      </c>
      <c r="AO1134" s="57">
        <v>0</v>
      </c>
      <c r="AP1134" s="57">
        <v>0</v>
      </c>
      <c r="AQ1134" s="57">
        <v>0</v>
      </c>
      <c r="AR1134" s="57">
        <v>0</v>
      </c>
      <c r="AS1134" s="57">
        <v>0</v>
      </c>
      <c r="AT1134" s="57">
        <v>0</v>
      </c>
      <c r="AU1134" s="57">
        <v>0</v>
      </c>
      <c r="AV1134" s="57">
        <v>0</v>
      </c>
      <c r="AW1134" s="57">
        <v>0</v>
      </c>
      <c r="AX1134" s="57">
        <v>0</v>
      </c>
      <c r="AY1134" s="57">
        <v>0</v>
      </c>
      <c r="AZ1134" s="57">
        <v>0</v>
      </c>
      <c r="BA1134" s="57">
        <v>0</v>
      </c>
      <c r="BB1134" s="57">
        <v>0</v>
      </c>
      <c r="BC1134" s="57">
        <v>0</v>
      </c>
      <c r="BD1134" s="57">
        <v>0</v>
      </c>
      <c r="BE1134" s="57">
        <v>0</v>
      </c>
      <c r="BF1134" s="57">
        <v>0</v>
      </c>
      <c r="BG1134" s="57">
        <v>0</v>
      </c>
    </row>
    <row r="1135" spans="1:59" ht="12" customHeight="1" x14ac:dyDescent="0.25">
      <c r="A1135" t="s">
        <v>113</v>
      </c>
      <c r="B1135" s="8" t="str">
        <f t="shared" si="169"/>
        <v>IND</v>
      </c>
      <c r="C1135" s="8" t="str">
        <f t="shared" si="170"/>
        <v>NB</v>
      </c>
      <c r="D1135" s="57">
        <f t="shared" ref="D1135:R1135" si="180">D$1125*E1135/E$1125</f>
        <v>0.23799306276268425</v>
      </c>
      <c r="E1135" s="57">
        <f t="shared" si="180"/>
        <v>0.23698214664460282</v>
      </c>
      <c r="F1135" s="57">
        <f t="shared" si="180"/>
        <v>0.23793469639693809</v>
      </c>
      <c r="G1135" s="57">
        <f t="shared" si="180"/>
        <v>0.23791643802042989</v>
      </c>
      <c r="H1135" s="57">
        <f t="shared" si="180"/>
        <v>0.23789817964392171</v>
      </c>
      <c r="I1135" s="57">
        <f t="shared" si="180"/>
        <v>0.23613602038061818</v>
      </c>
      <c r="J1135" s="57">
        <f t="shared" si="180"/>
        <v>0.22310468296398211</v>
      </c>
      <c r="K1135" s="57">
        <f t="shared" si="180"/>
        <v>0.21566832174067721</v>
      </c>
      <c r="L1135" s="57">
        <f t="shared" si="180"/>
        <v>0.20825812400978874</v>
      </c>
      <c r="M1135" s="57">
        <f t="shared" si="180"/>
        <v>0.20601005392884372</v>
      </c>
      <c r="N1135" s="57">
        <f t="shared" si="180"/>
        <v>0.20114032948210234</v>
      </c>
      <c r="O1135" s="57">
        <f t="shared" si="180"/>
        <v>0.19772386091499303</v>
      </c>
      <c r="P1135" s="57">
        <f t="shared" si="180"/>
        <v>0.19620472810618933</v>
      </c>
      <c r="Q1135" s="57">
        <f t="shared" si="180"/>
        <v>0.1935981801435675</v>
      </c>
      <c r="R1135" s="57">
        <f t="shared" si="180"/>
        <v>0.19159557302681066</v>
      </c>
      <c r="S1135" s="67">
        <v>0.18810754178180122</v>
      </c>
      <c r="T1135" s="68">
        <v>0.18181711034372858</v>
      </c>
      <c r="U1135" s="68">
        <v>0.17823028571639965</v>
      </c>
      <c r="V1135" s="68">
        <v>0.17332864082288094</v>
      </c>
      <c r="W1135" s="68">
        <v>0.17690906710280518</v>
      </c>
      <c r="X1135" s="68">
        <v>0.16935027712195755</v>
      </c>
      <c r="Y1135" s="68">
        <v>0.16699724547033623</v>
      </c>
      <c r="Z1135" s="68">
        <v>0.16102735931415108</v>
      </c>
      <c r="AA1135" s="68">
        <v>0.15319684416239146</v>
      </c>
      <c r="AB1135" s="69">
        <v>0.15168765102828827</v>
      </c>
      <c r="AC1135" s="70">
        <v>0.14713177278719272</v>
      </c>
      <c r="AD1135" s="57">
        <v>0</v>
      </c>
      <c r="AE1135" s="57">
        <v>0</v>
      </c>
      <c r="AF1135" s="57">
        <v>0</v>
      </c>
      <c r="AG1135" s="57">
        <v>0</v>
      </c>
      <c r="AH1135" s="57">
        <v>0</v>
      </c>
      <c r="AI1135" s="57">
        <v>0</v>
      </c>
      <c r="AJ1135" s="57">
        <v>0</v>
      </c>
      <c r="AK1135" s="57">
        <v>0</v>
      </c>
      <c r="AL1135" s="57">
        <v>0</v>
      </c>
      <c r="AM1135" s="57">
        <v>0</v>
      </c>
      <c r="AN1135" s="57">
        <v>0</v>
      </c>
      <c r="AO1135" s="57">
        <v>0</v>
      </c>
      <c r="AP1135" s="57">
        <v>0</v>
      </c>
      <c r="AQ1135" s="57">
        <v>0</v>
      </c>
      <c r="AR1135" s="57">
        <v>0</v>
      </c>
      <c r="AS1135" s="57">
        <v>0</v>
      </c>
      <c r="AT1135" s="57">
        <v>0</v>
      </c>
      <c r="AU1135" s="57">
        <v>0</v>
      </c>
      <c r="AV1135" s="57">
        <v>0</v>
      </c>
      <c r="AW1135" s="57">
        <v>0</v>
      </c>
      <c r="AX1135" s="57">
        <v>0</v>
      </c>
      <c r="AY1135" s="57">
        <v>0</v>
      </c>
      <c r="AZ1135" s="57">
        <v>0</v>
      </c>
      <c r="BA1135" s="57">
        <v>0</v>
      </c>
      <c r="BB1135" s="57">
        <v>0</v>
      </c>
      <c r="BC1135" s="57">
        <v>0</v>
      </c>
      <c r="BD1135" s="57">
        <v>0</v>
      </c>
      <c r="BE1135" s="57">
        <v>0</v>
      </c>
      <c r="BF1135" s="57">
        <v>0</v>
      </c>
      <c r="BG1135" s="57">
        <v>0</v>
      </c>
    </row>
    <row r="1136" spans="1:59" ht="12" customHeight="1" x14ac:dyDescent="0.25">
      <c r="A1136" t="s">
        <v>114</v>
      </c>
      <c r="B1136" s="8" t="str">
        <f t="shared" si="169"/>
        <v>OAS</v>
      </c>
      <c r="C1136" s="8" t="str">
        <f t="shared" si="170"/>
        <v>NB</v>
      </c>
      <c r="D1136" s="57">
        <f t="shared" ref="D1136:R1136" si="181">D$1125*E1136/E$1125</f>
        <v>0.26374189277708615</v>
      </c>
      <c r="E1136" s="57">
        <f t="shared" si="181"/>
        <v>0.26262160411267443</v>
      </c>
      <c r="F1136" s="57">
        <f t="shared" si="181"/>
        <v>0.26367721166580621</v>
      </c>
      <c r="G1136" s="57">
        <f t="shared" si="181"/>
        <v>0.26365697788788256</v>
      </c>
      <c r="H1136" s="57">
        <f t="shared" si="181"/>
        <v>0.26363674410995896</v>
      </c>
      <c r="I1136" s="57">
        <f t="shared" si="181"/>
        <v>0.26168393416632718</v>
      </c>
      <c r="J1136" s="57">
        <f t="shared" si="181"/>
        <v>0.2472427166124038</v>
      </c>
      <c r="K1136" s="57">
        <f t="shared" si="181"/>
        <v>0.23900180420243047</v>
      </c>
      <c r="L1136" s="57">
        <f t="shared" si="181"/>
        <v>0.23078988595275521</v>
      </c>
      <c r="M1136" s="57">
        <f t="shared" si="181"/>
        <v>0.2282985937639774</v>
      </c>
      <c r="N1136" s="57">
        <f t="shared" si="181"/>
        <v>0.22290200645182068</v>
      </c>
      <c r="O1136" s="57">
        <f t="shared" si="181"/>
        <v>0.21911590497456321</v>
      </c>
      <c r="P1136" s="57">
        <f t="shared" si="181"/>
        <v>0.21743241488572321</v>
      </c>
      <c r="Q1136" s="57">
        <f t="shared" si="181"/>
        <v>0.21454386055016411</v>
      </c>
      <c r="R1136" s="57">
        <f t="shared" si="181"/>
        <v>0.21232458833554083</v>
      </c>
      <c r="S1136" s="67">
        <v>0.20845918170584538</v>
      </c>
      <c r="T1136" s="68">
        <v>0.20129756360474718</v>
      </c>
      <c r="U1136" s="68">
        <v>0.20617446141892154</v>
      </c>
      <c r="V1136" s="68">
        <v>0.21098353941150619</v>
      </c>
      <c r="W1136" s="68">
        <v>0.20272272826045279</v>
      </c>
      <c r="X1136" s="68">
        <v>0.19577352508985435</v>
      </c>
      <c r="Y1136" s="68">
        <v>0.19329511333384225</v>
      </c>
      <c r="Z1136" s="68">
        <v>0.18746237276791416</v>
      </c>
      <c r="AA1136" s="68">
        <v>0.18201594300261684</v>
      </c>
      <c r="AB1136" s="69">
        <v>0.17919025576046166</v>
      </c>
      <c r="AC1136" s="70">
        <v>0.17380834772970707</v>
      </c>
      <c r="AD1136" s="57">
        <v>0</v>
      </c>
      <c r="AE1136" s="57">
        <v>0</v>
      </c>
      <c r="AF1136" s="57">
        <v>0</v>
      </c>
      <c r="AG1136" s="57">
        <v>0</v>
      </c>
      <c r="AH1136" s="57">
        <v>0</v>
      </c>
      <c r="AI1136" s="57">
        <v>0</v>
      </c>
      <c r="AJ1136" s="57">
        <v>0</v>
      </c>
      <c r="AK1136" s="57">
        <v>0</v>
      </c>
      <c r="AL1136" s="57">
        <v>0</v>
      </c>
      <c r="AM1136" s="57">
        <v>0</v>
      </c>
      <c r="AN1136" s="57">
        <v>0</v>
      </c>
      <c r="AO1136" s="57">
        <v>0</v>
      </c>
      <c r="AP1136" s="57">
        <v>0</v>
      </c>
      <c r="AQ1136" s="57">
        <v>0</v>
      </c>
      <c r="AR1136" s="57">
        <v>0</v>
      </c>
      <c r="AS1136" s="57">
        <v>0</v>
      </c>
      <c r="AT1136" s="57">
        <v>0</v>
      </c>
      <c r="AU1136" s="57">
        <v>0</v>
      </c>
      <c r="AV1136" s="57">
        <v>0</v>
      </c>
      <c r="AW1136" s="57">
        <v>0</v>
      </c>
      <c r="AX1136" s="57">
        <v>0</v>
      </c>
      <c r="AY1136" s="57">
        <v>0</v>
      </c>
      <c r="AZ1136" s="57">
        <v>0</v>
      </c>
      <c r="BA1136" s="57">
        <v>0</v>
      </c>
      <c r="BB1136" s="57">
        <v>0</v>
      </c>
      <c r="BC1136" s="57">
        <v>0</v>
      </c>
      <c r="BD1136" s="57">
        <v>0</v>
      </c>
      <c r="BE1136" s="57">
        <v>0</v>
      </c>
      <c r="BF1136" s="57">
        <v>0</v>
      </c>
      <c r="BG1136" s="57">
        <v>0</v>
      </c>
    </row>
    <row r="1137" spans="1:59" ht="12" customHeight="1" x14ac:dyDescent="0.25">
      <c r="A1137" t="s">
        <v>115</v>
      </c>
      <c r="B1137" s="8" t="str">
        <f t="shared" si="169"/>
        <v>MID</v>
      </c>
      <c r="C1137" s="8" t="str">
        <f t="shared" si="170"/>
        <v>NB</v>
      </c>
      <c r="D1137" s="57">
        <f t="shared" ref="D1137:R1137" si="182">D$1125*E1137/E$1125</f>
        <v>0.34702191456894466</v>
      </c>
      <c r="E1137" s="57">
        <f t="shared" si="182"/>
        <v>0.34554787981056589</v>
      </c>
      <c r="F1137" s="57">
        <f t="shared" si="182"/>
        <v>0.34693680953372841</v>
      </c>
      <c r="G1137" s="57">
        <f t="shared" si="182"/>
        <v>0.34691018667044299</v>
      </c>
      <c r="H1137" s="57">
        <f t="shared" si="182"/>
        <v>0.34688356380715768</v>
      </c>
      <c r="I1137" s="57">
        <f t="shared" si="182"/>
        <v>0.3443141280671892</v>
      </c>
      <c r="J1137" s="57">
        <f t="shared" si="182"/>
        <v>0.32531290337929036</v>
      </c>
      <c r="K1137" s="57">
        <f t="shared" si="182"/>
        <v>0.31446981291614201</v>
      </c>
      <c r="L1137" s="57">
        <f t="shared" si="182"/>
        <v>0.30366487190627928</v>
      </c>
      <c r="M1137" s="57">
        <f t="shared" si="182"/>
        <v>0.30038692096721092</v>
      </c>
      <c r="N1137" s="57">
        <f t="shared" si="182"/>
        <v>0.29328628920376965</v>
      </c>
      <c r="O1137" s="57">
        <f t="shared" si="182"/>
        <v>0.28830467566655027</v>
      </c>
      <c r="P1137" s="57">
        <f t="shared" si="182"/>
        <v>0.28608960111909915</v>
      </c>
      <c r="Q1137" s="57">
        <f t="shared" si="182"/>
        <v>0.28228894720967501</v>
      </c>
      <c r="R1137" s="57">
        <f t="shared" si="182"/>
        <v>0.27936891018120358</v>
      </c>
      <c r="S1137" s="67">
        <v>0.27428294983148338</v>
      </c>
      <c r="T1137" s="68">
        <v>0.25818039131458814</v>
      </c>
      <c r="U1137" s="68">
        <v>0.2315107863376038</v>
      </c>
      <c r="V1137" s="68">
        <v>0.20577103768119923</v>
      </c>
      <c r="W1137" s="68">
        <v>0.20628254450302008</v>
      </c>
      <c r="X1137" s="68">
        <v>0.23177070866620614</v>
      </c>
      <c r="Y1137" s="68">
        <v>0.2225810553134801</v>
      </c>
      <c r="Z1137" s="68">
        <v>0.22645273249139644</v>
      </c>
      <c r="AA1137" s="68">
        <v>0.2179695800193403</v>
      </c>
      <c r="AB1137" s="69">
        <v>0.23241933650472651</v>
      </c>
      <c r="AC1137" s="70">
        <v>0.22543871421402806</v>
      </c>
      <c r="AD1137" s="57">
        <v>0</v>
      </c>
      <c r="AE1137" s="57">
        <v>0</v>
      </c>
      <c r="AF1137" s="57">
        <v>0</v>
      </c>
      <c r="AG1137" s="57">
        <v>0</v>
      </c>
      <c r="AH1137" s="57">
        <v>0</v>
      </c>
      <c r="AI1137" s="57">
        <v>0</v>
      </c>
      <c r="AJ1137" s="57">
        <v>0</v>
      </c>
      <c r="AK1137" s="57">
        <v>0</v>
      </c>
      <c r="AL1137" s="57">
        <v>0</v>
      </c>
      <c r="AM1137" s="57">
        <v>0</v>
      </c>
      <c r="AN1137" s="57">
        <v>0</v>
      </c>
      <c r="AO1137" s="57">
        <v>0</v>
      </c>
      <c r="AP1137" s="57">
        <v>0</v>
      </c>
      <c r="AQ1137" s="57">
        <v>0</v>
      </c>
      <c r="AR1137" s="57">
        <v>0</v>
      </c>
      <c r="AS1137" s="57">
        <v>0</v>
      </c>
      <c r="AT1137" s="57">
        <v>0</v>
      </c>
      <c r="AU1137" s="57">
        <v>0</v>
      </c>
      <c r="AV1137" s="57">
        <v>0</v>
      </c>
      <c r="AW1137" s="57">
        <v>0</v>
      </c>
      <c r="AX1137" s="57">
        <v>0</v>
      </c>
      <c r="AY1137" s="57">
        <v>0</v>
      </c>
      <c r="AZ1137" s="57">
        <v>0</v>
      </c>
      <c r="BA1137" s="57">
        <v>0</v>
      </c>
      <c r="BB1137" s="57">
        <v>0</v>
      </c>
      <c r="BC1137" s="57">
        <v>0</v>
      </c>
      <c r="BD1137" s="57">
        <v>0</v>
      </c>
      <c r="BE1137" s="57">
        <v>0</v>
      </c>
      <c r="BF1137" s="57">
        <v>0</v>
      </c>
      <c r="BG1137" s="57">
        <v>0</v>
      </c>
    </row>
    <row r="1138" spans="1:59" ht="12" customHeight="1" x14ac:dyDescent="0.25">
      <c r="A1138" t="s">
        <v>116</v>
      </c>
      <c r="B1138" s="8" t="str">
        <f t="shared" si="169"/>
        <v>AFR</v>
      </c>
      <c r="C1138" s="8" t="str">
        <f t="shared" si="170"/>
        <v>NB</v>
      </c>
      <c r="D1138" s="57">
        <f t="shared" ref="D1138:R1138" si="183">D$1125*E1138/E$1125</f>
        <v>0.34018141632728849</v>
      </c>
      <c r="E1138" s="57">
        <f t="shared" si="183"/>
        <v>0.33873643775167372</v>
      </c>
      <c r="F1138" s="57">
        <f t="shared" si="183"/>
        <v>0.34009798888308101</v>
      </c>
      <c r="G1138" s="57">
        <f t="shared" si="183"/>
        <v>0.34007189080985023</v>
      </c>
      <c r="H1138" s="57">
        <f t="shared" si="183"/>
        <v>0.3400457927366195</v>
      </c>
      <c r="I1138" s="57">
        <f t="shared" si="183"/>
        <v>0.33752700573070332</v>
      </c>
      <c r="J1138" s="57">
        <f t="shared" si="183"/>
        <v>0.31890033330769052</v>
      </c>
      <c r="K1138" s="57">
        <f t="shared" si="183"/>
        <v>0.30827098191442032</v>
      </c>
      <c r="L1138" s="57">
        <f t="shared" si="183"/>
        <v>0.29767902797216383</v>
      </c>
      <c r="M1138" s="57">
        <f t="shared" si="183"/>
        <v>0.29446569202337003</v>
      </c>
      <c r="N1138" s="57">
        <f t="shared" si="183"/>
        <v>0.2875050279595272</v>
      </c>
      <c r="O1138" s="57">
        <f t="shared" si="183"/>
        <v>0.28262161202082053</v>
      </c>
      <c r="P1138" s="57">
        <f t="shared" si="183"/>
        <v>0.28045020103728524</v>
      </c>
      <c r="Q1138" s="57">
        <f t="shared" si="183"/>
        <v>0.27672446564249398</v>
      </c>
      <c r="R1138" s="57">
        <f t="shared" si="183"/>
        <v>0.27386198840295878</v>
      </c>
      <c r="S1138" s="67">
        <v>0.26887628253679946</v>
      </c>
      <c r="T1138" s="68">
        <v>0.25745821091330873</v>
      </c>
      <c r="U1138" s="68">
        <v>0.23602398374842373</v>
      </c>
      <c r="V1138" s="68">
        <v>0.21207330629128801</v>
      </c>
      <c r="W1138" s="68">
        <v>0.21696208710701673</v>
      </c>
      <c r="X1138" s="68">
        <v>0.20839656236005388</v>
      </c>
      <c r="Y1138" s="68">
        <v>0.21489332956787227</v>
      </c>
      <c r="Z1138" s="68">
        <v>0.21519931930506528</v>
      </c>
      <c r="AA1138" s="68">
        <v>0.21605774648939544</v>
      </c>
      <c r="AB1138" s="69">
        <v>0.20644906107964717</v>
      </c>
      <c r="AC1138" s="70">
        <v>0.20024844567759328</v>
      </c>
      <c r="AD1138" s="57">
        <v>0</v>
      </c>
      <c r="AE1138" s="57">
        <v>0</v>
      </c>
      <c r="AF1138" s="57">
        <v>0</v>
      </c>
      <c r="AG1138" s="57">
        <v>0</v>
      </c>
      <c r="AH1138" s="57">
        <v>0</v>
      </c>
      <c r="AI1138" s="57">
        <v>0</v>
      </c>
      <c r="AJ1138" s="57">
        <v>0</v>
      </c>
      <c r="AK1138" s="57">
        <v>0</v>
      </c>
      <c r="AL1138" s="57">
        <v>0</v>
      </c>
      <c r="AM1138" s="57">
        <v>0</v>
      </c>
      <c r="AN1138" s="57">
        <v>0</v>
      </c>
      <c r="AO1138" s="57">
        <v>0</v>
      </c>
      <c r="AP1138" s="57">
        <v>0</v>
      </c>
      <c r="AQ1138" s="57">
        <v>0</v>
      </c>
      <c r="AR1138" s="57">
        <v>0</v>
      </c>
      <c r="AS1138" s="57">
        <v>0</v>
      </c>
      <c r="AT1138" s="57">
        <v>0</v>
      </c>
      <c r="AU1138" s="57">
        <v>0</v>
      </c>
      <c r="AV1138" s="57">
        <v>0</v>
      </c>
      <c r="AW1138" s="57">
        <v>0</v>
      </c>
      <c r="AX1138" s="57">
        <v>0</v>
      </c>
      <c r="AY1138" s="57">
        <v>0</v>
      </c>
      <c r="AZ1138" s="57">
        <v>0</v>
      </c>
      <c r="BA1138" s="57">
        <v>0</v>
      </c>
      <c r="BB1138" s="57">
        <v>0</v>
      </c>
      <c r="BC1138" s="57">
        <v>0</v>
      </c>
      <c r="BD1138" s="57">
        <v>0</v>
      </c>
      <c r="BE1138" s="57">
        <v>0</v>
      </c>
      <c r="BF1138" s="57">
        <v>0</v>
      </c>
      <c r="BG1138" s="57">
        <v>0</v>
      </c>
    </row>
    <row r="1139" spans="1:59" ht="12" customHeight="1" x14ac:dyDescent="0.25">
      <c r="A1139" t="s">
        <v>117</v>
      </c>
      <c r="B1139" s="8" t="str">
        <f t="shared" si="169"/>
        <v>BRZ</v>
      </c>
      <c r="C1139" s="8" t="str">
        <f t="shared" si="170"/>
        <v>NB</v>
      </c>
      <c r="D1139" s="57">
        <f t="shared" ref="D1139:R1139" si="184">D$1125*E1139/E$1125</f>
        <v>0.24194566907028109</v>
      </c>
      <c r="E1139" s="57">
        <f t="shared" si="184"/>
        <v>0.24091796358288614</v>
      </c>
      <c r="F1139" s="57">
        <f t="shared" si="184"/>
        <v>0.24188633335163565</v>
      </c>
      <c r="G1139" s="57">
        <f t="shared" si="184"/>
        <v>0.24186777173866619</v>
      </c>
      <c r="H1139" s="57">
        <f t="shared" si="184"/>
        <v>0.24184921012569677</v>
      </c>
      <c r="I1139" s="57">
        <f t="shared" si="184"/>
        <v>0.24005778479161677</v>
      </c>
      <c r="J1139" s="57">
        <f t="shared" si="184"/>
        <v>0.22681002196378802</v>
      </c>
      <c r="K1139" s="57">
        <f t="shared" si="184"/>
        <v>0.21925015710581577</v>
      </c>
      <c r="L1139" s="57">
        <f t="shared" si="184"/>
        <v>0.21171689026546819</v>
      </c>
      <c r="M1139" s="57">
        <f t="shared" si="184"/>
        <v>0.2094314840711142</v>
      </c>
      <c r="N1139" s="57">
        <f t="shared" si="184"/>
        <v>0.20448088288224844</v>
      </c>
      <c r="O1139" s="57">
        <f t="shared" si="184"/>
        <v>0.20100767335365352</v>
      </c>
      <c r="P1139" s="57">
        <f t="shared" si="184"/>
        <v>0.19946331067532147</v>
      </c>
      <c r="Q1139" s="57">
        <f t="shared" si="184"/>
        <v>0.19681347297224033</v>
      </c>
      <c r="R1139" s="57">
        <f t="shared" si="184"/>
        <v>0.19477760640905487</v>
      </c>
      <c r="S1139" s="67">
        <v>0.19123164568433673</v>
      </c>
      <c r="T1139" s="68">
        <v>0.17824124072454831</v>
      </c>
      <c r="U1139" s="68">
        <v>0.18300712702220806</v>
      </c>
      <c r="V1139" s="68">
        <v>0.17549105565219073</v>
      </c>
      <c r="W1139" s="68">
        <v>0.17981517975429778</v>
      </c>
      <c r="X1139" s="68">
        <v>0.1718268734941496</v>
      </c>
      <c r="Y1139" s="68">
        <v>0.17004146565950404</v>
      </c>
      <c r="Z1139" s="68">
        <v>0.16741433278220758</v>
      </c>
      <c r="AA1139" s="68">
        <v>0.16183216086800517</v>
      </c>
      <c r="AB1139" s="69">
        <v>0.16535773965821104</v>
      </c>
      <c r="AC1139" s="70">
        <v>0.16039128574453615</v>
      </c>
      <c r="AD1139" s="57">
        <v>0</v>
      </c>
      <c r="AE1139" s="57">
        <v>0</v>
      </c>
      <c r="AF1139" s="57">
        <v>0</v>
      </c>
      <c r="AG1139" s="57">
        <v>0</v>
      </c>
      <c r="AH1139" s="57">
        <v>0</v>
      </c>
      <c r="AI1139" s="57">
        <v>0</v>
      </c>
      <c r="AJ1139" s="57">
        <v>0</v>
      </c>
      <c r="AK1139" s="57">
        <v>0</v>
      </c>
      <c r="AL1139" s="57">
        <v>0</v>
      </c>
      <c r="AM1139" s="57">
        <v>0</v>
      </c>
      <c r="AN1139" s="57">
        <v>0</v>
      </c>
      <c r="AO1139" s="57">
        <v>0</v>
      </c>
      <c r="AP1139" s="57">
        <v>0</v>
      </c>
      <c r="AQ1139" s="57">
        <v>0</v>
      </c>
      <c r="AR1139" s="57">
        <v>0</v>
      </c>
      <c r="AS1139" s="57">
        <v>0</v>
      </c>
      <c r="AT1139" s="57">
        <v>0</v>
      </c>
      <c r="AU1139" s="57">
        <v>0</v>
      </c>
      <c r="AV1139" s="57">
        <v>0</v>
      </c>
      <c r="AW1139" s="57">
        <v>0</v>
      </c>
      <c r="AX1139" s="57">
        <v>0</v>
      </c>
      <c r="AY1139" s="57">
        <v>0</v>
      </c>
      <c r="AZ1139" s="57">
        <v>0</v>
      </c>
      <c r="BA1139" s="57">
        <v>0</v>
      </c>
      <c r="BB1139" s="57">
        <v>0</v>
      </c>
      <c r="BC1139" s="57">
        <v>0</v>
      </c>
      <c r="BD1139" s="57">
        <v>0</v>
      </c>
      <c r="BE1139" s="57">
        <v>0</v>
      </c>
      <c r="BF1139" s="57">
        <v>0</v>
      </c>
      <c r="BG1139" s="57">
        <v>0</v>
      </c>
    </row>
    <row r="1140" spans="1:59" ht="12" customHeight="1" x14ac:dyDescent="0.25">
      <c r="A1140" t="s">
        <v>118</v>
      </c>
      <c r="B1140" s="8" t="str">
        <f t="shared" si="169"/>
        <v>CSA</v>
      </c>
      <c r="C1140" s="8" t="str">
        <f t="shared" si="170"/>
        <v>NB</v>
      </c>
      <c r="D1140" s="57">
        <f t="shared" ref="D1140:R1140" si="185">D$1125*E1140/E$1125</f>
        <v>0.26759314075645441</v>
      </c>
      <c r="E1140" s="57">
        <f t="shared" si="185"/>
        <v>0.26645649325951259</v>
      </c>
      <c r="F1140" s="57">
        <f t="shared" si="185"/>
        <v>0.26752751514979495</v>
      </c>
      <c r="G1140" s="57">
        <f t="shared" si="185"/>
        <v>0.2675069859114288</v>
      </c>
      <c r="H1140" s="57">
        <f t="shared" si="185"/>
        <v>0.26748645667306264</v>
      </c>
      <c r="I1140" s="57">
        <f t="shared" si="185"/>
        <v>0.26550513114068497</v>
      </c>
      <c r="J1140" s="57">
        <f t="shared" si="185"/>
        <v>0.25085303806244291</v>
      </c>
      <c r="K1140" s="57">
        <f t="shared" si="185"/>
        <v>0.24249178907289604</v>
      </c>
      <c r="L1140" s="57">
        <f t="shared" si="185"/>
        <v>0.23415995762614469</v>
      </c>
      <c r="M1140" s="57">
        <f t="shared" si="185"/>
        <v>0.23163228674944966</v>
      </c>
      <c r="N1140" s="57">
        <f t="shared" si="185"/>
        <v>0.22615689665111974</v>
      </c>
      <c r="O1140" s="57">
        <f t="shared" si="185"/>
        <v>0.22231550924446197</v>
      </c>
      <c r="P1140" s="57">
        <f t="shared" si="185"/>
        <v>0.22060743626613608</v>
      </c>
      <c r="Q1140" s="57">
        <f t="shared" si="185"/>
        <v>0.21767670228694519</v>
      </c>
      <c r="R1140" s="57">
        <f t="shared" si="185"/>
        <v>0.21542502351171738</v>
      </c>
      <c r="S1140" s="67">
        <v>0.21150317291206588</v>
      </c>
      <c r="T1140" s="68">
        <v>0.19531806539305466</v>
      </c>
      <c r="U1140" s="68">
        <v>0.18142366468338691</v>
      </c>
      <c r="V1140" s="68">
        <v>0.17736727462856758</v>
      </c>
      <c r="W1140" s="68">
        <v>0.18079624552828119</v>
      </c>
      <c r="X1140" s="68">
        <v>0.17368541227977313</v>
      </c>
      <c r="Y1140" s="68">
        <v>0.1704867895656281</v>
      </c>
      <c r="Z1140" s="68">
        <v>0.17109076765308992</v>
      </c>
      <c r="AA1140" s="68">
        <v>0.1608857695096399</v>
      </c>
      <c r="AB1140" s="69">
        <v>0.15930255267912694</v>
      </c>
      <c r="AC1140" s="70">
        <v>0.15451796389696912</v>
      </c>
      <c r="AD1140" s="57">
        <v>0</v>
      </c>
      <c r="AE1140" s="57">
        <v>0</v>
      </c>
      <c r="AF1140" s="57">
        <v>0</v>
      </c>
      <c r="AG1140" s="57">
        <v>0</v>
      </c>
      <c r="AH1140" s="57">
        <v>0</v>
      </c>
      <c r="AI1140" s="57">
        <v>0</v>
      </c>
      <c r="AJ1140" s="57">
        <v>0</v>
      </c>
      <c r="AK1140" s="57">
        <v>0</v>
      </c>
      <c r="AL1140" s="57">
        <v>0</v>
      </c>
      <c r="AM1140" s="57">
        <v>0</v>
      </c>
      <c r="AN1140" s="57">
        <v>0</v>
      </c>
      <c r="AO1140" s="57">
        <v>0</v>
      </c>
      <c r="AP1140" s="57">
        <v>0</v>
      </c>
      <c r="AQ1140" s="57">
        <v>0</v>
      </c>
      <c r="AR1140" s="57">
        <v>0</v>
      </c>
      <c r="AS1140" s="57">
        <v>0</v>
      </c>
      <c r="AT1140" s="57">
        <v>0</v>
      </c>
      <c r="AU1140" s="57">
        <v>0</v>
      </c>
      <c r="AV1140" s="57">
        <v>0</v>
      </c>
      <c r="AW1140" s="57">
        <v>0</v>
      </c>
      <c r="AX1140" s="57">
        <v>0</v>
      </c>
      <c r="AY1140" s="57">
        <v>0</v>
      </c>
      <c r="AZ1140" s="57">
        <v>0</v>
      </c>
      <c r="BA1140" s="57">
        <v>0</v>
      </c>
      <c r="BB1140" s="57">
        <v>0</v>
      </c>
      <c r="BC1140" s="57">
        <v>0</v>
      </c>
      <c r="BD1140" s="57">
        <v>0</v>
      </c>
      <c r="BE1140" s="57">
        <v>0</v>
      </c>
      <c r="BF1140" s="57">
        <v>0</v>
      </c>
      <c r="BG1140" s="57">
        <v>0</v>
      </c>
    </row>
    <row r="1141" spans="1:59" ht="12" customHeight="1" x14ac:dyDescent="0.25">
      <c r="A1141" t="s">
        <v>119</v>
      </c>
      <c r="B1141" s="8" t="str">
        <f t="shared" si="169"/>
        <v>USA</v>
      </c>
      <c r="C1141" s="8" t="str">
        <f t="shared" si="170"/>
        <v>WB</v>
      </c>
      <c r="D1141" s="56">
        <v>0.15</v>
      </c>
      <c r="E1141" s="56">
        <v>0.15</v>
      </c>
      <c r="F1141" s="56">
        <v>0.15</v>
      </c>
      <c r="G1141" s="56">
        <v>0.15</v>
      </c>
      <c r="H1141" s="56">
        <v>0.15</v>
      </c>
      <c r="I1141" s="56">
        <v>0.14000000000000001</v>
      </c>
      <c r="J1141" s="56">
        <v>0.16</v>
      </c>
      <c r="K1141" s="56">
        <v>0.14000000000000001</v>
      </c>
      <c r="L1141" s="56">
        <v>0.12</v>
      </c>
      <c r="M1141" s="56">
        <v>0.12</v>
      </c>
      <c r="N1141" s="56">
        <v>0.12</v>
      </c>
      <c r="O1141" s="56">
        <v>0.12</v>
      </c>
      <c r="P1141" s="56">
        <v>0.12</v>
      </c>
      <c r="Q1141" s="56">
        <v>0.12</v>
      </c>
      <c r="R1141" s="56">
        <v>0.12</v>
      </c>
      <c r="S1141" s="63">
        <v>0.13</v>
      </c>
      <c r="T1141" s="64">
        <v>0.13</v>
      </c>
      <c r="U1141" s="64">
        <v>0.13</v>
      </c>
      <c r="V1141" s="64">
        <v>0.13</v>
      </c>
      <c r="W1141" s="64">
        <v>0.12</v>
      </c>
      <c r="X1141" s="64">
        <v>0.12</v>
      </c>
      <c r="Y1141" s="64">
        <v>0.12</v>
      </c>
      <c r="Z1141" s="64">
        <v>0.12</v>
      </c>
      <c r="AA1141" s="64">
        <v>0.12</v>
      </c>
      <c r="AB1141" s="65">
        <v>0.12</v>
      </c>
      <c r="AC1141" s="66">
        <v>0.13</v>
      </c>
      <c r="AD1141" s="57">
        <v>0</v>
      </c>
      <c r="AE1141" s="57">
        <v>0</v>
      </c>
      <c r="AF1141" s="57">
        <v>0</v>
      </c>
      <c r="AG1141" s="57">
        <v>0</v>
      </c>
      <c r="AH1141" s="57">
        <v>0</v>
      </c>
      <c r="AI1141" s="57">
        <v>0</v>
      </c>
      <c r="AJ1141" s="57">
        <v>0</v>
      </c>
      <c r="AK1141" s="57">
        <v>0</v>
      </c>
      <c r="AL1141" s="57">
        <v>0</v>
      </c>
      <c r="AM1141" s="57">
        <v>0</v>
      </c>
      <c r="AN1141" s="57">
        <v>0</v>
      </c>
      <c r="AO1141" s="57">
        <v>0</v>
      </c>
      <c r="AP1141" s="57">
        <v>0</v>
      </c>
      <c r="AQ1141" s="57">
        <v>0</v>
      </c>
      <c r="AR1141" s="57">
        <v>0</v>
      </c>
      <c r="AS1141" s="57">
        <v>0</v>
      </c>
      <c r="AT1141" s="57">
        <v>0</v>
      </c>
      <c r="AU1141" s="57">
        <v>0</v>
      </c>
      <c r="AV1141" s="57">
        <v>0</v>
      </c>
      <c r="AW1141" s="57">
        <v>0</v>
      </c>
      <c r="AX1141" s="57">
        <v>0</v>
      </c>
      <c r="AY1141" s="57">
        <v>0</v>
      </c>
      <c r="AZ1141" s="57">
        <v>0</v>
      </c>
      <c r="BA1141" s="57">
        <v>0</v>
      </c>
      <c r="BB1141" s="57">
        <v>0</v>
      </c>
      <c r="BC1141" s="57">
        <v>0</v>
      </c>
      <c r="BD1141" s="57">
        <v>0</v>
      </c>
      <c r="BE1141" s="57">
        <v>0</v>
      </c>
      <c r="BF1141" s="57">
        <v>0</v>
      </c>
      <c r="BG1141" s="57">
        <v>0</v>
      </c>
    </row>
    <row r="1142" spans="1:59" ht="12" customHeight="1" x14ac:dyDescent="0.25">
      <c r="A1142" t="s">
        <v>120</v>
      </c>
      <c r="B1142" s="8" t="str">
        <f t="shared" si="169"/>
        <v>CAN</v>
      </c>
      <c r="C1142" s="8" t="str">
        <f t="shared" si="170"/>
        <v>WB</v>
      </c>
      <c r="D1142" s="68">
        <f t="shared" ref="D1142:R1142" si="186">E1142*(D$1141/E$1141)</f>
        <v>0.1618552053750657</v>
      </c>
      <c r="E1142" s="68">
        <f t="shared" si="186"/>
        <v>0.1618552053750657</v>
      </c>
      <c r="F1142" s="68">
        <f t="shared" si="186"/>
        <v>0.1618552053750657</v>
      </c>
      <c r="G1142" s="68">
        <f t="shared" si="186"/>
        <v>0.1618552053750657</v>
      </c>
      <c r="H1142" s="68">
        <f t="shared" si="186"/>
        <v>0.1618552053750657</v>
      </c>
      <c r="I1142" s="68">
        <f t="shared" si="186"/>
        <v>0.15106485835006134</v>
      </c>
      <c r="J1142" s="68">
        <f t="shared" si="186"/>
        <v>0.17264555240007007</v>
      </c>
      <c r="K1142" s="68">
        <f t="shared" si="186"/>
        <v>0.15106485835006131</v>
      </c>
      <c r="L1142" s="68">
        <f t="shared" si="186"/>
        <v>0.12948416430005255</v>
      </c>
      <c r="M1142" s="68">
        <f t="shared" si="186"/>
        <v>0.12948416430005255</v>
      </c>
      <c r="N1142" s="68">
        <f t="shared" si="186"/>
        <v>0.12948416430005255</v>
      </c>
      <c r="O1142" s="68">
        <f t="shared" si="186"/>
        <v>0.12948416430005255</v>
      </c>
      <c r="P1142" s="68">
        <f t="shared" si="186"/>
        <v>0.12948416430005255</v>
      </c>
      <c r="Q1142" s="68">
        <f t="shared" si="186"/>
        <v>0.12948416430005255</v>
      </c>
      <c r="R1142" s="68">
        <f t="shared" si="186"/>
        <v>0.12948416430005255</v>
      </c>
      <c r="S1142" s="67">
        <v>0.14027451132505694</v>
      </c>
      <c r="T1142" s="68">
        <v>0.1301074751984399</v>
      </c>
      <c r="U1142" s="68">
        <v>0.14893316349152116</v>
      </c>
      <c r="V1142" s="68">
        <v>0.15082506330738377</v>
      </c>
      <c r="W1142" s="68">
        <v>0.12807845731119394</v>
      </c>
      <c r="X1142" s="68">
        <v>0.12557713759189143</v>
      </c>
      <c r="Y1142" s="68">
        <v>0.13011746115921832</v>
      </c>
      <c r="Z1142" s="68">
        <v>0.12409558150705784</v>
      </c>
      <c r="AA1142" s="68">
        <v>0.13013154399045093</v>
      </c>
      <c r="AB1142" s="69">
        <v>0.13536046145027361</v>
      </c>
      <c r="AC1142" s="70">
        <v>0.14664049990446312</v>
      </c>
      <c r="AD1142" s="57">
        <v>0</v>
      </c>
      <c r="AE1142" s="57">
        <v>0</v>
      </c>
      <c r="AF1142" s="57">
        <v>0</v>
      </c>
      <c r="AG1142" s="57">
        <v>0</v>
      </c>
      <c r="AH1142" s="57">
        <v>0</v>
      </c>
      <c r="AI1142" s="57">
        <v>0</v>
      </c>
      <c r="AJ1142" s="57">
        <v>0</v>
      </c>
      <c r="AK1142" s="57">
        <v>0</v>
      </c>
      <c r="AL1142" s="57">
        <v>0</v>
      </c>
      <c r="AM1142" s="57">
        <v>0</v>
      </c>
      <c r="AN1142" s="57">
        <v>0</v>
      </c>
      <c r="AO1142" s="57">
        <v>0</v>
      </c>
      <c r="AP1142" s="57">
        <v>0</v>
      </c>
      <c r="AQ1142" s="57">
        <v>0</v>
      </c>
      <c r="AR1142" s="57">
        <v>0</v>
      </c>
      <c r="AS1142" s="57">
        <v>0</v>
      </c>
      <c r="AT1142" s="57">
        <v>0</v>
      </c>
      <c r="AU1142" s="57">
        <v>0</v>
      </c>
      <c r="AV1142" s="57">
        <v>0</v>
      </c>
      <c r="AW1142" s="57">
        <v>0</v>
      </c>
      <c r="AX1142" s="57">
        <v>0</v>
      </c>
      <c r="AY1142" s="57">
        <v>0</v>
      </c>
      <c r="AZ1142" s="57">
        <v>0</v>
      </c>
      <c r="BA1142" s="57">
        <v>0</v>
      </c>
      <c r="BB1142" s="57">
        <v>0</v>
      </c>
      <c r="BC1142" s="57">
        <v>0</v>
      </c>
      <c r="BD1142" s="57">
        <v>0</v>
      </c>
      <c r="BE1142" s="57">
        <v>0</v>
      </c>
      <c r="BF1142" s="57">
        <v>0</v>
      </c>
      <c r="BG1142" s="57">
        <v>0</v>
      </c>
    </row>
    <row r="1143" spans="1:59" ht="12" customHeight="1" x14ac:dyDescent="0.25">
      <c r="A1143" t="s">
        <v>121</v>
      </c>
      <c r="B1143" s="8" t="str">
        <f t="shared" si="169"/>
        <v>MXC</v>
      </c>
      <c r="C1143" s="8" t="str">
        <f t="shared" si="170"/>
        <v>WB</v>
      </c>
      <c r="D1143" s="68">
        <f t="shared" ref="D1143:R1143" si="187">E1143*(D$1141/E$1141)</f>
        <v>0.18037984568933541</v>
      </c>
      <c r="E1143" s="68">
        <f t="shared" si="187"/>
        <v>0.18037984568933541</v>
      </c>
      <c r="F1143" s="68">
        <f t="shared" si="187"/>
        <v>0.18037984568933541</v>
      </c>
      <c r="G1143" s="68">
        <f t="shared" si="187"/>
        <v>0.18037984568933541</v>
      </c>
      <c r="H1143" s="68">
        <f t="shared" si="187"/>
        <v>0.18037984568933541</v>
      </c>
      <c r="I1143" s="68">
        <f t="shared" si="187"/>
        <v>0.16835452264337972</v>
      </c>
      <c r="J1143" s="68">
        <f t="shared" si="187"/>
        <v>0.19240516873529107</v>
      </c>
      <c r="K1143" s="68">
        <f t="shared" si="187"/>
        <v>0.16835452264337969</v>
      </c>
      <c r="L1143" s="68">
        <f t="shared" si="187"/>
        <v>0.14430387655146829</v>
      </c>
      <c r="M1143" s="68">
        <f t="shared" si="187"/>
        <v>0.14430387655146829</v>
      </c>
      <c r="N1143" s="68">
        <f t="shared" si="187"/>
        <v>0.14430387655146829</v>
      </c>
      <c r="O1143" s="68">
        <f t="shared" si="187"/>
        <v>0.14430387655146829</v>
      </c>
      <c r="P1143" s="68">
        <f t="shared" si="187"/>
        <v>0.14430387655146829</v>
      </c>
      <c r="Q1143" s="68">
        <f t="shared" si="187"/>
        <v>0.14430387655146829</v>
      </c>
      <c r="R1143" s="68">
        <f t="shared" si="187"/>
        <v>0.14430387655146829</v>
      </c>
      <c r="S1143" s="67">
        <v>0.15632919959742397</v>
      </c>
      <c r="T1143" s="68">
        <v>0.14354568073069621</v>
      </c>
      <c r="U1143" s="68">
        <v>0.13461599550184453</v>
      </c>
      <c r="V1143" s="68">
        <v>0.12405171512055729</v>
      </c>
      <c r="W1143" s="68">
        <v>0.11854787804398795</v>
      </c>
      <c r="X1143" s="68">
        <v>0.11902760118447137</v>
      </c>
      <c r="Y1143" s="68">
        <v>0.10965632899045084</v>
      </c>
      <c r="Z1143" s="68">
        <v>0.11317860302148751</v>
      </c>
      <c r="AA1143" s="68">
        <v>0.11239620030296056</v>
      </c>
      <c r="AB1143" s="69">
        <v>0.10652371066768439</v>
      </c>
      <c r="AC1143" s="70">
        <v>0.1154006865566581</v>
      </c>
      <c r="AD1143" s="57">
        <v>0</v>
      </c>
      <c r="AE1143" s="57">
        <v>0</v>
      </c>
      <c r="AF1143" s="57">
        <v>0</v>
      </c>
      <c r="AG1143" s="57">
        <v>0</v>
      </c>
      <c r="AH1143" s="57">
        <v>0</v>
      </c>
      <c r="AI1143" s="57">
        <v>0</v>
      </c>
      <c r="AJ1143" s="57">
        <v>0</v>
      </c>
      <c r="AK1143" s="57">
        <v>0</v>
      </c>
      <c r="AL1143" s="57">
        <v>0</v>
      </c>
      <c r="AM1143" s="57">
        <v>0</v>
      </c>
      <c r="AN1143" s="57">
        <v>0</v>
      </c>
      <c r="AO1143" s="57">
        <v>0</v>
      </c>
      <c r="AP1143" s="57">
        <v>0</v>
      </c>
      <c r="AQ1143" s="57">
        <v>0</v>
      </c>
      <c r="AR1143" s="57">
        <v>0</v>
      </c>
      <c r="AS1143" s="57">
        <v>0</v>
      </c>
      <c r="AT1143" s="57">
        <v>0</v>
      </c>
      <c r="AU1143" s="57">
        <v>0</v>
      </c>
      <c r="AV1143" s="57">
        <v>0</v>
      </c>
      <c r="AW1143" s="57">
        <v>0</v>
      </c>
      <c r="AX1143" s="57">
        <v>0</v>
      </c>
      <c r="AY1143" s="57">
        <v>0</v>
      </c>
      <c r="AZ1143" s="57">
        <v>0</v>
      </c>
      <c r="BA1143" s="57">
        <v>0</v>
      </c>
      <c r="BB1143" s="57">
        <v>0</v>
      </c>
      <c r="BC1143" s="57">
        <v>0</v>
      </c>
      <c r="BD1143" s="57">
        <v>0</v>
      </c>
      <c r="BE1143" s="57">
        <v>0</v>
      </c>
      <c r="BF1143" s="57">
        <v>0</v>
      </c>
      <c r="BG1143" s="57">
        <v>0</v>
      </c>
    </row>
    <row r="1144" spans="1:59" ht="12" customHeight="1" x14ac:dyDescent="0.25">
      <c r="A1144" t="s">
        <v>122</v>
      </c>
      <c r="B1144" s="8" t="str">
        <f t="shared" si="169"/>
        <v>EUR</v>
      </c>
      <c r="C1144" s="8" t="str">
        <f t="shared" si="170"/>
        <v>WB</v>
      </c>
      <c r="D1144" s="68">
        <f t="shared" ref="D1144:R1144" si="188">E1144*(D$1141/E$1141)</f>
        <v>0.1574610100717731</v>
      </c>
      <c r="E1144" s="68">
        <f t="shared" si="188"/>
        <v>0.1574610100717731</v>
      </c>
      <c r="F1144" s="68">
        <f t="shared" si="188"/>
        <v>0.1574610100717731</v>
      </c>
      <c r="G1144" s="68">
        <f t="shared" si="188"/>
        <v>0.1574610100717731</v>
      </c>
      <c r="H1144" s="68">
        <f t="shared" si="188"/>
        <v>0.1574610100717731</v>
      </c>
      <c r="I1144" s="68">
        <f t="shared" si="188"/>
        <v>0.14696360940032158</v>
      </c>
      <c r="J1144" s="68">
        <f t="shared" si="188"/>
        <v>0.16795841074322465</v>
      </c>
      <c r="K1144" s="68">
        <f t="shared" si="188"/>
        <v>0.14696360940032158</v>
      </c>
      <c r="L1144" s="68">
        <f t="shared" si="188"/>
        <v>0.12596880805741847</v>
      </c>
      <c r="M1144" s="68">
        <f t="shared" si="188"/>
        <v>0.12596880805741847</v>
      </c>
      <c r="N1144" s="68">
        <f t="shared" si="188"/>
        <v>0.12596880805741847</v>
      </c>
      <c r="O1144" s="68">
        <f t="shared" si="188"/>
        <v>0.12596880805741847</v>
      </c>
      <c r="P1144" s="68">
        <f t="shared" si="188"/>
        <v>0.12596880805741847</v>
      </c>
      <c r="Q1144" s="68">
        <f t="shared" si="188"/>
        <v>0.12596880805741847</v>
      </c>
      <c r="R1144" s="68">
        <f t="shared" si="188"/>
        <v>0.12596880805741847</v>
      </c>
      <c r="S1144" s="67">
        <v>0.13646620872887003</v>
      </c>
      <c r="T1144" s="68">
        <v>0.13264168346897903</v>
      </c>
      <c r="U1144" s="68">
        <v>0.1285028201034398</v>
      </c>
      <c r="V1144" s="68">
        <v>0.12643094510809277</v>
      </c>
      <c r="W1144" s="68">
        <v>0.11615905951342025</v>
      </c>
      <c r="X1144" s="68">
        <v>0.11745620035259066</v>
      </c>
      <c r="Y1144" s="68">
        <v>0.11563395499389256</v>
      </c>
      <c r="Z1144" s="68">
        <v>0.11586019811825826</v>
      </c>
      <c r="AA1144" s="68">
        <v>0.11430667960142987</v>
      </c>
      <c r="AB1144" s="69">
        <v>0.11740037345002166</v>
      </c>
      <c r="AC1144" s="70">
        <v>0.12718373790419016</v>
      </c>
      <c r="AD1144" s="57">
        <v>0</v>
      </c>
      <c r="AE1144" s="57">
        <v>0</v>
      </c>
      <c r="AF1144" s="57">
        <v>0</v>
      </c>
      <c r="AG1144" s="57">
        <v>0</v>
      </c>
      <c r="AH1144" s="57">
        <v>0</v>
      </c>
      <c r="AI1144" s="57">
        <v>0</v>
      </c>
      <c r="AJ1144" s="57">
        <v>0</v>
      </c>
      <c r="AK1144" s="57">
        <v>0</v>
      </c>
      <c r="AL1144" s="57">
        <v>0</v>
      </c>
      <c r="AM1144" s="57">
        <v>0</v>
      </c>
      <c r="AN1144" s="57">
        <v>0</v>
      </c>
      <c r="AO1144" s="57">
        <v>0</v>
      </c>
      <c r="AP1144" s="57">
        <v>0</v>
      </c>
      <c r="AQ1144" s="57">
        <v>0</v>
      </c>
      <c r="AR1144" s="57">
        <v>0</v>
      </c>
      <c r="AS1144" s="57">
        <v>0</v>
      </c>
      <c r="AT1144" s="57">
        <v>0</v>
      </c>
      <c r="AU1144" s="57">
        <v>0</v>
      </c>
      <c r="AV1144" s="57">
        <v>0</v>
      </c>
      <c r="AW1144" s="57">
        <v>0</v>
      </c>
      <c r="AX1144" s="57">
        <v>0</v>
      </c>
      <c r="AY1144" s="57">
        <v>0</v>
      </c>
      <c r="AZ1144" s="57">
        <v>0</v>
      </c>
      <c r="BA1144" s="57">
        <v>0</v>
      </c>
      <c r="BB1144" s="57">
        <v>0</v>
      </c>
      <c r="BC1144" s="57">
        <v>0</v>
      </c>
      <c r="BD1144" s="57">
        <v>0</v>
      </c>
      <c r="BE1144" s="57">
        <v>0</v>
      </c>
      <c r="BF1144" s="57">
        <v>0</v>
      </c>
      <c r="BG1144" s="57">
        <v>0</v>
      </c>
    </row>
    <row r="1145" spans="1:59" ht="12" customHeight="1" x14ac:dyDescent="0.25">
      <c r="A1145" t="s">
        <v>123</v>
      </c>
      <c r="B1145" s="8" t="str">
        <f t="shared" si="169"/>
        <v>JPN</v>
      </c>
      <c r="C1145" s="8" t="str">
        <f t="shared" si="170"/>
        <v>WB</v>
      </c>
      <c r="D1145" s="68">
        <f t="shared" ref="D1145:R1145" si="189">E1145*(D$1141/E$1141)</f>
        <v>0.17618707747219486</v>
      </c>
      <c r="E1145" s="68">
        <f t="shared" si="189"/>
        <v>0.17618707747219486</v>
      </c>
      <c r="F1145" s="68">
        <f t="shared" si="189"/>
        <v>0.17618707747219486</v>
      </c>
      <c r="G1145" s="68">
        <f t="shared" si="189"/>
        <v>0.17618707747219486</v>
      </c>
      <c r="H1145" s="68">
        <f t="shared" si="189"/>
        <v>0.17618707747219486</v>
      </c>
      <c r="I1145" s="68">
        <f t="shared" si="189"/>
        <v>0.16444127230738187</v>
      </c>
      <c r="J1145" s="68">
        <f t="shared" si="189"/>
        <v>0.18793288263700783</v>
      </c>
      <c r="K1145" s="68">
        <f t="shared" si="189"/>
        <v>0.16444127230738187</v>
      </c>
      <c r="L1145" s="68">
        <f t="shared" si="189"/>
        <v>0.14094966197775588</v>
      </c>
      <c r="M1145" s="68">
        <f t="shared" si="189"/>
        <v>0.14094966197775588</v>
      </c>
      <c r="N1145" s="68">
        <f t="shared" si="189"/>
        <v>0.14094966197775588</v>
      </c>
      <c r="O1145" s="68">
        <f t="shared" si="189"/>
        <v>0.14094966197775588</v>
      </c>
      <c r="P1145" s="68">
        <f t="shared" si="189"/>
        <v>0.14094966197775588</v>
      </c>
      <c r="Q1145" s="68">
        <f t="shared" si="189"/>
        <v>0.14094966197775588</v>
      </c>
      <c r="R1145" s="68">
        <f t="shared" si="189"/>
        <v>0.14094966197775588</v>
      </c>
      <c r="S1145" s="67">
        <v>0.15269546714256887</v>
      </c>
      <c r="T1145" s="68">
        <v>0.14944900675015885</v>
      </c>
      <c r="U1145" s="68">
        <v>0.1469829918115983</v>
      </c>
      <c r="V1145" s="68">
        <v>0.14713072103389152</v>
      </c>
      <c r="W1145" s="68">
        <v>0.13189328693704733</v>
      </c>
      <c r="X1145" s="68">
        <v>0.13024161512551746</v>
      </c>
      <c r="Y1145" s="68">
        <v>0.13021261630720288</v>
      </c>
      <c r="Z1145" s="68">
        <v>0.13345157738052887</v>
      </c>
      <c r="AA1145" s="68">
        <v>0.13034800017320369</v>
      </c>
      <c r="AB1145" s="69">
        <v>0.12512463271874996</v>
      </c>
      <c r="AC1145" s="70">
        <v>0.13555168544531249</v>
      </c>
      <c r="AD1145" s="57">
        <v>0</v>
      </c>
      <c r="AE1145" s="57">
        <v>0</v>
      </c>
      <c r="AF1145" s="57">
        <v>0</v>
      </c>
      <c r="AG1145" s="57">
        <v>0</v>
      </c>
      <c r="AH1145" s="57">
        <v>0</v>
      </c>
      <c r="AI1145" s="57">
        <v>0</v>
      </c>
      <c r="AJ1145" s="57">
        <v>0</v>
      </c>
      <c r="AK1145" s="57">
        <v>0</v>
      </c>
      <c r="AL1145" s="57">
        <v>0</v>
      </c>
      <c r="AM1145" s="57">
        <v>0</v>
      </c>
      <c r="AN1145" s="57">
        <v>0</v>
      </c>
      <c r="AO1145" s="57">
        <v>0</v>
      </c>
      <c r="AP1145" s="57">
        <v>0</v>
      </c>
      <c r="AQ1145" s="57">
        <v>0</v>
      </c>
      <c r="AR1145" s="57">
        <v>0</v>
      </c>
      <c r="AS1145" s="57">
        <v>0</v>
      </c>
      <c r="AT1145" s="57">
        <v>0</v>
      </c>
      <c r="AU1145" s="57">
        <v>0</v>
      </c>
      <c r="AV1145" s="57">
        <v>0</v>
      </c>
      <c r="AW1145" s="57">
        <v>0</v>
      </c>
      <c r="AX1145" s="57">
        <v>0</v>
      </c>
      <c r="AY1145" s="57">
        <v>0</v>
      </c>
      <c r="AZ1145" s="57">
        <v>0</v>
      </c>
      <c r="BA1145" s="57">
        <v>0</v>
      </c>
      <c r="BB1145" s="57">
        <v>0</v>
      </c>
      <c r="BC1145" s="57">
        <v>0</v>
      </c>
      <c r="BD1145" s="57">
        <v>0</v>
      </c>
      <c r="BE1145" s="57">
        <v>0</v>
      </c>
      <c r="BF1145" s="57">
        <v>0</v>
      </c>
      <c r="BG1145" s="57">
        <v>0</v>
      </c>
    </row>
    <row r="1146" spans="1:59" ht="12" customHeight="1" x14ac:dyDescent="0.25">
      <c r="A1146" t="s">
        <v>124</v>
      </c>
      <c r="B1146" s="8" t="str">
        <f t="shared" si="169"/>
        <v>ANZ</v>
      </c>
      <c r="C1146" s="8" t="str">
        <f t="shared" si="170"/>
        <v>WB</v>
      </c>
      <c r="D1146" s="68">
        <f t="shared" ref="D1146:R1146" si="190">E1146*(D$1141/E$1141)</f>
        <v>0.15370308197643689</v>
      </c>
      <c r="E1146" s="68">
        <f t="shared" si="190"/>
        <v>0.15370308197643689</v>
      </c>
      <c r="F1146" s="68">
        <f t="shared" si="190"/>
        <v>0.15370308197643689</v>
      </c>
      <c r="G1146" s="68">
        <f t="shared" si="190"/>
        <v>0.15370308197643689</v>
      </c>
      <c r="H1146" s="68">
        <f t="shared" si="190"/>
        <v>0.15370308197643689</v>
      </c>
      <c r="I1146" s="68">
        <f t="shared" si="190"/>
        <v>0.14345620984467444</v>
      </c>
      <c r="J1146" s="68">
        <f t="shared" si="190"/>
        <v>0.16394995410819935</v>
      </c>
      <c r="K1146" s="68">
        <f t="shared" si="190"/>
        <v>0.14345620984467444</v>
      </c>
      <c r="L1146" s="68">
        <f t="shared" si="190"/>
        <v>0.12296246558114952</v>
      </c>
      <c r="M1146" s="68">
        <f t="shared" si="190"/>
        <v>0.12296246558114952</v>
      </c>
      <c r="N1146" s="68">
        <f t="shared" si="190"/>
        <v>0.12296246558114952</v>
      </c>
      <c r="O1146" s="68">
        <f t="shared" si="190"/>
        <v>0.12296246558114952</v>
      </c>
      <c r="P1146" s="68">
        <f t="shared" si="190"/>
        <v>0.12296246558114952</v>
      </c>
      <c r="Q1146" s="68">
        <f t="shared" si="190"/>
        <v>0.12296246558114952</v>
      </c>
      <c r="R1146" s="68">
        <f t="shared" si="190"/>
        <v>0.12296246558114952</v>
      </c>
      <c r="S1146" s="67">
        <v>0.13320933771291199</v>
      </c>
      <c r="T1146" s="68">
        <v>0.14830069162095497</v>
      </c>
      <c r="U1146" s="68">
        <v>0.14002496246739699</v>
      </c>
      <c r="V1146" s="68">
        <v>0.13963033897016472</v>
      </c>
      <c r="W1146" s="68">
        <v>0.12979274699358553</v>
      </c>
      <c r="X1146" s="68">
        <v>0.12402973500023479</v>
      </c>
      <c r="Y1146" s="68">
        <v>0.12662800782117611</v>
      </c>
      <c r="Z1146" s="68">
        <v>0.1309719601490156</v>
      </c>
      <c r="AA1146" s="68">
        <v>0.13276175743677396</v>
      </c>
      <c r="AB1146" s="69">
        <v>0.12999778280284027</v>
      </c>
      <c r="AC1146" s="70">
        <v>0.14083093136974364</v>
      </c>
      <c r="AD1146" s="57">
        <v>0</v>
      </c>
      <c r="AE1146" s="57">
        <v>0</v>
      </c>
      <c r="AF1146" s="57">
        <v>0</v>
      </c>
      <c r="AG1146" s="57">
        <v>0</v>
      </c>
      <c r="AH1146" s="57">
        <v>0</v>
      </c>
      <c r="AI1146" s="57">
        <v>0</v>
      </c>
      <c r="AJ1146" s="57">
        <v>0</v>
      </c>
      <c r="AK1146" s="57">
        <v>0</v>
      </c>
      <c r="AL1146" s="57">
        <v>0</v>
      </c>
      <c r="AM1146" s="57">
        <v>0</v>
      </c>
      <c r="AN1146" s="57">
        <v>0</v>
      </c>
      <c r="AO1146" s="57">
        <v>0</v>
      </c>
      <c r="AP1146" s="57">
        <v>0</v>
      </c>
      <c r="AQ1146" s="57">
        <v>0</v>
      </c>
      <c r="AR1146" s="57">
        <v>0</v>
      </c>
      <c r="AS1146" s="57">
        <v>0</v>
      </c>
      <c r="AT1146" s="57">
        <v>0</v>
      </c>
      <c r="AU1146" s="57">
        <v>0</v>
      </c>
      <c r="AV1146" s="57">
        <v>0</v>
      </c>
      <c r="AW1146" s="57">
        <v>0</v>
      </c>
      <c r="AX1146" s="57">
        <v>0</v>
      </c>
      <c r="AY1146" s="57">
        <v>0</v>
      </c>
      <c r="AZ1146" s="57">
        <v>0</v>
      </c>
      <c r="BA1146" s="57">
        <v>0</v>
      </c>
      <c r="BB1146" s="57">
        <v>0</v>
      </c>
      <c r="BC1146" s="57">
        <v>0</v>
      </c>
      <c r="BD1146" s="57">
        <v>0</v>
      </c>
      <c r="BE1146" s="57">
        <v>0</v>
      </c>
      <c r="BF1146" s="57">
        <v>0</v>
      </c>
      <c r="BG1146" s="57">
        <v>0</v>
      </c>
    </row>
    <row r="1147" spans="1:59" ht="12" customHeight="1" x14ac:dyDescent="0.25">
      <c r="A1147" t="s">
        <v>125</v>
      </c>
      <c r="B1147" s="8" t="str">
        <f t="shared" si="169"/>
        <v>SKO</v>
      </c>
      <c r="C1147" s="8" t="str">
        <f t="shared" si="170"/>
        <v>WB</v>
      </c>
      <c r="D1147" s="68">
        <f t="shared" ref="D1147:R1147" si="191">E1147*(D$1141/E$1141)</f>
        <v>0.19320049442829426</v>
      </c>
      <c r="E1147" s="68">
        <f t="shared" si="191"/>
        <v>0.19320049442829426</v>
      </c>
      <c r="F1147" s="68">
        <f t="shared" si="191"/>
        <v>0.19320049442829426</v>
      </c>
      <c r="G1147" s="68">
        <f t="shared" si="191"/>
        <v>0.19320049442829426</v>
      </c>
      <c r="H1147" s="68">
        <f t="shared" si="191"/>
        <v>0.19320049442829426</v>
      </c>
      <c r="I1147" s="68">
        <f t="shared" si="191"/>
        <v>0.18032046146640798</v>
      </c>
      <c r="J1147" s="68">
        <f t="shared" si="191"/>
        <v>0.20608052739018054</v>
      </c>
      <c r="K1147" s="68">
        <f t="shared" si="191"/>
        <v>0.18032046146640798</v>
      </c>
      <c r="L1147" s="68">
        <f t="shared" si="191"/>
        <v>0.1545603955426354</v>
      </c>
      <c r="M1147" s="68">
        <f t="shared" si="191"/>
        <v>0.1545603955426354</v>
      </c>
      <c r="N1147" s="68">
        <f t="shared" si="191"/>
        <v>0.1545603955426354</v>
      </c>
      <c r="O1147" s="68">
        <f t="shared" si="191"/>
        <v>0.1545603955426354</v>
      </c>
      <c r="P1147" s="68">
        <f t="shared" si="191"/>
        <v>0.1545603955426354</v>
      </c>
      <c r="Q1147" s="68">
        <f t="shared" si="191"/>
        <v>0.1545603955426354</v>
      </c>
      <c r="R1147" s="68">
        <f t="shared" si="191"/>
        <v>0.1545603955426354</v>
      </c>
      <c r="S1147" s="67">
        <v>0.1674404285045217</v>
      </c>
      <c r="T1147" s="68">
        <v>0.15865641698547067</v>
      </c>
      <c r="U1147" s="68">
        <v>0.14966094453208556</v>
      </c>
      <c r="V1147" s="68">
        <v>0.14539222645476238</v>
      </c>
      <c r="W1147" s="68">
        <v>0.13587984530150737</v>
      </c>
      <c r="X1147" s="68">
        <v>0.14253545870705742</v>
      </c>
      <c r="Y1147" s="68">
        <v>0.13435095732621583</v>
      </c>
      <c r="Z1147" s="68">
        <v>0.13157942433982139</v>
      </c>
      <c r="AA1147" s="68">
        <v>0.12318951327017816</v>
      </c>
      <c r="AB1147" s="69">
        <v>0.13183047467906639</v>
      </c>
      <c r="AC1147" s="70">
        <v>0.14281634756898859</v>
      </c>
      <c r="AD1147" s="57">
        <v>0</v>
      </c>
      <c r="AE1147" s="57">
        <v>0</v>
      </c>
      <c r="AF1147" s="57">
        <v>0</v>
      </c>
      <c r="AG1147" s="57">
        <v>0</v>
      </c>
      <c r="AH1147" s="57">
        <v>0</v>
      </c>
      <c r="AI1147" s="57">
        <v>0</v>
      </c>
      <c r="AJ1147" s="57">
        <v>0</v>
      </c>
      <c r="AK1147" s="57">
        <v>0</v>
      </c>
      <c r="AL1147" s="57">
        <v>0</v>
      </c>
      <c r="AM1147" s="57">
        <v>0</v>
      </c>
      <c r="AN1147" s="57">
        <v>0</v>
      </c>
      <c r="AO1147" s="57">
        <v>0</v>
      </c>
      <c r="AP1147" s="57">
        <v>0</v>
      </c>
      <c r="AQ1147" s="57">
        <v>0</v>
      </c>
      <c r="AR1147" s="57">
        <v>0</v>
      </c>
      <c r="AS1147" s="57">
        <v>0</v>
      </c>
      <c r="AT1147" s="57">
        <v>0</v>
      </c>
      <c r="AU1147" s="57">
        <v>0</v>
      </c>
      <c r="AV1147" s="57">
        <v>0</v>
      </c>
      <c r="AW1147" s="57">
        <v>0</v>
      </c>
      <c r="AX1147" s="57">
        <v>0</v>
      </c>
      <c r="AY1147" s="57">
        <v>0</v>
      </c>
      <c r="AZ1147" s="57">
        <v>0</v>
      </c>
      <c r="BA1147" s="57">
        <v>0</v>
      </c>
      <c r="BB1147" s="57">
        <v>0</v>
      </c>
      <c r="BC1147" s="57">
        <v>0</v>
      </c>
      <c r="BD1147" s="57">
        <v>0</v>
      </c>
      <c r="BE1147" s="57">
        <v>0</v>
      </c>
      <c r="BF1147" s="57">
        <v>0</v>
      </c>
      <c r="BG1147" s="57">
        <v>0</v>
      </c>
    </row>
    <row r="1148" spans="1:59" ht="12" customHeight="1" x14ac:dyDescent="0.25">
      <c r="A1148" t="s">
        <v>126</v>
      </c>
      <c r="B1148" s="8" t="str">
        <f t="shared" si="169"/>
        <v>RUS</v>
      </c>
      <c r="C1148" s="8" t="str">
        <f t="shared" si="170"/>
        <v>WB</v>
      </c>
      <c r="D1148" s="68">
        <f t="shared" ref="D1148:R1148" si="192">E1148*(D$1141/E$1141)</f>
        <v>0.33701024764609683</v>
      </c>
      <c r="E1148" s="68">
        <f t="shared" si="192"/>
        <v>0.33701024764609683</v>
      </c>
      <c r="F1148" s="68">
        <f t="shared" si="192"/>
        <v>0.33701024764609683</v>
      </c>
      <c r="G1148" s="68">
        <f t="shared" si="192"/>
        <v>0.33701024764609683</v>
      </c>
      <c r="H1148" s="68">
        <f t="shared" si="192"/>
        <v>0.33701024764609683</v>
      </c>
      <c r="I1148" s="68">
        <f t="shared" si="192"/>
        <v>0.31454289780302369</v>
      </c>
      <c r="J1148" s="68">
        <f t="shared" si="192"/>
        <v>0.35947759748916991</v>
      </c>
      <c r="K1148" s="68">
        <f t="shared" si="192"/>
        <v>0.31454289780302369</v>
      </c>
      <c r="L1148" s="68">
        <f t="shared" si="192"/>
        <v>0.26960819811687742</v>
      </c>
      <c r="M1148" s="68">
        <f t="shared" si="192"/>
        <v>0.26960819811687742</v>
      </c>
      <c r="N1148" s="68">
        <f t="shared" si="192"/>
        <v>0.26960819811687742</v>
      </c>
      <c r="O1148" s="68">
        <f t="shared" si="192"/>
        <v>0.26960819811687742</v>
      </c>
      <c r="P1148" s="68">
        <f t="shared" si="192"/>
        <v>0.26960819811687742</v>
      </c>
      <c r="Q1148" s="68">
        <f t="shared" si="192"/>
        <v>0.26960819811687742</v>
      </c>
      <c r="R1148" s="68">
        <f t="shared" si="192"/>
        <v>0.26960819811687742</v>
      </c>
      <c r="S1148" s="67">
        <v>0.29207554795995055</v>
      </c>
      <c r="T1148" s="68">
        <v>0.26864138279857397</v>
      </c>
      <c r="U1148" s="68">
        <v>0.26763524650265735</v>
      </c>
      <c r="V1148" s="68">
        <v>0.23903281764086864</v>
      </c>
      <c r="W1148" s="68">
        <v>0.19707632492107227</v>
      </c>
      <c r="X1148" s="68">
        <v>0.17596617863613637</v>
      </c>
      <c r="Y1148" s="68">
        <v>0.1764171070154586</v>
      </c>
      <c r="Z1148" s="68">
        <v>0.16877325514254055</v>
      </c>
      <c r="AA1148" s="68">
        <v>0.16260688804100903</v>
      </c>
      <c r="AB1148" s="69">
        <v>0.16709290717721342</v>
      </c>
      <c r="AC1148" s="70">
        <v>0.18101731610864791</v>
      </c>
      <c r="AD1148" s="57">
        <v>0</v>
      </c>
      <c r="AE1148" s="57">
        <v>0</v>
      </c>
      <c r="AF1148" s="57">
        <v>0</v>
      </c>
      <c r="AG1148" s="57">
        <v>0</v>
      </c>
      <c r="AH1148" s="57">
        <v>0</v>
      </c>
      <c r="AI1148" s="57">
        <v>0</v>
      </c>
      <c r="AJ1148" s="57">
        <v>0</v>
      </c>
      <c r="AK1148" s="57">
        <v>0</v>
      </c>
      <c r="AL1148" s="57">
        <v>0</v>
      </c>
      <c r="AM1148" s="57">
        <v>0</v>
      </c>
      <c r="AN1148" s="57">
        <v>0</v>
      </c>
      <c r="AO1148" s="57">
        <v>0</v>
      </c>
      <c r="AP1148" s="57">
        <v>0</v>
      </c>
      <c r="AQ1148" s="57">
        <v>0</v>
      </c>
      <c r="AR1148" s="57">
        <v>0</v>
      </c>
      <c r="AS1148" s="57">
        <v>0</v>
      </c>
      <c r="AT1148" s="57">
        <v>0</v>
      </c>
      <c r="AU1148" s="57">
        <v>0</v>
      </c>
      <c r="AV1148" s="57">
        <v>0</v>
      </c>
      <c r="AW1148" s="57">
        <v>0</v>
      </c>
      <c r="AX1148" s="57">
        <v>0</v>
      </c>
      <c r="AY1148" s="57">
        <v>0</v>
      </c>
      <c r="AZ1148" s="57">
        <v>0</v>
      </c>
      <c r="BA1148" s="57">
        <v>0</v>
      </c>
      <c r="BB1148" s="57">
        <v>0</v>
      </c>
      <c r="BC1148" s="57">
        <v>0</v>
      </c>
      <c r="BD1148" s="57">
        <v>0</v>
      </c>
      <c r="BE1148" s="57">
        <v>0</v>
      </c>
      <c r="BF1148" s="57">
        <v>0</v>
      </c>
      <c r="BG1148" s="57">
        <v>0</v>
      </c>
    </row>
    <row r="1149" spans="1:59" ht="12" customHeight="1" x14ac:dyDescent="0.25">
      <c r="A1149" t="s">
        <v>127</v>
      </c>
      <c r="B1149" s="8" t="str">
        <f t="shared" si="169"/>
        <v>URA</v>
      </c>
      <c r="C1149" s="8" t="str">
        <f t="shared" si="170"/>
        <v>WB</v>
      </c>
      <c r="D1149" s="68">
        <f t="shared" ref="D1149:R1149" si="193">E1149*(D$1141/E$1141)</f>
        <v>0.23150534176835758</v>
      </c>
      <c r="E1149" s="68">
        <f t="shared" si="193"/>
        <v>0.23150534176835758</v>
      </c>
      <c r="F1149" s="68">
        <f t="shared" si="193"/>
        <v>0.23150534176835758</v>
      </c>
      <c r="G1149" s="68">
        <f t="shared" si="193"/>
        <v>0.23150534176835758</v>
      </c>
      <c r="H1149" s="68">
        <f t="shared" si="193"/>
        <v>0.23150534176835758</v>
      </c>
      <c r="I1149" s="68">
        <f t="shared" si="193"/>
        <v>0.21607165231713374</v>
      </c>
      <c r="J1149" s="68">
        <f t="shared" si="193"/>
        <v>0.24693903121958138</v>
      </c>
      <c r="K1149" s="68">
        <f t="shared" si="193"/>
        <v>0.21607165231713371</v>
      </c>
      <c r="L1149" s="68">
        <f t="shared" si="193"/>
        <v>0.18520427341468604</v>
      </c>
      <c r="M1149" s="68">
        <f t="shared" si="193"/>
        <v>0.18520427341468604</v>
      </c>
      <c r="N1149" s="68">
        <f t="shared" si="193"/>
        <v>0.18520427341468604</v>
      </c>
      <c r="O1149" s="68">
        <f t="shared" si="193"/>
        <v>0.18520427341468604</v>
      </c>
      <c r="P1149" s="68">
        <f t="shared" si="193"/>
        <v>0.18520427341468604</v>
      </c>
      <c r="Q1149" s="68">
        <f t="shared" si="193"/>
        <v>0.18520427341468604</v>
      </c>
      <c r="R1149" s="68">
        <f t="shared" si="193"/>
        <v>0.18520427341468604</v>
      </c>
      <c r="S1149" s="67">
        <v>0.20063796286590987</v>
      </c>
      <c r="T1149" s="68">
        <v>0.17646808588709409</v>
      </c>
      <c r="U1149" s="68">
        <v>0.15962641470478328</v>
      </c>
      <c r="V1149" s="68">
        <v>0.1187345098584051</v>
      </c>
      <c r="W1149" s="68">
        <v>0.10590507777689007</v>
      </c>
      <c r="X1149" s="68">
        <v>9.8801971546652989E-2</v>
      </c>
      <c r="Y1149" s="68">
        <v>9.5099686755654569E-2</v>
      </c>
      <c r="Z1149" s="68">
        <v>9.6968811466811813E-2</v>
      </c>
      <c r="AA1149" s="68">
        <v>8.880918237041778E-2</v>
      </c>
      <c r="AB1149" s="69">
        <v>9.6790377183760101E-2</v>
      </c>
      <c r="AC1149" s="70">
        <v>0.10485624194907346</v>
      </c>
      <c r="AD1149" s="57">
        <v>0</v>
      </c>
      <c r="AE1149" s="57">
        <v>0</v>
      </c>
      <c r="AF1149" s="57">
        <v>0</v>
      </c>
      <c r="AG1149" s="57">
        <v>0</v>
      </c>
      <c r="AH1149" s="57">
        <v>0</v>
      </c>
      <c r="AI1149" s="57">
        <v>0</v>
      </c>
      <c r="AJ1149" s="57">
        <v>0</v>
      </c>
      <c r="AK1149" s="57">
        <v>0</v>
      </c>
      <c r="AL1149" s="57">
        <v>0</v>
      </c>
      <c r="AM1149" s="57">
        <v>0</v>
      </c>
      <c r="AN1149" s="57">
        <v>0</v>
      </c>
      <c r="AO1149" s="57">
        <v>0</v>
      </c>
      <c r="AP1149" s="57">
        <v>0</v>
      </c>
      <c r="AQ1149" s="57">
        <v>0</v>
      </c>
      <c r="AR1149" s="57">
        <v>0</v>
      </c>
      <c r="AS1149" s="57">
        <v>0</v>
      </c>
      <c r="AT1149" s="57">
        <v>0</v>
      </c>
      <c r="AU1149" s="57">
        <v>0</v>
      </c>
      <c r="AV1149" s="57">
        <v>0</v>
      </c>
      <c r="AW1149" s="57">
        <v>0</v>
      </c>
      <c r="AX1149" s="57">
        <v>0</v>
      </c>
      <c r="AY1149" s="57">
        <v>0</v>
      </c>
      <c r="AZ1149" s="57">
        <v>0</v>
      </c>
      <c r="BA1149" s="57">
        <v>0</v>
      </c>
      <c r="BB1149" s="57">
        <v>0</v>
      </c>
      <c r="BC1149" s="57">
        <v>0</v>
      </c>
      <c r="BD1149" s="57">
        <v>0</v>
      </c>
      <c r="BE1149" s="57">
        <v>0</v>
      </c>
      <c r="BF1149" s="57">
        <v>0</v>
      </c>
      <c r="BG1149" s="57">
        <v>0</v>
      </c>
    </row>
    <row r="1150" spans="1:59" ht="12" customHeight="1" x14ac:dyDescent="0.25">
      <c r="A1150" t="s">
        <v>128</v>
      </c>
      <c r="B1150" s="8" t="str">
        <f t="shared" si="169"/>
        <v>CHI</v>
      </c>
      <c r="C1150" s="8" t="str">
        <f t="shared" si="170"/>
        <v>WB</v>
      </c>
      <c r="D1150" s="68">
        <f t="shared" ref="D1150:R1150" si="194">E1150*(D$1141/E$1141)</f>
        <v>0.11420869831412465</v>
      </c>
      <c r="E1150" s="68">
        <f t="shared" si="194"/>
        <v>0.11420869831412465</v>
      </c>
      <c r="F1150" s="68">
        <f t="shared" si="194"/>
        <v>0.11420869831412465</v>
      </c>
      <c r="G1150" s="68">
        <f t="shared" si="194"/>
        <v>0.11420869831412465</v>
      </c>
      <c r="H1150" s="68">
        <f t="shared" si="194"/>
        <v>0.11420869831412465</v>
      </c>
      <c r="I1150" s="68">
        <f t="shared" si="194"/>
        <v>0.10659478509318301</v>
      </c>
      <c r="J1150" s="68">
        <f t="shared" si="194"/>
        <v>0.12182261153506629</v>
      </c>
      <c r="K1150" s="68">
        <f t="shared" si="194"/>
        <v>0.10659478509318301</v>
      </c>
      <c r="L1150" s="68">
        <f t="shared" si="194"/>
        <v>9.1366958651299721E-2</v>
      </c>
      <c r="M1150" s="68">
        <f t="shared" si="194"/>
        <v>9.1366958651299721E-2</v>
      </c>
      <c r="N1150" s="68">
        <f t="shared" si="194"/>
        <v>9.1366958651299721E-2</v>
      </c>
      <c r="O1150" s="68">
        <f t="shared" si="194"/>
        <v>9.1366958651299721E-2</v>
      </c>
      <c r="P1150" s="68">
        <f t="shared" si="194"/>
        <v>9.1366958651299721E-2</v>
      </c>
      <c r="Q1150" s="68">
        <f t="shared" si="194"/>
        <v>9.1366958651299721E-2</v>
      </c>
      <c r="R1150" s="68">
        <f t="shared" si="194"/>
        <v>9.1366958651299721E-2</v>
      </c>
      <c r="S1150" s="67">
        <v>9.8980871872241374E-2</v>
      </c>
      <c r="T1150" s="68">
        <v>9.2580902552331215E-2</v>
      </c>
      <c r="U1150" s="68">
        <v>9.1711817821203592E-2</v>
      </c>
      <c r="V1150" s="68">
        <v>9.4591527165378289E-2</v>
      </c>
      <c r="W1150" s="68">
        <v>8.9200845185416308E-2</v>
      </c>
      <c r="X1150" s="68">
        <v>9.1827143063349548E-2</v>
      </c>
      <c r="Y1150" s="68">
        <v>9.1995921430425176E-2</v>
      </c>
      <c r="Z1150" s="68">
        <v>9.4982204140923315E-2</v>
      </c>
      <c r="AA1150" s="68">
        <v>9.2858505667647542E-2</v>
      </c>
      <c r="AB1150" s="69">
        <v>9.6330449538517229E-2</v>
      </c>
      <c r="AC1150" s="70">
        <v>0.10435798700006035</v>
      </c>
      <c r="AD1150" s="57">
        <v>0</v>
      </c>
      <c r="AE1150" s="57">
        <v>0</v>
      </c>
      <c r="AF1150" s="57">
        <v>0</v>
      </c>
      <c r="AG1150" s="57">
        <v>0</v>
      </c>
      <c r="AH1150" s="57">
        <v>0</v>
      </c>
      <c r="AI1150" s="57">
        <v>0</v>
      </c>
      <c r="AJ1150" s="57">
        <v>0</v>
      </c>
      <c r="AK1150" s="57">
        <v>0</v>
      </c>
      <c r="AL1150" s="57">
        <v>0</v>
      </c>
      <c r="AM1150" s="57">
        <v>0</v>
      </c>
      <c r="AN1150" s="57">
        <v>0</v>
      </c>
      <c r="AO1150" s="57">
        <v>0</v>
      </c>
      <c r="AP1150" s="57">
        <v>0</v>
      </c>
      <c r="AQ1150" s="57">
        <v>0</v>
      </c>
      <c r="AR1150" s="57">
        <v>0</v>
      </c>
      <c r="AS1150" s="57">
        <v>0</v>
      </c>
      <c r="AT1150" s="57">
        <v>0</v>
      </c>
      <c r="AU1150" s="57">
        <v>0</v>
      </c>
      <c r="AV1150" s="57">
        <v>0</v>
      </c>
      <c r="AW1150" s="57">
        <v>0</v>
      </c>
      <c r="AX1150" s="57">
        <v>0</v>
      </c>
      <c r="AY1150" s="57">
        <v>0</v>
      </c>
      <c r="AZ1150" s="57">
        <v>0</v>
      </c>
      <c r="BA1150" s="57">
        <v>0</v>
      </c>
      <c r="BB1150" s="57">
        <v>0</v>
      </c>
      <c r="BC1150" s="57">
        <v>0</v>
      </c>
      <c r="BD1150" s="57">
        <v>0</v>
      </c>
      <c r="BE1150" s="57">
        <v>0</v>
      </c>
      <c r="BF1150" s="57">
        <v>0</v>
      </c>
      <c r="BG1150" s="57">
        <v>0</v>
      </c>
    </row>
    <row r="1151" spans="1:59" ht="12" customHeight="1" x14ac:dyDescent="0.25">
      <c r="A1151" t="s">
        <v>129</v>
      </c>
      <c r="B1151" s="8" t="str">
        <f t="shared" si="169"/>
        <v>IND</v>
      </c>
      <c r="C1151" s="8" t="str">
        <f t="shared" si="170"/>
        <v>WB</v>
      </c>
      <c r="D1151" s="68">
        <f t="shared" ref="D1151:R1151" si="195">E1151*(D$1141/E$1141)</f>
        <v>0.13955965667485573</v>
      </c>
      <c r="E1151" s="68">
        <f t="shared" si="195"/>
        <v>0.13955965667485573</v>
      </c>
      <c r="F1151" s="68">
        <f t="shared" si="195"/>
        <v>0.13955965667485573</v>
      </c>
      <c r="G1151" s="68">
        <f t="shared" si="195"/>
        <v>0.13955965667485573</v>
      </c>
      <c r="H1151" s="68">
        <f t="shared" si="195"/>
        <v>0.13955965667485573</v>
      </c>
      <c r="I1151" s="68">
        <f t="shared" si="195"/>
        <v>0.1302556795631987</v>
      </c>
      <c r="J1151" s="68">
        <f t="shared" si="195"/>
        <v>0.14886363378651277</v>
      </c>
      <c r="K1151" s="68">
        <f t="shared" si="195"/>
        <v>0.13025567956319867</v>
      </c>
      <c r="L1151" s="68">
        <f t="shared" si="195"/>
        <v>0.11164772533988457</v>
      </c>
      <c r="M1151" s="68">
        <f t="shared" si="195"/>
        <v>0.11164772533988457</v>
      </c>
      <c r="N1151" s="68">
        <f t="shared" si="195"/>
        <v>0.11164772533988457</v>
      </c>
      <c r="O1151" s="68">
        <f t="shared" si="195"/>
        <v>0.11164772533988457</v>
      </c>
      <c r="P1151" s="68">
        <f t="shared" si="195"/>
        <v>0.11164772533988457</v>
      </c>
      <c r="Q1151" s="68">
        <f t="shared" si="195"/>
        <v>0.11164772533988457</v>
      </c>
      <c r="R1151" s="68">
        <f t="shared" si="195"/>
        <v>0.11164772533988457</v>
      </c>
      <c r="S1151" s="67">
        <v>0.12095170245154162</v>
      </c>
      <c r="T1151" s="68">
        <v>0.11914182984767238</v>
      </c>
      <c r="U1151" s="68">
        <v>0.11953979265446377</v>
      </c>
      <c r="V1151" s="68">
        <v>0.1178442659832885</v>
      </c>
      <c r="W1151" s="68">
        <v>0.11032094504442201</v>
      </c>
      <c r="X1151" s="68">
        <v>0.10848814516306374</v>
      </c>
      <c r="Y1151" s="68">
        <v>0.10696915715034239</v>
      </c>
      <c r="Z1151" s="68">
        <v>0.10482238180875611</v>
      </c>
      <c r="AA1151" s="68">
        <v>0.10116393162198262</v>
      </c>
      <c r="AB1151" s="69">
        <v>0.10027970006510749</v>
      </c>
      <c r="AC1151" s="70">
        <v>0.1086363417371998</v>
      </c>
      <c r="AD1151" s="57">
        <v>0</v>
      </c>
      <c r="AE1151" s="57">
        <v>0</v>
      </c>
      <c r="AF1151" s="57">
        <v>0</v>
      </c>
      <c r="AG1151" s="57">
        <v>0</v>
      </c>
      <c r="AH1151" s="57">
        <v>0</v>
      </c>
      <c r="AI1151" s="57">
        <v>0</v>
      </c>
      <c r="AJ1151" s="57">
        <v>0</v>
      </c>
      <c r="AK1151" s="57">
        <v>0</v>
      </c>
      <c r="AL1151" s="57">
        <v>0</v>
      </c>
      <c r="AM1151" s="57">
        <v>0</v>
      </c>
      <c r="AN1151" s="57">
        <v>0</v>
      </c>
      <c r="AO1151" s="57">
        <v>0</v>
      </c>
      <c r="AP1151" s="57">
        <v>0</v>
      </c>
      <c r="AQ1151" s="57">
        <v>0</v>
      </c>
      <c r="AR1151" s="57">
        <v>0</v>
      </c>
      <c r="AS1151" s="57">
        <v>0</v>
      </c>
      <c r="AT1151" s="57">
        <v>0</v>
      </c>
      <c r="AU1151" s="57">
        <v>0</v>
      </c>
      <c r="AV1151" s="57">
        <v>0</v>
      </c>
      <c r="AW1151" s="57">
        <v>0</v>
      </c>
      <c r="AX1151" s="57">
        <v>0</v>
      </c>
      <c r="AY1151" s="57">
        <v>0</v>
      </c>
      <c r="AZ1151" s="57">
        <v>0</v>
      </c>
      <c r="BA1151" s="57">
        <v>0</v>
      </c>
      <c r="BB1151" s="57">
        <v>0</v>
      </c>
      <c r="BC1151" s="57">
        <v>0</v>
      </c>
      <c r="BD1151" s="57">
        <v>0</v>
      </c>
      <c r="BE1151" s="57">
        <v>0</v>
      </c>
      <c r="BF1151" s="57">
        <v>0</v>
      </c>
      <c r="BG1151" s="57">
        <v>0</v>
      </c>
    </row>
    <row r="1152" spans="1:59" ht="12" customHeight="1" x14ac:dyDescent="0.25">
      <c r="A1152" t="s">
        <v>130</v>
      </c>
      <c r="B1152" s="8" t="str">
        <f t="shared" si="169"/>
        <v>OAS</v>
      </c>
      <c r="C1152" s="8" t="str">
        <f t="shared" si="170"/>
        <v>WB</v>
      </c>
      <c r="D1152" s="68">
        <f t="shared" ref="D1152:R1152" si="196">E1152*(D$1141/E$1141)</f>
        <v>0.16064228872723302</v>
      </c>
      <c r="E1152" s="68">
        <f t="shared" si="196"/>
        <v>0.16064228872723302</v>
      </c>
      <c r="F1152" s="68">
        <f t="shared" si="196"/>
        <v>0.16064228872723302</v>
      </c>
      <c r="G1152" s="68">
        <f t="shared" si="196"/>
        <v>0.16064228872723302</v>
      </c>
      <c r="H1152" s="68">
        <f t="shared" si="196"/>
        <v>0.16064228872723302</v>
      </c>
      <c r="I1152" s="68">
        <f t="shared" si="196"/>
        <v>0.14993280281208415</v>
      </c>
      <c r="J1152" s="68">
        <f t="shared" si="196"/>
        <v>0.17135177464238188</v>
      </c>
      <c r="K1152" s="68">
        <f t="shared" si="196"/>
        <v>0.14993280281208415</v>
      </c>
      <c r="L1152" s="68">
        <f t="shared" si="196"/>
        <v>0.1285138309817864</v>
      </c>
      <c r="M1152" s="68">
        <f t="shared" si="196"/>
        <v>0.1285138309817864</v>
      </c>
      <c r="N1152" s="68">
        <f t="shared" si="196"/>
        <v>0.1285138309817864</v>
      </c>
      <c r="O1152" s="68">
        <f t="shared" si="196"/>
        <v>0.1285138309817864</v>
      </c>
      <c r="P1152" s="68">
        <f t="shared" si="196"/>
        <v>0.1285138309817864</v>
      </c>
      <c r="Q1152" s="68">
        <f t="shared" si="196"/>
        <v>0.1285138309817864</v>
      </c>
      <c r="R1152" s="68">
        <f t="shared" si="196"/>
        <v>0.1285138309817864</v>
      </c>
      <c r="S1152" s="67">
        <v>0.13922331689693526</v>
      </c>
      <c r="T1152" s="68">
        <v>0.13701029560276737</v>
      </c>
      <c r="U1152" s="68">
        <v>0.14363194241197372</v>
      </c>
      <c r="V1152" s="68">
        <v>0.14899505949451297</v>
      </c>
      <c r="W1152" s="68">
        <v>0.13130930224631804</v>
      </c>
      <c r="X1152" s="68">
        <v>0.13026732744013531</v>
      </c>
      <c r="Y1152" s="68">
        <v>0.12860424703554038</v>
      </c>
      <c r="Z1152" s="68">
        <v>0.12675165319457296</v>
      </c>
      <c r="AA1152" s="68">
        <v>0.12484480648284822</v>
      </c>
      <c r="AB1152" s="69">
        <v>0.12304454358116453</v>
      </c>
      <c r="AC1152" s="70">
        <v>0.1332982555462616</v>
      </c>
      <c r="AD1152" s="57">
        <v>0</v>
      </c>
      <c r="AE1152" s="57">
        <v>0</v>
      </c>
      <c r="AF1152" s="57">
        <v>0</v>
      </c>
      <c r="AG1152" s="57">
        <v>0</v>
      </c>
      <c r="AH1152" s="57">
        <v>0</v>
      </c>
      <c r="AI1152" s="57">
        <v>0</v>
      </c>
      <c r="AJ1152" s="57">
        <v>0</v>
      </c>
      <c r="AK1152" s="57">
        <v>0</v>
      </c>
      <c r="AL1152" s="57">
        <v>0</v>
      </c>
      <c r="AM1152" s="57">
        <v>0</v>
      </c>
      <c r="AN1152" s="57">
        <v>0</v>
      </c>
      <c r="AO1152" s="57">
        <v>0</v>
      </c>
      <c r="AP1152" s="57">
        <v>0</v>
      </c>
      <c r="AQ1152" s="57">
        <v>0</v>
      </c>
      <c r="AR1152" s="57">
        <v>0</v>
      </c>
      <c r="AS1152" s="57">
        <v>0</v>
      </c>
      <c r="AT1152" s="57">
        <v>0</v>
      </c>
      <c r="AU1152" s="57">
        <v>0</v>
      </c>
      <c r="AV1152" s="57">
        <v>0</v>
      </c>
      <c r="AW1152" s="57">
        <v>0</v>
      </c>
      <c r="AX1152" s="57">
        <v>0</v>
      </c>
      <c r="AY1152" s="57">
        <v>0</v>
      </c>
      <c r="AZ1152" s="57">
        <v>0</v>
      </c>
      <c r="BA1152" s="57">
        <v>0</v>
      </c>
      <c r="BB1152" s="57">
        <v>0</v>
      </c>
      <c r="BC1152" s="57">
        <v>0</v>
      </c>
      <c r="BD1152" s="57">
        <v>0</v>
      </c>
      <c r="BE1152" s="57">
        <v>0</v>
      </c>
      <c r="BF1152" s="57">
        <v>0</v>
      </c>
      <c r="BG1152" s="57">
        <v>0</v>
      </c>
    </row>
    <row r="1153" spans="1:59" ht="12" customHeight="1" x14ac:dyDescent="0.25">
      <c r="A1153" t="s">
        <v>131</v>
      </c>
      <c r="B1153" s="8" t="str">
        <f t="shared" si="169"/>
        <v>MID</v>
      </c>
      <c r="C1153" s="8" t="str">
        <f t="shared" si="170"/>
        <v>WB</v>
      </c>
      <c r="D1153" s="68">
        <f t="shared" ref="D1153:R1153" si="197">E1153*(D$1141/E$1141)</f>
        <v>0.18587011493396091</v>
      </c>
      <c r="E1153" s="68">
        <f t="shared" si="197"/>
        <v>0.18587011493396091</v>
      </c>
      <c r="F1153" s="68">
        <f t="shared" si="197"/>
        <v>0.18587011493396091</v>
      </c>
      <c r="G1153" s="68">
        <f t="shared" si="197"/>
        <v>0.18587011493396091</v>
      </c>
      <c r="H1153" s="68">
        <f t="shared" si="197"/>
        <v>0.18587011493396091</v>
      </c>
      <c r="I1153" s="68">
        <f t="shared" si="197"/>
        <v>0.17347877393836353</v>
      </c>
      <c r="J1153" s="68">
        <f t="shared" si="197"/>
        <v>0.19826145592955829</v>
      </c>
      <c r="K1153" s="68">
        <f t="shared" si="197"/>
        <v>0.17347877393836353</v>
      </c>
      <c r="L1153" s="68">
        <f t="shared" si="197"/>
        <v>0.14869609194716873</v>
      </c>
      <c r="M1153" s="68">
        <f t="shared" si="197"/>
        <v>0.14869609194716873</v>
      </c>
      <c r="N1153" s="68">
        <f t="shared" si="197"/>
        <v>0.14869609194716873</v>
      </c>
      <c r="O1153" s="68">
        <f t="shared" si="197"/>
        <v>0.14869609194716873</v>
      </c>
      <c r="P1153" s="68">
        <f t="shared" si="197"/>
        <v>0.14869609194716873</v>
      </c>
      <c r="Q1153" s="68">
        <f t="shared" si="197"/>
        <v>0.14869609194716873</v>
      </c>
      <c r="R1153" s="68">
        <f t="shared" si="197"/>
        <v>0.14869609194716873</v>
      </c>
      <c r="S1153" s="67">
        <v>0.16108743294276615</v>
      </c>
      <c r="T1153" s="68">
        <v>0.15452894554361427</v>
      </c>
      <c r="U1153" s="68">
        <v>0.14182712410196446</v>
      </c>
      <c r="V1153" s="68">
        <v>0.12778487235803868</v>
      </c>
      <c r="W1153" s="68">
        <v>0.11749717706700441</v>
      </c>
      <c r="X1153" s="68">
        <v>0.13561633163030126</v>
      </c>
      <c r="Y1153" s="68">
        <v>0.13022505061104986</v>
      </c>
      <c r="Z1153" s="68">
        <v>0.13464461527612659</v>
      </c>
      <c r="AA1153" s="68">
        <v>0.13147065886616532</v>
      </c>
      <c r="AB1153" s="69">
        <v>0.14034344370348806</v>
      </c>
      <c r="AC1153" s="70">
        <v>0.15203873067877877</v>
      </c>
      <c r="AD1153" s="57">
        <v>0</v>
      </c>
      <c r="AE1153" s="57">
        <v>0</v>
      </c>
      <c r="AF1153" s="57">
        <v>0</v>
      </c>
      <c r="AG1153" s="57">
        <v>0</v>
      </c>
      <c r="AH1153" s="57">
        <v>0</v>
      </c>
      <c r="AI1153" s="57">
        <v>0</v>
      </c>
      <c r="AJ1153" s="57">
        <v>0</v>
      </c>
      <c r="AK1153" s="57">
        <v>0</v>
      </c>
      <c r="AL1153" s="57">
        <v>0</v>
      </c>
      <c r="AM1153" s="57">
        <v>0</v>
      </c>
      <c r="AN1153" s="57">
        <v>0</v>
      </c>
      <c r="AO1153" s="57">
        <v>0</v>
      </c>
      <c r="AP1153" s="57">
        <v>0</v>
      </c>
      <c r="AQ1153" s="57">
        <v>0</v>
      </c>
      <c r="AR1153" s="57">
        <v>0</v>
      </c>
      <c r="AS1153" s="57">
        <v>0</v>
      </c>
      <c r="AT1153" s="57">
        <v>0</v>
      </c>
      <c r="AU1153" s="57">
        <v>0</v>
      </c>
      <c r="AV1153" s="57">
        <v>0</v>
      </c>
      <c r="AW1153" s="57">
        <v>0</v>
      </c>
      <c r="AX1153" s="57">
        <v>0</v>
      </c>
      <c r="AY1153" s="57">
        <v>0</v>
      </c>
      <c r="AZ1153" s="57">
        <v>0</v>
      </c>
      <c r="BA1153" s="57">
        <v>0</v>
      </c>
      <c r="BB1153" s="57">
        <v>0</v>
      </c>
      <c r="BC1153" s="57">
        <v>0</v>
      </c>
      <c r="BD1153" s="57">
        <v>0</v>
      </c>
      <c r="BE1153" s="57">
        <v>0</v>
      </c>
      <c r="BF1153" s="57">
        <v>0</v>
      </c>
      <c r="BG1153" s="57">
        <v>0</v>
      </c>
    </row>
    <row r="1154" spans="1:59" ht="12" customHeight="1" x14ac:dyDescent="0.25">
      <c r="A1154" t="s">
        <v>132</v>
      </c>
      <c r="B1154" s="8" t="str">
        <f t="shared" si="169"/>
        <v>AFR</v>
      </c>
      <c r="C1154" s="8" t="str">
        <f t="shared" si="170"/>
        <v>WB</v>
      </c>
      <c r="D1154" s="68">
        <f t="shared" ref="D1154:R1154" si="198">E1154*(D$1141/E$1141)</f>
        <v>0.18417093684924307</v>
      </c>
      <c r="E1154" s="68">
        <f t="shared" si="198"/>
        <v>0.18417093684924307</v>
      </c>
      <c r="F1154" s="68">
        <f t="shared" si="198"/>
        <v>0.18417093684924307</v>
      </c>
      <c r="G1154" s="68">
        <f t="shared" si="198"/>
        <v>0.18417093684924307</v>
      </c>
      <c r="H1154" s="68">
        <f t="shared" si="198"/>
        <v>0.18417093684924307</v>
      </c>
      <c r="I1154" s="68">
        <f t="shared" si="198"/>
        <v>0.17189287439262688</v>
      </c>
      <c r="J1154" s="68">
        <f t="shared" si="198"/>
        <v>0.19644899930585927</v>
      </c>
      <c r="K1154" s="68">
        <f t="shared" si="198"/>
        <v>0.17189287439262688</v>
      </c>
      <c r="L1154" s="68">
        <f t="shared" si="198"/>
        <v>0.14733674947939446</v>
      </c>
      <c r="M1154" s="68">
        <f t="shared" si="198"/>
        <v>0.14733674947939446</v>
      </c>
      <c r="N1154" s="68">
        <f t="shared" si="198"/>
        <v>0.14733674947939446</v>
      </c>
      <c r="O1154" s="68">
        <f t="shared" si="198"/>
        <v>0.14733674947939446</v>
      </c>
      <c r="P1154" s="68">
        <f t="shared" si="198"/>
        <v>0.14733674947939446</v>
      </c>
      <c r="Q1154" s="68">
        <f t="shared" si="198"/>
        <v>0.14733674947939446</v>
      </c>
      <c r="R1154" s="68">
        <f t="shared" si="198"/>
        <v>0.14733674947939446</v>
      </c>
      <c r="S1154" s="67">
        <v>0.15961481193601068</v>
      </c>
      <c r="T1154" s="68">
        <v>0.15575829328107918</v>
      </c>
      <c r="U1154" s="68">
        <v>0.1461510868143889</v>
      </c>
      <c r="V1154" s="68">
        <v>0.13311869436519083</v>
      </c>
      <c r="W1154" s="68">
        <v>0.12491271533825976</v>
      </c>
      <c r="X1154" s="68">
        <v>0.1232542323265973</v>
      </c>
      <c r="Y1154" s="68">
        <v>0.12708290064733352</v>
      </c>
      <c r="Z1154" s="68">
        <v>0.12933324191899423</v>
      </c>
      <c r="AA1154" s="68">
        <v>0.13172270493145755</v>
      </c>
      <c r="AB1154" s="69">
        <v>0.12600582735308966</v>
      </c>
      <c r="AC1154" s="70">
        <v>0.13650631296584714</v>
      </c>
      <c r="AD1154" s="57">
        <v>0</v>
      </c>
      <c r="AE1154" s="57">
        <v>0</v>
      </c>
      <c r="AF1154" s="57">
        <v>0</v>
      </c>
      <c r="AG1154" s="57">
        <v>0</v>
      </c>
      <c r="AH1154" s="57">
        <v>0</v>
      </c>
      <c r="AI1154" s="57">
        <v>0</v>
      </c>
      <c r="AJ1154" s="57">
        <v>0</v>
      </c>
      <c r="AK1154" s="57">
        <v>0</v>
      </c>
      <c r="AL1154" s="57">
        <v>0</v>
      </c>
      <c r="AM1154" s="57">
        <v>0</v>
      </c>
      <c r="AN1154" s="57">
        <v>0</v>
      </c>
      <c r="AO1154" s="57">
        <v>0</v>
      </c>
      <c r="AP1154" s="57">
        <v>0</v>
      </c>
      <c r="AQ1154" s="57">
        <v>0</v>
      </c>
      <c r="AR1154" s="57">
        <v>0</v>
      </c>
      <c r="AS1154" s="57">
        <v>0</v>
      </c>
      <c r="AT1154" s="57">
        <v>0</v>
      </c>
      <c r="AU1154" s="57">
        <v>0</v>
      </c>
      <c r="AV1154" s="57">
        <v>0</v>
      </c>
      <c r="AW1154" s="57">
        <v>0</v>
      </c>
      <c r="AX1154" s="57">
        <v>0</v>
      </c>
      <c r="AY1154" s="57">
        <v>0</v>
      </c>
      <c r="AZ1154" s="57">
        <v>0</v>
      </c>
      <c r="BA1154" s="57">
        <v>0</v>
      </c>
      <c r="BB1154" s="57">
        <v>0</v>
      </c>
      <c r="BC1154" s="57">
        <v>0</v>
      </c>
      <c r="BD1154" s="57">
        <v>0</v>
      </c>
      <c r="BE1154" s="57">
        <v>0</v>
      </c>
      <c r="BF1154" s="57">
        <v>0</v>
      </c>
      <c r="BG1154" s="57">
        <v>0</v>
      </c>
    </row>
    <row r="1155" spans="1:59" ht="12" customHeight="1" x14ac:dyDescent="0.25">
      <c r="A1155" t="s">
        <v>133</v>
      </c>
      <c r="B1155" s="8" t="str">
        <f t="shared" si="169"/>
        <v>BRZ</v>
      </c>
      <c r="C1155" s="8" t="str">
        <f t="shared" si="170"/>
        <v>WB</v>
      </c>
      <c r="D1155" s="68">
        <f t="shared" ref="D1155:R1155" si="199">E1155*(D$1141/E$1141)</f>
        <v>0.14782465499093841</v>
      </c>
      <c r="E1155" s="68">
        <f t="shared" si="199"/>
        <v>0.14782465499093841</v>
      </c>
      <c r="F1155" s="68">
        <f t="shared" si="199"/>
        <v>0.14782465499093841</v>
      </c>
      <c r="G1155" s="68">
        <f t="shared" si="199"/>
        <v>0.14782465499093841</v>
      </c>
      <c r="H1155" s="68">
        <f t="shared" si="199"/>
        <v>0.14782465499093841</v>
      </c>
      <c r="I1155" s="68">
        <f t="shared" si="199"/>
        <v>0.13796967799154253</v>
      </c>
      <c r="J1155" s="68">
        <f t="shared" si="199"/>
        <v>0.1576796319903343</v>
      </c>
      <c r="K1155" s="68">
        <f t="shared" si="199"/>
        <v>0.13796967799154253</v>
      </c>
      <c r="L1155" s="68">
        <f t="shared" si="199"/>
        <v>0.11825972399275074</v>
      </c>
      <c r="M1155" s="68">
        <f t="shared" si="199"/>
        <v>0.11825972399275074</v>
      </c>
      <c r="N1155" s="68">
        <f t="shared" si="199"/>
        <v>0.11825972399275074</v>
      </c>
      <c r="O1155" s="68">
        <f t="shared" si="199"/>
        <v>0.11825972399275074</v>
      </c>
      <c r="P1155" s="68">
        <f t="shared" si="199"/>
        <v>0.11825972399275074</v>
      </c>
      <c r="Q1155" s="68">
        <f t="shared" si="199"/>
        <v>0.11825972399275074</v>
      </c>
      <c r="R1155" s="68">
        <f t="shared" si="199"/>
        <v>0.11825972399275074</v>
      </c>
      <c r="S1155" s="67">
        <v>0.12811470099214664</v>
      </c>
      <c r="T1155" s="68">
        <v>0.12169455267419606</v>
      </c>
      <c r="U1155" s="68">
        <v>0.12788877438785831</v>
      </c>
      <c r="V1155" s="68">
        <v>0.12431585976774107</v>
      </c>
      <c r="W1155" s="68">
        <v>0.11683357338609024</v>
      </c>
      <c r="X1155" s="68">
        <v>0.11468876800899459</v>
      </c>
      <c r="Y1155" s="68">
        <v>0.11348475725538582</v>
      </c>
      <c r="Z1155" s="68">
        <v>0.11354824241233365</v>
      </c>
      <c r="AA1155" s="68">
        <v>0.11134587711876734</v>
      </c>
      <c r="AB1155" s="69">
        <v>0.11389922121539398</v>
      </c>
      <c r="AC1155" s="70">
        <v>0.12339082298334347</v>
      </c>
      <c r="AD1155" s="57">
        <v>0</v>
      </c>
      <c r="AE1155" s="57">
        <v>0</v>
      </c>
      <c r="AF1155" s="57">
        <v>0</v>
      </c>
      <c r="AG1155" s="57">
        <v>0</v>
      </c>
      <c r="AH1155" s="57">
        <v>0</v>
      </c>
      <c r="AI1155" s="57">
        <v>0</v>
      </c>
      <c r="AJ1155" s="57">
        <v>0</v>
      </c>
      <c r="AK1155" s="57">
        <v>0</v>
      </c>
      <c r="AL1155" s="57">
        <v>0</v>
      </c>
      <c r="AM1155" s="57">
        <v>0</v>
      </c>
      <c r="AN1155" s="57">
        <v>0</v>
      </c>
      <c r="AO1155" s="57">
        <v>0</v>
      </c>
      <c r="AP1155" s="57">
        <v>0</v>
      </c>
      <c r="AQ1155" s="57">
        <v>0</v>
      </c>
      <c r="AR1155" s="57">
        <v>0</v>
      </c>
      <c r="AS1155" s="57">
        <v>0</v>
      </c>
      <c r="AT1155" s="57">
        <v>0</v>
      </c>
      <c r="AU1155" s="57">
        <v>0</v>
      </c>
      <c r="AV1155" s="57">
        <v>0</v>
      </c>
      <c r="AW1155" s="57">
        <v>0</v>
      </c>
      <c r="AX1155" s="57">
        <v>0</v>
      </c>
      <c r="AY1155" s="57">
        <v>0</v>
      </c>
      <c r="AZ1155" s="57">
        <v>0</v>
      </c>
      <c r="BA1155" s="57">
        <v>0</v>
      </c>
      <c r="BB1155" s="57">
        <v>0</v>
      </c>
      <c r="BC1155" s="57">
        <v>0</v>
      </c>
      <c r="BD1155" s="57">
        <v>0</v>
      </c>
      <c r="BE1155" s="57">
        <v>0</v>
      </c>
      <c r="BF1155" s="57">
        <v>0</v>
      </c>
      <c r="BG1155" s="57">
        <v>0</v>
      </c>
    </row>
    <row r="1156" spans="1:59" ht="12" customHeight="1" x14ac:dyDescent="0.25">
      <c r="A1156" t="s">
        <v>134</v>
      </c>
      <c r="B1156" s="8" t="str">
        <f t="shared" si="169"/>
        <v>CSA</v>
      </c>
      <c r="C1156" s="8" t="str">
        <f t="shared" si="170"/>
        <v>WB</v>
      </c>
      <c r="D1156" s="68">
        <f t="shared" ref="D1156:R1156" si="200">E1156*(D$1141/E$1141)</f>
        <v>0.17490399893499864</v>
      </c>
      <c r="E1156" s="68">
        <f t="shared" si="200"/>
        <v>0.17490399893499864</v>
      </c>
      <c r="F1156" s="68">
        <f t="shared" si="200"/>
        <v>0.17490399893499864</v>
      </c>
      <c r="G1156" s="68">
        <f t="shared" si="200"/>
        <v>0.17490399893499864</v>
      </c>
      <c r="H1156" s="68">
        <f t="shared" si="200"/>
        <v>0.17490399893499864</v>
      </c>
      <c r="I1156" s="68">
        <f t="shared" si="200"/>
        <v>0.16324373233933206</v>
      </c>
      <c r="J1156" s="68">
        <f t="shared" si="200"/>
        <v>0.18656426553066519</v>
      </c>
      <c r="K1156" s="68">
        <f t="shared" si="200"/>
        <v>0.16324373233933204</v>
      </c>
      <c r="L1156" s="68">
        <f t="shared" si="200"/>
        <v>0.13992319914799889</v>
      </c>
      <c r="M1156" s="68">
        <f t="shared" si="200"/>
        <v>0.13992319914799889</v>
      </c>
      <c r="N1156" s="68">
        <f t="shared" si="200"/>
        <v>0.13992319914799889</v>
      </c>
      <c r="O1156" s="68">
        <f t="shared" si="200"/>
        <v>0.13992319914799889</v>
      </c>
      <c r="P1156" s="68">
        <f t="shared" si="200"/>
        <v>0.13992319914799889</v>
      </c>
      <c r="Q1156" s="68">
        <f t="shared" si="200"/>
        <v>0.13992319914799889</v>
      </c>
      <c r="R1156" s="68">
        <f t="shared" si="200"/>
        <v>0.13992319914799889</v>
      </c>
      <c r="S1156" s="67">
        <v>0.15158346574366546</v>
      </c>
      <c r="T1156" s="68">
        <v>0.14265963109512295</v>
      </c>
      <c r="U1156" s="68">
        <v>0.13562948041581183</v>
      </c>
      <c r="V1156" s="68">
        <v>0.13441284851651231</v>
      </c>
      <c r="W1156" s="68">
        <v>0.1256685073046421</v>
      </c>
      <c r="X1156" s="68">
        <v>0.12401918817526908</v>
      </c>
      <c r="Y1156" s="68">
        <v>0.1217220243866502</v>
      </c>
      <c r="Z1156" s="68">
        <v>0.12413952961014195</v>
      </c>
      <c r="AA1156" s="68">
        <v>0.11841935201293737</v>
      </c>
      <c r="AB1156" s="69">
        <v>0.11738556729150941</v>
      </c>
      <c r="AC1156" s="70">
        <v>0.12716769789913523</v>
      </c>
      <c r="AD1156" s="57">
        <v>0</v>
      </c>
      <c r="AE1156" s="57">
        <v>0</v>
      </c>
      <c r="AF1156" s="57">
        <v>0</v>
      </c>
      <c r="AG1156" s="57">
        <v>0</v>
      </c>
      <c r="AH1156" s="57">
        <v>0</v>
      </c>
      <c r="AI1156" s="57">
        <v>0</v>
      </c>
      <c r="AJ1156" s="57">
        <v>0</v>
      </c>
      <c r="AK1156" s="57">
        <v>0</v>
      </c>
      <c r="AL1156" s="57">
        <v>0</v>
      </c>
      <c r="AM1156" s="57">
        <v>0</v>
      </c>
      <c r="AN1156" s="57">
        <v>0</v>
      </c>
      <c r="AO1156" s="57">
        <v>0</v>
      </c>
      <c r="AP1156" s="57">
        <v>0</v>
      </c>
      <c r="AQ1156" s="57">
        <v>0</v>
      </c>
      <c r="AR1156" s="57">
        <v>0</v>
      </c>
      <c r="AS1156" s="57">
        <v>0</v>
      </c>
      <c r="AT1156" s="57">
        <v>0</v>
      </c>
      <c r="AU1156" s="57">
        <v>0</v>
      </c>
      <c r="AV1156" s="57">
        <v>0</v>
      </c>
      <c r="AW1156" s="57">
        <v>0</v>
      </c>
      <c r="AX1156" s="57">
        <v>0</v>
      </c>
      <c r="AY1156" s="57">
        <v>0</v>
      </c>
      <c r="AZ1156" s="57">
        <v>0</v>
      </c>
      <c r="BA1156" s="57">
        <v>0</v>
      </c>
      <c r="BB1156" s="57">
        <v>0</v>
      </c>
      <c r="BC1156" s="57">
        <v>0</v>
      </c>
      <c r="BD1156" s="57">
        <v>0</v>
      </c>
      <c r="BE1156" s="57">
        <v>0</v>
      </c>
      <c r="BF1156" s="57">
        <v>0</v>
      </c>
      <c r="BG1156" s="57">
        <v>0</v>
      </c>
    </row>
    <row r="1157" spans="1:59" ht="12" customHeight="1" x14ac:dyDescent="0.25">
      <c r="A1157" t="s">
        <v>135</v>
      </c>
      <c r="B1157" s="8" t="str">
        <f t="shared" si="169"/>
        <v>USA</v>
      </c>
      <c r="C1157" s="8" t="str">
        <f t="shared" si="170"/>
        <v>RJ</v>
      </c>
      <c r="D1157" s="71">
        <v>0.28999999999999998</v>
      </c>
      <c r="E1157" s="71">
        <v>0.28999999999999998</v>
      </c>
      <c r="F1157" s="71">
        <v>0.28000000000000003</v>
      </c>
      <c r="G1157" s="71">
        <v>0.28999999999999998</v>
      </c>
      <c r="H1157" s="71">
        <v>0.28000000000000003</v>
      </c>
      <c r="I1157" s="71">
        <v>0.28999999999999998</v>
      </c>
      <c r="J1157" s="71">
        <v>0.28999999999999998</v>
      </c>
      <c r="K1157" s="71">
        <v>0.23</v>
      </c>
      <c r="L1157" s="71">
        <v>0.21</v>
      </c>
      <c r="M1157" s="71">
        <v>0.22</v>
      </c>
      <c r="N1157" s="71">
        <v>0.23</v>
      </c>
      <c r="O1157" s="71">
        <v>0.23</v>
      </c>
      <c r="P1157" s="71">
        <v>0.21</v>
      </c>
      <c r="Q1157" s="71">
        <v>0.2</v>
      </c>
      <c r="R1157" s="71">
        <v>0.19</v>
      </c>
      <c r="S1157" s="72">
        <v>0.21</v>
      </c>
      <c r="T1157" s="73">
        <v>0.22</v>
      </c>
      <c r="U1157" s="73">
        <v>0.23</v>
      </c>
      <c r="V1157" s="73">
        <v>0.23</v>
      </c>
      <c r="W1157" s="73">
        <v>0.23</v>
      </c>
      <c r="X1157" s="73">
        <v>0.26</v>
      </c>
      <c r="Y1157" s="73">
        <v>0.26</v>
      </c>
      <c r="Z1157" s="73">
        <v>0.25</v>
      </c>
      <c r="AA1157" s="73">
        <v>0.26</v>
      </c>
      <c r="AB1157" s="74">
        <v>0.21</v>
      </c>
      <c r="AC1157" s="75">
        <v>0.24</v>
      </c>
      <c r="AD1157" s="57">
        <v>0</v>
      </c>
      <c r="AE1157" s="57">
        <v>0</v>
      </c>
      <c r="AF1157" s="57">
        <v>0</v>
      </c>
      <c r="AG1157" s="57">
        <v>0</v>
      </c>
      <c r="AH1157" s="57">
        <v>0</v>
      </c>
      <c r="AI1157" s="57">
        <v>0</v>
      </c>
      <c r="AJ1157" s="57">
        <v>0</v>
      </c>
      <c r="AK1157" s="57">
        <v>0</v>
      </c>
      <c r="AL1157" s="57">
        <v>0</v>
      </c>
      <c r="AM1157" s="57">
        <v>0</v>
      </c>
      <c r="AN1157" s="57">
        <v>0</v>
      </c>
      <c r="AO1157" s="57">
        <v>0</v>
      </c>
      <c r="AP1157" s="57">
        <v>0</v>
      </c>
      <c r="AQ1157" s="57">
        <v>0</v>
      </c>
      <c r="AR1157" s="57">
        <v>0</v>
      </c>
      <c r="AS1157" s="57">
        <v>0</v>
      </c>
      <c r="AT1157" s="57">
        <v>0</v>
      </c>
      <c r="AU1157" s="57">
        <v>0</v>
      </c>
      <c r="AV1157" s="57">
        <v>0</v>
      </c>
      <c r="AW1157" s="57">
        <v>0</v>
      </c>
      <c r="AX1157" s="57">
        <v>0</v>
      </c>
      <c r="AY1157" s="57">
        <v>0</v>
      </c>
      <c r="AZ1157" s="57">
        <v>0</v>
      </c>
      <c r="BA1157" s="57">
        <v>0</v>
      </c>
      <c r="BB1157" s="57">
        <v>0</v>
      </c>
      <c r="BC1157" s="57">
        <v>0</v>
      </c>
      <c r="BD1157" s="57">
        <v>0</v>
      </c>
      <c r="BE1157" s="57">
        <v>0</v>
      </c>
      <c r="BF1157" s="57">
        <v>0</v>
      </c>
      <c r="BG1157" s="57">
        <v>0</v>
      </c>
    </row>
    <row r="1158" spans="1:59" ht="12" customHeight="1" x14ac:dyDescent="0.25">
      <c r="A1158" t="s">
        <v>136</v>
      </c>
      <c r="B1158" s="8" t="str">
        <f t="shared" si="169"/>
        <v>CAN</v>
      </c>
      <c r="C1158" s="8" t="str">
        <f t="shared" si="170"/>
        <v>RJ</v>
      </c>
      <c r="D1158" s="68">
        <f t="shared" ref="D1158:R1158" si="201">E1158*(D$1157/E$1157)</f>
        <v>0.26679998823921891</v>
      </c>
      <c r="E1158" s="68">
        <f t="shared" si="201"/>
        <v>0.26679998823921891</v>
      </c>
      <c r="F1158" s="68">
        <f t="shared" si="201"/>
        <v>0.25759998864476313</v>
      </c>
      <c r="G1158" s="68">
        <f t="shared" si="201"/>
        <v>0.26679998823921891</v>
      </c>
      <c r="H1158" s="68">
        <f t="shared" si="201"/>
        <v>0.25759998864476313</v>
      </c>
      <c r="I1158" s="68">
        <f t="shared" si="201"/>
        <v>0.26679998823921891</v>
      </c>
      <c r="J1158" s="68">
        <f t="shared" si="201"/>
        <v>0.26679998823921891</v>
      </c>
      <c r="K1158" s="68">
        <f t="shared" si="201"/>
        <v>0.21159999067248397</v>
      </c>
      <c r="L1158" s="68">
        <f t="shared" si="201"/>
        <v>0.19319999148357231</v>
      </c>
      <c r="M1158" s="68">
        <f t="shared" si="201"/>
        <v>0.20239999107802814</v>
      </c>
      <c r="N1158" s="68">
        <f t="shared" si="201"/>
        <v>0.21159999067248397</v>
      </c>
      <c r="O1158" s="68">
        <f t="shared" si="201"/>
        <v>0.21159999067248397</v>
      </c>
      <c r="P1158" s="68">
        <f t="shared" si="201"/>
        <v>0.19319999148357231</v>
      </c>
      <c r="Q1158" s="68">
        <f t="shared" si="201"/>
        <v>0.1839999918891165</v>
      </c>
      <c r="R1158" s="68">
        <f t="shared" si="201"/>
        <v>0.1747999922946607</v>
      </c>
      <c r="S1158" s="67">
        <v>0.19319999148357236</v>
      </c>
      <c r="T1158" s="68">
        <v>0.18773012695318561</v>
      </c>
      <c r="U1158" s="68">
        <v>0.2246613137906551</v>
      </c>
      <c r="V1158" s="68">
        <v>0.22751518923536881</v>
      </c>
      <c r="W1158" s="68">
        <v>0.20930281721240393</v>
      </c>
      <c r="X1158" s="68">
        <v>0.23198242155905277</v>
      </c>
      <c r="Y1158" s="68">
        <v>0.24036989778289486</v>
      </c>
      <c r="Z1158" s="68">
        <v>0.22042836390654855</v>
      </c>
      <c r="AA1158" s="68">
        <v>0.24039591342040981</v>
      </c>
      <c r="AB1158" s="69">
        <v>0.20196786333504321</v>
      </c>
      <c r="AC1158" s="70">
        <v>0.23082041524004937</v>
      </c>
      <c r="AD1158" s="57">
        <v>0</v>
      </c>
      <c r="AE1158" s="57">
        <v>0</v>
      </c>
      <c r="AF1158" s="57">
        <v>0</v>
      </c>
      <c r="AG1158" s="57">
        <v>0</v>
      </c>
      <c r="AH1158" s="57">
        <v>0</v>
      </c>
      <c r="AI1158" s="57">
        <v>0</v>
      </c>
      <c r="AJ1158" s="57">
        <v>0</v>
      </c>
      <c r="AK1158" s="57">
        <v>0</v>
      </c>
      <c r="AL1158" s="57">
        <v>0</v>
      </c>
      <c r="AM1158" s="57">
        <v>0</v>
      </c>
      <c r="AN1158" s="57">
        <v>0</v>
      </c>
      <c r="AO1158" s="57">
        <v>0</v>
      </c>
      <c r="AP1158" s="57">
        <v>0</v>
      </c>
      <c r="AQ1158" s="57">
        <v>0</v>
      </c>
      <c r="AR1158" s="57">
        <v>0</v>
      </c>
      <c r="AS1158" s="57">
        <v>0</v>
      </c>
      <c r="AT1158" s="57">
        <v>0</v>
      </c>
      <c r="AU1158" s="57">
        <v>0</v>
      </c>
      <c r="AV1158" s="57">
        <v>0</v>
      </c>
      <c r="AW1158" s="57">
        <v>0</v>
      </c>
      <c r="AX1158" s="57">
        <v>0</v>
      </c>
      <c r="AY1158" s="57">
        <v>0</v>
      </c>
      <c r="AZ1158" s="57">
        <v>0</v>
      </c>
      <c r="BA1158" s="57">
        <v>0</v>
      </c>
      <c r="BB1158" s="57">
        <v>0</v>
      </c>
      <c r="BC1158" s="57">
        <v>0</v>
      </c>
      <c r="BD1158" s="57">
        <v>0</v>
      </c>
      <c r="BE1158" s="57">
        <v>0</v>
      </c>
      <c r="BF1158" s="57">
        <v>0</v>
      </c>
      <c r="BG1158" s="57">
        <v>0</v>
      </c>
    </row>
    <row r="1159" spans="1:59" ht="12" customHeight="1" x14ac:dyDescent="0.25">
      <c r="A1159" t="s">
        <v>137</v>
      </c>
      <c r="B1159" s="8" t="str">
        <f t="shared" si="169"/>
        <v>MXC</v>
      </c>
      <c r="C1159" s="8" t="str">
        <f t="shared" si="170"/>
        <v>RJ</v>
      </c>
      <c r="D1159" s="68">
        <f t="shared" ref="D1159:R1159" si="202">E1159*(D$1157/E$1157)</f>
        <v>0.28936887708393477</v>
      </c>
      <c r="E1159" s="68">
        <f t="shared" si="202"/>
        <v>0.28936887708393477</v>
      </c>
      <c r="F1159" s="68">
        <f t="shared" si="202"/>
        <v>0.27939063994310948</v>
      </c>
      <c r="G1159" s="68">
        <f t="shared" si="202"/>
        <v>0.28936887708393477</v>
      </c>
      <c r="H1159" s="68">
        <f t="shared" si="202"/>
        <v>0.27939063994310948</v>
      </c>
      <c r="I1159" s="68">
        <f t="shared" si="202"/>
        <v>0.28936887708393477</v>
      </c>
      <c r="J1159" s="68">
        <f t="shared" si="202"/>
        <v>0.28936887708393477</v>
      </c>
      <c r="K1159" s="68">
        <f t="shared" si="202"/>
        <v>0.22949945423898277</v>
      </c>
      <c r="L1159" s="68">
        <f t="shared" si="202"/>
        <v>0.20954297995733207</v>
      </c>
      <c r="M1159" s="68">
        <f t="shared" si="202"/>
        <v>0.21952121709815742</v>
      </c>
      <c r="N1159" s="68">
        <f t="shared" si="202"/>
        <v>0.22949945423898277</v>
      </c>
      <c r="O1159" s="68">
        <f t="shared" si="202"/>
        <v>0.22949945423898277</v>
      </c>
      <c r="P1159" s="68">
        <f t="shared" si="202"/>
        <v>0.20954297995733207</v>
      </c>
      <c r="Q1159" s="68">
        <f t="shared" si="202"/>
        <v>0.19956474281650677</v>
      </c>
      <c r="R1159" s="68">
        <f t="shared" si="202"/>
        <v>0.18958650567568144</v>
      </c>
      <c r="S1159" s="67">
        <v>0.20954297995733212</v>
      </c>
      <c r="T1159" s="68">
        <v>0.20157029284569572</v>
      </c>
      <c r="U1159" s="68">
        <v>0.19762333319091449</v>
      </c>
      <c r="V1159" s="68">
        <v>0.1821144161864359</v>
      </c>
      <c r="W1159" s="68">
        <v>0.18853736962902062</v>
      </c>
      <c r="X1159" s="68">
        <v>0.21399166219186377</v>
      </c>
      <c r="Y1159" s="68">
        <v>0.19714368664925935</v>
      </c>
      <c r="Z1159" s="68">
        <v>0.19565013899902806</v>
      </c>
      <c r="AA1159" s="68">
        <v>0.20206951570505194</v>
      </c>
      <c r="AB1159" s="69">
        <v>0.15468257889425441</v>
      </c>
      <c r="AC1159" s="70">
        <v>0.17678009016486218</v>
      </c>
      <c r="AD1159" s="57">
        <v>0</v>
      </c>
      <c r="AE1159" s="57">
        <v>0</v>
      </c>
      <c r="AF1159" s="57">
        <v>0</v>
      </c>
      <c r="AG1159" s="57">
        <v>0</v>
      </c>
      <c r="AH1159" s="57">
        <v>0</v>
      </c>
      <c r="AI1159" s="57">
        <v>0</v>
      </c>
      <c r="AJ1159" s="57">
        <v>0</v>
      </c>
      <c r="AK1159" s="57">
        <v>0</v>
      </c>
      <c r="AL1159" s="57">
        <v>0</v>
      </c>
      <c r="AM1159" s="57">
        <v>0</v>
      </c>
      <c r="AN1159" s="57">
        <v>0</v>
      </c>
      <c r="AO1159" s="57">
        <v>0</v>
      </c>
      <c r="AP1159" s="57">
        <v>0</v>
      </c>
      <c r="AQ1159" s="57">
        <v>0</v>
      </c>
      <c r="AR1159" s="57">
        <v>0</v>
      </c>
      <c r="AS1159" s="57">
        <v>0</v>
      </c>
      <c r="AT1159" s="57">
        <v>0</v>
      </c>
      <c r="AU1159" s="57">
        <v>0</v>
      </c>
      <c r="AV1159" s="57">
        <v>0</v>
      </c>
      <c r="AW1159" s="57">
        <v>0</v>
      </c>
      <c r="AX1159" s="57">
        <v>0</v>
      </c>
      <c r="AY1159" s="57">
        <v>0</v>
      </c>
      <c r="AZ1159" s="57">
        <v>0</v>
      </c>
      <c r="BA1159" s="57">
        <v>0</v>
      </c>
      <c r="BB1159" s="57">
        <v>0</v>
      </c>
      <c r="BC1159" s="57">
        <v>0</v>
      </c>
      <c r="BD1159" s="57">
        <v>0</v>
      </c>
      <c r="BE1159" s="57">
        <v>0</v>
      </c>
      <c r="BF1159" s="57">
        <v>0</v>
      </c>
      <c r="BG1159" s="57">
        <v>0</v>
      </c>
    </row>
    <row r="1160" spans="1:59" ht="12" customHeight="1" x14ac:dyDescent="0.25">
      <c r="A1160" t="s">
        <v>138</v>
      </c>
      <c r="B1160" s="8" t="str">
        <f t="shared" si="169"/>
        <v>EUR</v>
      </c>
      <c r="C1160" s="8" t="str">
        <f t="shared" si="170"/>
        <v>RJ</v>
      </c>
      <c r="D1160" s="68">
        <f t="shared" ref="D1160:R1160" si="203">E1160*(D$1157/E$1157)</f>
        <v>0.32761694083281073</v>
      </c>
      <c r="E1160" s="68">
        <f t="shared" si="203"/>
        <v>0.32761694083281073</v>
      </c>
      <c r="F1160" s="68">
        <f t="shared" si="203"/>
        <v>0.31631980494202422</v>
      </c>
      <c r="G1160" s="68">
        <f t="shared" si="203"/>
        <v>0.32761694083281073</v>
      </c>
      <c r="H1160" s="68">
        <f t="shared" si="203"/>
        <v>0.31631980494202422</v>
      </c>
      <c r="I1160" s="68">
        <f t="shared" si="203"/>
        <v>0.32761694083281073</v>
      </c>
      <c r="J1160" s="68">
        <f t="shared" si="203"/>
        <v>0.32761694083281073</v>
      </c>
      <c r="K1160" s="68">
        <f t="shared" si="203"/>
        <v>0.25983412548809132</v>
      </c>
      <c r="L1160" s="68">
        <f t="shared" si="203"/>
        <v>0.23723985370651812</v>
      </c>
      <c r="M1160" s="68">
        <f t="shared" si="203"/>
        <v>0.24853698959730472</v>
      </c>
      <c r="N1160" s="68">
        <f t="shared" si="203"/>
        <v>0.25983412548809132</v>
      </c>
      <c r="O1160" s="68">
        <f t="shared" si="203"/>
        <v>0.25983412548809132</v>
      </c>
      <c r="P1160" s="68">
        <f t="shared" si="203"/>
        <v>0.23723985370651815</v>
      </c>
      <c r="Q1160" s="68">
        <f t="shared" si="203"/>
        <v>0.22594271781573161</v>
      </c>
      <c r="R1160" s="68">
        <f t="shared" si="203"/>
        <v>0.21464558192494504</v>
      </c>
      <c r="S1160" s="67">
        <v>0.23723985370651821</v>
      </c>
      <c r="T1160" s="68">
        <v>0.24157163162637529</v>
      </c>
      <c r="U1160" s="68">
        <v>0.24467168975631645</v>
      </c>
      <c r="V1160" s="68">
        <v>0.24072680235487762</v>
      </c>
      <c r="W1160" s="68">
        <v>0.23959969227009964</v>
      </c>
      <c r="X1160" s="68">
        <v>0.27387641118140843</v>
      </c>
      <c r="Y1160" s="68">
        <v>0.26962742289782649</v>
      </c>
      <c r="Z1160" s="68">
        <v>0.25976438585471262</v>
      </c>
      <c r="AA1160" s="68">
        <v>0.26653257205090775</v>
      </c>
      <c r="AB1160" s="69">
        <v>0.22110273052419746</v>
      </c>
      <c r="AC1160" s="70">
        <v>0.25268883488479704</v>
      </c>
      <c r="AD1160" s="57">
        <v>0</v>
      </c>
      <c r="AE1160" s="57">
        <v>0</v>
      </c>
      <c r="AF1160" s="57">
        <v>0</v>
      </c>
      <c r="AG1160" s="57">
        <v>0</v>
      </c>
      <c r="AH1160" s="57">
        <v>0</v>
      </c>
      <c r="AI1160" s="57">
        <v>0</v>
      </c>
      <c r="AJ1160" s="57">
        <v>0</v>
      </c>
      <c r="AK1160" s="57">
        <v>0</v>
      </c>
      <c r="AL1160" s="57">
        <v>0</v>
      </c>
      <c r="AM1160" s="57">
        <v>0</v>
      </c>
      <c r="AN1160" s="57">
        <v>0</v>
      </c>
      <c r="AO1160" s="57">
        <v>0</v>
      </c>
      <c r="AP1160" s="57">
        <v>0</v>
      </c>
      <c r="AQ1160" s="57">
        <v>0</v>
      </c>
      <c r="AR1160" s="57">
        <v>0</v>
      </c>
      <c r="AS1160" s="57">
        <v>0</v>
      </c>
      <c r="AT1160" s="57">
        <v>0</v>
      </c>
      <c r="AU1160" s="57">
        <v>0</v>
      </c>
      <c r="AV1160" s="57">
        <v>0</v>
      </c>
      <c r="AW1160" s="57">
        <v>0</v>
      </c>
      <c r="AX1160" s="57">
        <v>0</v>
      </c>
      <c r="AY1160" s="57">
        <v>0</v>
      </c>
      <c r="AZ1160" s="57">
        <v>0</v>
      </c>
      <c r="BA1160" s="57">
        <v>0</v>
      </c>
      <c r="BB1160" s="57">
        <v>0</v>
      </c>
      <c r="BC1160" s="57">
        <v>0</v>
      </c>
      <c r="BD1160" s="57">
        <v>0</v>
      </c>
      <c r="BE1160" s="57">
        <v>0</v>
      </c>
      <c r="BF1160" s="57">
        <v>0</v>
      </c>
      <c r="BG1160" s="57">
        <v>0</v>
      </c>
    </row>
    <row r="1161" spans="1:59" ht="12" customHeight="1" x14ac:dyDescent="0.25">
      <c r="A1161" t="s">
        <v>139</v>
      </c>
      <c r="B1161" s="8" t="str">
        <f t="shared" si="169"/>
        <v>JPN</v>
      </c>
      <c r="C1161" s="8" t="str">
        <f t="shared" si="170"/>
        <v>RJ</v>
      </c>
      <c r="D1161" s="68">
        <f t="shared" ref="D1161:R1161" si="204">E1161*(D$1157/E$1157)</f>
        <v>0.28366371642754667</v>
      </c>
      <c r="E1161" s="68">
        <f t="shared" si="204"/>
        <v>0.28366371642754667</v>
      </c>
      <c r="F1161" s="68">
        <f t="shared" si="204"/>
        <v>0.27388220896452786</v>
      </c>
      <c r="G1161" s="68">
        <f t="shared" si="204"/>
        <v>0.28366371642754667</v>
      </c>
      <c r="H1161" s="68">
        <f t="shared" si="204"/>
        <v>0.27388220896452786</v>
      </c>
      <c r="I1161" s="68">
        <f t="shared" si="204"/>
        <v>0.28366371642754667</v>
      </c>
      <c r="J1161" s="68">
        <f t="shared" si="204"/>
        <v>0.28366371642754667</v>
      </c>
      <c r="K1161" s="68">
        <f t="shared" si="204"/>
        <v>0.22497467164943361</v>
      </c>
      <c r="L1161" s="68">
        <f t="shared" si="204"/>
        <v>0.20541165672339587</v>
      </c>
      <c r="M1161" s="68">
        <f t="shared" si="204"/>
        <v>0.21519316418641474</v>
      </c>
      <c r="N1161" s="68">
        <f t="shared" si="204"/>
        <v>0.22497467164943361</v>
      </c>
      <c r="O1161" s="68">
        <f t="shared" si="204"/>
        <v>0.22497467164943361</v>
      </c>
      <c r="P1161" s="68">
        <f t="shared" si="204"/>
        <v>0.20541165672339587</v>
      </c>
      <c r="Q1161" s="68">
        <f t="shared" si="204"/>
        <v>0.19563014926037706</v>
      </c>
      <c r="R1161" s="68">
        <f t="shared" si="204"/>
        <v>0.18584864179735822</v>
      </c>
      <c r="S1161" s="67">
        <v>0.20541165672339592</v>
      </c>
      <c r="T1161" s="68">
        <v>0.21061793941175727</v>
      </c>
      <c r="U1161" s="68">
        <v>0.21655816599972327</v>
      </c>
      <c r="V1161" s="68">
        <v>0.2167758236283378</v>
      </c>
      <c r="W1161" s="68">
        <v>0.21051947557071532</v>
      </c>
      <c r="X1161" s="68">
        <v>0.2349983825730648</v>
      </c>
      <c r="Y1161" s="68">
        <v>0.23494605924005105</v>
      </c>
      <c r="Z1161" s="68">
        <v>0.231529040542376</v>
      </c>
      <c r="AA1161" s="68">
        <v>0.23519033592155578</v>
      </c>
      <c r="AB1161" s="69">
        <v>0.18234920001242047</v>
      </c>
      <c r="AC1161" s="70">
        <v>0.20839908572848054</v>
      </c>
      <c r="AD1161" s="57">
        <v>0</v>
      </c>
      <c r="AE1161" s="57">
        <v>0</v>
      </c>
      <c r="AF1161" s="57">
        <v>0</v>
      </c>
      <c r="AG1161" s="57">
        <v>0</v>
      </c>
      <c r="AH1161" s="57">
        <v>0</v>
      </c>
      <c r="AI1161" s="57">
        <v>0</v>
      </c>
      <c r="AJ1161" s="57">
        <v>0</v>
      </c>
      <c r="AK1161" s="57">
        <v>0</v>
      </c>
      <c r="AL1161" s="57">
        <v>0</v>
      </c>
      <c r="AM1161" s="57">
        <v>0</v>
      </c>
      <c r="AN1161" s="57">
        <v>0</v>
      </c>
      <c r="AO1161" s="57">
        <v>0</v>
      </c>
      <c r="AP1161" s="57">
        <v>0</v>
      </c>
      <c r="AQ1161" s="57">
        <v>0</v>
      </c>
      <c r="AR1161" s="57">
        <v>0</v>
      </c>
      <c r="AS1161" s="57">
        <v>0</v>
      </c>
      <c r="AT1161" s="57">
        <v>0</v>
      </c>
      <c r="AU1161" s="57">
        <v>0</v>
      </c>
      <c r="AV1161" s="57">
        <v>0</v>
      </c>
      <c r="AW1161" s="57">
        <v>0</v>
      </c>
      <c r="AX1161" s="57">
        <v>0</v>
      </c>
      <c r="AY1161" s="57">
        <v>0</v>
      </c>
      <c r="AZ1161" s="57">
        <v>0</v>
      </c>
      <c r="BA1161" s="57">
        <v>0</v>
      </c>
      <c r="BB1161" s="57">
        <v>0</v>
      </c>
      <c r="BC1161" s="57">
        <v>0</v>
      </c>
      <c r="BD1161" s="57">
        <v>0</v>
      </c>
      <c r="BE1161" s="57">
        <v>0</v>
      </c>
      <c r="BF1161" s="57">
        <v>0</v>
      </c>
      <c r="BG1161" s="57">
        <v>0</v>
      </c>
    </row>
    <row r="1162" spans="1:59" ht="12" customHeight="1" x14ac:dyDescent="0.25">
      <c r="A1162" t="s">
        <v>140</v>
      </c>
      <c r="B1162" s="8" t="str">
        <f t="shared" si="169"/>
        <v>ANZ</v>
      </c>
      <c r="C1162" s="8" t="str">
        <f t="shared" si="170"/>
        <v>RJ</v>
      </c>
      <c r="D1162" s="68">
        <f t="shared" ref="D1162:R1162" si="205">E1162*(D$1157/E$1157)</f>
        <v>0.14511624610232293</v>
      </c>
      <c r="E1162" s="68">
        <f t="shared" si="205"/>
        <v>0.14511624610232293</v>
      </c>
      <c r="F1162" s="68">
        <f t="shared" si="205"/>
        <v>0.14011223761603595</v>
      </c>
      <c r="G1162" s="68">
        <f t="shared" si="205"/>
        <v>0.14511624610232293</v>
      </c>
      <c r="H1162" s="68">
        <f t="shared" si="205"/>
        <v>0.14011223761603595</v>
      </c>
      <c r="I1162" s="68">
        <f t="shared" si="205"/>
        <v>0.14511624610232293</v>
      </c>
      <c r="J1162" s="68">
        <f t="shared" si="205"/>
        <v>0.14511624610232293</v>
      </c>
      <c r="K1162" s="68">
        <f t="shared" si="205"/>
        <v>0.11509219518460095</v>
      </c>
      <c r="L1162" s="68">
        <f t="shared" si="205"/>
        <v>0.10508417821202695</v>
      </c>
      <c r="M1162" s="68">
        <f t="shared" si="205"/>
        <v>0.11008818669831395</v>
      </c>
      <c r="N1162" s="68">
        <f t="shared" si="205"/>
        <v>0.11509219518460095</v>
      </c>
      <c r="O1162" s="68">
        <f t="shared" si="205"/>
        <v>0.11509219518460095</v>
      </c>
      <c r="P1162" s="68">
        <f t="shared" si="205"/>
        <v>0.10508417821202695</v>
      </c>
      <c r="Q1162" s="68">
        <f t="shared" si="205"/>
        <v>0.10008016972573996</v>
      </c>
      <c r="R1162" s="68">
        <f t="shared" si="205"/>
        <v>9.5076161239452978E-2</v>
      </c>
      <c r="S1162" s="67">
        <v>0.10508417821202698</v>
      </c>
      <c r="T1162" s="68">
        <v>0.12256013359845933</v>
      </c>
      <c r="U1162" s="68">
        <v>0.12098086055908658</v>
      </c>
      <c r="V1162" s="68">
        <v>0.12063990785000721</v>
      </c>
      <c r="W1162" s="68">
        <v>0.12148530122529794</v>
      </c>
      <c r="X1162" s="68">
        <v>0.13123347789550571</v>
      </c>
      <c r="Y1162" s="68">
        <v>0.13398266041059254</v>
      </c>
      <c r="Z1162" s="68">
        <v>0.13324895466145181</v>
      </c>
      <c r="AA1162" s="68">
        <v>0.14047266294582006</v>
      </c>
      <c r="AB1162" s="69">
        <v>0.11109658634981265</v>
      </c>
      <c r="AC1162" s="70">
        <v>0.12696752725692872</v>
      </c>
      <c r="AD1162" s="57">
        <v>0</v>
      </c>
      <c r="AE1162" s="57">
        <v>0</v>
      </c>
      <c r="AF1162" s="57">
        <v>0</v>
      </c>
      <c r="AG1162" s="57">
        <v>0</v>
      </c>
      <c r="AH1162" s="57">
        <v>0</v>
      </c>
      <c r="AI1162" s="57">
        <v>0</v>
      </c>
      <c r="AJ1162" s="57">
        <v>0</v>
      </c>
      <c r="AK1162" s="57">
        <v>0</v>
      </c>
      <c r="AL1162" s="57">
        <v>0</v>
      </c>
      <c r="AM1162" s="57">
        <v>0</v>
      </c>
      <c r="AN1162" s="57">
        <v>0</v>
      </c>
      <c r="AO1162" s="57">
        <v>0</v>
      </c>
      <c r="AP1162" s="57">
        <v>0</v>
      </c>
      <c r="AQ1162" s="57">
        <v>0</v>
      </c>
      <c r="AR1162" s="57">
        <v>0</v>
      </c>
      <c r="AS1162" s="57">
        <v>0</v>
      </c>
      <c r="AT1162" s="57">
        <v>0</v>
      </c>
      <c r="AU1162" s="57">
        <v>0</v>
      </c>
      <c r="AV1162" s="57">
        <v>0</v>
      </c>
      <c r="AW1162" s="57">
        <v>0</v>
      </c>
      <c r="AX1162" s="57">
        <v>0</v>
      </c>
      <c r="AY1162" s="57">
        <v>0</v>
      </c>
      <c r="AZ1162" s="57">
        <v>0</v>
      </c>
      <c r="BA1162" s="57">
        <v>0</v>
      </c>
      <c r="BB1162" s="57">
        <v>0</v>
      </c>
      <c r="BC1162" s="57">
        <v>0</v>
      </c>
      <c r="BD1162" s="57">
        <v>0</v>
      </c>
      <c r="BE1162" s="57">
        <v>0</v>
      </c>
      <c r="BF1162" s="57">
        <v>0</v>
      </c>
      <c r="BG1162" s="57">
        <v>0</v>
      </c>
    </row>
    <row r="1163" spans="1:59" ht="12" customHeight="1" x14ac:dyDescent="0.25">
      <c r="A1163" t="s">
        <v>141</v>
      </c>
      <c r="B1163" s="8" t="str">
        <f t="shared" si="169"/>
        <v>SKO</v>
      </c>
      <c r="C1163" s="8" t="str">
        <f t="shared" si="170"/>
        <v>RJ</v>
      </c>
      <c r="D1163" s="68">
        <f t="shared" ref="D1163:R1163" si="206">E1163*(D$1157/E$1157)</f>
        <v>0.31380219837440221</v>
      </c>
      <c r="E1163" s="68">
        <f t="shared" si="206"/>
        <v>0.31380219837440221</v>
      </c>
      <c r="F1163" s="68">
        <f t="shared" si="206"/>
        <v>0.30298143291321594</v>
      </c>
      <c r="G1163" s="68">
        <f t="shared" si="206"/>
        <v>0.31380219837440215</v>
      </c>
      <c r="H1163" s="68">
        <f t="shared" si="206"/>
        <v>0.30298143291321589</v>
      </c>
      <c r="I1163" s="68">
        <f t="shared" si="206"/>
        <v>0.3138021983744021</v>
      </c>
      <c r="J1163" s="68">
        <f t="shared" si="206"/>
        <v>0.3138021983744021</v>
      </c>
      <c r="K1163" s="68">
        <f t="shared" si="206"/>
        <v>0.24887760560728445</v>
      </c>
      <c r="L1163" s="68">
        <f t="shared" si="206"/>
        <v>0.22723607468491186</v>
      </c>
      <c r="M1163" s="68">
        <f t="shared" si="206"/>
        <v>0.23805684014609815</v>
      </c>
      <c r="N1163" s="68">
        <f t="shared" si="206"/>
        <v>0.24887760560728445</v>
      </c>
      <c r="O1163" s="68">
        <f t="shared" si="206"/>
        <v>0.24887760560728445</v>
      </c>
      <c r="P1163" s="68">
        <f t="shared" si="206"/>
        <v>0.22723607468491186</v>
      </c>
      <c r="Q1163" s="68">
        <f t="shared" si="206"/>
        <v>0.21641530922372562</v>
      </c>
      <c r="R1163" s="68">
        <f t="shared" si="206"/>
        <v>0.20559454376253936</v>
      </c>
      <c r="S1163" s="67">
        <v>0.22723607468491192</v>
      </c>
      <c r="T1163" s="68">
        <v>0.22556825513285725</v>
      </c>
      <c r="U1163" s="68">
        <v>0.222450801522311</v>
      </c>
      <c r="V1163" s="68">
        <v>0.21610592804351417</v>
      </c>
      <c r="W1163" s="68">
        <v>0.21879764496072898</v>
      </c>
      <c r="X1163" s="68">
        <v>0.25945140630674446</v>
      </c>
      <c r="Y1163" s="68">
        <v>0.24455349660454834</v>
      </c>
      <c r="Z1163" s="68">
        <v>0.23029672079002303</v>
      </c>
      <c r="AA1163" s="68">
        <v>0.22423678114987222</v>
      </c>
      <c r="AB1163" s="69">
        <v>0.1938183419157736</v>
      </c>
      <c r="AC1163" s="70">
        <v>0.22150667647516983</v>
      </c>
      <c r="AD1163" s="57">
        <v>0</v>
      </c>
      <c r="AE1163" s="57">
        <v>0</v>
      </c>
      <c r="AF1163" s="57">
        <v>0</v>
      </c>
      <c r="AG1163" s="57">
        <v>0</v>
      </c>
      <c r="AH1163" s="57">
        <v>0</v>
      </c>
      <c r="AI1163" s="57">
        <v>0</v>
      </c>
      <c r="AJ1163" s="57">
        <v>0</v>
      </c>
      <c r="AK1163" s="57">
        <v>0</v>
      </c>
      <c r="AL1163" s="57">
        <v>0</v>
      </c>
      <c r="AM1163" s="57">
        <v>0</v>
      </c>
      <c r="AN1163" s="57">
        <v>0</v>
      </c>
      <c r="AO1163" s="57">
        <v>0</v>
      </c>
      <c r="AP1163" s="57">
        <v>0</v>
      </c>
      <c r="AQ1163" s="57">
        <v>0</v>
      </c>
      <c r="AR1163" s="57">
        <v>0</v>
      </c>
      <c r="AS1163" s="57">
        <v>0</v>
      </c>
      <c r="AT1163" s="57">
        <v>0</v>
      </c>
      <c r="AU1163" s="57">
        <v>0</v>
      </c>
      <c r="AV1163" s="57">
        <v>0</v>
      </c>
      <c r="AW1163" s="57">
        <v>0</v>
      </c>
      <c r="AX1163" s="57">
        <v>0</v>
      </c>
      <c r="AY1163" s="57">
        <v>0</v>
      </c>
      <c r="AZ1163" s="57">
        <v>0</v>
      </c>
      <c r="BA1163" s="57">
        <v>0</v>
      </c>
      <c r="BB1163" s="57">
        <v>0</v>
      </c>
      <c r="BC1163" s="57">
        <v>0</v>
      </c>
      <c r="BD1163" s="57">
        <v>0</v>
      </c>
      <c r="BE1163" s="57">
        <v>0</v>
      </c>
      <c r="BF1163" s="57">
        <v>0</v>
      </c>
      <c r="BG1163" s="57">
        <v>0</v>
      </c>
    </row>
    <row r="1164" spans="1:59" ht="12" customHeight="1" x14ac:dyDescent="0.25">
      <c r="A1164" t="s">
        <v>142</v>
      </c>
      <c r="B1164" s="8" t="str">
        <f t="shared" si="169"/>
        <v>RUS</v>
      </c>
      <c r="C1164" s="8" t="str">
        <f t="shared" si="170"/>
        <v>RJ</v>
      </c>
      <c r="D1164" s="68">
        <f t="shared" ref="D1164:R1164" si="207">E1164*(D$1157/E$1157)</f>
        <v>0.64567589548836724</v>
      </c>
      <c r="E1164" s="68">
        <f t="shared" si="207"/>
        <v>0.64567589548836724</v>
      </c>
      <c r="F1164" s="68">
        <f t="shared" si="207"/>
        <v>0.62341120943704431</v>
      </c>
      <c r="G1164" s="68">
        <f t="shared" si="207"/>
        <v>0.64567589548836724</v>
      </c>
      <c r="H1164" s="68">
        <f t="shared" si="207"/>
        <v>0.62341120943704431</v>
      </c>
      <c r="I1164" s="68">
        <f t="shared" si="207"/>
        <v>0.64567589548836724</v>
      </c>
      <c r="J1164" s="68">
        <f t="shared" si="207"/>
        <v>0.64567589548836724</v>
      </c>
      <c r="K1164" s="68">
        <f t="shared" si="207"/>
        <v>0.51208777918042925</v>
      </c>
      <c r="L1164" s="68">
        <f t="shared" si="207"/>
        <v>0.46755840707778318</v>
      </c>
      <c r="M1164" s="68">
        <f t="shared" si="207"/>
        <v>0.48982309312910621</v>
      </c>
      <c r="N1164" s="68">
        <f t="shared" si="207"/>
        <v>0.51208777918042925</v>
      </c>
      <c r="O1164" s="68">
        <f t="shared" si="207"/>
        <v>0.51208777918042925</v>
      </c>
      <c r="P1164" s="68">
        <f t="shared" si="207"/>
        <v>0.46755840707778318</v>
      </c>
      <c r="Q1164" s="68">
        <f t="shared" si="207"/>
        <v>0.44529372102646025</v>
      </c>
      <c r="R1164" s="68">
        <f t="shared" si="207"/>
        <v>0.42302903497513727</v>
      </c>
      <c r="S1164" s="67">
        <v>0.46755840707778329</v>
      </c>
      <c r="T1164" s="68">
        <v>0.45052300332556777</v>
      </c>
      <c r="U1164" s="68">
        <v>0.46923729141045828</v>
      </c>
      <c r="V1164" s="68">
        <v>0.41908946364019933</v>
      </c>
      <c r="W1164" s="68">
        <v>0.37432236208975667</v>
      </c>
      <c r="X1164" s="68">
        <v>0.37782094724523496</v>
      </c>
      <c r="Y1164" s="68">
        <v>0.37878914572937428</v>
      </c>
      <c r="Z1164" s="68">
        <v>0.34843928762688403</v>
      </c>
      <c r="AA1164" s="68">
        <v>0.34913691337977021</v>
      </c>
      <c r="AB1164" s="69">
        <v>0.28977491804572536</v>
      </c>
      <c r="AC1164" s="70">
        <v>0.33117133490940037</v>
      </c>
      <c r="AD1164" s="57">
        <v>0</v>
      </c>
      <c r="AE1164" s="57">
        <v>0</v>
      </c>
      <c r="AF1164" s="57">
        <v>0</v>
      </c>
      <c r="AG1164" s="57">
        <v>0</v>
      </c>
      <c r="AH1164" s="57">
        <v>0</v>
      </c>
      <c r="AI1164" s="57">
        <v>0</v>
      </c>
      <c r="AJ1164" s="57">
        <v>0</v>
      </c>
      <c r="AK1164" s="57">
        <v>0</v>
      </c>
      <c r="AL1164" s="57">
        <v>0</v>
      </c>
      <c r="AM1164" s="57">
        <v>0</v>
      </c>
      <c r="AN1164" s="57">
        <v>0</v>
      </c>
      <c r="AO1164" s="57">
        <v>0</v>
      </c>
      <c r="AP1164" s="57">
        <v>0</v>
      </c>
      <c r="AQ1164" s="57">
        <v>0</v>
      </c>
      <c r="AR1164" s="57">
        <v>0</v>
      </c>
      <c r="AS1164" s="57">
        <v>0</v>
      </c>
      <c r="AT1164" s="57">
        <v>0</v>
      </c>
      <c r="AU1164" s="57">
        <v>0</v>
      </c>
      <c r="AV1164" s="57">
        <v>0</v>
      </c>
      <c r="AW1164" s="57">
        <v>0</v>
      </c>
      <c r="AX1164" s="57">
        <v>0</v>
      </c>
      <c r="AY1164" s="57">
        <v>0</v>
      </c>
      <c r="AZ1164" s="57">
        <v>0</v>
      </c>
      <c r="BA1164" s="57">
        <v>0</v>
      </c>
      <c r="BB1164" s="57">
        <v>0</v>
      </c>
      <c r="BC1164" s="57">
        <v>0</v>
      </c>
      <c r="BD1164" s="57">
        <v>0</v>
      </c>
      <c r="BE1164" s="57">
        <v>0</v>
      </c>
      <c r="BF1164" s="57">
        <v>0</v>
      </c>
      <c r="BG1164" s="57">
        <v>0</v>
      </c>
    </row>
    <row r="1165" spans="1:59" ht="12" customHeight="1" x14ac:dyDescent="0.25">
      <c r="A1165" t="s">
        <v>143</v>
      </c>
      <c r="B1165" s="8" t="str">
        <f t="shared" si="169"/>
        <v>URA</v>
      </c>
      <c r="C1165" s="8" t="str">
        <f t="shared" si="170"/>
        <v>RJ</v>
      </c>
      <c r="D1165" s="68">
        <f t="shared" ref="D1165:R1165" si="208">E1165*(D$1157/E$1157)</f>
        <v>0.44353968432910962</v>
      </c>
      <c r="E1165" s="68">
        <f t="shared" si="208"/>
        <v>0.44353968432910962</v>
      </c>
      <c r="F1165" s="68">
        <f t="shared" si="208"/>
        <v>0.42824521245569208</v>
      </c>
      <c r="G1165" s="68">
        <f t="shared" si="208"/>
        <v>0.44353968432910956</v>
      </c>
      <c r="H1165" s="68">
        <f t="shared" si="208"/>
        <v>0.42824521245569203</v>
      </c>
      <c r="I1165" s="68">
        <f t="shared" si="208"/>
        <v>0.44353968432910951</v>
      </c>
      <c r="J1165" s="68">
        <f t="shared" si="208"/>
        <v>0.44353968432910951</v>
      </c>
      <c r="K1165" s="68">
        <f t="shared" si="208"/>
        <v>0.35177285308860412</v>
      </c>
      <c r="L1165" s="68">
        <f t="shared" si="208"/>
        <v>0.32118390934176894</v>
      </c>
      <c r="M1165" s="68">
        <f t="shared" si="208"/>
        <v>0.33647838121518653</v>
      </c>
      <c r="N1165" s="68">
        <f t="shared" si="208"/>
        <v>0.35177285308860412</v>
      </c>
      <c r="O1165" s="68">
        <f t="shared" si="208"/>
        <v>0.35177285308860412</v>
      </c>
      <c r="P1165" s="68">
        <f t="shared" si="208"/>
        <v>0.32118390934176894</v>
      </c>
      <c r="Q1165" s="68">
        <f t="shared" si="208"/>
        <v>0.3058894374683514</v>
      </c>
      <c r="R1165" s="68">
        <f t="shared" si="208"/>
        <v>0.29059496559493386</v>
      </c>
      <c r="S1165" s="67">
        <v>0.32118390934176899</v>
      </c>
      <c r="T1165" s="68">
        <v>0.29594447146134145</v>
      </c>
      <c r="U1165" s="68">
        <v>0.27986846819479494</v>
      </c>
      <c r="V1165" s="68">
        <v>0.20817385053337203</v>
      </c>
      <c r="W1165" s="68">
        <v>0.20115373516642085</v>
      </c>
      <c r="X1165" s="68">
        <v>0.21213993944053988</v>
      </c>
      <c r="Y1165" s="68">
        <v>0.20419068034115864</v>
      </c>
      <c r="Z1165" s="68">
        <v>0.20019607704422998</v>
      </c>
      <c r="AA1165" s="68">
        <v>0.19068419662990535</v>
      </c>
      <c r="AB1165" s="69">
        <v>0.16785526142227403</v>
      </c>
      <c r="AC1165" s="70">
        <v>0.19183458448259885</v>
      </c>
      <c r="AD1165" s="57">
        <v>0</v>
      </c>
      <c r="AE1165" s="57">
        <v>0</v>
      </c>
      <c r="AF1165" s="57">
        <v>0</v>
      </c>
      <c r="AG1165" s="57">
        <v>0</v>
      </c>
      <c r="AH1165" s="57">
        <v>0</v>
      </c>
      <c r="AI1165" s="57">
        <v>0</v>
      </c>
      <c r="AJ1165" s="57">
        <v>0</v>
      </c>
      <c r="AK1165" s="57">
        <v>0</v>
      </c>
      <c r="AL1165" s="57">
        <v>0</v>
      </c>
      <c r="AM1165" s="57">
        <v>0</v>
      </c>
      <c r="AN1165" s="57">
        <v>0</v>
      </c>
      <c r="AO1165" s="57">
        <v>0</v>
      </c>
      <c r="AP1165" s="57">
        <v>0</v>
      </c>
      <c r="AQ1165" s="57">
        <v>0</v>
      </c>
      <c r="AR1165" s="57">
        <v>0</v>
      </c>
      <c r="AS1165" s="57">
        <v>0</v>
      </c>
      <c r="AT1165" s="57">
        <v>0</v>
      </c>
      <c r="AU1165" s="57">
        <v>0</v>
      </c>
      <c r="AV1165" s="57">
        <v>0</v>
      </c>
      <c r="AW1165" s="57">
        <v>0</v>
      </c>
      <c r="AX1165" s="57">
        <v>0</v>
      </c>
      <c r="AY1165" s="57">
        <v>0</v>
      </c>
      <c r="AZ1165" s="57">
        <v>0</v>
      </c>
      <c r="BA1165" s="57">
        <v>0</v>
      </c>
      <c r="BB1165" s="57">
        <v>0</v>
      </c>
      <c r="BC1165" s="57">
        <v>0</v>
      </c>
      <c r="BD1165" s="57">
        <v>0</v>
      </c>
      <c r="BE1165" s="57">
        <v>0</v>
      </c>
      <c r="BF1165" s="57">
        <v>0</v>
      </c>
      <c r="BG1165" s="57">
        <v>0</v>
      </c>
    </row>
    <row r="1166" spans="1:59" ht="12" customHeight="1" x14ac:dyDescent="0.25">
      <c r="A1166" t="s">
        <v>144</v>
      </c>
      <c r="B1166" s="8" t="str">
        <f t="shared" si="169"/>
        <v>CHI</v>
      </c>
      <c r="C1166" s="8" t="str">
        <f t="shared" si="170"/>
        <v>RJ</v>
      </c>
      <c r="D1166" s="68">
        <f t="shared" ref="D1166:R1166" si="209">E1166*(D$1157/E$1157)</f>
        <v>0.2274439027408478</v>
      </c>
      <c r="E1166" s="68">
        <f t="shared" si="209"/>
        <v>0.2274439027408478</v>
      </c>
      <c r="F1166" s="68">
        <f t="shared" si="209"/>
        <v>0.21960100954288755</v>
      </c>
      <c r="G1166" s="68">
        <f t="shared" si="209"/>
        <v>0.22744390274084778</v>
      </c>
      <c r="H1166" s="68">
        <f t="shared" si="209"/>
        <v>0.21960100954288753</v>
      </c>
      <c r="I1166" s="68">
        <f t="shared" si="209"/>
        <v>0.22744390274084775</v>
      </c>
      <c r="J1166" s="68">
        <f t="shared" si="209"/>
        <v>0.22744390274084775</v>
      </c>
      <c r="K1166" s="68">
        <f t="shared" si="209"/>
        <v>0.18038654355308617</v>
      </c>
      <c r="L1166" s="68">
        <f t="shared" si="209"/>
        <v>0.16470075715716562</v>
      </c>
      <c r="M1166" s="68">
        <f t="shared" si="209"/>
        <v>0.17254365035512589</v>
      </c>
      <c r="N1166" s="68">
        <f t="shared" si="209"/>
        <v>0.18038654355308617</v>
      </c>
      <c r="O1166" s="68">
        <f t="shared" si="209"/>
        <v>0.18038654355308617</v>
      </c>
      <c r="P1166" s="68">
        <f t="shared" si="209"/>
        <v>0.16470075715716562</v>
      </c>
      <c r="Q1166" s="68">
        <f t="shared" si="209"/>
        <v>0.15685786395920537</v>
      </c>
      <c r="R1166" s="68">
        <f t="shared" si="209"/>
        <v>0.14901497076124512</v>
      </c>
      <c r="S1166" s="67">
        <v>0.16470075715716564</v>
      </c>
      <c r="T1166" s="68">
        <v>0.16138721126007086</v>
      </c>
      <c r="U1166" s="68">
        <v>0.16713914018751744</v>
      </c>
      <c r="V1166" s="68">
        <v>0.17238723312918888</v>
      </c>
      <c r="W1166" s="68">
        <v>0.17610996778847368</v>
      </c>
      <c r="X1166" s="68">
        <v>0.20494227503155513</v>
      </c>
      <c r="Y1166" s="68">
        <v>0.20531895910742504</v>
      </c>
      <c r="Z1166" s="68">
        <v>0.20383060073914494</v>
      </c>
      <c r="AA1166" s="68">
        <v>0.20724409768938828</v>
      </c>
      <c r="AB1166" s="69">
        <v>0.17364809128467404</v>
      </c>
      <c r="AC1166" s="70">
        <v>0.19845496146819891</v>
      </c>
      <c r="AD1166" s="57">
        <v>0</v>
      </c>
      <c r="AE1166" s="57">
        <v>0</v>
      </c>
      <c r="AF1166" s="57">
        <v>0</v>
      </c>
      <c r="AG1166" s="57">
        <v>0</v>
      </c>
      <c r="AH1166" s="57">
        <v>0</v>
      </c>
      <c r="AI1166" s="57">
        <v>0</v>
      </c>
      <c r="AJ1166" s="57">
        <v>0</v>
      </c>
      <c r="AK1166" s="57">
        <v>0</v>
      </c>
      <c r="AL1166" s="57">
        <v>0</v>
      </c>
      <c r="AM1166" s="57">
        <v>0</v>
      </c>
      <c r="AN1166" s="57">
        <v>0</v>
      </c>
      <c r="AO1166" s="57">
        <v>0</v>
      </c>
      <c r="AP1166" s="57">
        <v>0</v>
      </c>
      <c r="AQ1166" s="57">
        <v>0</v>
      </c>
      <c r="AR1166" s="57">
        <v>0</v>
      </c>
      <c r="AS1166" s="57">
        <v>0</v>
      </c>
      <c r="AT1166" s="57">
        <v>0</v>
      </c>
      <c r="AU1166" s="57">
        <v>0</v>
      </c>
      <c r="AV1166" s="57">
        <v>0</v>
      </c>
      <c r="AW1166" s="57">
        <v>0</v>
      </c>
      <c r="AX1166" s="57">
        <v>0</v>
      </c>
      <c r="AY1166" s="57">
        <v>0</v>
      </c>
      <c r="AZ1166" s="57">
        <v>0</v>
      </c>
      <c r="BA1166" s="57">
        <v>0</v>
      </c>
      <c r="BB1166" s="57">
        <v>0</v>
      </c>
      <c r="BC1166" s="57">
        <v>0</v>
      </c>
      <c r="BD1166" s="57">
        <v>0</v>
      </c>
      <c r="BE1166" s="57">
        <v>0</v>
      </c>
      <c r="BF1166" s="57">
        <v>0</v>
      </c>
      <c r="BG1166" s="57">
        <v>0</v>
      </c>
    </row>
    <row r="1167" spans="1:59" ht="12" customHeight="1" x14ac:dyDescent="0.25">
      <c r="A1167" t="s">
        <v>145</v>
      </c>
      <c r="B1167" s="8" t="str">
        <f t="shared" si="169"/>
        <v>IND</v>
      </c>
      <c r="C1167" s="8" t="str">
        <f t="shared" si="170"/>
        <v>RJ</v>
      </c>
      <c r="D1167" s="68">
        <f t="shared" ref="D1167:R1167" si="210">E1167*(D$1157/E$1157)</f>
        <v>0.22992177867791116</v>
      </c>
      <c r="E1167" s="68">
        <f t="shared" si="210"/>
        <v>0.22992177867791116</v>
      </c>
      <c r="F1167" s="68">
        <f t="shared" si="210"/>
        <v>0.22199344148212116</v>
      </c>
      <c r="G1167" s="68">
        <f t="shared" si="210"/>
        <v>0.22992177867791116</v>
      </c>
      <c r="H1167" s="68">
        <f t="shared" si="210"/>
        <v>0.22199344148212116</v>
      </c>
      <c r="I1167" s="68">
        <f t="shared" si="210"/>
        <v>0.22992177867791116</v>
      </c>
      <c r="J1167" s="68">
        <f t="shared" si="210"/>
        <v>0.22992177867791116</v>
      </c>
      <c r="K1167" s="68">
        <f t="shared" si="210"/>
        <v>0.18235175550317095</v>
      </c>
      <c r="L1167" s="68">
        <f t="shared" si="210"/>
        <v>0.16649508111159086</v>
      </c>
      <c r="M1167" s="68">
        <f t="shared" si="210"/>
        <v>0.17442341830738092</v>
      </c>
      <c r="N1167" s="68">
        <f t="shared" si="210"/>
        <v>0.18235175550317098</v>
      </c>
      <c r="O1167" s="68">
        <f t="shared" si="210"/>
        <v>0.18235175550317098</v>
      </c>
      <c r="P1167" s="68">
        <f t="shared" si="210"/>
        <v>0.16649508111159089</v>
      </c>
      <c r="Q1167" s="68">
        <f t="shared" si="210"/>
        <v>0.15856674391580089</v>
      </c>
      <c r="R1167" s="68">
        <f t="shared" si="210"/>
        <v>0.15063840672001086</v>
      </c>
      <c r="S1167" s="67">
        <v>0.16649508111159095</v>
      </c>
      <c r="T1167" s="68">
        <v>0.1718134164647511</v>
      </c>
      <c r="U1167" s="68">
        <v>0.18022310228960906</v>
      </c>
      <c r="V1167" s="68">
        <v>0.17766685662522799</v>
      </c>
      <c r="W1167" s="68">
        <v>0.18018475465019285</v>
      </c>
      <c r="X1167" s="68">
        <v>0.20030318972897423</v>
      </c>
      <c r="Y1167" s="68">
        <v>0.19749866077651729</v>
      </c>
      <c r="Z1167" s="68">
        <v>0.1860913838852703</v>
      </c>
      <c r="AA1167" s="68">
        <v>0.18678039115656234</v>
      </c>
      <c r="AB1167" s="69">
        <v>0.14954247160306144</v>
      </c>
      <c r="AC1167" s="70">
        <v>0.17090568183207019</v>
      </c>
      <c r="AD1167" s="57">
        <v>0</v>
      </c>
      <c r="AE1167" s="57">
        <v>0</v>
      </c>
      <c r="AF1167" s="57">
        <v>0</v>
      </c>
      <c r="AG1167" s="57">
        <v>0</v>
      </c>
      <c r="AH1167" s="57">
        <v>0</v>
      </c>
      <c r="AI1167" s="57">
        <v>0</v>
      </c>
      <c r="AJ1167" s="57">
        <v>0</v>
      </c>
      <c r="AK1167" s="57">
        <v>0</v>
      </c>
      <c r="AL1167" s="57">
        <v>0</v>
      </c>
      <c r="AM1167" s="57">
        <v>0</v>
      </c>
      <c r="AN1167" s="57">
        <v>0</v>
      </c>
      <c r="AO1167" s="57">
        <v>0</v>
      </c>
      <c r="AP1167" s="57">
        <v>0</v>
      </c>
      <c r="AQ1167" s="57">
        <v>0</v>
      </c>
      <c r="AR1167" s="57">
        <v>0</v>
      </c>
      <c r="AS1167" s="57">
        <v>0</v>
      </c>
      <c r="AT1167" s="57">
        <v>0</v>
      </c>
      <c r="AU1167" s="57">
        <v>0</v>
      </c>
      <c r="AV1167" s="57">
        <v>0</v>
      </c>
      <c r="AW1167" s="57">
        <v>0</v>
      </c>
      <c r="AX1167" s="57">
        <v>0</v>
      </c>
      <c r="AY1167" s="57">
        <v>0</v>
      </c>
      <c r="AZ1167" s="57">
        <v>0</v>
      </c>
      <c r="BA1167" s="57">
        <v>0</v>
      </c>
      <c r="BB1167" s="57">
        <v>0</v>
      </c>
      <c r="BC1167" s="57">
        <v>0</v>
      </c>
      <c r="BD1167" s="57">
        <v>0</v>
      </c>
      <c r="BE1167" s="57">
        <v>0</v>
      </c>
      <c r="BF1167" s="57">
        <v>0</v>
      </c>
      <c r="BG1167" s="57">
        <v>0</v>
      </c>
    </row>
    <row r="1168" spans="1:59" ht="12" customHeight="1" x14ac:dyDescent="0.25">
      <c r="A1168" t="s">
        <v>146</v>
      </c>
      <c r="B1168" s="8" t="str">
        <f t="shared" si="169"/>
        <v>OAS</v>
      </c>
      <c r="C1168" s="8" t="str">
        <f t="shared" si="170"/>
        <v>RJ</v>
      </c>
      <c r="D1168" s="68">
        <f t="shared" ref="D1168:R1168" si="211">E1168*(D$1157/E$1157)</f>
        <v>0.26092015708174393</v>
      </c>
      <c r="E1168" s="68">
        <f t="shared" si="211"/>
        <v>0.26092015708174393</v>
      </c>
      <c r="F1168" s="68">
        <f t="shared" si="211"/>
        <v>0.25192291028582176</v>
      </c>
      <c r="G1168" s="68">
        <f t="shared" si="211"/>
        <v>0.26092015708174393</v>
      </c>
      <c r="H1168" s="68">
        <f t="shared" si="211"/>
        <v>0.25192291028582176</v>
      </c>
      <c r="I1168" s="68">
        <f t="shared" si="211"/>
        <v>0.26092015708174393</v>
      </c>
      <c r="J1168" s="68">
        <f t="shared" si="211"/>
        <v>0.26092015708174393</v>
      </c>
      <c r="K1168" s="68">
        <f t="shared" si="211"/>
        <v>0.20693667630621074</v>
      </c>
      <c r="L1168" s="68">
        <f t="shared" si="211"/>
        <v>0.1889421827143663</v>
      </c>
      <c r="M1168" s="68">
        <f t="shared" si="211"/>
        <v>0.19793942951028853</v>
      </c>
      <c r="N1168" s="68">
        <f t="shared" si="211"/>
        <v>0.20693667630621077</v>
      </c>
      <c r="O1168" s="68">
        <f t="shared" si="211"/>
        <v>0.20693667630621077</v>
      </c>
      <c r="P1168" s="68">
        <f t="shared" si="211"/>
        <v>0.18894218271436633</v>
      </c>
      <c r="Q1168" s="68">
        <f t="shared" si="211"/>
        <v>0.17994493591844415</v>
      </c>
      <c r="R1168" s="68">
        <f t="shared" si="211"/>
        <v>0.17094768912252195</v>
      </c>
      <c r="S1168" s="67">
        <v>0.18894218271436636</v>
      </c>
      <c r="T1168" s="68">
        <v>0.19479308748780977</v>
      </c>
      <c r="U1168" s="68">
        <v>0.21348950331460753</v>
      </c>
      <c r="V1168" s="68">
        <v>0.22146105325636994</v>
      </c>
      <c r="W1168" s="68">
        <v>0.21143802474296924</v>
      </c>
      <c r="X1168" s="68">
        <v>0.23712023384740272</v>
      </c>
      <c r="Y1168" s="68">
        <v>0.23409299730088029</v>
      </c>
      <c r="Z1168" s="68">
        <v>0.22184692045798943</v>
      </c>
      <c r="AA1168" s="68">
        <v>0.22724984299267942</v>
      </c>
      <c r="AB1168" s="69">
        <v>0.18090118750419223</v>
      </c>
      <c r="AC1168" s="70">
        <v>0.20674421429050541</v>
      </c>
      <c r="AD1168" s="57">
        <v>0</v>
      </c>
      <c r="AE1168" s="57">
        <v>0</v>
      </c>
      <c r="AF1168" s="57">
        <v>0</v>
      </c>
      <c r="AG1168" s="57">
        <v>0</v>
      </c>
      <c r="AH1168" s="57">
        <v>0</v>
      </c>
      <c r="AI1168" s="57">
        <v>0</v>
      </c>
      <c r="AJ1168" s="57">
        <v>0</v>
      </c>
      <c r="AK1168" s="57">
        <v>0</v>
      </c>
      <c r="AL1168" s="57">
        <v>0</v>
      </c>
      <c r="AM1168" s="57">
        <v>0</v>
      </c>
      <c r="AN1168" s="57">
        <v>0</v>
      </c>
      <c r="AO1168" s="57">
        <v>0</v>
      </c>
      <c r="AP1168" s="57">
        <v>0</v>
      </c>
      <c r="AQ1168" s="57">
        <v>0</v>
      </c>
      <c r="AR1168" s="57">
        <v>0</v>
      </c>
      <c r="AS1168" s="57">
        <v>0</v>
      </c>
      <c r="AT1168" s="57">
        <v>0</v>
      </c>
      <c r="AU1168" s="57">
        <v>0</v>
      </c>
      <c r="AV1168" s="57">
        <v>0</v>
      </c>
      <c r="AW1168" s="57">
        <v>0</v>
      </c>
      <c r="AX1168" s="57">
        <v>0</v>
      </c>
      <c r="AY1168" s="57">
        <v>0</v>
      </c>
      <c r="AZ1168" s="57">
        <v>0</v>
      </c>
      <c r="BA1168" s="57">
        <v>0</v>
      </c>
      <c r="BB1168" s="57">
        <v>0</v>
      </c>
      <c r="BC1168" s="57">
        <v>0</v>
      </c>
      <c r="BD1168" s="57">
        <v>0</v>
      </c>
      <c r="BE1168" s="57">
        <v>0</v>
      </c>
      <c r="BF1168" s="57">
        <v>0</v>
      </c>
      <c r="BG1168" s="57">
        <v>0</v>
      </c>
    </row>
    <row r="1169" spans="1:59" ht="12" customHeight="1" x14ac:dyDescent="0.25">
      <c r="A1169" t="s">
        <v>147</v>
      </c>
      <c r="B1169" s="8" t="str">
        <f t="shared" si="169"/>
        <v>MID</v>
      </c>
      <c r="C1169" s="8" t="str">
        <f t="shared" si="170"/>
        <v>RJ</v>
      </c>
      <c r="D1169" s="68">
        <f t="shared" ref="D1169:R1169" si="212">E1169*(D$1157/E$1157)</f>
        <v>0.35189570956068938</v>
      </c>
      <c r="E1169" s="68">
        <f t="shared" si="212"/>
        <v>0.35189570956068938</v>
      </c>
      <c r="F1169" s="68">
        <f t="shared" si="212"/>
        <v>0.33976137474825185</v>
      </c>
      <c r="G1169" s="68">
        <f t="shared" si="212"/>
        <v>0.35189570956068938</v>
      </c>
      <c r="H1169" s="68">
        <f t="shared" si="212"/>
        <v>0.33976137474825185</v>
      </c>
      <c r="I1169" s="68">
        <f t="shared" si="212"/>
        <v>0.35189570956068938</v>
      </c>
      <c r="J1169" s="68">
        <f t="shared" si="212"/>
        <v>0.35189570956068938</v>
      </c>
      <c r="K1169" s="68">
        <f t="shared" si="212"/>
        <v>0.27908970068606404</v>
      </c>
      <c r="L1169" s="68">
        <f t="shared" si="212"/>
        <v>0.25482103106118886</v>
      </c>
      <c r="M1169" s="68">
        <f t="shared" si="212"/>
        <v>0.26695536587362645</v>
      </c>
      <c r="N1169" s="68">
        <f t="shared" si="212"/>
        <v>0.27908970068606404</v>
      </c>
      <c r="O1169" s="68">
        <f t="shared" si="212"/>
        <v>0.27908970068606404</v>
      </c>
      <c r="P1169" s="68">
        <f t="shared" si="212"/>
        <v>0.25482103106118886</v>
      </c>
      <c r="Q1169" s="68">
        <f t="shared" si="212"/>
        <v>0.24268669624875133</v>
      </c>
      <c r="R1169" s="68">
        <f t="shared" si="212"/>
        <v>0.23055236143631377</v>
      </c>
      <c r="S1169" s="67">
        <v>0.25482103106118892</v>
      </c>
      <c r="T1169" s="68">
        <v>0.25608658876771651</v>
      </c>
      <c r="U1169" s="68">
        <v>0.24572053133931354</v>
      </c>
      <c r="V1169" s="68">
        <v>0.22139183129998127</v>
      </c>
      <c r="W1169" s="68">
        <v>0.22053203651605538</v>
      </c>
      <c r="X1169" s="68">
        <v>0.28774100761272486</v>
      </c>
      <c r="Y1169" s="68">
        <v>0.27630217414662228</v>
      </c>
      <c r="Z1169" s="68">
        <v>0.2746916245507075</v>
      </c>
      <c r="AA1169" s="68">
        <v>0.27894501642165681</v>
      </c>
      <c r="AB1169" s="69">
        <v>0.24050706752876233</v>
      </c>
      <c r="AC1169" s="70">
        <v>0.27486522003287123</v>
      </c>
      <c r="AD1169" s="57">
        <v>0</v>
      </c>
      <c r="AE1169" s="57">
        <v>0</v>
      </c>
      <c r="AF1169" s="57">
        <v>0</v>
      </c>
      <c r="AG1169" s="57">
        <v>0</v>
      </c>
      <c r="AH1169" s="57">
        <v>0</v>
      </c>
      <c r="AI1169" s="57">
        <v>0</v>
      </c>
      <c r="AJ1169" s="57">
        <v>0</v>
      </c>
      <c r="AK1169" s="57">
        <v>0</v>
      </c>
      <c r="AL1169" s="57">
        <v>0</v>
      </c>
      <c r="AM1169" s="57">
        <v>0</v>
      </c>
      <c r="AN1169" s="57">
        <v>0</v>
      </c>
      <c r="AO1169" s="57">
        <v>0</v>
      </c>
      <c r="AP1169" s="57">
        <v>0</v>
      </c>
      <c r="AQ1169" s="57">
        <v>0</v>
      </c>
      <c r="AR1169" s="57">
        <v>0</v>
      </c>
      <c r="AS1169" s="57">
        <v>0</v>
      </c>
      <c r="AT1169" s="57">
        <v>0</v>
      </c>
      <c r="AU1169" s="57">
        <v>0</v>
      </c>
      <c r="AV1169" s="57">
        <v>0</v>
      </c>
      <c r="AW1169" s="57">
        <v>0</v>
      </c>
      <c r="AX1169" s="57">
        <v>0</v>
      </c>
      <c r="AY1169" s="57">
        <v>0</v>
      </c>
      <c r="AZ1169" s="57">
        <v>0</v>
      </c>
      <c r="BA1169" s="57">
        <v>0</v>
      </c>
      <c r="BB1169" s="57">
        <v>0</v>
      </c>
      <c r="BC1169" s="57">
        <v>0</v>
      </c>
      <c r="BD1169" s="57">
        <v>0</v>
      </c>
      <c r="BE1169" s="57">
        <v>0</v>
      </c>
      <c r="BF1169" s="57">
        <v>0</v>
      </c>
      <c r="BG1169" s="57">
        <v>0</v>
      </c>
    </row>
    <row r="1170" spans="1:59" ht="12" customHeight="1" x14ac:dyDescent="0.25">
      <c r="A1170" t="s">
        <v>148</v>
      </c>
      <c r="B1170" s="8" t="str">
        <f t="shared" si="169"/>
        <v>AFR</v>
      </c>
      <c r="C1170" s="8" t="str">
        <f t="shared" si="170"/>
        <v>RJ</v>
      </c>
      <c r="D1170" s="68">
        <f t="shared" ref="D1170:R1170" si="213">E1170*(D$1157/E$1157)</f>
        <v>0.41568822588900783</v>
      </c>
      <c r="E1170" s="68">
        <f t="shared" si="213"/>
        <v>0.41568822588900783</v>
      </c>
      <c r="F1170" s="68">
        <f t="shared" si="213"/>
        <v>0.40135414913421452</v>
      </c>
      <c r="G1170" s="68">
        <f t="shared" si="213"/>
        <v>0.41568822588900783</v>
      </c>
      <c r="H1170" s="68">
        <f t="shared" si="213"/>
        <v>0.40135414913421452</v>
      </c>
      <c r="I1170" s="68">
        <f t="shared" si="213"/>
        <v>0.41568822588900783</v>
      </c>
      <c r="J1170" s="68">
        <f t="shared" si="213"/>
        <v>0.41568822588900783</v>
      </c>
      <c r="K1170" s="68">
        <f t="shared" si="213"/>
        <v>0.32968376536024763</v>
      </c>
      <c r="L1170" s="68">
        <f t="shared" si="213"/>
        <v>0.30101561185066084</v>
      </c>
      <c r="M1170" s="68">
        <f t="shared" si="213"/>
        <v>0.31534968860545426</v>
      </c>
      <c r="N1170" s="68">
        <f t="shared" si="213"/>
        <v>0.32968376536024768</v>
      </c>
      <c r="O1170" s="68">
        <f t="shared" si="213"/>
        <v>0.32968376536024768</v>
      </c>
      <c r="P1170" s="68">
        <f t="shared" si="213"/>
        <v>0.30101561185066089</v>
      </c>
      <c r="Q1170" s="68">
        <f t="shared" si="213"/>
        <v>0.28668153509586758</v>
      </c>
      <c r="R1170" s="68">
        <f t="shared" si="213"/>
        <v>0.27234745834107421</v>
      </c>
      <c r="S1170" s="67">
        <v>0.30101561185066095</v>
      </c>
      <c r="T1170" s="68">
        <v>0.30773039599606089</v>
      </c>
      <c r="U1170" s="68">
        <v>0.30187449415269135</v>
      </c>
      <c r="V1170" s="68">
        <v>0.27495613888108561</v>
      </c>
      <c r="W1170" s="68">
        <v>0.27950728164971256</v>
      </c>
      <c r="X1170" s="68">
        <v>0.31176964641812793</v>
      </c>
      <c r="Y1170" s="68">
        <v>0.32145420285141341</v>
      </c>
      <c r="Z1170" s="68">
        <v>0.31456385171446888</v>
      </c>
      <c r="AA1170" s="68">
        <v>0.33319051497477831</v>
      </c>
      <c r="AB1170" s="69">
        <v>0.2574355776916582</v>
      </c>
      <c r="AC1170" s="70">
        <v>0.29421208879046651</v>
      </c>
      <c r="AD1170" s="57">
        <v>0</v>
      </c>
      <c r="AE1170" s="57">
        <v>0</v>
      </c>
      <c r="AF1170" s="57">
        <v>0</v>
      </c>
      <c r="AG1170" s="57">
        <v>0</v>
      </c>
      <c r="AH1170" s="57">
        <v>0</v>
      </c>
      <c r="AI1170" s="57">
        <v>0</v>
      </c>
      <c r="AJ1170" s="57">
        <v>0</v>
      </c>
      <c r="AK1170" s="57">
        <v>0</v>
      </c>
      <c r="AL1170" s="57">
        <v>0</v>
      </c>
      <c r="AM1170" s="57">
        <v>0</v>
      </c>
      <c r="AN1170" s="57">
        <v>0</v>
      </c>
      <c r="AO1170" s="57">
        <v>0</v>
      </c>
      <c r="AP1170" s="57">
        <v>0</v>
      </c>
      <c r="AQ1170" s="57">
        <v>0</v>
      </c>
      <c r="AR1170" s="57">
        <v>0</v>
      </c>
      <c r="AS1170" s="57">
        <v>0</v>
      </c>
      <c r="AT1170" s="57">
        <v>0</v>
      </c>
      <c r="AU1170" s="57">
        <v>0</v>
      </c>
      <c r="AV1170" s="57">
        <v>0</v>
      </c>
      <c r="AW1170" s="57">
        <v>0</v>
      </c>
      <c r="AX1170" s="57">
        <v>0</v>
      </c>
      <c r="AY1170" s="57">
        <v>0</v>
      </c>
      <c r="AZ1170" s="57">
        <v>0</v>
      </c>
      <c r="BA1170" s="57">
        <v>0</v>
      </c>
      <c r="BB1170" s="57">
        <v>0</v>
      </c>
      <c r="BC1170" s="57">
        <v>0</v>
      </c>
      <c r="BD1170" s="57">
        <v>0</v>
      </c>
      <c r="BE1170" s="57">
        <v>0</v>
      </c>
      <c r="BF1170" s="57">
        <v>0</v>
      </c>
      <c r="BG1170" s="57">
        <v>0</v>
      </c>
    </row>
    <row r="1171" spans="1:59" ht="12" customHeight="1" x14ac:dyDescent="0.25">
      <c r="A1171" t="s">
        <v>149</v>
      </c>
      <c r="B1171" s="8" t="str">
        <f t="shared" si="169"/>
        <v>BRZ</v>
      </c>
      <c r="C1171" s="8" t="str">
        <f t="shared" si="170"/>
        <v>RJ</v>
      </c>
      <c r="D1171" s="68">
        <f t="shared" ref="D1171:R1171" si="214">E1171*(D$1157/E$1157)</f>
        <v>0.21625092998973386</v>
      </c>
      <c r="E1171" s="68">
        <f t="shared" si="214"/>
        <v>0.21625092998973386</v>
      </c>
      <c r="F1171" s="68">
        <f t="shared" si="214"/>
        <v>0.20879400136939824</v>
      </c>
      <c r="G1171" s="68">
        <f t="shared" si="214"/>
        <v>0.21625092998973386</v>
      </c>
      <c r="H1171" s="68">
        <f t="shared" si="214"/>
        <v>0.20879400136939824</v>
      </c>
      <c r="I1171" s="68">
        <f t="shared" si="214"/>
        <v>0.21625092998973386</v>
      </c>
      <c r="J1171" s="68">
        <f t="shared" si="214"/>
        <v>0.21625092998973386</v>
      </c>
      <c r="K1171" s="68">
        <f t="shared" si="214"/>
        <v>0.17150935826771999</v>
      </c>
      <c r="L1171" s="68">
        <f t="shared" si="214"/>
        <v>0.15659550102704867</v>
      </c>
      <c r="M1171" s="68">
        <f t="shared" si="214"/>
        <v>0.16405242964738434</v>
      </c>
      <c r="N1171" s="68">
        <f t="shared" si="214"/>
        <v>0.17150935826772001</v>
      </c>
      <c r="O1171" s="68">
        <f t="shared" si="214"/>
        <v>0.17150935826772001</v>
      </c>
      <c r="P1171" s="68">
        <f t="shared" si="214"/>
        <v>0.15659550102704869</v>
      </c>
      <c r="Q1171" s="68">
        <f t="shared" si="214"/>
        <v>0.14913857240671308</v>
      </c>
      <c r="R1171" s="68">
        <f t="shared" si="214"/>
        <v>0.14168164378637743</v>
      </c>
      <c r="S1171" s="67">
        <v>0.15659550102704875</v>
      </c>
      <c r="T1171" s="68">
        <v>0.15583135179995669</v>
      </c>
      <c r="U1171" s="68">
        <v>0.17120690642872718</v>
      </c>
      <c r="V1171" s="68">
        <v>0.1664237840477974</v>
      </c>
      <c r="W1171" s="68">
        <v>0.16944104483789627</v>
      </c>
      <c r="X1171" s="68">
        <v>0.1880257633012323</v>
      </c>
      <c r="Y1171" s="68">
        <v>0.18605185561262214</v>
      </c>
      <c r="Z1171" s="68">
        <v>0.17899609225479954</v>
      </c>
      <c r="AA1171" s="68">
        <v>0.18254528232493983</v>
      </c>
      <c r="AB1171" s="69">
        <v>0.15082147167795373</v>
      </c>
      <c r="AC1171" s="70">
        <v>0.17236739620337568</v>
      </c>
      <c r="AD1171" s="57">
        <v>0</v>
      </c>
      <c r="AE1171" s="57">
        <v>0</v>
      </c>
      <c r="AF1171" s="57">
        <v>0</v>
      </c>
      <c r="AG1171" s="57">
        <v>0</v>
      </c>
      <c r="AH1171" s="57">
        <v>0</v>
      </c>
      <c r="AI1171" s="57">
        <v>0</v>
      </c>
      <c r="AJ1171" s="57">
        <v>0</v>
      </c>
      <c r="AK1171" s="57">
        <v>0</v>
      </c>
      <c r="AL1171" s="57">
        <v>0</v>
      </c>
      <c r="AM1171" s="57">
        <v>0</v>
      </c>
      <c r="AN1171" s="57">
        <v>0</v>
      </c>
      <c r="AO1171" s="57">
        <v>0</v>
      </c>
      <c r="AP1171" s="57">
        <v>0</v>
      </c>
      <c r="AQ1171" s="57">
        <v>0</v>
      </c>
      <c r="AR1171" s="57">
        <v>0</v>
      </c>
      <c r="AS1171" s="57">
        <v>0</v>
      </c>
      <c r="AT1171" s="57">
        <v>0</v>
      </c>
      <c r="AU1171" s="57">
        <v>0</v>
      </c>
      <c r="AV1171" s="57">
        <v>0</v>
      </c>
      <c r="AW1171" s="57">
        <v>0</v>
      </c>
      <c r="AX1171" s="57">
        <v>0</v>
      </c>
      <c r="AY1171" s="57">
        <v>0</v>
      </c>
      <c r="AZ1171" s="57">
        <v>0</v>
      </c>
      <c r="BA1171" s="57">
        <v>0</v>
      </c>
      <c r="BB1171" s="57">
        <v>0</v>
      </c>
      <c r="BC1171" s="57">
        <v>0</v>
      </c>
      <c r="BD1171" s="57">
        <v>0</v>
      </c>
      <c r="BE1171" s="57">
        <v>0</v>
      </c>
      <c r="BF1171" s="57">
        <v>0</v>
      </c>
      <c r="BG1171" s="57">
        <v>0</v>
      </c>
    </row>
    <row r="1172" spans="1:59" ht="12" customHeight="1" x14ac:dyDescent="0.25">
      <c r="A1172" t="s">
        <v>150</v>
      </c>
      <c r="B1172" s="8" t="str">
        <f t="shared" si="169"/>
        <v>CSA</v>
      </c>
      <c r="C1172" s="8" t="str">
        <f t="shared" si="170"/>
        <v>RJ</v>
      </c>
      <c r="D1172" s="68">
        <f t="shared" ref="D1172:R1172" si="215">E1172*(D$1157/E$1157)</f>
        <v>0.28058441660094291</v>
      </c>
      <c r="E1172" s="68">
        <f t="shared" si="215"/>
        <v>0.28058441660094291</v>
      </c>
      <c r="F1172" s="68">
        <f t="shared" si="215"/>
        <v>0.27090909189056561</v>
      </c>
      <c r="G1172" s="68">
        <f t="shared" si="215"/>
        <v>0.28058441660094291</v>
      </c>
      <c r="H1172" s="68">
        <f t="shared" si="215"/>
        <v>0.27090909189056561</v>
      </c>
      <c r="I1172" s="68">
        <f t="shared" si="215"/>
        <v>0.28058441660094291</v>
      </c>
      <c r="J1172" s="68">
        <f t="shared" si="215"/>
        <v>0.28058441660094291</v>
      </c>
      <c r="K1172" s="68">
        <f t="shared" si="215"/>
        <v>0.22253246833867887</v>
      </c>
      <c r="L1172" s="68">
        <f t="shared" si="215"/>
        <v>0.20318181891792417</v>
      </c>
      <c r="M1172" s="68">
        <f t="shared" si="215"/>
        <v>0.21285714362830152</v>
      </c>
      <c r="N1172" s="68">
        <f t="shared" si="215"/>
        <v>0.22253246833867887</v>
      </c>
      <c r="O1172" s="68">
        <f t="shared" si="215"/>
        <v>0.22253246833867887</v>
      </c>
      <c r="P1172" s="68">
        <f t="shared" si="215"/>
        <v>0.20318181891792417</v>
      </c>
      <c r="Q1172" s="68">
        <f t="shared" si="215"/>
        <v>0.19350649420754687</v>
      </c>
      <c r="R1172" s="68">
        <f t="shared" si="215"/>
        <v>0.18383116949716954</v>
      </c>
      <c r="S1172" s="76">
        <v>0.20318181891792422</v>
      </c>
      <c r="T1172" s="77">
        <v>0.2003260806645337</v>
      </c>
      <c r="U1172" s="77">
        <v>0.19911118213553847</v>
      </c>
      <c r="V1172" s="77">
        <v>0.19732510277468959</v>
      </c>
      <c r="W1172" s="77">
        <v>0.19986194779151653</v>
      </c>
      <c r="X1172" s="77">
        <v>0.22296569835243996</v>
      </c>
      <c r="Y1172" s="77">
        <v>0.21883578316838392</v>
      </c>
      <c r="Z1172" s="77">
        <v>0.21459812698772265</v>
      </c>
      <c r="AA1172" s="77">
        <v>0.21289813220429671</v>
      </c>
      <c r="AB1172" s="78">
        <v>0.17045502977511348</v>
      </c>
      <c r="AC1172" s="79">
        <v>0.19480574831441538</v>
      </c>
      <c r="AD1172" s="57">
        <v>0</v>
      </c>
      <c r="AE1172" s="57">
        <v>0</v>
      </c>
      <c r="AF1172" s="57">
        <v>0</v>
      </c>
      <c r="AG1172" s="57">
        <v>0</v>
      </c>
      <c r="AH1172" s="57">
        <v>0</v>
      </c>
      <c r="AI1172" s="57">
        <v>0</v>
      </c>
      <c r="AJ1172" s="57">
        <v>0</v>
      </c>
      <c r="AK1172" s="57">
        <v>0</v>
      </c>
      <c r="AL1172" s="57">
        <v>0</v>
      </c>
      <c r="AM1172" s="57">
        <v>0</v>
      </c>
      <c r="AN1172" s="57">
        <v>0</v>
      </c>
      <c r="AO1172" s="57">
        <v>0</v>
      </c>
      <c r="AP1172" s="57">
        <v>0</v>
      </c>
      <c r="AQ1172" s="57">
        <v>0</v>
      </c>
      <c r="AR1172" s="57">
        <v>0</v>
      </c>
      <c r="AS1172" s="57">
        <v>0</v>
      </c>
      <c r="AT1172" s="57">
        <v>0</v>
      </c>
      <c r="AU1172" s="57">
        <v>0</v>
      </c>
      <c r="AV1172" s="57">
        <v>0</v>
      </c>
      <c r="AW1172" s="57">
        <v>0</v>
      </c>
      <c r="AX1172" s="57">
        <v>0</v>
      </c>
      <c r="AY1172" s="57">
        <v>0</v>
      </c>
      <c r="AZ1172" s="57">
        <v>0</v>
      </c>
      <c r="BA1172" s="57">
        <v>0</v>
      </c>
      <c r="BB1172" s="57">
        <v>0</v>
      </c>
      <c r="BC1172" s="57">
        <v>0</v>
      </c>
      <c r="BD1172" s="57">
        <v>0</v>
      </c>
      <c r="BE1172" s="57">
        <v>0</v>
      </c>
      <c r="BF1172" s="57">
        <v>0</v>
      </c>
      <c r="BG1172" s="57">
        <v>0</v>
      </c>
    </row>
    <row r="1173" spans="1:59" ht="12" customHeight="1" x14ac:dyDescent="0.25">
      <c r="A1173" t="s">
        <v>227</v>
      </c>
    </row>
    <row r="1174" spans="1:59" ht="12" customHeight="1" x14ac:dyDescent="0.25">
      <c r="A1174" t="s">
        <v>228</v>
      </c>
    </row>
    <row r="1175" spans="1:59" ht="12" customHeight="1" x14ac:dyDescent="0.25">
      <c r="A1175" t="s">
        <v>229</v>
      </c>
    </row>
    <row r="1178" spans="1:59" ht="12" customHeight="1" x14ac:dyDescent="0.25">
      <c r="A1178" s="80" t="s">
        <v>230</v>
      </c>
      <c r="B1178" s="80"/>
      <c r="C1178" s="80"/>
      <c r="D1178" s="80"/>
    </row>
    <row r="1179" spans="1:59" ht="12" customHeight="1" x14ac:dyDescent="0.25">
      <c r="A1179" t="s">
        <v>231</v>
      </c>
      <c r="B1179" t="s">
        <v>232</v>
      </c>
    </row>
    <row r="1180" spans="1:59" ht="12" customHeight="1" x14ac:dyDescent="0.25">
      <c r="A1180" t="s">
        <v>233</v>
      </c>
      <c r="D1180">
        <v>1995</v>
      </c>
      <c r="E1180">
        <v>1996</v>
      </c>
      <c r="F1180">
        <v>1997</v>
      </c>
      <c r="G1180">
        <v>1998</v>
      </c>
      <c r="H1180">
        <v>1999</v>
      </c>
      <c r="I1180">
        <v>2000</v>
      </c>
      <c r="J1180">
        <v>2001</v>
      </c>
      <c r="K1180">
        <v>2002</v>
      </c>
      <c r="L1180">
        <v>2003</v>
      </c>
      <c r="M1180">
        <v>2004</v>
      </c>
      <c r="N1180">
        <v>2005</v>
      </c>
      <c r="O1180">
        <v>2006</v>
      </c>
      <c r="P1180">
        <v>2007</v>
      </c>
      <c r="Q1180">
        <v>2008</v>
      </c>
      <c r="R1180">
        <v>2009</v>
      </c>
      <c r="S1180">
        <v>2010</v>
      </c>
      <c r="T1180">
        <v>2011</v>
      </c>
      <c r="U1180">
        <v>2012</v>
      </c>
      <c r="V1180">
        <v>2013</v>
      </c>
      <c r="W1180">
        <v>2014</v>
      </c>
      <c r="X1180">
        <v>2015</v>
      </c>
      <c r="Y1180">
        <v>2016</v>
      </c>
      <c r="Z1180">
        <v>2017</v>
      </c>
      <c r="AA1180">
        <v>2018</v>
      </c>
      <c r="AB1180">
        <v>2019</v>
      </c>
      <c r="AC1180">
        <v>2020</v>
      </c>
      <c r="AD1180">
        <v>2021</v>
      </c>
      <c r="AE1180">
        <v>2022</v>
      </c>
      <c r="AF1180">
        <v>2023</v>
      </c>
      <c r="AG1180">
        <v>2024</v>
      </c>
      <c r="AH1180">
        <v>2025</v>
      </c>
      <c r="AI1180">
        <v>2026</v>
      </c>
      <c r="AJ1180">
        <v>2027</v>
      </c>
      <c r="AK1180">
        <v>2028</v>
      </c>
      <c r="AL1180">
        <v>2029</v>
      </c>
      <c r="AM1180">
        <v>2030</v>
      </c>
      <c r="AN1180">
        <v>2031</v>
      </c>
      <c r="AO1180">
        <v>2032</v>
      </c>
      <c r="AP1180">
        <v>2033</v>
      </c>
      <c r="AQ1180">
        <v>2034</v>
      </c>
      <c r="AR1180">
        <v>2035</v>
      </c>
      <c r="AS1180">
        <v>2036</v>
      </c>
      <c r="AT1180">
        <v>2037</v>
      </c>
      <c r="AU1180">
        <v>2038</v>
      </c>
      <c r="AV1180">
        <v>2039</v>
      </c>
      <c r="AW1180">
        <v>2040</v>
      </c>
      <c r="AX1180">
        <v>2041</v>
      </c>
      <c r="AY1180">
        <v>2042</v>
      </c>
      <c r="AZ1180">
        <v>2043</v>
      </c>
      <c r="BA1180">
        <v>2044</v>
      </c>
      <c r="BB1180">
        <v>2045</v>
      </c>
      <c r="BC1180">
        <v>2046</v>
      </c>
      <c r="BD1180">
        <v>2047</v>
      </c>
      <c r="BE1180">
        <v>2048</v>
      </c>
      <c r="BF1180">
        <v>2049</v>
      </c>
      <c r="BG1180">
        <v>2050</v>
      </c>
    </row>
    <row r="1181" spans="1:59" ht="12" customHeight="1" x14ac:dyDescent="0.25">
      <c r="A1181" t="s">
        <v>234</v>
      </c>
      <c r="B1181" t="s">
        <v>235</v>
      </c>
      <c r="C1181" t="s">
        <v>51</v>
      </c>
      <c r="D1181">
        <f t="shared" ref="D1181:L1190" si="216">$M1181</f>
        <v>0.14634460224185511</v>
      </c>
      <c r="E1181">
        <f t="shared" si="216"/>
        <v>0.14634460224185511</v>
      </c>
      <c r="F1181">
        <f t="shared" si="216"/>
        <v>0.14634460224185511</v>
      </c>
      <c r="G1181">
        <f t="shared" si="216"/>
        <v>0.14634460224185511</v>
      </c>
      <c r="H1181">
        <f t="shared" si="216"/>
        <v>0.14634460224185511</v>
      </c>
      <c r="I1181">
        <f t="shared" si="216"/>
        <v>0.14634460224185511</v>
      </c>
      <c r="J1181">
        <f t="shared" si="216"/>
        <v>0.14634460224185511</v>
      </c>
      <c r="K1181">
        <f t="shared" si="216"/>
        <v>0.14634460224185511</v>
      </c>
      <c r="L1181">
        <f t="shared" si="216"/>
        <v>0.14634460224185511</v>
      </c>
      <c r="M1181">
        <v>0.14634460224185511</v>
      </c>
      <c r="N1181">
        <v>0.15651163391241399</v>
      </c>
      <c r="O1181">
        <v>0.15509024192068349</v>
      </c>
      <c r="P1181">
        <v>0.15366884992895299</v>
      </c>
      <c r="Q1181">
        <v>0.15224745793722247</v>
      </c>
      <c r="R1181">
        <v>0.15821053066463808</v>
      </c>
      <c r="S1181">
        <v>0.14072947423558185</v>
      </c>
      <c r="T1181">
        <v>0.12730630852016495</v>
      </c>
      <c r="U1181">
        <v>0.15295736316648614</v>
      </c>
      <c r="V1181">
        <v>0.15831142191184577</v>
      </c>
      <c r="W1181">
        <v>0.15225170363122775</v>
      </c>
      <c r="X1181">
        <v>0.14992171291526388</v>
      </c>
      <c r="Y1181">
        <v>0.14970216268871392</v>
      </c>
      <c r="Z1181">
        <v>0.15090565814608364</v>
      </c>
      <c r="AA1181">
        <v>0.1815635769424592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</row>
    <row r="1182" spans="1:59" ht="12" customHeight="1" x14ac:dyDescent="0.25">
      <c r="A1182" t="s">
        <v>236</v>
      </c>
      <c r="B1182" t="s">
        <v>237</v>
      </c>
      <c r="C1182" t="s">
        <v>51</v>
      </c>
      <c r="D1182">
        <f t="shared" si="216"/>
        <v>0.14634460224185511</v>
      </c>
      <c r="E1182">
        <f t="shared" si="216"/>
        <v>0.14634460224185511</v>
      </c>
      <c r="F1182">
        <f t="shared" si="216"/>
        <v>0.14634460224185511</v>
      </c>
      <c r="G1182">
        <f t="shared" si="216"/>
        <v>0.14634460224185511</v>
      </c>
      <c r="H1182">
        <f t="shared" si="216"/>
        <v>0.14634460224185511</v>
      </c>
      <c r="I1182">
        <f t="shared" si="216"/>
        <v>0.14634460224185511</v>
      </c>
      <c r="J1182">
        <f t="shared" si="216"/>
        <v>0.14634460224185511</v>
      </c>
      <c r="K1182">
        <f t="shared" si="216"/>
        <v>0.14634460224185511</v>
      </c>
      <c r="L1182">
        <f t="shared" si="216"/>
        <v>0.14634460224185511</v>
      </c>
      <c r="M1182">
        <f t="shared" ref="M1182:M1193" si="217">M1181</f>
        <v>0.14634460224185511</v>
      </c>
      <c r="N1182">
        <f t="shared" ref="N1182:N1193" si="218">N1181</f>
        <v>0.15651163391241399</v>
      </c>
      <c r="O1182">
        <f t="shared" ref="O1182:O1193" si="219">O1181</f>
        <v>0.15509024192068349</v>
      </c>
      <c r="P1182">
        <f t="shared" ref="P1182:P1193" si="220">P1181</f>
        <v>0.15366884992895299</v>
      </c>
      <c r="Q1182">
        <f t="shared" ref="Q1182:Q1193" si="221">Q1181</f>
        <v>0.15224745793722247</v>
      </c>
      <c r="R1182">
        <f t="shared" ref="R1182:R1193" si="222">R1181</f>
        <v>0.15821053066463808</v>
      </c>
      <c r="S1182">
        <f t="shared" ref="S1182:S1193" si="223">S1181</f>
        <v>0.14072947423558185</v>
      </c>
      <c r="T1182">
        <f t="shared" ref="T1182:T1193" si="224">T1181</f>
        <v>0.12730630852016495</v>
      </c>
      <c r="U1182">
        <f t="shared" ref="U1182:U1193" si="225">U1181</f>
        <v>0.15295736316648614</v>
      </c>
      <c r="V1182">
        <f t="shared" ref="V1182:V1193" si="226">V1181</f>
        <v>0.15831142191184577</v>
      </c>
      <c r="W1182">
        <f t="shared" ref="W1182:W1193" si="227">W1181</f>
        <v>0.15225170363122775</v>
      </c>
      <c r="X1182">
        <f t="shared" ref="X1182:X1193" si="228">X1181</f>
        <v>0.14992171291526388</v>
      </c>
      <c r="Y1182">
        <f t="shared" ref="Y1182:Y1193" si="229">Y1181</f>
        <v>0.14970216268871392</v>
      </c>
      <c r="Z1182">
        <f t="shared" ref="Z1182:Z1193" si="230">Z1181</f>
        <v>0.15090565814608364</v>
      </c>
      <c r="AA1182">
        <f t="shared" ref="AA1182:AA1193" si="231">AA1181</f>
        <v>0.1815635769424592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</row>
    <row r="1183" spans="1:59" ht="12" customHeight="1" x14ac:dyDescent="0.25">
      <c r="A1183" t="s">
        <v>238</v>
      </c>
      <c r="B1183" t="s">
        <v>239</v>
      </c>
      <c r="C1183" t="s">
        <v>51</v>
      </c>
      <c r="D1183">
        <f t="shared" si="216"/>
        <v>0.14634460224185511</v>
      </c>
      <c r="E1183">
        <f t="shared" si="216"/>
        <v>0.14634460224185511</v>
      </c>
      <c r="F1183">
        <f t="shared" si="216"/>
        <v>0.14634460224185511</v>
      </c>
      <c r="G1183">
        <f t="shared" si="216"/>
        <v>0.14634460224185511</v>
      </c>
      <c r="H1183">
        <f t="shared" si="216"/>
        <v>0.14634460224185511</v>
      </c>
      <c r="I1183">
        <f t="shared" si="216"/>
        <v>0.14634460224185511</v>
      </c>
      <c r="J1183">
        <f t="shared" si="216"/>
        <v>0.14634460224185511</v>
      </c>
      <c r="K1183">
        <f t="shared" si="216"/>
        <v>0.14634460224185511</v>
      </c>
      <c r="L1183">
        <f t="shared" si="216"/>
        <v>0.14634460224185511</v>
      </c>
      <c r="M1183">
        <f t="shared" si="217"/>
        <v>0.14634460224185511</v>
      </c>
      <c r="N1183">
        <f t="shared" si="218"/>
        <v>0.15651163391241399</v>
      </c>
      <c r="O1183">
        <f t="shared" si="219"/>
        <v>0.15509024192068349</v>
      </c>
      <c r="P1183">
        <f t="shared" si="220"/>
        <v>0.15366884992895299</v>
      </c>
      <c r="Q1183">
        <f t="shared" si="221"/>
        <v>0.15224745793722247</v>
      </c>
      <c r="R1183">
        <f t="shared" si="222"/>
        <v>0.15821053066463808</v>
      </c>
      <c r="S1183">
        <f t="shared" si="223"/>
        <v>0.14072947423558185</v>
      </c>
      <c r="T1183">
        <f t="shared" si="224"/>
        <v>0.12730630852016495</v>
      </c>
      <c r="U1183">
        <f t="shared" si="225"/>
        <v>0.15295736316648614</v>
      </c>
      <c r="V1183">
        <f t="shared" si="226"/>
        <v>0.15831142191184577</v>
      </c>
      <c r="W1183">
        <f t="shared" si="227"/>
        <v>0.15225170363122775</v>
      </c>
      <c r="X1183">
        <f t="shared" si="228"/>
        <v>0.14992171291526388</v>
      </c>
      <c r="Y1183">
        <f t="shared" si="229"/>
        <v>0.14970216268871392</v>
      </c>
      <c r="Z1183">
        <f t="shared" si="230"/>
        <v>0.15090565814608364</v>
      </c>
      <c r="AA1183">
        <f t="shared" si="231"/>
        <v>0.1815635769424592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</row>
    <row r="1184" spans="1:59" ht="12" customHeight="1" x14ac:dyDescent="0.25">
      <c r="A1184" t="s">
        <v>240</v>
      </c>
      <c r="B1184" t="s">
        <v>241</v>
      </c>
      <c r="C1184" t="s">
        <v>51</v>
      </c>
      <c r="D1184">
        <f t="shared" si="216"/>
        <v>0.14634460224185511</v>
      </c>
      <c r="E1184">
        <f t="shared" si="216"/>
        <v>0.14634460224185511</v>
      </c>
      <c r="F1184">
        <f t="shared" si="216"/>
        <v>0.14634460224185511</v>
      </c>
      <c r="G1184">
        <f t="shared" si="216"/>
        <v>0.14634460224185511</v>
      </c>
      <c r="H1184">
        <f t="shared" si="216"/>
        <v>0.14634460224185511</v>
      </c>
      <c r="I1184">
        <f t="shared" si="216"/>
        <v>0.14634460224185511</v>
      </c>
      <c r="J1184">
        <f t="shared" si="216"/>
        <v>0.14634460224185511</v>
      </c>
      <c r="K1184">
        <f t="shared" si="216"/>
        <v>0.14634460224185511</v>
      </c>
      <c r="L1184">
        <f t="shared" si="216"/>
        <v>0.14634460224185511</v>
      </c>
      <c r="M1184">
        <f t="shared" si="217"/>
        <v>0.14634460224185511</v>
      </c>
      <c r="N1184">
        <f t="shared" si="218"/>
        <v>0.15651163391241399</v>
      </c>
      <c r="O1184">
        <f t="shared" si="219"/>
        <v>0.15509024192068349</v>
      </c>
      <c r="P1184">
        <f t="shared" si="220"/>
        <v>0.15366884992895299</v>
      </c>
      <c r="Q1184">
        <f t="shared" si="221"/>
        <v>0.15224745793722247</v>
      </c>
      <c r="R1184">
        <f t="shared" si="222"/>
        <v>0.15821053066463808</v>
      </c>
      <c r="S1184">
        <f t="shared" si="223"/>
        <v>0.14072947423558185</v>
      </c>
      <c r="T1184">
        <f t="shared" si="224"/>
        <v>0.12730630852016495</v>
      </c>
      <c r="U1184">
        <f t="shared" si="225"/>
        <v>0.15295736316648614</v>
      </c>
      <c r="V1184">
        <f t="shared" si="226"/>
        <v>0.15831142191184577</v>
      </c>
      <c r="W1184">
        <f t="shared" si="227"/>
        <v>0.15225170363122775</v>
      </c>
      <c r="X1184">
        <f t="shared" si="228"/>
        <v>0.14992171291526388</v>
      </c>
      <c r="Y1184">
        <f t="shared" si="229"/>
        <v>0.14970216268871392</v>
      </c>
      <c r="Z1184">
        <f t="shared" si="230"/>
        <v>0.15090565814608364</v>
      </c>
      <c r="AA1184">
        <f t="shared" si="231"/>
        <v>0.1815635769424592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</row>
    <row r="1185" spans="1:59" ht="12" customHeight="1" x14ac:dyDescent="0.25">
      <c r="A1185" t="s">
        <v>242</v>
      </c>
      <c r="B1185" t="s">
        <v>243</v>
      </c>
      <c r="C1185" t="s">
        <v>51</v>
      </c>
      <c r="D1185">
        <f t="shared" si="216"/>
        <v>0.14634460224185511</v>
      </c>
      <c r="E1185">
        <f t="shared" si="216"/>
        <v>0.14634460224185511</v>
      </c>
      <c r="F1185">
        <f t="shared" si="216"/>
        <v>0.14634460224185511</v>
      </c>
      <c r="G1185">
        <f t="shared" si="216"/>
        <v>0.14634460224185511</v>
      </c>
      <c r="H1185">
        <f t="shared" si="216"/>
        <v>0.14634460224185511</v>
      </c>
      <c r="I1185">
        <f t="shared" si="216"/>
        <v>0.14634460224185511</v>
      </c>
      <c r="J1185">
        <f t="shared" si="216"/>
        <v>0.14634460224185511</v>
      </c>
      <c r="K1185">
        <f t="shared" si="216"/>
        <v>0.14634460224185511</v>
      </c>
      <c r="L1185">
        <f t="shared" si="216"/>
        <v>0.14634460224185511</v>
      </c>
      <c r="M1185">
        <f t="shared" si="217"/>
        <v>0.14634460224185511</v>
      </c>
      <c r="N1185">
        <f t="shared" si="218"/>
        <v>0.15651163391241399</v>
      </c>
      <c r="O1185">
        <f t="shared" si="219"/>
        <v>0.15509024192068349</v>
      </c>
      <c r="P1185">
        <f t="shared" si="220"/>
        <v>0.15366884992895299</v>
      </c>
      <c r="Q1185">
        <f t="shared" si="221"/>
        <v>0.15224745793722247</v>
      </c>
      <c r="R1185">
        <f t="shared" si="222"/>
        <v>0.15821053066463808</v>
      </c>
      <c r="S1185">
        <f t="shared" si="223"/>
        <v>0.14072947423558185</v>
      </c>
      <c r="T1185">
        <f t="shared" si="224"/>
        <v>0.12730630852016495</v>
      </c>
      <c r="U1185">
        <f t="shared" si="225"/>
        <v>0.15295736316648614</v>
      </c>
      <c r="V1185">
        <f t="shared" si="226"/>
        <v>0.15831142191184577</v>
      </c>
      <c r="W1185">
        <f t="shared" si="227"/>
        <v>0.15225170363122775</v>
      </c>
      <c r="X1185">
        <f t="shared" si="228"/>
        <v>0.14992171291526388</v>
      </c>
      <c r="Y1185">
        <f t="shared" si="229"/>
        <v>0.14970216268871392</v>
      </c>
      <c r="Z1185">
        <f t="shared" si="230"/>
        <v>0.15090565814608364</v>
      </c>
      <c r="AA1185">
        <f t="shared" si="231"/>
        <v>0.1815635769424592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</row>
    <row r="1186" spans="1:59" ht="12" customHeight="1" x14ac:dyDescent="0.25">
      <c r="A1186" t="s">
        <v>244</v>
      </c>
      <c r="B1186" t="s">
        <v>245</v>
      </c>
      <c r="C1186" t="s">
        <v>51</v>
      </c>
      <c r="D1186">
        <f t="shared" si="216"/>
        <v>0.14634460224185511</v>
      </c>
      <c r="E1186">
        <f t="shared" si="216"/>
        <v>0.14634460224185511</v>
      </c>
      <c r="F1186">
        <f t="shared" si="216"/>
        <v>0.14634460224185511</v>
      </c>
      <c r="G1186">
        <f t="shared" si="216"/>
        <v>0.14634460224185511</v>
      </c>
      <c r="H1186">
        <f t="shared" si="216"/>
        <v>0.14634460224185511</v>
      </c>
      <c r="I1186">
        <f t="shared" si="216"/>
        <v>0.14634460224185511</v>
      </c>
      <c r="J1186">
        <f t="shared" si="216"/>
        <v>0.14634460224185511</v>
      </c>
      <c r="K1186">
        <f t="shared" si="216"/>
        <v>0.14634460224185511</v>
      </c>
      <c r="L1186">
        <f t="shared" si="216"/>
        <v>0.14634460224185511</v>
      </c>
      <c r="M1186">
        <f t="shared" si="217"/>
        <v>0.14634460224185511</v>
      </c>
      <c r="N1186">
        <f t="shared" si="218"/>
        <v>0.15651163391241399</v>
      </c>
      <c r="O1186">
        <f t="shared" si="219"/>
        <v>0.15509024192068349</v>
      </c>
      <c r="P1186">
        <f t="shared" si="220"/>
        <v>0.15366884992895299</v>
      </c>
      <c r="Q1186">
        <f t="shared" si="221"/>
        <v>0.15224745793722247</v>
      </c>
      <c r="R1186">
        <f t="shared" si="222"/>
        <v>0.15821053066463808</v>
      </c>
      <c r="S1186">
        <f t="shared" si="223"/>
        <v>0.14072947423558185</v>
      </c>
      <c r="T1186">
        <f t="shared" si="224"/>
        <v>0.12730630852016495</v>
      </c>
      <c r="U1186">
        <f t="shared" si="225"/>
        <v>0.15295736316648614</v>
      </c>
      <c r="V1186">
        <f t="shared" si="226"/>
        <v>0.15831142191184577</v>
      </c>
      <c r="W1186">
        <f t="shared" si="227"/>
        <v>0.15225170363122775</v>
      </c>
      <c r="X1186">
        <f t="shared" si="228"/>
        <v>0.14992171291526388</v>
      </c>
      <c r="Y1186">
        <f t="shared" si="229"/>
        <v>0.14970216268871392</v>
      </c>
      <c r="Z1186">
        <f t="shared" si="230"/>
        <v>0.15090565814608364</v>
      </c>
      <c r="AA1186">
        <f t="shared" si="231"/>
        <v>0.1815635769424592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</row>
    <row r="1187" spans="1:59" ht="12" customHeight="1" x14ac:dyDescent="0.25">
      <c r="A1187" t="s">
        <v>246</v>
      </c>
      <c r="B1187" t="s">
        <v>247</v>
      </c>
      <c r="C1187" t="s">
        <v>51</v>
      </c>
      <c r="D1187">
        <f t="shared" si="216"/>
        <v>0.14634460224185511</v>
      </c>
      <c r="E1187">
        <f t="shared" si="216"/>
        <v>0.14634460224185511</v>
      </c>
      <c r="F1187">
        <f t="shared" si="216"/>
        <v>0.14634460224185511</v>
      </c>
      <c r="G1187">
        <f t="shared" si="216"/>
        <v>0.14634460224185511</v>
      </c>
      <c r="H1187">
        <f t="shared" si="216"/>
        <v>0.14634460224185511</v>
      </c>
      <c r="I1187">
        <f t="shared" si="216"/>
        <v>0.14634460224185511</v>
      </c>
      <c r="J1187">
        <f t="shared" si="216"/>
        <v>0.14634460224185511</v>
      </c>
      <c r="K1187">
        <f t="shared" si="216"/>
        <v>0.14634460224185511</v>
      </c>
      <c r="L1187">
        <f t="shared" si="216"/>
        <v>0.14634460224185511</v>
      </c>
      <c r="M1187">
        <f t="shared" si="217"/>
        <v>0.14634460224185511</v>
      </c>
      <c r="N1187">
        <f t="shared" si="218"/>
        <v>0.15651163391241399</v>
      </c>
      <c r="O1187">
        <f t="shared" si="219"/>
        <v>0.15509024192068349</v>
      </c>
      <c r="P1187">
        <f t="shared" si="220"/>
        <v>0.15366884992895299</v>
      </c>
      <c r="Q1187">
        <f t="shared" si="221"/>
        <v>0.15224745793722247</v>
      </c>
      <c r="R1187">
        <f t="shared" si="222"/>
        <v>0.15821053066463808</v>
      </c>
      <c r="S1187">
        <f t="shared" si="223"/>
        <v>0.14072947423558185</v>
      </c>
      <c r="T1187">
        <f t="shared" si="224"/>
        <v>0.12730630852016495</v>
      </c>
      <c r="U1187">
        <f t="shared" si="225"/>
        <v>0.15295736316648614</v>
      </c>
      <c r="V1187">
        <f t="shared" si="226"/>
        <v>0.15831142191184577</v>
      </c>
      <c r="W1187">
        <f t="shared" si="227"/>
        <v>0.15225170363122775</v>
      </c>
      <c r="X1187">
        <f t="shared" si="228"/>
        <v>0.14992171291526388</v>
      </c>
      <c r="Y1187">
        <f t="shared" si="229"/>
        <v>0.14970216268871392</v>
      </c>
      <c r="Z1187">
        <f t="shared" si="230"/>
        <v>0.15090565814608364</v>
      </c>
      <c r="AA1187">
        <f t="shared" si="231"/>
        <v>0.1815635769424592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</row>
    <row r="1188" spans="1:59" ht="12" customHeight="1" x14ac:dyDescent="0.25">
      <c r="A1188" t="s">
        <v>248</v>
      </c>
      <c r="B1188" t="s">
        <v>249</v>
      </c>
      <c r="C1188" t="s">
        <v>51</v>
      </c>
      <c r="D1188">
        <f t="shared" si="216"/>
        <v>0.14634460224185511</v>
      </c>
      <c r="E1188">
        <f t="shared" si="216"/>
        <v>0.14634460224185511</v>
      </c>
      <c r="F1188">
        <f t="shared" si="216"/>
        <v>0.14634460224185511</v>
      </c>
      <c r="G1188">
        <f t="shared" si="216"/>
        <v>0.14634460224185511</v>
      </c>
      <c r="H1188">
        <f t="shared" si="216"/>
        <v>0.14634460224185511</v>
      </c>
      <c r="I1188">
        <f t="shared" si="216"/>
        <v>0.14634460224185511</v>
      </c>
      <c r="J1188">
        <f t="shared" si="216"/>
        <v>0.14634460224185511</v>
      </c>
      <c r="K1188">
        <f t="shared" si="216"/>
        <v>0.14634460224185511</v>
      </c>
      <c r="L1188">
        <f t="shared" si="216"/>
        <v>0.14634460224185511</v>
      </c>
      <c r="M1188">
        <f t="shared" si="217"/>
        <v>0.14634460224185511</v>
      </c>
      <c r="N1188">
        <f t="shared" si="218"/>
        <v>0.15651163391241399</v>
      </c>
      <c r="O1188">
        <f t="shared" si="219"/>
        <v>0.15509024192068349</v>
      </c>
      <c r="P1188">
        <f t="shared" si="220"/>
        <v>0.15366884992895299</v>
      </c>
      <c r="Q1188">
        <f t="shared" si="221"/>
        <v>0.15224745793722247</v>
      </c>
      <c r="R1188">
        <f t="shared" si="222"/>
        <v>0.15821053066463808</v>
      </c>
      <c r="S1188">
        <f t="shared" si="223"/>
        <v>0.14072947423558185</v>
      </c>
      <c r="T1188">
        <f t="shared" si="224"/>
        <v>0.12730630852016495</v>
      </c>
      <c r="U1188">
        <f t="shared" si="225"/>
        <v>0.15295736316648614</v>
      </c>
      <c r="V1188">
        <f t="shared" si="226"/>
        <v>0.15831142191184577</v>
      </c>
      <c r="W1188">
        <f t="shared" si="227"/>
        <v>0.15225170363122775</v>
      </c>
      <c r="X1188">
        <f t="shared" si="228"/>
        <v>0.14992171291526388</v>
      </c>
      <c r="Y1188">
        <f t="shared" si="229"/>
        <v>0.14970216268871392</v>
      </c>
      <c r="Z1188">
        <f t="shared" si="230"/>
        <v>0.15090565814608364</v>
      </c>
      <c r="AA1188">
        <f t="shared" si="231"/>
        <v>0.1815635769424592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</row>
    <row r="1189" spans="1:59" ht="12" customHeight="1" x14ac:dyDescent="0.25">
      <c r="A1189" t="s">
        <v>250</v>
      </c>
      <c r="B1189" t="s">
        <v>251</v>
      </c>
      <c r="C1189" t="s">
        <v>51</v>
      </c>
      <c r="D1189">
        <f t="shared" si="216"/>
        <v>0.14634460224185511</v>
      </c>
      <c r="E1189">
        <f t="shared" si="216"/>
        <v>0.14634460224185511</v>
      </c>
      <c r="F1189">
        <f t="shared" si="216"/>
        <v>0.14634460224185511</v>
      </c>
      <c r="G1189">
        <f t="shared" si="216"/>
        <v>0.14634460224185511</v>
      </c>
      <c r="H1189">
        <f t="shared" si="216"/>
        <v>0.14634460224185511</v>
      </c>
      <c r="I1189">
        <f t="shared" si="216"/>
        <v>0.14634460224185511</v>
      </c>
      <c r="J1189">
        <f t="shared" si="216"/>
        <v>0.14634460224185511</v>
      </c>
      <c r="K1189">
        <f t="shared" si="216"/>
        <v>0.14634460224185511</v>
      </c>
      <c r="L1189">
        <f t="shared" si="216"/>
        <v>0.14634460224185511</v>
      </c>
      <c r="M1189">
        <f t="shared" si="217"/>
        <v>0.14634460224185511</v>
      </c>
      <c r="N1189">
        <f t="shared" si="218"/>
        <v>0.15651163391241399</v>
      </c>
      <c r="O1189">
        <f t="shared" si="219"/>
        <v>0.15509024192068349</v>
      </c>
      <c r="P1189">
        <f t="shared" si="220"/>
        <v>0.15366884992895299</v>
      </c>
      <c r="Q1189">
        <f t="shared" si="221"/>
        <v>0.15224745793722247</v>
      </c>
      <c r="R1189">
        <f t="shared" si="222"/>
        <v>0.15821053066463808</v>
      </c>
      <c r="S1189">
        <f t="shared" si="223"/>
        <v>0.14072947423558185</v>
      </c>
      <c r="T1189">
        <f t="shared" si="224"/>
        <v>0.12730630852016495</v>
      </c>
      <c r="U1189">
        <f t="shared" si="225"/>
        <v>0.15295736316648614</v>
      </c>
      <c r="V1189">
        <f t="shared" si="226"/>
        <v>0.15831142191184577</v>
      </c>
      <c r="W1189">
        <f t="shared" si="227"/>
        <v>0.15225170363122775</v>
      </c>
      <c r="X1189">
        <f t="shared" si="228"/>
        <v>0.14992171291526388</v>
      </c>
      <c r="Y1189">
        <f t="shared" si="229"/>
        <v>0.14970216268871392</v>
      </c>
      <c r="Z1189">
        <f t="shared" si="230"/>
        <v>0.15090565814608364</v>
      </c>
      <c r="AA1189">
        <f t="shared" si="231"/>
        <v>0.1815635769424592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</row>
    <row r="1190" spans="1:59" ht="12" customHeight="1" x14ac:dyDescent="0.25">
      <c r="A1190" t="s">
        <v>252</v>
      </c>
      <c r="B1190" t="s">
        <v>253</v>
      </c>
      <c r="C1190" t="s">
        <v>51</v>
      </c>
      <c r="D1190">
        <f t="shared" si="216"/>
        <v>0.14634460224185511</v>
      </c>
      <c r="E1190">
        <f t="shared" si="216"/>
        <v>0.14634460224185511</v>
      </c>
      <c r="F1190">
        <f t="shared" si="216"/>
        <v>0.14634460224185511</v>
      </c>
      <c r="G1190">
        <f t="shared" si="216"/>
        <v>0.14634460224185511</v>
      </c>
      <c r="H1190">
        <f t="shared" si="216"/>
        <v>0.14634460224185511</v>
      </c>
      <c r="I1190">
        <f t="shared" si="216"/>
        <v>0.14634460224185511</v>
      </c>
      <c r="J1190">
        <f t="shared" si="216"/>
        <v>0.14634460224185511</v>
      </c>
      <c r="K1190">
        <f t="shared" si="216"/>
        <v>0.14634460224185511</v>
      </c>
      <c r="L1190">
        <f t="shared" si="216"/>
        <v>0.14634460224185511</v>
      </c>
      <c r="M1190">
        <f t="shared" si="217"/>
        <v>0.14634460224185511</v>
      </c>
      <c r="N1190">
        <f t="shared" si="218"/>
        <v>0.15651163391241399</v>
      </c>
      <c r="O1190">
        <f t="shared" si="219"/>
        <v>0.15509024192068349</v>
      </c>
      <c r="P1190">
        <f t="shared" si="220"/>
        <v>0.15366884992895299</v>
      </c>
      <c r="Q1190">
        <f t="shared" si="221"/>
        <v>0.15224745793722247</v>
      </c>
      <c r="R1190">
        <f t="shared" si="222"/>
        <v>0.15821053066463808</v>
      </c>
      <c r="S1190">
        <f t="shared" si="223"/>
        <v>0.14072947423558185</v>
      </c>
      <c r="T1190">
        <f t="shared" si="224"/>
        <v>0.12730630852016495</v>
      </c>
      <c r="U1190">
        <f t="shared" si="225"/>
        <v>0.15295736316648614</v>
      </c>
      <c r="V1190">
        <f t="shared" si="226"/>
        <v>0.15831142191184577</v>
      </c>
      <c r="W1190">
        <f t="shared" si="227"/>
        <v>0.15225170363122775</v>
      </c>
      <c r="X1190">
        <f t="shared" si="228"/>
        <v>0.14992171291526388</v>
      </c>
      <c r="Y1190">
        <f t="shared" si="229"/>
        <v>0.14970216268871392</v>
      </c>
      <c r="Z1190">
        <f t="shared" si="230"/>
        <v>0.15090565814608364</v>
      </c>
      <c r="AA1190">
        <f t="shared" si="231"/>
        <v>0.1815635769424592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</row>
    <row r="1191" spans="1:59" ht="12" customHeight="1" x14ac:dyDescent="0.25">
      <c r="A1191" t="s">
        <v>254</v>
      </c>
      <c r="B1191" t="s">
        <v>255</v>
      </c>
      <c r="C1191" t="s">
        <v>51</v>
      </c>
      <c r="D1191">
        <f t="shared" ref="D1191:L1200" si="232">$M1191</f>
        <v>0.14634460224185511</v>
      </c>
      <c r="E1191">
        <f t="shared" si="232"/>
        <v>0.14634460224185511</v>
      </c>
      <c r="F1191">
        <f t="shared" si="232"/>
        <v>0.14634460224185511</v>
      </c>
      <c r="G1191">
        <f t="shared" si="232"/>
        <v>0.14634460224185511</v>
      </c>
      <c r="H1191">
        <f t="shared" si="232"/>
        <v>0.14634460224185511</v>
      </c>
      <c r="I1191">
        <f t="shared" si="232"/>
        <v>0.14634460224185511</v>
      </c>
      <c r="J1191">
        <f t="shared" si="232"/>
        <v>0.14634460224185511</v>
      </c>
      <c r="K1191">
        <f t="shared" si="232"/>
        <v>0.14634460224185511</v>
      </c>
      <c r="L1191">
        <f t="shared" si="232"/>
        <v>0.14634460224185511</v>
      </c>
      <c r="M1191">
        <f t="shared" si="217"/>
        <v>0.14634460224185511</v>
      </c>
      <c r="N1191">
        <f t="shared" si="218"/>
        <v>0.15651163391241399</v>
      </c>
      <c r="O1191">
        <f t="shared" si="219"/>
        <v>0.15509024192068349</v>
      </c>
      <c r="P1191">
        <f t="shared" si="220"/>
        <v>0.15366884992895299</v>
      </c>
      <c r="Q1191">
        <f t="shared" si="221"/>
        <v>0.15224745793722247</v>
      </c>
      <c r="R1191">
        <f t="shared" si="222"/>
        <v>0.15821053066463808</v>
      </c>
      <c r="S1191">
        <f t="shared" si="223"/>
        <v>0.14072947423558185</v>
      </c>
      <c r="T1191">
        <f t="shared" si="224"/>
        <v>0.12730630852016495</v>
      </c>
      <c r="U1191">
        <f t="shared" si="225"/>
        <v>0.15295736316648614</v>
      </c>
      <c r="V1191">
        <f t="shared" si="226"/>
        <v>0.15831142191184577</v>
      </c>
      <c r="W1191">
        <f t="shared" si="227"/>
        <v>0.15225170363122775</v>
      </c>
      <c r="X1191">
        <f t="shared" si="228"/>
        <v>0.14992171291526388</v>
      </c>
      <c r="Y1191">
        <f t="shared" si="229"/>
        <v>0.14970216268871392</v>
      </c>
      <c r="Z1191">
        <f t="shared" si="230"/>
        <v>0.15090565814608364</v>
      </c>
      <c r="AA1191">
        <f t="shared" si="231"/>
        <v>0.1815635769424592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</row>
    <row r="1192" spans="1:59" ht="12" customHeight="1" x14ac:dyDescent="0.25">
      <c r="A1192" t="s">
        <v>256</v>
      </c>
      <c r="B1192" t="s">
        <v>257</v>
      </c>
      <c r="C1192" t="s">
        <v>51</v>
      </c>
      <c r="D1192">
        <f t="shared" si="232"/>
        <v>0.14634460224185511</v>
      </c>
      <c r="E1192">
        <f t="shared" si="232"/>
        <v>0.14634460224185511</v>
      </c>
      <c r="F1192">
        <f t="shared" si="232"/>
        <v>0.14634460224185511</v>
      </c>
      <c r="G1192">
        <f t="shared" si="232"/>
        <v>0.14634460224185511</v>
      </c>
      <c r="H1192">
        <f t="shared" si="232"/>
        <v>0.14634460224185511</v>
      </c>
      <c r="I1192">
        <f t="shared" si="232"/>
        <v>0.14634460224185511</v>
      </c>
      <c r="J1192">
        <f t="shared" si="232"/>
        <v>0.14634460224185511</v>
      </c>
      <c r="K1192">
        <f t="shared" si="232"/>
        <v>0.14634460224185511</v>
      </c>
      <c r="L1192">
        <f t="shared" si="232"/>
        <v>0.14634460224185511</v>
      </c>
      <c r="M1192">
        <f t="shared" si="217"/>
        <v>0.14634460224185511</v>
      </c>
      <c r="N1192">
        <f t="shared" si="218"/>
        <v>0.15651163391241399</v>
      </c>
      <c r="O1192">
        <f t="shared" si="219"/>
        <v>0.15509024192068349</v>
      </c>
      <c r="P1192">
        <f t="shared" si="220"/>
        <v>0.15366884992895299</v>
      </c>
      <c r="Q1192">
        <f t="shared" si="221"/>
        <v>0.15224745793722247</v>
      </c>
      <c r="R1192">
        <f t="shared" si="222"/>
        <v>0.15821053066463808</v>
      </c>
      <c r="S1192">
        <f t="shared" si="223"/>
        <v>0.14072947423558185</v>
      </c>
      <c r="T1192">
        <f t="shared" si="224"/>
        <v>0.12730630852016495</v>
      </c>
      <c r="U1192">
        <f t="shared" si="225"/>
        <v>0.15295736316648614</v>
      </c>
      <c r="V1192">
        <f t="shared" si="226"/>
        <v>0.15831142191184577</v>
      </c>
      <c r="W1192">
        <f t="shared" si="227"/>
        <v>0.15225170363122775</v>
      </c>
      <c r="X1192">
        <f t="shared" si="228"/>
        <v>0.14992171291526388</v>
      </c>
      <c r="Y1192">
        <f t="shared" si="229"/>
        <v>0.14970216268871392</v>
      </c>
      <c r="Z1192">
        <f t="shared" si="230"/>
        <v>0.15090565814608364</v>
      </c>
      <c r="AA1192">
        <f t="shared" si="231"/>
        <v>0.1815635769424592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</row>
    <row r="1193" spans="1:59" ht="12" customHeight="1" x14ac:dyDescent="0.25">
      <c r="A1193" t="s">
        <v>258</v>
      </c>
      <c r="B1193" t="s">
        <v>259</v>
      </c>
      <c r="C1193" t="s">
        <v>51</v>
      </c>
      <c r="D1193">
        <f t="shared" si="232"/>
        <v>0.14634460224185511</v>
      </c>
      <c r="E1193">
        <f t="shared" si="232"/>
        <v>0.14634460224185511</v>
      </c>
      <c r="F1193">
        <f t="shared" si="232"/>
        <v>0.14634460224185511</v>
      </c>
      <c r="G1193">
        <f t="shared" si="232"/>
        <v>0.14634460224185511</v>
      </c>
      <c r="H1193">
        <f t="shared" si="232"/>
        <v>0.14634460224185511</v>
      </c>
      <c r="I1193">
        <f t="shared" si="232"/>
        <v>0.14634460224185511</v>
      </c>
      <c r="J1193">
        <f t="shared" si="232"/>
        <v>0.14634460224185511</v>
      </c>
      <c r="K1193">
        <f t="shared" si="232"/>
        <v>0.14634460224185511</v>
      </c>
      <c r="L1193">
        <f t="shared" si="232"/>
        <v>0.14634460224185511</v>
      </c>
      <c r="M1193">
        <f t="shared" si="217"/>
        <v>0.14634460224185511</v>
      </c>
      <c r="N1193">
        <f t="shared" si="218"/>
        <v>0.15651163391241399</v>
      </c>
      <c r="O1193">
        <f t="shared" si="219"/>
        <v>0.15509024192068349</v>
      </c>
      <c r="P1193">
        <f t="shared" si="220"/>
        <v>0.15366884992895299</v>
      </c>
      <c r="Q1193">
        <f t="shared" si="221"/>
        <v>0.15224745793722247</v>
      </c>
      <c r="R1193">
        <f t="shared" si="222"/>
        <v>0.15821053066463808</v>
      </c>
      <c r="S1193">
        <f t="shared" si="223"/>
        <v>0.14072947423558185</v>
      </c>
      <c r="T1193">
        <f t="shared" si="224"/>
        <v>0.12730630852016495</v>
      </c>
      <c r="U1193">
        <f t="shared" si="225"/>
        <v>0.15295736316648614</v>
      </c>
      <c r="V1193">
        <f t="shared" si="226"/>
        <v>0.15831142191184577</v>
      </c>
      <c r="W1193">
        <f t="shared" si="227"/>
        <v>0.15225170363122775</v>
      </c>
      <c r="X1193">
        <f t="shared" si="228"/>
        <v>0.14992171291526388</v>
      </c>
      <c r="Y1193">
        <f t="shared" si="229"/>
        <v>0.14970216268871392</v>
      </c>
      <c r="Z1193">
        <f t="shared" si="230"/>
        <v>0.15090565814608364</v>
      </c>
      <c r="AA1193">
        <f t="shared" si="231"/>
        <v>0.1815635769424592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</row>
    <row r="1194" spans="1:59" ht="12" customHeight="1" x14ac:dyDescent="0.25">
      <c r="A1194" t="s">
        <v>260</v>
      </c>
      <c r="B1194" t="s">
        <v>235</v>
      </c>
      <c r="C1194" t="s">
        <v>67</v>
      </c>
      <c r="D1194">
        <f t="shared" si="232"/>
        <v>9.3259351879440122E-2</v>
      </c>
      <c r="E1194">
        <f t="shared" si="232"/>
        <v>9.3259351879440122E-2</v>
      </c>
      <c r="F1194">
        <f t="shared" si="232"/>
        <v>9.3259351879440122E-2</v>
      </c>
      <c r="G1194">
        <f t="shared" si="232"/>
        <v>9.3259351879440122E-2</v>
      </c>
      <c r="H1194">
        <f t="shared" si="232"/>
        <v>9.3259351879440122E-2</v>
      </c>
      <c r="I1194">
        <f t="shared" si="232"/>
        <v>9.3259351879440122E-2</v>
      </c>
      <c r="J1194">
        <f t="shared" si="232"/>
        <v>9.3259351879440122E-2</v>
      </c>
      <c r="K1194">
        <f t="shared" si="232"/>
        <v>9.3259351879440122E-2</v>
      </c>
      <c r="L1194">
        <f t="shared" si="232"/>
        <v>9.3259351879440122E-2</v>
      </c>
      <c r="M1194">
        <v>9.3259351879440122E-2</v>
      </c>
      <c r="N1194">
        <v>9.5828202260338322E-2</v>
      </c>
      <c r="O1194">
        <v>9.5284757072750942E-2</v>
      </c>
      <c r="P1194">
        <v>9.4741311885163562E-2</v>
      </c>
      <c r="Q1194">
        <v>9.4197866697576196E-2</v>
      </c>
      <c r="R1194">
        <v>9.7909450129423689E-2</v>
      </c>
      <c r="S1194">
        <v>9.448527209478641E-2</v>
      </c>
      <c r="T1194">
        <v>9.1065211217673997E-2</v>
      </c>
      <c r="U1194">
        <v>9.1183882629248272E-2</v>
      </c>
      <c r="V1194">
        <v>8.2842217506471347E-2</v>
      </c>
      <c r="W1194">
        <v>8.0741878037541626E-2</v>
      </c>
      <c r="X1194">
        <v>8.2395485780876312E-2</v>
      </c>
      <c r="Y1194">
        <v>7.7961862845321611E-2</v>
      </c>
      <c r="Z1194">
        <v>7.2035333303345744E-2</v>
      </c>
      <c r="AA1194">
        <v>9.1801756940057669E-2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</row>
    <row r="1195" spans="1:59" ht="12" customHeight="1" x14ac:dyDescent="0.25">
      <c r="A1195" t="s">
        <v>261</v>
      </c>
      <c r="B1195" t="s">
        <v>237</v>
      </c>
      <c r="C1195" t="s">
        <v>67</v>
      </c>
      <c r="D1195">
        <f t="shared" si="232"/>
        <v>9.3259351879440122E-2</v>
      </c>
      <c r="E1195">
        <f t="shared" si="232"/>
        <v>9.3259351879440122E-2</v>
      </c>
      <c r="F1195">
        <f t="shared" si="232"/>
        <v>9.3259351879440122E-2</v>
      </c>
      <c r="G1195">
        <f t="shared" si="232"/>
        <v>9.3259351879440122E-2</v>
      </c>
      <c r="H1195">
        <f t="shared" si="232"/>
        <v>9.3259351879440122E-2</v>
      </c>
      <c r="I1195">
        <f t="shared" si="232"/>
        <v>9.3259351879440122E-2</v>
      </c>
      <c r="J1195">
        <f t="shared" si="232"/>
        <v>9.3259351879440122E-2</v>
      </c>
      <c r="K1195">
        <f t="shared" si="232"/>
        <v>9.3259351879440122E-2</v>
      </c>
      <c r="L1195">
        <f t="shared" si="232"/>
        <v>9.3259351879440122E-2</v>
      </c>
      <c r="M1195">
        <f t="shared" ref="M1195:M1206" si="233">M1194</f>
        <v>9.3259351879440122E-2</v>
      </c>
      <c r="N1195">
        <f t="shared" ref="N1195:N1206" si="234">N1194</f>
        <v>9.5828202260338322E-2</v>
      </c>
      <c r="O1195">
        <f t="shared" ref="O1195:O1206" si="235">O1194</f>
        <v>9.5284757072750942E-2</v>
      </c>
      <c r="P1195">
        <f t="shared" ref="P1195:P1206" si="236">P1194</f>
        <v>9.4741311885163562E-2</v>
      </c>
      <c r="Q1195">
        <f t="shared" ref="Q1195:Q1206" si="237">Q1194</f>
        <v>9.4197866697576196E-2</v>
      </c>
      <c r="R1195">
        <f t="shared" ref="R1195:R1206" si="238">R1194</f>
        <v>9.7909450129423689E-2</v>
      </c>
      <c r="S1195">
        <f t="shared" ref="S1195:S1206" si="239">S1194</f>
        <v>9.448527209478641E-2</v>
      </c>
      <c r="T1195">
        <f t="shared" ref="T1195:T1206" si="240">T1194</f>
        <v>9.1065211217673997E-2</v>
      </c>
      <c r="U1195">
        <f t="shared" ref="U1195:U1206" si="241">U1194</f>
        <v>9.1183882629248272E-2</v>
      </c>
      <c r="V1195">
        <f t="shared" ref="V1195:V1206" si="242">V1194</f>
        <v>8.2842217506471347E-2</v>
      </c>
      <c r="W1195">
        <f t="shared" ref="W1195:W1206" si="243">W1194</f>
        <v>8.0741878037541626E-2</v>
      </c>
      <c r="X1195">
        <f t="shared" ref="X1195:X1206" si="244">X1194</f>
        <v>8.2395485780876312E-2</v>
      </c>
      <c r="Y1195">
        <f t="shared" ref="Y1195:Y1206" si="245">Y1194</f>
        <v>7.7961862845321611E-2</v>
      </c>
      <c r="Z1195">
        <f t="shared" ref="Z1195:Z1206" si="246">Z1194</f>
        <v>7.2035333303345744E-2</v>
      </c>
      <c r="AA1195">
        <f t="shared" ref="AA1195:AA1206" si="247">AA1194</f>
        <v>9.1801756940057669E-2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</row>
    <row r="1196" spans="1:59" ht="12" customHeight="1" x14ac:dyDescent="0.25">
      <c r="A1196" t="s">
        <v>262</v>
      </c>
      <c r="B1196" t="s">
        <v>239</v>
      </c>
      <c r="C1196" t="s">
        <v>67</v>
      </c>
      <c r="D1196">
        <f t="shared" si="232"/>
        <v>9.3259351879440122E-2</v>
      </c>
      <c r="E1196">
        <f t="shared" si="232"/>
        <v>9.3259351879440122E-2</v>
      </c>
      <c r="F1196">
        <f t="shared" si="232"/>
        <v>9.3259351879440122E-2</v>
      </c>
      <c r="G1196">
        <f t="shared" si="232"/>
        <v>9.3259351879440122E-2</v>
      </c>
      <c r="H1196">
        <f t="shared" si="232"/>
        <v>9.3259351879440122E-2</v>
      </c>
      <c r="I1196">
        <f t="shared" si="232"/>
        <v>9.3259351879440122E-2</v>
      </c>
      <c r="J1196">
        <f t="shared" si="232"/>
        <v>9.3259351879440122E-2</v>
      </c>
      <c r="K1196">
        <f t="shared" si="232"/>
        <v>9.3259351879440122E-2</v>
      </c>
      <c r="L1196">
        <f t="shared" si="232"/>
        <v>9.3259351879440122E-2</v>
      </c>
      <c r="M1196">
        <f t="shared" si="233"/>
        <v>9.3259351879440122E-2</v>
      </c>
      <c r="N1196">
        <f t="shared" si="234"/>
        <v>9.5828202260338322E-2</v>
      </c>
      <c r="O1196">
        <f t="shared" si="235"/>
        <v>9.5284757072750942E-2</v>
      </c>
      <c r="P1196">
        <f t="shared" si="236"/>
        <v>9.4741311885163562E-2</v>
      </c>
      <c r="Q1196">
        <f t="shared" si="237"/>
        <v>9.4197866697576196E-2</v>
      </c>
      <c r="R1196">
        <f t="shared" si="238"/>
        <v>9.7909450129423689E-2</v>
      </c>
      <c r="S1196">
        <f t="shared" si="239"/>
        <v>9.448527209478641E-2</v>
      </c>
      <c r="T1196">
        <f t="shared" si="240"/>
        <v>9.1065211217673997E-2</v>
      </c>
      <c r="U1196">
        <f t="shared" si="241"/>
        <v>9.1183882629248272E-2</v>
      </c>
      <c r="V1196">
        <f t="shared" si="242"/>
        <v>8.2842217506471347E-2</v>
      </c>
      <c r="W1196">
        <f t="shared" si="243"/>
        <v>8.0741878037541626E-2</v>
      </c>
      <c r="X1196">
        <f t="shared" si="244"/>
        <v>8.2395485780876312E-2</v>
      </c>
      <c r="Y1196">
        <f t="shared" si="245"/>
        <v>7.7961862845321611E-2</v>
      </c>
      <c r="Z1196">
        <f t="shared" si="246"/>
        <v>7.2035333303345744E-2</v>
      </c>
      <c r="AA1196">
        <f t="shared" si="247"/>
        <v>9.1801756940057669E-2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</row>
    <row r="1197" spans="1:59" ht="12" customHeight="1" x14ac:dyDescent="0.25">
      <c r="A1197" t="s">
        <v>263</v>
      </c>
      <c r="B1197" t="s">
        <v>241</v>
      </c>
      <c r="C1197" t="s">
        <v>67</v>
      </c>
      <c r="D1197">
        <f t="shared" si="232"/>
        <v>9.3259351879440122E-2</v>
      </c>
      <c r="E1197">
        <f t="shared" si="232"/>
        <v>9.3259351879440122E-2</v>
      </c>
      <c r="F1197">
        <f t="shared" si="232"/>
        <v>9.3259351879440122E-2</v>
      </c>
      <c r="G1197">
        <f t="shared" si="232"/>
        <v>9.3259351879440122E-2</v>
      </c>
      <c r="H1197">
        <f t="shared" si="232"/>
        <v>9.3259351879440122E-2</v>
      </c>
      <c r="I1197">
        <f t="shared" si="232"/>
        <v>9.3259351879440122E-2</v>
      </c>
      <c r="J1197">
        <f t="shared" si="232"/>
        <v>9.3259351879440122E-2</v>
      </c>
      <c r="K1197">
        <f t="shared" si="232"/>
        <v>9.3259351879440122E-2</v>
      </c>
      <c r="L1197">
        <f t="shared" si="232"/>
        <v>9.3259351879440122E-2</v>
      </c>
      <c r="M1197">
        <f t="shared" si="233"/>
        <v>9.3259351879440122E-2</v>
      </c>
      <c r="N1197">
        <f t="shared" si="234"/>
        <v>9.5828202260338322E-2</v>
      </c>
      <c r="O1197">
        <f t="shared" si="235"/>
        <v>9.5284757072750942E-2</v>
      </c>
      <c r="P1197">
        <f t="shared" si="236"/>
        <v>9.4741311885163562E-2</v>
      </c>
      <c r="Q1197">
        <f t="shared" si="237"/>
        <v>9.4197866697576196E-2</v>
      </c>
      <c r="R1197">
        <f t="shared" si="238"/>
        <v>9.7909450129423689E-2</v>
      </c>
      <c r="S1197">
        <f t="shared" si="239"/>
        <v>9.448527209478641E-2</v>
      </c>
      <c r="T1197">
        <f t="shared" si="240"/>
        <v>9.1065211217673997E-2</v>
      </c>
      <c r="U1197">
        <f t="shared" si="241"/>
        <v>9.1183882629248272E-2</v>
      </c>
      <c r="V1197">
        <f t="shared" si="242"/>
        <v>8.2842217506471347E-2</v>
      </c>
      <c r="W1197">
        <f t="shared" si="243"/>
        <v>8.0741878037541626E-2</v>
      </c>
      <c r="X1197">
        <f t="shared" si="244"/>
        <v>8.2395485780876312E-2</v>
      </c>
      <c r="Y1197">
        <f t="shared" si="245"/>
        <v>7.7961862845321611E-2</v>
      </c>
      <c r="Z1197">
        <f t="shared" si="246"/>
        <v>7.2035333303345744E-2</v>
      </c>
      <c r="AA1197">
        <f t="shared" si="247"/>
        <v>9.1801756940057669E-2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</row>
    <row r="1198" spans="1:59" ht="12" customHeight="1" x14ac:dyDescent="0.25">
      <c r="A1198" t="s">
        <v>264</v>
      </c>
      <c r="B1198" t="s">
        <v>243</v>
      </c>
      <c r="C1198" t="s">
        <v>67</v>
      </c>
      <c r="D1198">
        <f t="shared" si="232"/>
        <v>9.3259351879440122E-2</v>
      </c>
      <c r="E1198">
        <f t="shared" si="232"/>
        <v>9.3259351879440122E-2</v>
      </c>
      <c r="F1198">
        <f t="shared" si="232"/>
        <v>9.3259351879440122E-2</v>
      </c>
      <c r="G1198">
        <f t="shared" si="232"/>
        <v>9.3259351879440122E-2</v>
      </c>
      <c r="H1198">
        <f t="shared" si="232"/>
        <v>9.3259351879440122E-2</v>
      </c>
      <c r="I1198">
        <f t="shared" si="232"/>
        <v>9.3259351879440122E-2</v>
      </c>
      <c r="J1198">
        <f t="shared" si="232"/>
        <v>9.3259351879440122E-2</v>
      </c>
      <c r="K1198">
        <f t="shared" si="232"/>
        <v>9.3259351879440122E-2</v>
      </c>
      <c r="L1198">
        <f t="shared" si="232"/>
        <v>9.3259351879440122E-2</v>
      </c>
      <c r="M1198">
        <f t="shared" si="233"/>
        <v>9.3259351879440122E-2</v>
      </c>
      <c r="N1198">
        <f t="shared" si="234"/>
        <v>9.5828202260338322E-2</v>
      </c>
      <c r="O1198">
        <f t="shared" si="235"/>
        <v>9.5284757072750942E-2</v>
      </c>
      <c r="P1198">
        <f t="shared" si="236"/>
        <v>9.4741311885163562E-2</v>
      </c>
      <c r="Q1198">
        <f t="shared" si="237"/>
        <v>9.4197866697576196E-2</v>
      </c>
      <c r="R1198">
        <f t="shared" si="238"/>
        <v>9.7909450129423689E-2</v>
      </c>
      <c r="S1198">
        <f t="shared" si="239"/>
        <v>9.448527209478641E-2</v>
      </c>
      <c r="T1198">
        <f t="shared" si="240"/>
        <v>9.1065211217673997E-2</v>
      </c>
      <c r="U1198">
        <f t="shared" si="241"/>
        <v>9.1183882629248272E-2</v>
      </c>
      <c r="V1198">
        <f t="shared" si="242"/>
        <v>8.2842217506471347E-2</v>
      </c>
      <c r="W1198">
        <f t="shared" si="243"/>
        <v>8.0741878037541626E-2</v>
      </c>
      <c r="X1198">
        <f t="shared" si="244"/>
        <v>8.2395485780876312E-2</v>
      </c>
      <c r="Y1198">
        <f t="shared" si="245"/>
        <v>7.7961862845321611E-2</v>
      </c>
      <c r="Z1198">
        <f t="shared" si="246"/>
        <v>7.2035333303345744E-2</v>
      </c>
      <c r="AA1198">
        <f t="shared" si="247"/>
        <v>9.1801756940057669E-2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</row>
    <row r="1199" spans="1:59" ht="12" customHeight="1" x14ac:dyDescent="0.25">
      <c r="A1199" t="s">
        <v>265</v>
      </c>
      <c r="B1199" t="s">
        <v>245</v>
      </c>
      <c r="C1199" t="s">
        <v>67</v>
      </c>
      <c r="D1199">
        <f t="shared" si="232"/>
        <v>9.3259351879440122E-2</v>
      </c>
      <c r="E1199">
        <f t="shared" si="232"/>
        <v>9.3259351879440122E-2</v>
      </c>
      <c r="F1199">
        <f t="shared" si="232"/>
        <v>9.3259351879440122E-2</v>
      </c>
      <c r="G1199">
        <f t="shared" si="232"/>
        <v>9.3259351879440122E-2</v>
      </c>
      <c r="H1199">
        <f t="shared" si="232"/>
        <v>9.3259351879440122E-2</v>
      </c>
      <c r="I1199">
        <f t="shared" si="232"/>
        <v>9.3259351879440122E-2</v>
      </c>
      <c r="J1199">
        <f t="shared" si="232"/>
        <v>9.3259351879440122E-2</v>
      </c>
      <c r="K1199">
        <f t="shared" si="232"/>
        <v>9.3259351879440122E-2</v>
      </c>
      <c r="L1199">
        <f t="shared" si="232"/>
        <v>9.3259351879440122E-2</v>
      </c>
      <c r="M1199">
        <f t="shared" si="233"/>
        <v>9.3259351879440122E-2</v>
      </c>
      <c r="N1199">
        <f t="shared" si="234"/>
        <v>9.5828202260338322E-2</v>
      </c>
      <c r="O1199">
        <f t="shared" si="235"/>
        <v>9.5284757072750942E-2</v>
      </c>
      <c r="P1199">
        <f t="shared" si="236"/>
        <v>9.4741311885163562E-2</v>
      </c>
      <c r="Q1199">
        <f t="shared" si="237"/>
        <v>9.4197866697576196E-2</v>
      </c>
      <c r="R1199">
        <f t="shared" si="238"/>
        <v>9.7909450129423689E-2</v>
      </c>
      <c r="S1199">
        <f t="shared" si="239"/>
        <v>9.448527209478641E-2</v>
      </c>
      <c r="T1199">
        <f t="shared" si="240"/>
        <v>9.1065211217673997E-2</v>
      </c>
      <c r="U1199">
        <f t="shared" si="241"/>
        <v>9.1183882629248272E-2</v>
      </c>
      <c r="V1199">
        <f t="shared" si="242"/>
        <v>8.2842217506471347E-2</v>
      </c>
      <c r="W1199">
        <f t="shared" si="243"/>
        <v>8.0741878037541626E-2</v>
      </c>
      <c r="X1199">
        <f t="shared" si="244"/>
        <v>8.2395485780876312E-2</v>
      </c>
      <c r="Y1199">
        <f t="shared" si="245"/>
        <v>7.7961862845321611E-2</v>
      </c>
      <c r="Z1199">
        <f t="shared" si="246"/>
        <v>7.2035333303345744E-2</v>
      </c>
      <c r="AA1199">
        <f t="shared" si="247"/>
        <v>9.1801756940057669E-2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</row>
    <row r="1200" spans="1:59" ht="12" customHeight="1" x14ac:dyDescent="0.25">
      <c r="A1200" t="s">
        <v>266</v>
      </c>
      <c r="B1200" t="s">
        <v>247</v>
      </c>
      <c r="C1200" t="s">
        <v>67</v>
      </c>
      <c r="D1200">
        <f t="shared" si="232"/>
        <v>9.3259351879440122E-2</v>
      </c>
      <c r="E1200">
        <f t="shared" si="232"/>
        <v>9.3259351879440122E-2</v>
      </c>
      <c r="F1200">
        <f t="shared" si="232"/>
        <v>9.3259351879440122E-2</v>
      </c>
      <c r="G1200">
        <f t="shared" si="232"/>
        <v>9.3259351879440122E-2</v>
      </c>
      <c r="H1200">
        <f t="shared" si="232"/>
        <v>9.3259351879440122E-2</v>
      </c>
      <c r="I1200">
        <f t="shared" si="232"/>
        <v>9.3259351879440122E-2</v>
      </c>
      <c r="J1200">
        <f t="shared" si="232"/>
        <v>9.3259351879440122E-2</v>
      </c>
      <c r="K1200">
        <f t="shared" si="232"/>
        <v>9.3259351879440122E-2</v>
      </c>
      <c r="L1200">
        <f t="shared" si="232"/>
        <v>9.3259351879440122E-2</v>
      </c>
      <c r="M1200">
        <f t="shared" si="233"/>
        <v>9.3259351879440122E-2</v>
      </c>
      <c r="N1200">
        <f t="shared" si="234"/>
        <v>9.5828202260338322E-2</v>
      </c>
      <c r="O1200">
        <f t="shared" si="235"/>
        <v>9.5284757072750942E-2</v>
      </c>
      <c r="P1200">
        <f t="shared" si="236"/>
        <v>9.4741311885163562E-2</v>
      </c>
      <c r="Q1200">
        <f t="shared" si="237"/>
        <v>9.4197866697576196E-2</v>
      </c>
      <c r="R1200">
        <f t="shared" si="238"/>
        <v>9.7909450129423689E-2</v>
      </c>
      <c r="S1200">
        <f t="shared" si="239"/>
        <v>9.448527209478641E-2</v>
      </c>
      <c r="T1200">
        <f t="shared" si="240"/>
        <v>9.1065211217673997E-2</v>
      </c>
      <c r="U1200">
        <f t="shared" si="241"/>
        <v>9.1183882629248272E-2</v>
      </c>
      <c r="V1200">
        <f t="shared" si="242"/>
        <v>8.2842217506471347E-2</v>
      </c>
      <c r="W1200">
        <f t="shared" si="243"/>
        <v>8.0741878037541626E-2</v>
      </c>
      <c r="X1200">
        <f t="shared" si="244"/>
        <v>8.2395485780876312E-2</v>
      </c>
      <c r="Y1200">
        <f t="shared" si="245"/>
        <v>7.7961862845321611E-2</v>
      </c>
      <c r="Z1200">
        <f t="shared" si="246"/>
        <v>7.2035333303345744E-2</v>
      </c>
      <c r="AA1200">
        <f t="shared" si="247"/>
        <v>9.1801756940057669E-2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</row>
    <row r="1201" spans="1:59" ht="12" customHeight="1" x14ac:dyDescent="0.25">
      <c r="A1201" t="s">
        <v>267</v>
      </c>
      <c r="B1201" t="s">
        <v>249</v>
      </c>
      <c r="C1201" t="s">
        <v>67</v>
      </c>
      <c r="D1201">
        <f t="shared" ref="D1201:L1210" si="248">$M1201</f>
        <v>9.3259351879440122E-2</v>
      </c>
      <c r="E1201">
        <f t="shared" si="248"/>
        <v>9.3259351879440122E-2</v>
      </c>
      <c r="F1201">
        <f t="shared" si="248"/>
        <v>9.3259351879440122E-2</v>
      </c>
      <c r="G1201">
        <f t="shared" si="248"/>
        <v>9.3259351879440122E-2</v>
      </c>
      <c r="H1201">
        <f t="shared" si="248"/>
        <v>9.3259351879440122E-2</v>
      </c>
      <c r="I1201">
        <f t="shared" si="248"/>
        <v>9.3259351879440122E-2</v>
      </c>
      <c r="J1201">
        <f t="shared" si="248"/>
        <v>9.3259351879440122E-2</v>
      </c>
      <c r="K1201">
        <f t="shared" si="248"/>
        <v>9.3259351879440122E-2</v>
      </c>
      <c r="L1201">
        <f t="shared" si="248"/>
        <v>9.3259351879440122E-2</v>
      </c>
      <c r="M1201">
        <f t="shared" si="233"/>
        <v>9.3259351879440122E-2</v>
      </c>
      <c r="N1201">
        <f t="shared" si="234"/>
        <v>9.5828202260338322E-2</v>
      </c>
      <c r="O1201">
        <f t="shared" si="235"/>
        <v>9.5284757072750942E-2</v>
      </c>
      <c r="P1201">
        <f t="shared" si="236"/>
        <v>9.4741311885163562E-2</v>
      </c>
      <c r="Q1201">
        <f t="shared" si="237"/>
        <v>9.4197866697576196E-2</v>
      </c>
      <c r="R1201">
        <f t="shared" si="238"/>
        <v>9.7909450129423689E-2</v>
      </c>
      <c r="S1201">
        <f t="shared" si="239"/>
        <v>9.448527209478641E-2</v>
      </c>
      <c r="T1201">
        <f t="shared" si="240"/>
        <v>9.1065211217673997E-2</v>
      </c>
      <c r="U1201">
        <f t="shared" si="241"/>
        <v>9.1183882629248272E-2</v>
      </c>
      <c r="V1201">
        <f t="shared" si="242"/>
        <v>8.2842217506471347E-2</v>
      </c>
      <c r="W1201">
        <f t="shared" si="243"/>
        <v>8.0741878037541626E-2</v>
      </c>
      <c r="X1201">
        <f t="shared" si="244"/>
        <v>8.2395485780876312E-2</v>
      </c>
      <c r="Y1201">
        <f t="shared" si="245"/>
        <v>7.7961862845321611E-2</v>
      </c>
      <c r="Z1201">
        <f t="shared" si="246"/>
        <v>7.2035333303345744E-2</v>
      </c>
      <c r="AA1201">
        <f t="shared" si="247"/>
        <v>9.1801756940057669E-2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</row>
    <row r="1202" spans="1:59" ht="12" customHeight="1" x14ac:dyDescent="0.25">
      <c r="A1202" t="s">
        <v>268</v>
      </c>
      <c r="B1202" t="s">
        <v>251</v>
      </c>
      <c r="C1202" t="s">
        <v>67</v>
      </c>
      <c r="D1202">
        <f t="shared" si="248"/>
        <v>9.3259351879440122E-2</v>
      </c>
      <c r="E1202">
        <f t="shared" si="248"/>
        <v>9.3259351879440122E-2</v>
      </c>
      <c r="F1202">
        <f t="shared" si="248"/>
        <v>9.3259351879440122E-2</v>
      </c>
      <c r="G1202">
        <f t="shared" si="248"/>
        <v>9.3259351879440122E-2</v>
      </c>
      <c r="H1202">
        <f t="shared" si="248"/>
        <v>9.3259351879440122E-2</v>
      </c>
      <c r="I1202">
        <f t="shared" si="248"/>
        <v>9.3259351879440122E-2</v>
      </c>
      <c r="J1202">
        <f t="shared" si="248"/>
        <v>9.3259351879440122E-2</v>
      </c>
      <c r="K1202">
        <f t="shared" si="248"/>
        <v>9.3259351879440122E-2</v>
      </c>
      <c r="L1202">
        <f t="shared" si="248"/>
        <v>9.3259351879440122E-2</v>
      </c>
      <c r="M1202">
        <f t="shared" si="233"/>
        <v>9.3259351879440122E-2</v>
      </c>
      <c r="N1202">
        <f t="shared" si="234"/>
        <v>9.5828202260338322E-2</v>
      </c>
      <c r="O1202">
        <f t="shared" si="235"/>
        <v>9.5284757072750942E-2</v>
      </c>
      <c r="P1202">
        <f t="shared" si="236"/>
        <v>9.4741311885163562E-2</v>
      </c>
      <c r="Q1202">
        <f t="shared" si="237"/>
        <v>9.4197866697576196E-2</v>
      </c>
      <c r="R1202">
        <f t="shared" si="238"/>
        <v>9.7909450129423689E-2</v>
      </c>
      <c r="S1202">
        <f t="shared" si="239"/>
        <v>9.448527209478641E-2</v>
      </c>
      <c r="T1202">
        <f t="shared" si="240"/>
        <v>9.1065211217673997E-2</v>
      </c>
      <c r="U1202">
        <f t="shared" si="241"/>
        <v>9.1183882629248272E-2</v>
      </c>
      <c r="V1202">
        <f t="shared" si="242"/>
        <v>8.2842217506471347E-2</v>
      </c>
      <c r="W1202">
        <f t="shared" si="243"/>
        <v>8.0741878037541626E-2</v>
      </c>
      <c r="X1202">
        <f t="shared" si="244"/>
        <v>8.2395485780876312E-2</v>
      </c>
      <c r="Y1202">
        <f t="shared" si="245"/>
        <v>7.7961862845321611E-2</v>
      </c>
      <c r="Z1202">
        <f t="shared" si="246"/>
        <v>7.2035333303345744E-2</v>
      </c>
      <c r="AA1202">
        <f t="shared" si="247"/>
        <v>9.1801756940057669E-2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</row>
    <row r="1203" spans="1:59" ht="12" customHeight="1" x14ac:dyDescent="0.25">
      <c r="A1203" t="s">
        <v>269</v>
      </c>
      <c r="B1203" t="s">
        <v>253</v>
      </c>
      <c r="C1203" t="s">
        <v>67</v>
      </c>
      <c r="D1203">
        <f t="shared" si="248"/>
        <v>9.3259351879440122E-2</v>
      </c>
      <c r="E1203">
        <f t="shared" si="248"/>
        <v>9.3259351879440122E-2</v>
      </c>
      <c r="F1203">
        <f t="shared" si="248"/>
        <v>9.3259351879440122E-2</v>
      </c>
      <c r="G1203">
        <f t="shared" si="248"/>
        <v>9.3259351879440122E-2</v>
      </c>
      <c r="H1203">
        <f t="shared" si="248"/>
        <v>9.3259351879440122E-2</v>
      </c>
      <c r="I1203">
        <f t="shared" si="248"/>
        <v>9.3259351879440122E-2</v>
      </c>
      <c r="J1203">
        <f t="shared" si="248"/>
        <v>9.3259351879440122E-2</v>
      </c>
      <c r="K1203">
        <f t="shared" si="248"/>
        <v>9.3259351879440122E-2</v>
      </c>
      <c r="L1203">
        <f t="shared" si="248"/>
        <v>9.3259351879440122E-2</v>
      </c>
      <c r="M1203">
        <f t="shared" si="233"/>
        <v>9.3259351879440122E-2</v>
      </c>
      <c r="N1203">
        <f t="shared" si="234"/>
        <v>9.5828202260338322E-2</v>
      </c>
      <c r="O1203">
        <f t="shared" si="235"/>
        <v>9.5284757072750942E-2</v>
      </c>
      <c r="P1203">
        <f t="shared" si="236"/>
        <v>9.4741311885163562E-2</v>
      </c>
      <c r="Q1203">
        <f t="shared" si="237"/>
        <v>9.4197866697576196E-2</v>
      </c>
      <c r="R1203">
        <f t="shared" si="238"/>
        <v>9.7909450129423689E-2</v>
      </c>
      <c r="S1203">
        <f t="shared" si="239"/>
        <v>9.448527209478641E-2</v>
      </c>
      <c r="T1203">
        <f t="shared" si="240"/>
        <v>9.1065211217673997E-2</v>
      </c>
      <c r="U1203">
        <f t="shared" si="241"/>
        <v>9.1183882629248272E-2</v>
      </c>
      <c r="V1203">
        <f t="shared" si="242"/>
        <v>8.2842217506471347E-2</v>
      </c>
      <c r="W1203">
        <f t="shared" si="243"/>
        <v>8.0741878037541626E-2</v>
      </c>
      <c r="X1203">
        <f t="shared" si="244"/>
        <v>8.2395485780876312E-2</v>
      </c>
      <c r="Y1203">
        <f t="shared" si="245"/>
        <v>7.7961862845321611E-2</v>
      </c>
      <c r="Z1203">
        <f t="shared" si="246"/>
        <v>7.2035333303345744E-2</v>
      </c>
      <c r="AA1203">
        <f t="shared" si="247"/>
        <v>9.1801756940057669E-2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</row>
    <row r="1204" spans="1:59" ht="12" customHeight="1" x14ac:dyDescent="0.25">
      <c r="A1204" t="s">
        <v>270</v>
      </c>
      <c r="B1204" t="s">
        <v>255</v>
      </c>
      <c r="C1204" t="s">
        <v>67</v>
      </c>
      <c r="D1204">
        <f t="shared" si="248"/>
        <v>9.3259351879440122E-2</v>
      </c>
      <c r="E1204">
        <f t="shared" si="248"/>
        <v>9.3259351879440122E-2</v>
      </c>
      <c r="F1204">
        <f t="shared" si="248"/>
        <v>9.3259351879440122E-2</v>
      </c>
      <c r="G1204">
        <f t="shared" si="248"/>
        <v>9.3259351879440122E-2</v>
      </c>
      <c r="H1204">
        <f t="shared" si="248"/>
        <v>9.3259351879440122E-2</v>
      </c>
      <c r="I1204">
        <f t="shared" si="248"/>
        <v>9.3259351879440122E-2</v>
      </c>
      <c r="J1204">
        <f t="shared" si="248"/>
        <v>9.3259351879440122E-2</v>
      </c>
      <c r="K1204">
        <f t="shared" si="248"/>
        <v>9.3259351879440122E-2</v>
      </c>
      <c r="L1204">
        <f t="shared" si="248"/>
        <v>9.3259351879440122E-2</v>
      </c>
      <c r="M1204">
        <f t="shared" si="233"/>
        <v>9.3259351879440122E-2</v>
      </c>
      <c r="N1204">
        <f t="shared" si="234"/>
        <v>9.5828202260338322E-2</v>
      </c>
      <c r="O1204">
        <f t="shared" si="235"/>
        <v>9.5284757072750942E-2</v>
      </c>
      <c r="P1204">
        <f t="shared" si="236"/>
        <v>9.4741311885163562E-2</v>
      </c>
      <c r="Q1204">
        <f t="shared" si="237"/>
        <v>9.4197866697576196E-2</v>
      </c>
      <c r="R1204">
        <f t="shared" si="238"/>
        <v>9.7909450129423689E-2</v>
      </c>
      <c r="S1204">
        <f t="shared" si="239"/>
        <v>9.448527209478641E-2</v>
      </c>
      <c r="T1204">
        <f t="shared" si="240"/>
        <v>9.1065211217673997E-2</v>
      </c>
      <c r="U1204">
        <f t="shared" si="241"/>
        <v>9.1183882629248272E-2</v>
      </c>
      <c r="V1204">
        <f t="shared" si="242"/>
        <v>8.2842217506471347E-2</v>
      </c>
      <c r="W1204">
        <f t="shared" si="243"/>
        <v>8.0741878037541626E-2</v>
      </c>
      <c r="X1204">
        <f t="shared" si="244"/>
        <v>8.2395485780876312E-2</v>
      </c>
      <c r="Y1204">
        <f t="shared" si="245"/>
        <v>7.7961862845321611E-2</v>
      </c>
      <c r="Z1204">
        <f t="shared" si="246"/>
        <v>7.2035333303345744E-2</v>
      </c>
      <c r="AA1204">
        <f t="shared" si="247"/>
        <v>9.1801756940057669E-2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</row>
    <row r="1205" spans="1:59" ht="12" customHeight="1" x14ac:dyDescent="0.25">
      <c r="A1205" t="s">
        <v>271</v>
      </c>
      <c r="B1205" t="s">
        <v>257</v>
      </c>
      <c r="C1205" t="s">
        <v>67</v>
      </c>
      <c r="D1205">
        <f t="shared" si="248"/>
        <v>9.3259351879440122E-2</v>
      </c>
      <c r="E1205">
        <f t="shared" si="248"/>
        <v>9.3259351879440122E-2</v>
      </c>
      <c r="F1205">
        <f t="shared" si="248"/>
        <v>9.3259351879440122E-2</v>
      </c>
      <c r="G1205">
        <f t="shared" si="248"/>
        <v>9.3259351879440122E-2</v>
      </c>
      <c r="H1205">
        <f t="shared" si="248"/>
        <v>9.3259351879440122E-2</v>
      </c>
      <c r="I1205">
        <f t="shared" si="248"/>
        <v>9.3259351879440122E-2</v>
      </c>
      <c r="J1205">
        <f t="shared" si="248"/>
        <v>9.3259351879440122E-2</v>
      </c>
      <c r="K1205">
        <f t="shared" si="248"/>
        <v>9.3259351879440122E-2</v>
      </c>
      <c r="L1205">
        <f t="shared" si="248"/>
        <v>9.3259351879440122E-2</v>
      </c>
      <c r="M1205">
        <f t="shared" si="233"/>
        <v>9.3259351879440122E-2</v>
      </c>
      <c r="N1205">
        <f t="shared" si="234"/>
        <v>9.5828202260338322E-2</v>
      </c>
      <c r="O1205">
        <f t="shared" si="235"/>
        <v>9.5284757072750942E-2</v>
      </c>
      <c r="P1205">
        <f t="shared" si="236"/>
        <v>9.4741311885163562E-2</v>
      </c>
      <c r="Q1205">
        <f t="shared" si="237"/>
        <v>9.4197866697576196E-2</v>
      </c>
      <c r="R1205">
        <f t="shared" si="238"/>
        <v>9.7909450129423689E-2</v>
      </c>
      <c r="S1205">
        <f t="shared" si="239"/>
        <v>9.448527209478641E-2</v>
      </c>
      <c r="T1205">
        <f t="shared" si="240"/>
        <v>9.1065211217673997E-2</v>
      </c>
      <c r="U1205">
        <f t="shared" si="241"/>
        <v>9.1183882629248272E-2</v>
      </c>
      <c r="V1205">
        <f t="shared" si="242"/>
        <v>8.2842217506471347E-2</v>
      </c>
      <c r="W1205">
        <f t="shared" si="243"/>
        <v>8.0741878037541626E-2</v>
      </c>
      <c r="X1205">
        <f t="shared" si="244"/>
        <v>8.2395485780876312E-2</v>
      </c>
      <c r="Y1205">
        <f t="shared" si="245"/>
        <v>7.7961862845321611E-2</v>
      </c>
      <c r="Z1205">
        <f t="shared" si="246"/>
        <v>7.2035333303345744E-2</v>
      </c>
      <c r="AA1205">
        <f t="shared" si="247"/>
        <v>9.1801756940057669E-2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</row>
    <row r="1206" spans="1:59" ht="12" customHeight="1" x14ac:dyDescent="0.25">
      <c r="A1206" t="s">
        <v>272</v>
      </c>
      <c r="B1206" t="s">
        <v>259</v>
      </c>
      <c r="C1206" t="s">
        <v>67</v>
      </c>
      <c r="D1206">
        <f t="shared" si="248"/>
        <v>9.3259351879440122E-2</v>
      </c>
      <c r="E1206">
        <f t="shared" si="248"/>
        <v>9.3259351879440122E-2</v>
      </c>
      <c r="F1206">
        <f t="shared" si="248"/>
        <v>9.3259351879440122E-2</v>
      </c>
      <c r="G1206">
        <f t="shared" si="248"/>
        <v>9.3259351879440122E-2</v>
      </c>
      <c r="H1206">
        <f t="shared" si="248"/>
        <v>9.3259351879440122E-2</v>
      </c>
      <c r="I1206">
        <f t="shared" si="248"/>
        <v>9.3259351879440122E-2</v>
      </c>
      <c r="J1206">
        <f t="shared" si="248"/>
        <v>9.3259351879440122E-2</v>
      </c>
      <c r="K1206">
        <f t="shared" si="248"/>
        <v>9.3259351879440122E-2</v>
      </c>
      <c r="L1206">
        <f t="shared" si="248"/>
        <v>9.3259351879440122E-2</v>
      </c>
      <c r="M1206">
        <f t="shared" si="233"/>
        <v>9.3259351879440122E-2</v>
      </c>
      <c r="N1206">
        <f t="shared" si="234"/>
        <v>9.5828202260338322E-2</v>
      </c>
      <c r="O1206">
        <f t="shared" si="235"/>
        <v>9.5284757072750942E-2</v>
      </c>
      <c r="P1206">
        <f t="shared" si="236"/>
        <v>9.4741311885163562E-2</v>
      </c>
      <c r="Q1206">
        <f t="shared" si="237"/>
        <v>9.4197866697576196E-2</v>
      </c>
      <c r="R1206">
        <f t="shared" si="238"/>
        <v>9.7909450129423689E-2</v>
      </c>
      <c r="S1206">
        <f t="shared" si="239"/>
        <v>9.448527209478641E-2</v>
      </c>
      <c r="T1206">
        <f t="shared" si="240"/>
        <v>9.1065211217673997E-2</v>
      </c>
      <c r="U1206">
        <f t="shared" si="241"/>
        <v>9.1183882629248272E-2</v>
      </c>
      <c r="V1206">
        <f t="shared" si="242"/>
        <v>8.2842217506471347E-2</v>
      </c>
      <c r="W1206">
        <f t="shared" si="243"/>
        <v>8.0741878037541626E-2</v>
      </c>
      <c r="X1206">
        <f t="shared" si="244"/>
        <v>8.2395485780876312E-2</v>
      </c>
      <c r="Y1206">
        <f t="shared" si="245"/>
        <v>7.7961862845321611E-2</v>
      </c>
      <c r="Z1206">
        <f t="shared" si="246"/>
        <v>7.2035333303345744E-2</v>
      </c>
      <c r="AA1206">
        <f t="shared" si="247"/>
        <v>9.1801756940057669E-2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</row>
    <row r="1207" spans="1:59" ht="12" customHeight="1" x14ac:dyDescent="0.25">
      <c r="A1207" t="s">
        <v>273</v>
      </c>
      <c r="B1207" t="s">
        <v>235</v>
      </c>
      <c r="C1207" t="s">
        <v>68</v>
      </c>
      <c r="D1207">
        <f t="shared" si="248"/>
        <v>9.3259351879440122E-2</v>
      </c>
      <c r="E1207">
        <f t="shared" si="248"/>
        <v>9.3259351879440122E-2</v>
      </c>
      <c r="F1207">
        <f t="shared" si="248"/>
        <v>9.3259351879440122E-2</v>
      </c>
      <c r="G1207">
        <f t="shared" si="248"/>
        <v>9.3259351879440122E-2</v>
      </c>
      <c r="H1207">
        <f t="shared" si="248"/>
        <v>9.3259351879440122E-2</v>
      </c>
      <c r="I1207">
        <f t="shared" si="248"/>
        <v>9.3259351879440122E-2</v>
      </c>
      <c r="J1207">
        <f t="shared" si="248"/>
        <v>9.3259351879440122E-2</v>
      </c>
      <c r="K1207">
        <f t="shared" si="248"/>
        <v>9.3259351879440122E-2</v>
      </c>
      <c r="L1207">
        <f t="shared" si="248"/>
        <v>9.3259351879440122E-2</v>
      </c>
      <c r="M1207">
        <v>9.3259351879440122E-2</v>
      </c>
      <c r="N1207">
        <v>9.5828202260338322E-2</v>
      </c>
      <c r="O1207">
        <v>9.5284757072750942E-2</v>
      </c>
      <c r="P1207">
        <v>9.4741311885163562E-2</v>
      </c>
      <c r="Q1207">
        <v>9.4197866697576196E-2</v>
      </c>
      <c r="R1207">
        <v>9.7909450129423689E-2</v>
      </c>
      <c r="S1207">
        <v>9.448527209478641E-2</v>
      </c>
      <c r="T1207">
        <v>9.1065211217673997E-2</v>
      </c>
      <c r="U1207">
        <v>9.1183882629248272E-2</v>
      </c>
      <c r="V1207">
        <v>8.2842217506471347E-2</v>
      </c>
      <c r="W1207">
        <v>8.0741878037541626E-2</v>
      </c>
      <c r="X1207">
        <v>8.2395485780876312E-2</v>
      </c>
      <c r="Y1207">
        <v>7.7961862845321611E-2</v>
      </c>
      <c r="Z1207">
        <v>7.2035333303345744E-2</v>
      </c>
      <c r="AA1207">
        <v>9.1801756940057669E-2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</row>
    <row r="1208" spans="1:59" ht="12" customHeight="1" x14ac:dyDescent="0.25">
      <c r="A1208" t="s">
        <v>274</v>
      </c>
      <c r="B1208" t="s">
        <v>237</v>
      </c>
      <c r="C1208" t="s">
        <v>68</v>
      </c>
      <c r="D1208">
        <f t="shared" si="248"/>
        <v>9.3259351879440122E-2</v>
      </c>
      <c r="E1208">
        <f t="shared" si="248"/>
        <v>9.3259351879440122E-2</v>
      </c>
      <c r="F1208">
        <f t="shared" si="248"/>
        <v>9.3259351879440122E-2</v>
      </c>
      <c r="G1208">
        <f t="shared" si="248"/>
        <v>9.3259351879440122E-2</v>
      </c>
      <c r="H1208">
        <f t="shared" si="248"/>
        <v>9.3259351879440122E-2</v>
      </c>
      <c r="I1208">
        <f t="shared" si="248"/>
        <v>9.3259351879440122E-2</v>
      </c>
      <c r="J1208">
        <f t="shared" si="248"/>
        <v>9.3259351879440122E-2</v>
      </c>
      <c r="K1208">
        <f t="shared" si="248"/>
        <v>9.3259351879440122E-2</v>
      </c>
      <c r="L1208">
        <f t="shared" si="248"/>
        <v>9.3259351879440122E-2</v>
      </c>
      <c r="M1208">
        <f t="shared" ref="M1208:M1219" si="249">M1207</f>
        <v>9.3259351879440122E-2</v>
      </c>
      <c r="N1208">
        <f t="shared" ref="N1208:N1219" si="250">N1207</f>
        <v>9.5828202260338322E-2</v>
      </c>
      <c r="O1208">
        <f t="shared" ref="O1208:O1219" si="251">O1207</f>
        <v>9.5284757072750942E-2</v>
      </c>
      <c r="P1208">
        <f t="shared" ref="P1208:P1219" si="252">P1207</f>
        <v>9.4741311885163562E-2</v>
      </c>
      <c r="Q1208">
        <f t="shared" ref="Q1208:Q1219" si="253">Q1207</f>
        <v>9.4197866697576196E-2</v>
      </c>
      <c r="R1208">
        <f t="shared" ref="R1208:R1219" si="254">R1207</f>
        <v>9.7909450129423689E-2</v>
      </c>
      <c r="S1208">
        <f t="shared" ref="S1208:S1219" si="255">S1207</f>
        <v>9.448527209478641E-2</v>
      </c>
      <c r="T1208">
        <f t="shared" ref="T1208:T1219" si="256">T1207</f>
        <v>9.1065211217673997E-2</v>
      </c>
      <c r="U1208">
        <f t="shared" ref="U1208:U1219" si="257">U1207</f>
        <v>9.1183882629248272E-2</v>
      </c>
      <c r="V1208">
        <f t="shared" ref="V1208:V1219" si="258">V1207</f>
        <v>8.2842217506471347E-2</v>
      </c>
      <c r="W1208">
        <f t="shared" ref="W1208:W1219" si="259">W1207</f>
        <v>8.0741878037541626E-2</v>
      </c>
      <c r="X1208">
        <f t="shared" ref="X1208:X1219" si="260">X1207</f>
        <v>8.2395485780876312E-2</v>
      </c>
      <c r="Y1208">
        <f t="shared" ref="Y1208:Y1219" si="261">Y1207</f>
        <v>7.7961862845321611E-2</v>
      </c>
      <c r="Z1208">
        <f t="shared" ref="Z1208:Z1219" si="262">Z1207</f>
        <v>7.2035333303345744E-2</v>
      </c>
      <c r="AA1208">
        <f t="shared" ref="AA1208:AA1219" si="263">AA1207</f>
        <v>9.1801756940057669E-2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</row>
    <row r="1209" spans="1:59" ht="12" customHeight="1" x14ac:dyDescent="0.25">
      <c r="A1209" t="s">
        <v>275</v>
      </c>
      <c r="B1209" t="s">
        <v>239</v>
      </c>
      <c r="C1209" t="s">
        <v>68</v>
      </c>
      <c r="D1209">
        <f t="shared" si="248"/>
        <v>9.3259351879440122E-2</v>
      </c>
      <c r="E1209">
        <f t="shared" si="248"/>
        <v>9.3259351879440122E-2</v>
      </c>
      <c r="F1209">
        <f t="shared" si="248"/>
        <v>9.3259351879440122E-2</v>
      </c>
      <c r="G1209">
        <f t="shared" si="248"/>
        <v>9.3259351879440122E-2</v>
      </c>
      <c r="H1209">
        <f t="shared" si="248"/>
        <v>9.3259351879440122E-2</v>
      </c>
      <c r="I1209">
        <f t="shared" si="248"/>
        <v>9.3259351879440122E-2</v>
      </c>
      <c r="J1209">
        <f t="shared" si="248"/>
        <v>9.3259351879440122E-2</v>
      </c>
      <c r="K1209">
        <f t="shared" si="248"/>
        <v>9.3259351879440122E-2</v>
      </c>
      <c r="L1209">
        <f t="shared" si="248"/>
        <v>9.3259351879440122E-2</v>
      </c>
      <c r="M1209">
        <f t="shared" si="249"/>
        <v>9.3259351879440122E-2</v>
      </c>
      <c r="N1209">
        <f t="shared" si="250"/>
        <v>9.5828202260338322E-2</v>
      </c>
      <c r="O1209">
        <f t="shared" si="251"/>
        <v>9.5284757072750942E-2</v>
      </c>
      <c r="P1209">
        <f t="shared" si="252"/>
        <v>9.4741311885163562E-2</v>
      </c>
      <c r="Q1209">
        <f t="shared" si="253"/>
        <v>9.4197866697576196E-2</v>
      </c>
      <c r="R1209">
        <f t="shared" si="254"/>
        <v>9.7909450129423689E-2</v>
      </c>
      <c r="S1209">
        <f t="shared" si="255"/>
        <v>9.448527209478641E-2</v>
      </c>
      <c r="T1209">
        <f t="shared" si="256"/>
        <v>9.1065211217673997E-2</v>
      </c>
      <c r="U1209">
        <f t="shared" si="257"/>
        <v>9.1183882629248272E-2</v>
      </c>
      <c r="V1209">
        <f t="shared" si="258"/>
        <v>8.2842217506471347E-2</v>
      </c>
      <c r="W1209">
        <f t="shared" si="259"/>
        <v>8.0741878037541626E-2</v>
      </c>
      <c r="X1209">
        <f t="shared" si="260"/>
        <v>8.2395485780876312E-2</v>
      </c>
      <c r="Y1209">
        <f t="shared" si="261"/>
        <v>7.7961862845321611E-2</v>
      </c>
      <c r="Z1209">
        <f t="shared" si="262"/>
        <v>7.2035333303345744E-2</v>
      </c>
      <c r="AA1209">
        <f t="shared" si="263"/>
        <v>9.1801756940057669E-2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</row>
    <row r="1210" spans="1:59" ht="12" customHeight="1" x14ac:dyDescent="0.25">
      <c r="A1210" t="s">
        <v>276</v>
      </c>
      <c r="B1210" t="s">
        <v>241</v>
      </c>
      <c r="C1210" t="s">
        <v>68</v>
      </c>
      <c r="D1210">
        <f t="shared" si="248"/>
        <v>9.3259351879440122E-2</v>
      </c>
      <c r="E1210">
        <f t="shared" si="248"/>
        <v>9.3259351879440122E-2</v>
      </c>
      <c r="F1210">
        <f t="shared" si="248"/>
        <v>9.3259351879440122E-2</v>
      </c>
      <c r="G1210">
        <f t="shared" si="248"/>
        <v>9.3259351879440122E-2</v>
      </c>
      <c r="H1210">
        <f t="shared" si="248"/>
        <v>9.3259351879440122E-2</v>
      </c>
      <c r="I1210">
        <f t="shared" si="248"/>
        <v>9.3259351879440122E-2</v>
      </c>
      <c r="J1210">
        <f t="shared" si="248"/>
        <v>9.3259351879440122E-2</v>
      </c>
      <c r="K1210">
        <f t="shared" si="248"/>
        <v>9.3259351879440122E-2</v>
      </c>
      <c r="L1210">
        <f t="shared" si="248"/>
        <v>9.3259351879440122E-2</v>
      </c>
      <c r="M1210">
        <f t="shared" si="249"/>
        <v>9.3259351879440122E-2</v>
      </c>
      <c r="N1210">
        <f t="shared" si="250"/>
        <v>9.5828202260338322E-2</v>
      </c>
      <c r="O1210">
        <f t="shared" si="251"/>
        <v>9.5284757072750942E-2</v>
      </c>
      <c r="P1210">
        <f t="shared" si="252"/>
        <v>9.4741311885163562E-2</v>
      </c>
      <c r="Q1210">
        <f t="shared" si="253"/>
        <v>9.4197866697576196E-2</v>
      </c>
      <c r="R1210">
        <f t="shared" si="254"/>
        <v>9.7909450129423689E-2</v>
      </c>
      <c r="S1210">
        <f t="shared" si="255"/>
        <v>9.448527209478641E-2</v>
      </c>
      <c r="T1210">
        <f t="shared" si="256"/>
        <v>9.1065211217673997E-2</v>
      </c>
      <c r="U1210">
        <f t="shared" si="257"/>
        <v>9.1183882629248272E-2</v>
      </c>
      <c r="V1210">
        <f t="shared" si="258"/>
        <v>8.2842217506471347E-2</v>
      </c>
      <c r="W1210">
        <f t="shared" si="259"/>
        <v>8.0741878037541626E-2</v>
      </c>
      <c r="X1210">
        <f t="shared" si="260"/>
        <v>8.2395485780876312E-2</v>
      </c>
      <c r="Y1210">
        <f t="shared" si="261"/>
        <v>7.7961862845321611E-2</v>
      </c>
      <c r="Z1210">
        <f t="shared" si="262"/>
        <v>7.2035333303345744E-2</v>
      </c>
      <c r="AA1210">
        <f t="shared" si="263"/>
        <v>9.1801756940057669E-2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</row>
    <row r="1211" spans="1:59" ht="12" customHeight="1" x14ac:dyDescent="0.25">
      <c r="A1211" t="s">
        <v>277</v>
      </c>
      <c r="B1211" t="s">
        <v>243</v>
      </c>
      <c r="C1211" t="s">
        <v>68</v>
      </c>
      <c r="D1211">
        <f t="shared" ref="D1211:L1219" si="264">$M1211</f>
        <v>9.3259351879440122E-2</v>
      </c>
      <c r="E1211">
        <f t="shared" si="264"/>
        <v>9.3259351879440122E-2</v>
      </c>
      <c r="F1211">
        <f t="shared" si="264"/>
        <v>9.3259351879440122E-2</v>
      </c>
      <c r="G1211">
        <f t="shared" si="264"/>
        <v>9.3259351879440122E-2</v>
      </c>
      <c r="H1211">
        <f t="shared" si="264"/>
        <v>9.3259351879440122E-2</v>
      </c>
      <c r="I1211">
        <f t="shared" si="264"/>
        <v>9.3259351879440122E-2</v>
      </c>
      <c r="J1211">
        <f t="shared" si="264"/>
        <v>9.3259351879440122E-2</v>
      </c>
      <c r="K1211">
        <f t="shared" si="264"/>
        <v>9.3259351879440122E-2</v>
      </c>
      <c r="L1211">
        <f t="shared" si="264"/>
        <v>9.3259351879440122E-2</v>
      </c>
      <c r="M1211">
        <f t="shared" si="249"/>
        <v>9.3259351879440122E-2</v>
      </c>
      <c r="N1211">
        <f t="shared" si="250"/>
        <v>9.5828202260338322E-2</v>
      </c>
      <c r="O1211">
        <f t="shared" si="251"/>
        <v>9.5284757072750942E-2</v>
      </c>
      <c r="P1211">
        <f t="shared" si="252"/>
        <v>9.4741311885163562E-2</v>
      </c>
      <c r="Q1211">
        <f t="shared" si="253"/>
        <v>9.4197866697576196E-2</v>
      </c>
      <c r="R1211">
        <f t="shared" si="254"/>
        <v>9.7909450129423689E-2</v>
      </c>
      <c r="S1211">
        <f t="shared" si="255"/>
        <v>9.448527209478641E-2</v>
      </c>
      <c r="T1211">
        <f t="shared" si="256"/>
        <v>9.1065211217673997E-2</v>
      </c>
      <c r="U1211">
        <f t="shared" si="257"/>
        <v>9.1183882629248272E-2</v>
      </c>
      <c r="V1211">
        <f t="shared" si="258"/>
        <v>8.2842217506471347E-2</v>
      </c>
      <c r="W1211">
        <f t="shared" si="259"/>
        <v>8.0741878037541626E-2</v>
      </c>
      <c r="X1211">
        <f t="shared" si="260"/>
        <v>8.2395485780876312E-2</v>
      </c>
      <c r="Y1211">
        <f t="shared" si="261"/>
        <v>7.7961862845321611E-2</v>
      </c>
      <c r="Z1211">
        <f t="shared" si="262"/>
        <v>7.2035333303345744E-2</v>
      </c>
      <c r="AA1211">
        <f t="shared" si="263"/>
        <v>9.1801756940057669E-2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</row>
    <row r="1212" spans="1:59" ht="12" customHeight="1" x14ac:dyDescent="0.25">
      <c r="A1212" t="s">
        <v>278</v>
      </c>
      <c r="B1212" t="s">
        <v>245</v>
      </c>
      <c r="C1212" t="s">
        <v>68</v>
      </c>
      <c r="D1212">
        <f t="shared" si="264"/>
        <v>9.3259351879440122E-2</v>
      </c>
      <c r="E1212">
        <f t="shared" si="264"/>
        <v>9.3259351879440122E-2</v>
      </c>
      <c r="F1212">
        <f t="shared" si="264"/>
        <v>9.3259351879440122E-2</v>
      </c>
      <c r="G1212">
        <f t="shared" si="264"/>
        <v>9.3259351879440122E-2</v>
      </c>
      <c r="H1212">
        <f t="shared" si="264"/>
        <v>9.3259351879440122E-2</v>
      </c>
      <c r="I1212">
        <f t="shared" si="264"/>
        <v>9.3259351879440122E-2</v>
      </c>
      <c r="J1212">
        <f t="shared" si="264"/>
        <v>9.3259351879440122E-2</v>
      </c>
      <c r="K1212">
        <f t="shared" si="264"/>
        <v>9.3259351879440122E-2</v>
      </c>
      <c r="L1212">
        <f t="shared" si="264"/>
        <v>9.3259351879440122E-2</v>
      </c>
      <c r="M1212">
        <f t="shared" si="249"/>
        <v>9.3259351879440122E-2</v>
      </c>
      <c r="N1212">
        <f t="shared" si="250"/>
        <v>9.5828202260338322E-2</v>
      </c>
      <c r="O1212">
        <f t="shared" si="251"/>
        <v>9.5284757072750942E-2</v>
      </c>
      <c r="P1212">
        <f t="shared" si="252"/>
        <v>9.4741311885163562E-2</v>
      </c>
      <c r="Q1212">
        <f t="shared" si="253"/>
        <v>9.4197866697576196E-2</v>
      </c>
      <c r="R1212">
        <f t="shared" si="254"/>
        <v>9.7909450129423689E-2</v>
      </c>
      <c r="S1212">
        <f t="shared" si="255"/>
        <v>9.448527209478641E-2</v>
      </c>
      <c r="T1212">
        <f t="shared" si="256"/>
        <v>9.1065211217673997E-2</v>
      </c>
      <c r="U1212">
        <f t="shared" si="257"/>
        <v>9.1183882629248272E-2</v>
      </c>
      <c r="V1212">
        <f t="shared" si="258"/>
        <v>8.2842217506471347E-2</v>
      </c>
      <c r="W1212">
        <f t="shared" si="259"/>
        <v>8.0741878037541626E-2</v>
      </c>
      <c r="X1212">
        <f t="shared" si="260"/>
        <v>8.2395485780876312E-2</v>
      </c>
      <c r="Y1212">
        <f t="shared" si="261"/>
        <v>7.7961862845321611E-2</v>
      </c>
      <c r="Z1212">
        <f t="shared" si="262"/>
        <v>7.2035333303345744E-2</v>
      </c>
      <c r="AA1212">
        <f t="shared" si="263"/>
        <v>9.1801756940057669E-2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</row>
    <row r="1213" spans="1:59" ht="12" customHeight="1" x14ac:dyDescent="0.25">
      <c r="A1213" t="s">
        <v>279</v>
      </c>
      <c r="B1213" t="s">
        <v>247</v>
      </c>
      <c r="C1213" t="s">
        <v>68</v>
      </c>
      <c r="D1213">
        <f t="shared" si="264"/>
        <v>9.3259351879440122E-2</v>
      </c>
      <c r="E1213">
        <f t="shared" si="264"/>
        <v>9.3259351879440122E-2</v>
      </c>
      <c r="F1213">
        <f t="shared" si="264"/>
        <v>9.3259351879440122E-2</v>
      </c>
      <c r="G1213">
        <f t="shared" si="264"/>
        <v>9.3259351879440122E-2</v>
      </c>
      <c r="H1213">
        <f t="shared" si="264"/>
        <v>9.3259351879440122E-2</v>
      </c>
      <c r="I1213">
        <f t="shared" si="264"/>
        <v>9.3259351879440122E-2</v>
      </c>
      <c r="J1213">
        <f t="shared" si="264"/>
        <v>9.3259351879440122E-2</v>
      </c>
      <c r="K1213">
        <f t="shared" si="264"/>
        <v>9.3259351879440122E-2</v>
      </c>
      <c r="L1213">
        <f t="shared" si="264"/>
        <v>9.3259351879440122E-2</v>
      </c>
      <c r="M1213">
        <f t="shared" si="249"/>
        <v>9.3259351879440122E-2</v>
      </c>
      <c r="N1213">
        <f t="shared" si="250"/>
        <v>9.5828202260338322E-2</v>
      </c>
      <c r="O1213">
        <f t="shared" si="251"/>
        <v>9.5284757072750942E-2</v>
      </c>
      <c r="P1213">
        <f t="shared" si="252"/>
        <v>9.4741311885163562E-2</v>
      </c>
      <c r="Q1213">
        <f t="shared" si="253"/>
        <v>9.4197866697576196E-2</v>
      </c>
      <c r="R1213">
        <f t="shared" si="254"/>
        <v>9.7909450129423689E-2</v>
      </c>
      <c r="S1213">
        <f t="shared" si="255"/>
        <v>9.448527209478641E-2</v>
      </c>
      <c r="T1213">
        <f t="shared" si="256"/>
        <v>9.1065211217673997E-2</v>
      </c>
      <c r="U1213">
        <f t="shared" si="257"/>
        <v>9.1183882629248272E-2</v>
      </c>
      <c r="V1213">
        <f t="shared" si="258"/>
        <v>8.2842217506471347E-2</v>
      </c>
      <c r="W1213">
        <f t="shared" si="259"/>
        <v>8.0741878037541626E-2</v>
      </c>
      <c r="X1213">
        <f t="shared" si="260"/>
        <v>8.2395485780876312E-2</v>
      </c>
      <c r="Y1213">
        <f t="shared" si="261"/>
        <v>7.7961862845321611E-2</v>
      </c>
      <c r="Z1213">
        <f t="shared" si="262"/>
        <v>7.2035333303345744E-2</v>
      </c>
      <c r="AA1213">
        <f t="shared" si="263"/>
        <v>9.1801756940057669E-2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</row>
    <row r="1214" spans="1:59" ht="12" customHeight="1" x14ac:dyDescent="0.25">
      <c r="A1214" t="s">
        <v>280</v>
      </c>
      <c r="B1214" t="s">
        <v>249</v>
      </c>
      <c r="C1214" t="s">
        <v>68</v>
      </c>
      <c r="D1214">
        <f t="shared" si="264"/>
        <v>9.3259351879440122E-2</v>
      </c>
      <c r="E1214">
        <f t="shared" si="264"/>
        <v>9.3259351879440122E-2</v>
      </c>
      <c r="F1214">
        <f t="shared" si="264"/>
        <v>9.3259351879440122E-2</v>
      </c>
      <c r="G1214">
        <f t="shared" si="264"/>
        <v>9.3259351879440122E-2</v>
      </c>
      <c r="H1214">
        <f t="shared" si="264"/>
        <v>9.3259351879440122E-2</v>
      </c>
      <c r="I1214">
        <f t="shared" si="264"/>
        <v>9.3259351879440122E-2</v>
      </c>
      <c r="J1214">
        <f t="shared" si="264"/>
        <v>9.3259351879440122E-2</v>
      </c>
      <c r="K1214">
        <f t="shared" si="264"/>
        <v>9.3259351879440122E-2</v>
      </c>
      <c r="L1214">
        <f t="shared" si="264"/>
        <v>9.3259351879440122E-2</v>
      </c>
      <c r="M1214">
        <f t="shared" si="249"/>
        <v>9.3259351879440122E-2</v>
      </c>
      <c r="N1214">
        <f t="shared" si="250"/>
        <v>9.5828202260338322E-2</v>
      </c>
      <c r="O1214">
        <f t="shared" si="251"/>
        <v>9.5284757072750942E-2</v>
      </c>
      <c r="P1214">
        <f t="shared" si="252"/>
        <v>9.4741311885163562E-2</v>
      </c>
      <c r="Q1214">
        <f t="shared" si="253"/>
        <v>9.4197866697576196E-2</v>
      </c>
      <c r="R1214">
        <f t="shared" si="254"/>
        <v>9.7909450129423689E-2</v>
      </c>
      <c r="S1214">
        <f t="shared" si="255"/>
        <v>9.448527209478641E-2</v>
      </c>
      <c r="T1214">
        <f t="shared" si="256"/>
        <v>9.1065211217673997E-2</v>
      </c>
      <c r="U1214">
        <f t="shared" si="257"/>
        <v>9.1183882629248272E-2</v>
      </c>
      <c r="V1214">
        <f t="shared" si="258"/>
        <v>8.2842217506471347E-2</v>
      </c>
      <c r="W1214">
        <f t="shared" si="259"/>
        <v>8.0741878037541626E-2</v>
      </c>
      <c r="X1214">
        <f t="shared" si="260"/>
        <v>8.2395485780876312E-2</v>
      </c>
      <c r="Y1214">
        <f t="shared" si="261"/>
        <v>7.7961862845321611E-2</v>
      </c>
      <c r="Z1214">
        <f t="shared" si="262"/>
        <v>7.2035333303345744E-2</v>
      </c>
      <c r="AA1214">
        <f t="shared" si="263"/>
        <v>9.1801756940057669E-2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</row>
    <row r="1215" spans="1:59" ht="12" customHeight="1" x14ac:dyDescent="0.25">
      <c r="A1215" t="s">
        <v>281</v>
      </c>
      <c r="B1215" t="s">
        <v>251</v>
      </c>
      <c r="C1215" t="s">
        <v>68</v>
      </c>
      <c r="D1215">
        <f t="shared" si="264"/>
        <v>9.3259351879440122E-2</v>
      </c>
      <c r="E1215">
        <f t="shared" si="264"/>
        <v>9.3259351879440122E-2</v>
      </c>
      <c r="F1215">
        <f t="shared" si="264"/>
        <v>9.3259351879440122E-2</v>
      </c>
      <c r="G1215">
        <f t="shared" si="264"/>
        <v>9.3259351879440122E-2</v>
      </c>
      <c r="H1215">
        <f t="shared" si="264"/>
        <v>9.3259351879440122E-2</v>
      </c>
      <c r="I1215">
        <f t="shared" si="264"/>
        <v>9.3259351879440122E-2</v>
      </c>
      <c r="J1215">
        <f t="shared" si="264"/>
        <v>9.3259351879440122E-2</v>
      </c>
      <c r="K1215">
        <f t="shared" si="264"/>
        <v>9.3259351879440122E-2</v>
      </c>
      <c r="L1215">
        <f t="shared" si="264"/>
        <v>9.3259351879440122E-2</v>
      </c>
      <c r="M1215">
        <f t="shared" si="249"/>
        <v>9.3259351879440122E-2</v>
      </c>
      <c r="N1215">
        <f t="shared" si="250"/>
        <v>9.5828202260338322E-2</v>
      </c>
      <c r="O1215">
        <f t="shared" si="251"/>
        <v>9.5284757072750942E-2</v>
      </c>
      <c r="P1215">
        <f t="shared" si="252"/>
        <v>9.4741311885163562E-2</v>
      </c>
      <c r="Q1215">
        <f t="shared" si="253"/>
        <v>9.4197866697576196E-2</v>
      </c>
      <c r="R1215">
        <f t="shared" si="254"/>
        <v>9.7909450129423689E-2</v>
      </c>
      <c r="S1215">
        <f t="shared" si="255"/>
        <v>9.448527209478641E-2</v>
      </c>
      <c r="T1215">
        <f t="shared" si="256"/>
        <v>9.1065211217673997E-2</v>
      </c>
      <c r="U1215">
        <f t="shared" si="257"/>
        <v>9.1183882629248272E-2</v>
      </c>
      <c r="V1215">
        <f t="shared" si="258"/>
        <v>8.2842217506471347E-2</v>
      </c>
      <c r="W1215">
        <f t="shared" si="259"/>
        <v>8.0741878037541626E-2</v>
      </c>
      <c r="X1215">
        <f t="shared" si="260"/>
        <v>8.2395485780876312E-2</v>
      </c>
      <c r="Y1215">
        <f t="shared" si="261"/>
        <v>7.7961862845321611E-2</v>
      </c>
      <c r="Z1215">
        <f t="shared" si="262"/>
        <v>7.2035333303345744E-2</v>
      </c>
      <c r="AA1215">
        <f t="shared" si="263"/>
        <v>9.1801756940057669E-2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</row>
    <row r="1216" spans="1:59" ht="12" customHeight="1" x14ac:dyDescent="0.25">
      <c r="A1216" t="s">
        <v>282</v>
      </c>
      <c r="B1216" t="s">
        <v>253</v>
      </c>
      <c r="C1216" t="s">
        <v>68</v>
      </c>
      <c r="D1216">
        <f t="shared" si="264"/>
        <v>9.3259351879440122E-2</v>
      </c>
      <c r="E1216">
        <f t="shared" si="264"/>
        <v>9.3259351879440122E-2</v>
      </c>
      <c r="F1216">
        <f t="shared" si="264"/>
        <v>9.3259351879440122E-2</v>
      </c>
      <c r="G1216">
        <f t="shared" si="264"/>
        <v>9.3259351879440122E-2</v>
      </c>
      <c r="H1216">
        <f t="shared" si="264"/>
        <v>9.3259351879440122E-2</v>
      </c>
      <c r="I1216">
        <f t="shared" si="264"/>
        <v>9.3259351879440122E-2</v>
      </c>
      <c r="J1216">
        <f t="shared" si="264"/>
        <v>9.3259351879440122E-2</v>
      </c>
      <c r="K1216">
        <f t="shared" si="264"/>
        <v>9.3259351879440122E-2</v>
      </c>
      <c r="L1216">
        <f t="shared" si="264"/>
        <v>9.3259351879440122E-2</v>
      </c>
      <c r="M1216">
        <f t="shared" si="249"/>
        <v>9.3259351879440122E-2</v>
      </c>
      <c r="N1216">
        <f t="shared" si="250"/>
        <v>9.5828202260338322E-2</v>
      </c>
      <c r="O1216">
        <f t="shared" si="251"/>
        <v>9.5284757072750942E-2</v>
      </c>
      <c r="P1216">
        <f t="shared" si="252"/>
        <v>9.4741311885163562E-2</v>
      </c>
      <c r="Q1216">
        <f t="shared" si="253"/>
        <v>9.4197866697576196E-2</v>
      </c>
      <c r="R1216">
        <f t="shared" si="254"/>
        <v>9.7909450129423689E-2</v>
      </c>
      <c r="S1216">
        <f t="shared" si="255"/>
        <v>9.448527209478641E-2</v>
      </c>
      <c r="T1216">
        <f t="shared" si="256"/>
        <v>9.1065211217673997E-2</v>
      </c>
      <c r="U1216">
        <f t="shared" si="257"/>
        <v>9.1183882629248272E-2</v>
      </c>
      <c r="V1216">
        <f t="shared" si="258"/>
        <v>8.2842217506471347E-2</v>
      </c>
      <c r="W1216">
        <f t="shared" si="259"/>
        <v>8.0741878037541626E-2</v>
      </c>
      <c r="X1216">
        <f t="shared" si="260"/>
        <v>8.2395485780876312E-2</v>
      </c>
      <c r="Y1216">
        <f t="shared" si="261"/>
        <v>7.7961862845321611E-2</v>
      </c>
      <c r="Z1216">
        <f t="shared" si="262"/>
        <v>7.2035333303345744E-2</v>
      </c>
      <c r="AA1216">
        <f t="shared" si="263"/>
        <v>9.1801756940057669E-2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</row>
    <row r="1217" spans="1:59" ht="12" customHeight="1" x14ac:dyDescent="0.25">
      <c r="A1217" t="s">
        <v>283</v>
      </c>
      <c r="B1217" t="s">
        <v>255</v>
      </c>
      <c r="C1217" t="s">
        <v>68</v>
      </c>
      <c r="D1217">
        <f t="shared" si="264"/>
        <v>9.3259351879440122E-2</v>
      </c>
      <c r="E1217">
        <f t="shared" si="264"/>
        <v>9.3259351879440122E-2</v>
      </c>
      <c r="F1217">
        <f t="shared" si="264"/>
        <v>9.3259351879440122E-2</v>
      </c>
      <c r="G1217">
        <f t="shared" si="264"/>
        <v>9.3259351879440122E-2</v>
      </c>
      <c r="H1217">
        <f t="shared" si="264"/>
        <v>9.3259351879440122E-2</v>
      </c>
      <c r="I1217">
        <f t="shared" si="264"/>
        <v>9.3259351879440122E-2</v>
      </c>
      <c r="J1217">
        <f t="shared" si="264"/>
        <v>9.3259351879440122E-2</v>
      </c>
      <c r="K1217">
        <f t="shared" si="264"/>
        <v>9.3259351879440122E-2</v>
      </c>
      <c r="L1217">
        <f t="shared" si="264"/>
        <v>9.3259351879440122E-2</v>
      </c>
      <c r="M1217">
        <f t="shared" si="249"/>
        <v>9.3259351879440122E-2</v>
      </c>
      <c r="N1217">
        <f t="shared" si="250"/>
        <v>9.5828202260338322E-2</v>
      </c>
      <c r="O1217">
        <f t="shared" si="251"/>
        <v>9.5284757072750942E-2</v>
      </c>
      <c r="P1217">
        <f t="shared" si="252"/>
        <v>9.4741311885163562E-2</v>
      </c>
      <c r="Q1217">
        <f t="shared" si="253"/>
        <v>9.4197866697576196E-2</v>
      </c>
      <c r="R1217">
        <f t="shared" si="254"/>
        <v>9.7909450129423689E-2</v>
      </c>
      <c r="S1217">
        <f t="shared" si="255"/>
        <v>9.448527209478641E-2</v>
      </c>
      <c r="T1217">
        <f t="shared" si="256"/>
        <v>9.1065211217673997E-2</v>
      </c>
      <c r="U1217">
        <f t="shared" si="257"/>
        <v>9.1183882629248272E-2</v>
      </c>
      <c r="V1217">
        <f t="shared" si="258"/>
        <v>8.2842217506471347E-2</v>
      </c>
      <c r="W1217">
        <f t="shared" si="259"/>
        <v>8.0741878037541626E-2</v>
      </c>
      <c r="X1217">
        <f t="shared" si="260"/>
        <v>8.2395485780876312E-2</v>
      </c>
      <c r="Y1217">
        <f t="shared" si="261"/>
        <v>7.7961862845321611E-2</v>
      </c>
      <c r="Z1217">
        <f t="shared" si="262"/>
        <v>7.2035333303345744E-2</v>
      </c>
      <c r="AA1217">
        <f t="shared" si="263"/>
        <v>9.1801756940057669E-2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</row>
    <row r="1218" spans="1:59" ht="12" customHeight="1" x14ac:dyDescent="0.25">
      <c r="A1218" t="s">
        <v>284</v>
      </c>
      <c r="B1218" t="s">
        <v>257</v>
      </c>
      <c r="C1218" t="s">
        <v>68</v>
      </c>
      <c r="D1218">
        <f t="shared" si="264"/>
        <v>9.3259351879440122E-2</v>
      </c>
      <c r="E1218">
        <f t="shared" si="264"/>
        <v>9.3259351879440122E-2</v>
      </c>
      <c r="F1218">
        <f t="shared" si="264"/>
        <v>9.3259351879440122E-2</v>
      </c>
      <c r="G1218">
        <f t="shared" si="264"/>
        <v>9.3259351879440122E-2</v>
      </c>
      <c r="H1218">
        <f t="shared" si="264"/>
        <v>9.3259351879440122E-2</v>
      </c>
      <c r="I1218">
        <f t="shared" si="264"/>
        <v>9.3259351879440122E-2</v>
      </c>
      <c r="J1218">
        <f t="shared" si="264"/>
        <v>9.3259351879440122E-2</v>
      </c>
      <c r="K1218">
        <f t="shared" si="264"/>
        <v>9.3259351879440122E-2</v>
      </c>
      <c r="L1218">
        <f t="shared" si="264"/>
        <v>9.3259351879440122E-2</v>
      </c>
      <c r="M1218">
        <f t="shared" si="249"/>
        <v>9.3259351879440122E-2</v>
      </c>
      <c r="N1218">
        <f t="shared" si="250"/>
        <v>9.5828202260338322E-2</v>
      </c>
      <c r="O1218">
        <f t="shared" si="251"/>
        <v>9.5284757072750942E-2</v>
      </c>
      <c r="P1218">
        <f t="shared" si="252"/>
        <v>9.4741311885163562E-2</v>
      </c>
      <c r="Q1218">
        <f t="shared" si="253"/>
        <v>9.4197866697576196E-2</v>
      </c>
      <c r="R1218">
        <f t="shared" si="254"/>
        <v>9.7909450129423689E-2</v>
      </c>
      <c r="S1218">
        <f t="shared" si="255"/>
        <v>9.448527209478641E-2</v>
      </c>
      <c r="T1218">
        <f t="shared" si="256"/>
        <v>9.1065211217673997E-2</v>
      </c>
      <c r="U1218">
        <f t="shared" si="257"/>
        <v>9.1183882629248272E-2</v>
      </c>
      <c r="V1218">
        <f t="shared" si="258"/>
        <v>8.2842217506471347E-2</v>
      </c>
      <c r="W1218">
        <f t="shared" si="259"/>
        <v>8.0741878037541626E-2</v>
      </c>
      <c r="X1218">
        <f t="shared" si="260"/>
        <v>8.2395485780876312E-2</v>
      </c>
      <c r="Y1218">
        <f t="shared" si="261"/>
        <v>7.7961862845321611E-2</v>
      </c>
      <c r="Z1218">
        <f t="shared" si="262"/>
        <v>7.2035333303345744E-2</v>
      </c>
      <c r="AA1218">
        <f t="shared" si="263"/>
        <v>9.1801756940057669E-2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</row>
    <row r="1219" spans="1:59" ht="12" customHeight="1" x14ac:dyDescent="0.25">
      <c r="A1219" t="s">
        <v>285</v>
      </c>
      <c r="B1219" t="s">
        <v>259</v>
      </c>
      <c r="C1219" t="s">
        <v>68</v>
      </c>
      <c r="D1219">
        <f t="shared" si="264"/>
        <v>9.3259351879440122E-2</v>
      </c>
      <c r="E1219">
        <f t="shared" si="264"/>
        <v>9.3259351879440122E-2</v>
      </c>
      <c r="F1219">
        <f t="shared" si="264"/>
        <v>9.3259351879440122E-2</v>
      </c>
      <c r="G1219">
        <f t="shared" si="264"/>
        <v>9.3259351879440122E-2</v>
      </c>
      <c r="H1219">
        <f t="shared" si="264"/>
        <v>9.3259351879440122E-2</v>
      </c>
      <c r="I1219">
        <f t="shared" si="264"/>
        <v>9.3259351879440122E-2</v>
      </c>
      <c r="J1219">
        <f t="shared" si="264"/>
        <v>9.3259351879440122E-2</v>
      </c>
      <c r="K1219">
        <f t="shared" si="264"/>
        <v>9.3259351879440122E-2</v>
      </c>
      <c r="L1219">
        <f t="shared" si="264"/>
        <v>9.3259351879440122E-2</v>
      </c>
      <c r="M1219">
        <f t="shared" si="249"/>
        <v>9.3259351879440122E-2</v>
      </c>
      <c r="N1219">
        <f t="shared" si="250"/>
        <v>9.5828202260338322E-2</v>
      </c>
      <c r="O1219">
        <f t="shared" si="251"/>
        <v>9.5284757072750942E-2</v>
      </c>
      <c r="P1219">
        <f t="shared" si="252"/>
        <v>9.4741311885163562E-2</v>
      </c>
      <c r="Q1219">
        <f t="shared" si="253"/>
        <v>9.4197866697576196E-2</v>
      </c>
      <c r="R1219">
        <f t="shared" si="254"/>
        <v>9.7909450129423689E-2</v>
      </c>
      <c r="S1219">
        <f t="shared" si="255"/>
        <v>9.448527209478641E-2</v>
      </c>
      <c r="T1219">
        <f t="shared" si="256"/>
        <v>9.1065211217673997E-2</v>
      </c>
      <c r="U1219">
        <f t="shared" si="257"/>
        <v>9.1183882629248272E-2</v>
      </c>
      <c r="V1219">
        <f t="shared" si="258"/>
        <v>8.2842217506471347E-2</v>
      </c>
      <c r="W1219">
        <f t="shared" si="259"/>
        <v>8.0741878037541626E-2</v>
      </c>
      <c r="X1219">
        <f t="shared" si="260"/>
        <v>8.2395485780876312E-2</v>
      </c>
      <c r="Y1219">
        <f t="shared" si="261"/>
        <v>7.7961862845321611E-2</v>
      </c>
      <c r="Z1219">
        <f t="shared" si="262"/>
        <v>7.2035333303345744E-2</v>
      </c>
      <c r="AA1219">
        <f t="shared" si="263"/>
        <v>9.1801756940057669E-2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</row>
    <row r="1221" spans="1:59" ht="12" customHeight="1" x14ac:dyDescent="0.25">
      <c r="A1221" t="s">
        <v>286</v>
      </c>
      <c r="B1221" t="s">
        <v>232</v>
      </c>
    </row>
    <row r="1222" spans="1:59" ht="12" customHeight="1" x14ac:dyDescent="0.25">
      <c r="A1222" t="s">
        <v>287</v>
      </c>
      <c r="D1222">
        <v>1995</v>
      </c>
      <c r="E1222">
        <v>1996</v>
      </c>
      <c r="F1222">
        <v>1997</v>
      </c>
      <c r="G1222">
        <v>1998</v>
      </c>
      <c r="H1222">
        <v>1999</v>
      </c>
      <c r="I1222">
        <v>2000</v>
      </c>
      <c r="J1222">
        <v>2001</v>
      </c>
      <c r="K1222">
        <v>2002</v>
      </c>
      <c r="L1222">
        <v>2003</v>
      </c>
      <c r="M1222">
        <v>2004</v>
      </c>
      <c r="N1222">
        <v>2005</v>
      </c>
      <c r="O1222">
        <v>2006</v>
      </c>
      <c r="P1222">
        <v>2007</v>
      </c>
      <c r="Q1222">
        <v>2008</v>
      </c>
      <c r="R1222">
        <v>2009</v>
      </c>
      <c r="S1222">
        <v>2010</v>
      </c>
      <c r="T1222">
        <v>2011</v>
      </c>
      <c r="U1222">
        <v>2012</v>
      </c>
      <c r="V1222">
        <v>2013</v>
      </c>
      <c r="W1222">
        <v>2014</v>
      </c>
      <c r="X1222">
        <v>2015</v>
      </c>
      <c r="Y1222">
        <v>2016</v>
      </c>
      <c r="Z1222">
        <v>2017</v>
      </c>
      <c r="AA1222">
        <v>2018</v>
      </c>
      <c r="AB1222">
        <v>2019</v>
      </c>
      <c r="AC1222">
        <v>2020</v>
      </c>
      <c r="AD1222">
        <v>2021</v>
      </c>
      <c r="AE1222">
        <v>2022</v>
      </c>
      <c r="AF1222">
        <v>2023</v>
      </c>
      <c r="AG1222">
        <v>2024</v>
      </c>
      <c r="AH1222">
        <v>2025</v>
      </c>
      <c r="AI1222">
        <v>2026</v>
      </c>
      <c r="AJ1222">
        <v>2027</v>
      </c>
      <c r="AK1222">
        <v>2028</v>
      </c>
      <c r="AL1222">
        <v>2029</v>
      </c>
      <c r="AM1222">
        <v>2030</v>
      </c>
      <c r="AN1222">
        <v>2031</v>
      </c>
      <c r="AO1222">
        <v>2032</v>
      </c>
      <c r="AP1222">
        <v>2033</v>
      </c>
      <c r="AQ1222">
        <v>2034</v>
      </c>
      <c r="AR1222">
        <v>2035</v>
      </c>
      <c r="AS1222">
        <v>2036</v>
      </c>
      <c r="AT1222">
        <v>2037</v>
      </c>
      <c r="AU1222">
        <v>2038</v>
      </c>
      <c r="AV1222">
        <v>2039</v>
      </c>
      <c r="AW1222">
        <v>2040</v>
      </c>
      <c r="AX1222">
        <v>2041</v>
      </c>
      <c r="AY1222">
        <v>2042</v>
      </c>
      <c r="AZ1222">
        <v>2043</v>
      </c>
      <c r="BA1222">
        <v>2044</v>
      </c>
      <c r="BB1222">
        <v>2045</v>
      </c>
      <c r="BC1222">
        <v>2046</v>
      </c>
      <c r="BD1222">
        <v>2047</v>
      </c>
      <c r="BE1222">
        <v>2048</v>
      </c>
      <c r="BF1222">
        <v>2049</v>
      </c>
      <c r="BG1222">
        <v>2050</v>
      </c>
    </row>
    <row r="1223" spans="1:59" ht="12" customHeight="1" x14ac:dyDescent="0.25">
      <c r="A1223" t="s">
        <v>234</v>
      </c>
      <c r="B1223" t="s">
        <v>235</v>
      </c>
      <c r="C1223" t="s">
        <v>51</v>
      </c>
      <c r="D1223">
        <f t="shared" ref="D1223:L1232" si="265">$M1223</f>
        <v>0.19558034617437131</v>
      </c>
      <c r="E1223">
        <f t="shared" si="265"/>
        <v>0.19558034617437131</v>
      </c>
      <c r="F1223">
        <f t="shared" si="265"/>
        <v>0.19558034617437131</v>
      </c>
      <c r="G1223">
        <f t="shared" si="265"/>
        <v>0.19558034617437131</v>
      </c>
      <c r="H1223">
        <f t="shared" si="265"/>
        <v>0.19558034617437131</v>
      </c>
      <c r="I1223">
        <f t="shared" si="265"/>
        <v>0.19558034617437131</v>
      </c>
      <c r="J1223">
        <f t="shared" si="265"/>
        <v>0.19558034617437131</v>
      </c>
      <c r="K1223">
        <f t="shared" si="265"/>
        <v>0.19558034617437131</v>
      </c>
      <c r="L1223">
        <f t="shared" si="265"/>
        <v>0.19558034617437131</v>
      </c>
      <c r="M1223">
        <v>0.19558034617437131</v>
      </c>
      <c r="N1223">
        <v>0.20892976381542053</v>
      </c>
      <c r="O1223">
        <v>0.21300095265671085</v>
      </c>
      <c r="P1223">
        <v>0.21707214149800116</v>
      </c>
      <c r="Q1223">
        <v>0.22114333033929146</v>
      </c>
      <c r="R1223">
        <v>0.21054109792054362</v>
      </c>
      <c r="S1223">
        <v>0.18773663608960436</v>
      </c>
      <c r="T1223">
        <v>0.20312499014898092</v>
      </c>
      <c r="U1223">
        <v>0.20388226898312273</v>
      </c>
      <c r="V1223">
        <v>0.18554592751670593</v>
      </c>
      <c r="W1223">
        <v>0.19183453666284245</v>
      </c>
      <c r="X1223">
        <v>0.18860107024241177</v>
      </c>
      <c r="Y1223">
        <v>0.19081200237097118</v>
      </c>
      <c r="Z1223">
        <v>0.18389263479628956</v>
      </c>
      <c r="AA1223">
        <v>0.17163522748884613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</row>
    <row r="1224" spans="1:59" ht="12" customHeight="1" x14ac:dyDescent="0.25">
      <c r="A1224" t="s">
        <v>236</v>
      </c>
      <c r="B1224" t="s">
        <v>237</v>
      </c>
      <c r="C1224" t="s">
        <v>51</v>
      </c>
      <c r="D1224">
        <f t="shared" si="265"/>
        <v>0.19558034617437131</v>
      </c>
      <c r="E1224">
        <f t="shared" si="265"/>
        <v>0.19558034617437131</v>
      </c>
      <c r="F1224">
        <f t="shared" si="265"/>
        <v>0.19558034617437131</v>
      </c>
      <c r="G1224">
        <f t="shared" si="265"/>
        <v>0.19558034617437131</v>
      </c>
      <c r="H1224">
        <f t="shared" si="265"/>
        <v>0.19558034617437131</v>
      </c>
      <c r="I1224">
        <f t="shared" si="265"/>
        <v>0.19558034617437131</v>
      </c>
      <c r="J1224">
        <f t="shared" si="265"/>
        <v>0.19558034617437131</v>
      </c>
      <c r="K1224">
        <f t="shared" si="265"/>
        <v>0.19558034617437131</v>
      </c>
      <c r="L1224">
        <f t="shared" si="265"/>
        <v>0.19558034617437131</v>
      </c>
      <c r="M1224">
        <f t="shared" ref="M1224:M1235" si="266">M1223</f>
        <v>0.19558034617437131</v>
      </c>
      <c r="N1224">
        <f t="shared" ref="N1224:N1235" si="267">N1223</f>
        <v>0.20892976381542053</v>
      </c>
      <c r="O1224">
        <f t="shared" ref="O1224:O1235" si="268">O1223</f>
        <v>0.21300095265671085</v>
      </c>
      <c r="P1224">
        <f t="shared" ref="P1224:P1235" si="269">P1223</f>
        <v>0.21707214149800116</v>
      </c>
      <c r="Q1224">
        <f t="shared" ref="Q1224:Q1235" si="270">Q1223</f>
        <v>0.22114333033929146</v>
      </c>
      <c r="R1224">
        <f t="shared" ref="R1224:R1235" si="271">R1223</f>
        <v>0.21054109792054362</v>
      </c>
      <c r="S1224">
        <f t="shared" ref="S1224:S1235" si="272">S1223</f>
        <v>0.18773663608960436</v>
      </c>
      <c r="T1224">
        <f t="shared" ref="T1224:T1235" si="273">T1223</f>
        <v>0.20312499014898092</v>
      </c>
      <c r="U1224">
        <f t="shared" ref="U1224:U1235" si="274">U1223</f>
        <v>0.20388226898312273</v>
      </c>
      <c r="V1224">
        <f t="shared" ref="V1224:V1235" si="275">V1223</f>
        <v>0.18554592751670593</v>
      </c>
      <c r="W1224">
        <f t="shared" ref="W1224:W1235" si="276">W1223</f>
        <v>0.19183453666284245</v>
      </c>
      <c r="X1224">
        <f t="shared" ref="X1224:X1235" si="277">X1223</f>
        <v>0.18860107024241177</v>
      </c>
      <c r="Y1224">
        <f t="shared" ref="Y1224:Y1235" si="278">Y1223</f>
        <v>0.19081200237097118</v>
      </c>
      <c r="Z1224">
        <f t="shared" ref="Z1224:Z1235" si="279">Z1223</f>
        <v>0.18389263479628956</v>
      </c>
      <c r="AA1224">
        <f t="shared" ref="AA1224:AA1235" si="280">AA1223</f>
        <v>0.17163522748884613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</row>
    <row r="1225" spans="1:59" ht="12" customHeight="1" x14ac:dyDescent="0.25">
      <c r="A1225" t="s">
        <v>238</v>
      </c>
      <c r="B1225" t="s">
        <v>239</v>
      </c>
      <c r="C1225" t="s">
        <v>51</v>
      </c>
      <c r="D1225">
        <f t="shared" si="265"/>
        <v>0.19558034617437131</v>
      </c>
      <c r="E1225">
        <f t="shared" si="265"/>
        <v>0.19558034617437131</v>
      </c>
      <c r="F1225">
        <f t="shared" si="265"/>
        <v>0.19558034617437131</v>
      </c>
      <c r="G1225">
        <f t="shared" si="265"/>
        <v>0.19558034617437131</v>
      </c>
      <c r="H1225">
        <f t="shared" si="265"/>
        <v>0.19558034617437131</v>
      </c>
      <c r="I1225">
        <f t="shared" si="265"/>
        <v>0.19558034617437131</v>
      </c>
      <c r="J1225">
        <f t="shared" si="265"/>
        <v>0.19558034617437131</v>
      </c>
      <c r="K1225">
        <f t="shared" si="265"/>
        <v>0.19558034617437131</v>
      </c>
      <c r="L1225">
        <f t="shared" si="265"/>
        <v>0.19558034617437131</v>
      </c>
      <c r="M1225">
        <f t="shared" si="266"/>
        <v>0.19558034617437131</v>
      </c>
      <c r="N1225">
        <f t="shared" si="267"/>
        <v>0.20892976381542053</v>
      </c>
      <c r="O1225">
        <f t="shared" si="268"/>
        <v>0.21300095265671085</v>
      </c>
      <c r="P1225">
        <f t="shared" si="269"/>
        <v>0.21707214149800116</v>
      </c>
      <c r="Q1225">
        <f t="shared" si="270"/>
        <v>0.22114333033929146</v>
      </c>
      <c r="R1225">
        <f t="shared" si="271"/>
        <v>0.21054109792054362</v>
      </c>
      <c r="S1225">
        <f t="shared" si="272"/>
        <v>0.18773663608960436</v>
      </c>
      <c r="T1225">
        <f t="shared" si="273"/>
        <v>0.20312499014898092</v>
      </c>
      <c r="U1225">
        <f t="shared" si="274"/>
        <v>0.20388226898312273</v>
      </c>
      <c r="V1225">
        <f t="shared" si="275"/>
        <v>0.18554592751670593</v>
      </c>
      <c r="W1225">
        <f t="shared" si="276"/>
        <v>0.19183453666284245</v>
      </c>
      <c r="X1225">
        <f t="shared" si="277"/>
        <v>0.18860107024241177</v>
      </c>
      <c r="Y1225">
        <f t="shared" si="278"/>
        <v>0.19081200237097118</v>
      </c>
      <c r="Z1225">
        <f t="shared" si="279"/>
        <v>0.18389263479628956</v>
      </c>
      <c r="AA1225">
        <f t="shared" si="280"/>
        <v>0.17163522748884613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</row>
    <row r="1226" spans="1:59" ht="12" customHeight="1" x14ac:dyDescent="0.25">
      <c r="A1226" t="s">
        <v>240</v>
      </c>
      <c r="B1226" t="s">
        <v>241</v>
      </c>
      <c r="C1226" t="s">
        <v>51</v>
      </c>
      <c r="D1226">
        <f t="shared" si="265"/>
        <v>0.19558034617437131</v>
      </c>
      <c r="E1226">
        <f t="shared" si="265"/>
        <v>0.19558034617437131</v>
      </c>
      <c r="F1226">
        <f t="shared" si="265"/>
        <v>0.19558034617437131</v>
      </c>
      <c r="G1226">
        <f t="shared" si="265"/>
        <v>0.19558034617437131</v>
      </c>
      <c r="H1226">
        <f t="shared" si="265"/>
        <v>0.19558034617437131</v>
      </c>
      <c r="I1226">
        <f t="shared" si="265"/>
        <v>0.19558034617437131</v>
      </c>
      <c r="J1226">
        <f t="shared" si="265"/>
        <v>0.19558034617437131</v>
      </c>
      <c r="K1226">
        <f t="shared" si="265"/>
        <v>0.19558034617437131</v>
      </c>
      <c r="L1226">
        <f t="shared" si="265"/>
        <v>0.19558034617437131</v>
      </c>
      <c r="M1226">
        <f t="shared" si="266"/>
        <v>0.19558034617437131</v>
      </c>
      <c r="N1226">
        <f t="shared" si="267"/>
        <v>0.20892976381542053</v>
      </c>
      <c r="O1226">
        <f t="shared" si="268"/>
        <v>0.21300095265671085</v>
      </c>
      <c r="P1226">
        <f t="shared" si="269"/>
        <v>0.21707214149800116</v>
      </c>
      <c r="Q1226">
        <f t="shared" si="270"/>
        <v>0.22114333033929146</v>
      </c>
      <c r="R1226">
        <f t="shared" si="271"/>
        <v>0.21054109792054362</v>
      </c>
      <c r="S1226">
        <f t="shared" si="272"/>
        <v>0.18773663608960436</v>
      </c>
      <c r="T1226">
        <f t="shared" si="273"/>
        <v>0.20312499014898092</v>
      </c>
      <c r="U1226">
        <f t="shared" si="274"/>
        <v>0.20388226898312273</v>
      </c>
      <c r="V1226">
        <f t="shared" si="275"/>
        <v>0.18554592751670593</v>
      </c>
      <c r="W1226">
        <f t="shared" si="276"/>
        <v>0.19183453666284245</v>
      </c>
      <c r="X1226">
        <f t="shared" si="277"/>
        <v>0.18860107024241177</v>
      </c>
      <c r="Y1226">
        <f t="shared" si="278"/>
        <v>0.19081200237097118</v>
      </c>
      <c r="Z1226">
        <f t="shared" si="279"/>
        <v>0.18389263479628956</v>
      </c>
      <c r="AA1226">
        <f t="shared" si="280"/>
        <v>0.17163522748884613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</row>
    <row r="1227" spans="1:59" ht="12" customHeight="1" x14ac:dyDescent="0.25">
      <c r="A1227" t="s">
        <v>242</v>
      </c>
      <c r="B1227" t="s">
        <v>243</v>
      </c>
      <c r="C1227" t="s">
        <v>51</v>
      </c>
      <c r="D1227">
        <f t="shared" si="265"/>
        <v>0.19558034617437131</v>
      </c>
      <c r="E1227">
        <f t="shared" si="265"/>
        <v>0.19558034617437131</v>
      </c>
      <c r="F1227">
        <f t="shared" si="265"/>
        <v>0.19558034617437131</v>
      </c>
      <c r="G1227">
        <f t="shared" si="265"/>
        <v>0.19558034617437131</v>
      </c>
      <c r="H1227">
        <f t="shared" si="265"/>
        <v>0.19558034617437131</v>
      </c>
      <c r="I1227">
        <f t="shared" si="265"/>
        <v>0.19558034617437131</v>
      </c>
      <c r="J1227">
        <f t="shared" si="265"/>
        <v>0.19558034617437131</v>
      </c>
      <c r="K1227">
        <f t="shared" si="265"/>
        <v>0.19558034617437131</v>
      </c>
      <c r="L1227">
        <f t="shared" si="265"/>
        <v>0.19558034617437131</v>
      </c>
      <c r="M1227">
        <f t="shared" si="266"/>
        <v>0.19558034617437131</v>
      </c>
      <c r="N1227">
        <f t="shared" si="267"/>
        <v>0.20892976381542053</v>
      </c>
      <c r="O1227">
        <f t="shared" si="268"/>
        <v>0.21300095265671085</v>
      </c>
      <c r="P1227">
        <f t="shared" si="269"/>
        <v>0.21707214149800116</v>
      </c>
      <c r="Q1227">
        <f t="shared" si="270"/>
        <v>0.22114333033929146</v>
      </c>
      <c r="R1227">
        <f t="shared" si="271"/>
        <v>0.21054109792054362</v>
      </c>
      <c r="S1227">
        <f t="shared" si="272"/>
        <v>0.18773663608960436</v>
      </c>
      <c r="T1227">
        <f t="shared" si="273"/>
        <v>0.20312499014898092</v>
      </c>
      <c r="U1227">
        <f t="shared" si="274"/>
        <v>0.20388226898312273</v>
      </c>
      <c r="V1227">
        <f t="shared" si="275"/>
        <v>0.18554592751670593</v>
      </c>
      <c r="W1227">
        <f t="shared" si="276"/>
        <v>0.19183453666284245</v>
      </c>
      <c r="X1227">
        <f t="shared" si="277"/>
        <v>0.18860107024241177</v>
      </c>
      <c r="Y1227">
        <f t="shared" si="278"/>
        <v>0.19081200237097118</v>
      </c>
      <c r="Z1227">
        <f t="shared" si="279"/>
        <v>0.18389263479628956</v>
      </c>
      <c r="AA1227">
        <f t="shared" si="280"/>
        <v>0.17163522748884613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</row>
    <row r="1228" spans="1:59" ht="12" customHeight="1" x14ac:dyDescent="0.25">
      <c r="A1228" t="s">
        <v>244</v>
      </c>
      <c r="B1228" t="s">
        <v>245</v>
      </c>
      <c r="C1228" t="s">
        <v>51</v>
      </c>
      <c r="D1228">
        <f t="shared" si="265"/>
        <v>0.19558034617437131</v>
      </c>
      <c r="E1228">
        <f t="shared" si="265"/>
        <v>0.19558034617437131</v>
      </c>
      <c r="F1228">
        <f t="shared" si="265"/>
        <v>0.19558034617437131</v>
      </c>
      <c r="G1228">
        <f t="shared" si="265"/>
        <v>0.19558034617437131</v>
      </c>
      <c r="H1228">
        <f t="shared" si="265"/>
        <v>0.19558034617437131</v>
      </c>
      <c r="I1228">
        <f t="shared" si="265"/>
        <v>0.19558034617437131</v>
      </c>
      <c r="J1228">
        <f t="shared" si="265"/>
        <v>0.19558034617437131</v>
      </c>
      <c r="K1228">
        <f t="shared" si="265"/>
        <v>0.19558034617437131</v>
      </c>
      <c r="L1228">
        <f t="shared" si="265"/>
        <v>0.19558034617437131</v>
      </c>
      <c r="M1228">
        <f t="shared" si="266"/>
        <v>0.19558034617437131</v>
      </c>
      <c r="N1228">
        <f t="shared" si="267"/>
        <v>0.20892976381542053</v>
      </c>
      <c r="O1228">
        <f t="shared" si="268"/>
        <v>0.21300095265671085</v>
      </c>
      <c r="P1228">
        <f t="shared" si="269"/>
        <v>0.21707214149800116</v>
      </c>
      <c r="Q1228">
        <f t="shared" si="270"/>
        <v>0.22114333033929146</v>
      </c>
      <c r="R1228">
        <f t="shared" si="271"/>
        <v>0.21054109792054362</v>
      </c>
      <c r="S1228">
        <f t="shared" si="272"/>
        <v>0.18773663608960436</v>
      </c>
      <c r="T1228">
        <f t="shared" si="273"/>
        <v>0.20312499014898092</v>
      </c>
      <c r="U1228">
        <f t="shared" si="274"/>
        <v>0.20388226898312273</v>
      </c>
      <c r="V1228">
        <f t="shared" si="275"/>
        <v>0.18554592751670593</v>
      </c>
      <c r="W1228">
        <f t="shared" si="276"/>
        <v>0.19183453666284245</v>
      </c>
      <c r="X1228">
        <f t="shared" si="277"/>
        <v>0.18860107024241177</v>
      </c>
      <c r="Y1228">
        <f t="shared" si="278"/>
        <v>0.19081200237097118</v>
      </c>
      <c r="Z1228">
        <f t="shared" si="279"/>
        <v>0.18389263479628956</v>
      </c>
      <c r="AA1228">
        <f t="shared" si="280"/>
        <v>0.17163522748884613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</row>
    <row r="1229" spans="1:59" ht="12" customHeight="1" x14ac:dyDescent="0.25">
      <c r="A1229" t="s">
        <v>246</v>
      </c>
      <c r="B1229" t="s">
        <v>247</v>
      </c>
      <c r="C1229" t="s">
        <v>51</v>
      </c>
      <c r="D1229">
        <f t="shared" si="265"/>
        <v>0.19558034617437131</v>
      </c>
      <c r="E1229">
        <f t="shared" si="265"/>
        <v>0.19558034617437131</v>
      </c>
      <c r="F1229">
        <f t="shared" si="265"/>
        <v>0.19558034617437131</v>
      </c>
      <c r="G1229">
        <f t="shared" si="265"/>
        <v>0.19558034617437131</v>
      </c>
      <c r="H1229">
        <f t="shared" si="265"/>
        <v>0.19558034617437131</v>
      </c>
      <c r="I1229">
        <f t="shared" si="265"/>
        <v>0.19558034617437131</v>
      </c>
      <c r="J1229">
        <f t="shared" si="265"/>
        <v>0.19558034617437131</v>
      </c>
      <c r="K1229">
        <f t="shared" si="265"/>
        <v>0.19558034617437131</v>
      </c>
      <c r="L1229">
        <f t="shared" si="265"/>
        <v>0.19558034617437131</v>
      </c>
      <c r="M1229">
        <f t="shared" si="266"/>
        <v>0.19558034617437131</v>
      </c>
      <c r="N1229">
        <f t="shared" si="267"/>
        <v>0.20892976381542053</v>
      </c>
      <c r="O1229">
        <f t="shared" si="268"/>
        <v>0.21300095265671085</v>
      </c>
      <c r="P1229">
        <f t="shared" si="269"/>
        <v>0.21707214149800116</v>
      </c>
      <c r="Q1229">
        <f t="shared" si="270"/>
        <v>0.22114333033929146</v>
      </c>
      <c r="R1229">
        <f t="shared" si="271"/>
        <v>0.21054109792054362</v>
      </c>
      <c r="S1229">
        <f t="shared" si="272"/>
        <v>0.18773663608960436</v>
      </c>
      <c r="T1229">
        <f t="shared" si="273"/>
        <v>0.20312499014898092</v>
      </c>
      <c r="U1229">
        <f t="shared" si="274"/>
        <v>0.20388226898312273</v>
      </c>
      <c r="V1229">
        <f t="shared" si="275"/>
        <v>0.18554592751670593</v>
      </c>
      <c r="W1229">
        <f t="shared" si="276"/>
        <v>0.19183453666284245</v>
      </c>
      <c r="X1229">
        <f t="shared" si="277"/>
        <v>0.18860107024241177</v>
      </c>
      <c r="Y1229">
        <f t="shared" si="278"/>
        <v>0.19081200237097118</v>
      </c>
      <c r="Z1229">
        <f t="shared" si="279"/>
        <v>0.18389263479628956</v>
      </c>
      <c r="AA1229">
        <f t="shared" si="280"/>
        <v>0.17163522748884613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</row>
    <row r="1230" spans="1:59" ht="12" customHeight="1" x14ac:dyDescent="0.25">
      <c r="A1230" t="s">
        <v>248</v>
      </c>
      <c r="B1230" t="s">
        <v>249</v>
      </c>
      <c r="C1230" t="s">
        <v>51</v>
      </c>
      <c r="D1230">
        <f t="shared" si="265"/>
        <v>0.19558034617437131</v>
      </c>
      <c r="E1230">
        <f t="shared" si="265"/>
        <v>0.19558034617437131</v>
      </c>
      <c r="F1230">
        <f t="shared" si="265"/>
        <v>0.19558034617437131</v>
      </c>
      <c r="G1230">
        <f t="shared" si="265"/>
        <v>0.19558034617437131</v>
      </c>
      <c r="H1230">
        <f t="shared" si="265"/>
        <v>0.19558034617437131</v>
      </c>
      <c r="I1230">
        <f t="shared" si="265"/>
        <v>0.19558034617437131</v>
      </c>
      <c r="J1230">
        <f t="shared" si="265"/>
        <v>0.19558034617437131</v>
      </c>
      <c r="K1230">
        <f t="shared" si="265"/>
        <v>0.19558034617437131</v>
      </c>
      <c r="L1230">
        <f t="shared" si="265"/>
        <v>0.19558034617437131</v>
      </c>
      <c r="M1230">
        <f t="shared" si="266"/>
        <v>0.19558034617437131</v>
      </c>
      <c r="N1230">
        <f t="shared" si="267"/>
        <v>0.20892976381542053</v>
      </c>
      <c r="O1230">
        <f t="shared" si="268"/>
        <v>0.21300095265671085</v>
      </c>
      <c r="P1230">
        <f t="shared" si="269"/>
        <v>0.21707214149800116</v>
      </c>
      <c r="Q1230">
        <f t="shared" si="270"/>
        <v>0.22114333033929146</v>
      </c>
      <c r="R1230">
        <f t="shared" si="271"/>
        <v>0.21054109792054362</v>
      </c>
      <c r="S1230">
        <f t="shared" si="272"/>
        <v>0.18773663608960436</v>
      </c>
      <c r="T1230">
        <f t="shared" si="273"/>
        <v>0.20312499014898092</v>
      </c>
      <c r="U1230">
        <f t="shared" si="274"/>
        <v>0.20388226898312273</v>
      </c>
      <c r="V1230">
        <f t="shared" si="275"/>
        <v>0.18554592751670593</v>
      </c>
      <c r="W1230">
        <f t="shared" si="276"/>
        <v>0.19183453666284245</v>
      </c>
      <c r="X1230">
        <f t="shared" si="277"/>
        <v>0.18860107024241177</v>
      </c>
      <c r="Y1230">
        <f t="shared" si="278"/>
        <v>0.19081200237097118</v>
      </c>
      <c r="Z1230">
        <f t="shared" si="279"/>
        <v>0.18389263479628956</v>
      </c>
      <c r="AA1230">
        <f t="shared" si="280"/>
        <v>0.17163522748884613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</row>
    <row r="1231" spans="1:59" ht="12" customHeight="1" x14ac:dyDescent="0.25">
      <c r="A1231" t="s">
        <v>250</v>
      </c>
      <c r="B1231" t="s">
        <v>251</v>
      </c>
      <c r="C1231" t="s">
        <v>51</v>
      </c>
      <c r="D1231">
        <f t="shared" si="265"/>
        <v>0.19558034617437131</v>
      </c>
      <c r="E1231">
        <f t="shared" si="265"/>
        <v>0.19558034617437131</v>
      </c>
      <c r="F1231">
        <f t="shared" si="265"/>
        <v>0.19558034617437131</v>
      </c>
      <c r="G1231">
        <f t="shared" si="265"/>
        <v>0.19558034617437131</v>
      </c>
      <c r="H1231">
        <f t="shared" si="265"/>
        <v>0.19558034617437131</v>
      </c>
      <c r="I1231">
        <f t="shared" si="265"/>
        <v>0.19558034617437131</v>
      </c>
      <c r="J1231">
        <f t="shared" si="265"/>
        <v>0.19558034617437131</v>
      </c>
      <c r="K1231">
        <f t="shared" si="265"/>
        <v>0.19558034617437131</v>
      </c>
      <c r="L1231">
        <f t="shared" si="265"/>
        <v>0.19558034617437131</v>
      </c>
      <c r="M1231">
        <f t="shared" si="266"/>
        <v>0.19558034617437131</v>
      </c>
      <c r="N1231">
        <f t="shared" si="267"/>
        <v>0.20892976381542053</v>
      </c>
      <c r="O1231">
        <f t="shared" si="268"/>
        <v>0.21300095265671085</v>
      </c>
      <c r="P1231">
        <f t="shared" si="269"/>
        <v>0.21707214149800116</v>
      </c>
      <c r="Q1231">
        <f t="shared" si="270"/>
        <v>0.22114333033929146</v>
      </c>
      <c r="R1231">
        <f t="shared" si="271"/>
        <v>0.21054109792054362</v>
      </c>
      <c r="S1231">
        <f t="shared" si="272"/>
        <v>0.18773663608960436</v>
      </c>
      <c r="T1231">
        <f t="shared" si="273"/>
        <v>0.20312499014898092</v>
      </c>
      <c r="U1231">
        <f t="shared" si="274"/>
        <v>0.20388226898312273</v>
      </c>
      <c r="V1231">
        <f t="shared" si="275"/>
        <v>0.18554592751670593</v>
      </c>
      <c r="W1231">
        <f t="shared" si="276"/>
        <v>0.19183453666284245</v>
      </c>
      <c r="X1231">
        <f t="shared" si="277"/>
        <v>0.18860107024241177</v>
      </c>
      <c r="Y1231">
        <f t="shared" si="278"/>
        <v>0.19081200237097118</v>
      </c>
      <c r="Z1231">
        <f t="shared" si="279"/>
        <v>0.18389263479628956</v>
      </c>
      <c r="AA1231">
        <f t="shared" si="280"/>
        <v>0.17163522748884613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</row>
    <row r="1232" spans="1:59" ht="12" customHeight="1" x14ac:dyDescent="0.25">
      <c r="A1232" t="s">
        <v>252</v>
      </c>
      <c r="B1232" t="s">
        <v>253</v>
      </c>
      <c r="C1232" t="s">
        <v>51</v>
      </c>
      <c r="D1232">
        <f t="shared" si="265"/>
        <v>0.19558034617437131</v>
      </c>
      <c r="E1232">
        <f t="shared" si="265"/>
        <v>0.19558034617437131</v>
      </c>
      <c r="F1232">
        <f t="shared" si="265"/>
        <v>0.19558034617437131</v>
      </c>
      <c r="G1232">
        <f t="shared" si="265"/>
        <v>0.19558034617437131</v>
      </c>
      <c r="H1232">
        <f t="shared" si="265"/>
        <v>0.19558034617437131</v>
      </c>
      <c r="I1232">
        <f t="shared" si="265"/>
        <v>0.19558034617437131</v>
      </c>
      <c r="J1232">
        <f t="shared" si="265"/>
        <v>0.19558034617437131</v>
      </c>
      <c r="K1232">
        <f t="shared" si="265"/>
        <v>0.19558034617437131</v>
      </c>
      <c r="L1232">
        <f t="shared" si="265"/>
        <v>0.19558034617437131</v>
      </c>
      <c r="M1232">
        <f t="shared" si="266"/>
        <v>0.19558034617437131</v>
      </c>
      <c r="N1232">
        <f t="shared" si="267"/>
        <v>0.20892976381542053</v>
      </c>
      <c r="O1232">
        <f t="shared" si="268"/>
        <v>0.21300095265671085</v>
      </c>
      <c r="P1232">
        <f t="shared" si="269"/>
        <v>0.21707214149800116</v>
      </c>
      <c r="Q1232">
        <f t="shared" si="270"/>
        <v>0.22114333033929146</v>
      </c>
      <c r="R1232">
        <f t="shared" si="271"/>
        <v>0.21054109792054362</v>
      </c>
      <c r="S1232">
        <f t="shared" si="272"/>
        <v>0.18773663608960436</v>
      </c>
      <c r="T1232">
        <f t="shared" si="273"/>
        <v>0.20312499014898092</v>
      </c>
      <c r="U1232">
        <f t="shared" si="274"/>
        <v>0.20388226898312273</v>
      </c>
      <c r="V1232">
        <f t="shared" si="275"/>
        <v>0.18554592751670593</v>
      </c>
      <c r="W1232">
        <f t="shared" si="276"/>
        <v>0.19183453666284245</v>
      </c>
      <c r="X1232">
        <f t="shared" si="277"/>
        <v>0.18860107024241177</v>
      </c>
      <c r="Y1232">
        <f t="shared" si="278"/>
        <v>0.19081200237097118</v>
      </c>
      <c r="Z1232">
        <f t="shared" si="279"/>
        <v>0.18389263479628956</v>
      </c>
      <c r="AA1232">
        <f t="shared" si="280"/>
        <v>0.17163522748884613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</row>
    <row r="1233" spans="1:59" ht="12" customHeight="1" x14ac:dyDescent="0.25">
      <c r="A1233" t="s">
        <v>254</v>
      </c>
      <c r="B1233" t="s">
        <v>255</v>
      </c>
      <c r="C1233" t="s">
        <v>51</v>
      </c>
      <c r="D1233">
        <f t="shared" ref="D1233:L1242" si="281">$M1233</f>
        <v>0.19558034617437131</v>
      </c>
      <c r="E1233">
        <f t="shared" si="281"/>
        <v>0.19558034617437131</v>
      </c>
      <c r="F1233">
        <f t="shared" si="281"/>
        <v>0.19558034617437131</v>
      </c>
      <c r="G1233">
        <f t="shared" si="281"/>
        <v>0.19558034617437131</v>
      </c>
      <c r="H1233">
        <f t="shared" si="281"/>
        <v>0.19558034617437131</v>
      </c>
      <c r="I1233">
        <f t="shared" si="281"/>
        <v>0.19558034617437131</v>
      </c>
      <c r="J1233">
        <f t="shared" si="281"/>
        <v>0.19558034617437131</v>
      </c>
      <c r="K1233">
        <f t="shared" si="281"/>
        <v>0.19558034617437131</v>
      </c>
      <c r="L1233">
        <f t="shared" si="281"/>
        <v>0.19558034617437131</v>
      </c>
      <c r="M1233">
        <f t="shared" si="266"/>
        <v>0.19558034617437131</v>
      </c>
      <c r="N1233">
        <f t="shared" si="267"/>
        <v>0.20892976381542053</v>
      </c>
      <c r="O1233">
        <f t="shared" si="268"/>
        <v>0.21300095265671085</v>
      </c>
      <c r="P1233">
        <f t="shared" si="269"/>
        <v>0.21707214149800116</v>
      </c>
      <c r="Q1233">
        <f t="shared" si="270"/>
        <v>0.22114333033929146</v>
      </c>
      <c r="R1233">
        <f t="shared" si="271"/>
        <v>0.21054109792054362</v>
      </c>
      <c r="S1233">
        <f t="shared" si="272"/>
        <v>0.18773663608960436</v>
      </c>
      <c r="T1233">
        <f t="shared" si="273"/>
        <v>0.20312499014898092</v>
      </c>
      <c r="U1233">
        <f t="shared" si="274"/>
        <v>0.20388226898312273</v>
      </c>
      <c r="V1233">
        <f t="shared" si="275"/>
        <v>0.18554592751670593</v>
      </c>
      <c r="W1233">
        <f t="shared" si="276"/>
        <v>0.19183453666284245</v>
      </c>
      <c r="X1233">
        <f t="shared" si="277"/>
        <v>0.18860107024241177</v>
      </c>
      <c r="Y1233">
        <f t="shared" si="278"/>
        <v>0.19081200237097118</v>
      </c>
      <c r="Z1233">
        <f t="shared" si="279"/>
        <v>0.18389263479628956</v>
      </c>
      <c r="AA1233">
        <f t="shared" si="280"/>
        <v>0.17163522748884613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</row>
    <row r="1234" spans="1:59" ht="12" customHeight="1" x14ac:dyDescent="0.25">
      <c r="A1234" t="s">
        <v>256</v>
      </c>
      <c r="B1234" t="s">
        <v>257</v>
      </c>
      <c r="C1234" t="s">
        <v>51</v>
      </c>
      <c r="D1234">
        <f t="shared" si="281"/>
        <v>0.19558034617437131</v>
      </c>
      <c r="E1234">
        <f t="shared" si="281"/>
        <v>0.19558034617437131</v>
      </c>
      <c r="F1234">
        <f t="shared" si="281"/>
        <v>0.19558034617437131</v>
      </c>
      <c r="G1234">
        <f t="shared" si="281"/>
        <v>0.19558034617437131</v>
      </c>
      <c r="H1234">
        <f t="shared" si="281"/>
        <v>0.19558034617437131</v>
      </c>
      <c r="I1234">
        <f t="shared" si="281"/>
        <v>0.19558034617437131</v>
      </c>
      <c r="J1234">
        <f t="shared" si="281"/>
        <v>0.19558034617437131</v>
      </c>
      <c r="K1234">
        <f t="shared" si="281"/>
        <v>0.19558034617437131</v>
      </c>
      <c r="L1234">
        <f t="shared" si="281"/>
        <v>0.19558034617437131</v>
      </c>
      <c r="M1234">
        <f t="shared" si="266"/>
        <v>0.19558034617437131</v>
      </c>
      <c r="N1234">
        <f t="shared" si="267"/>
        <v>0.20892976381542053</v>
      </c>
      <c r="O1234">
        <f t="shared" si="268"/>
        <v>0.21300095265671085</v>
      </c>
      <c r="P1234">
        <f t="shared" si="269"/>
        <v>0.21707214149800116</v>
      </c>
      <c r="Q1234">
        <f t="shared" si="270"/>
        <v>0.22114333033929146</v>
      </c>
      <c r="R1234">
        <f t="shared" si="271"/>
        <v>0.21054109792054362</v>
      </c>
      <c r="S1234">
        <f t="shared" si="272"/>
        <v>0.18773663608960436</v>
      </c>
      <c r="T1234">
        <f t="shared" si="273"/>
        <v>0.20312499014898092</v>
      </c>
      <c r="U1234">
        <f t="shared" si="274"/>
        <v>0.20388226898312273</v>
      </c>
      <c r="V1234">
        <f t="shared" si="275"/>
        <v>0.18554592751670593</v>
      </c>
      <c r="W1234">
        <f t="shared" si="276"/>
        <v>0.19183453666284245</v>
      </c>
      <c r="X1234">
        <f t="shared" si="277"/>
        <v>0.18860107024241177</v>
      </c>
      <c r="Y1234">
        <f t="shared" si="278"/>
        <v>0.19081200237097118</v>
      </c>
      <c r="Z1234">
        <f t="shared" si="279"/>
        <v>0.18389263479628956</v>
      </c>
      <c r="AA1234">
        <f t="shared" si="280"/>
        <v>0.17163522748884613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</row>
    <row r="1235" spans="1:59" ht="12" customHeight="1" x14ac:dyDescent="0.25">
      <c r="A1235" t="s">
        <v>258</v>
      </c>
      <c r="B1235" t="s">
        <v>259</v>
      </c>
      <c r="C1235" t="s">
        <v>51</v>
      </c>
      <c r="D1235">
        <f t="shared" si="281"/>
        <v>0.19558034617437131</v>
      </c>
      <c r="E1235">
        <f t="shared" si="281"/>
        <v>0.19558034617437131</v>
      </c>
      <c r="F1235">
        <f t="shared" si="281"/>
        <v>0.19558034617437131</v>
      </c>
      <c r="G1235">
        <f t="shared" si="281"/>
        <v>0.19558034617437131</v>
      </c>
      <c r="H1235">
        <f t="shared" si="281"/>
        <v>0.19558034617437131</v>
      </c>
      <c r="I1235">
        <f t="shared" si="281"/>
        <v>0.19558034617437131</v>
      </c>
      <c r="J1235">
        <f t="shared" si="281"/>
        <v>0.19558034617437131</v>
      </c>
      <c r="K1235">
        <f t="shared" si="281"/>
        <v>0.19558034617437131</v>
      </c>
      <c r="L1235">
        <f t="shared" si="281"/>
        <v>0.19558034617437131</v>
      </c>
      <c r="M1235">
        <f t="shared" si="266"/>
        <v>0.19558034617437131</v>
      </c>
      <c r="N1235">
        <f t="shared" si="267"/>
        <v>0.20892976381542053</v>
      </c>
      <c r="O1235">
        <f t="shared" si="268"/>
        <v>0.21300095265671085</v>
      </c>
      <c r="P1235">
        <f t="shared" si="269"/>
        <v>0.21707214149800116</v>
      </c>
      <c r="Q1235">
        <f t="shared" si="270"/>
        <v>0.22114333033929146</v>
      </c>
      <c r="R1235">
        <f t="shared" si="271"/>
        <v>0.21054109792054362</v>
      </c>
      <c r="S1235">
        <f t="shared" si="272"/>
        <v>0.18773663608960436</v>
      </c>
      <c r="T1235">
        <f t="shared" si="273"/>
        <v>0.20312499014898092</v>
      </c>
      <c r="U1235">
        <f t="shared" si="274"/>
        <v>0.20388226898312273</v>
      </c>
      <c r="V1235">
        <f t="shared" si="275"/>
        <v>0.18554592751670593</v>
      </c>
      <c r="W1235">
        <f t="shared" si="276"/>
        <v>0.19183453666284245</v>
      </c>
      <c r="X1235">
        <f t="shared" si="277"/>
        <v>0.18860107024241177</v>
      </c>
      <c r="Y1235">
        <f t="shared" si="278"/>
        <v>0.19081200237097118</v>
      </c>
      <c r="Z1235">
        <f t="shared" si="279"/>
        <v>0.18389263479628956</v>
      </c>
      <c r="AA1235">
        <f t="shared" si="280"/>
        <v>0.17163522748884613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</row>
    <row r="1236" spans="1:59" ht="12" customHeight="1" x14ac:dyDescent="0.25">
      <c r="A1236" t="s">
        <v>260</v>
      </c>
      <c r="B1236" t="s">
        <v>235</v>
      </c>
      <c r="C1236" t="s">
        <v>67</v>
      </c>
      <c r="D1236">
        <f t="shared" si="281"/>
        <v>0.11079977346216821</v>
      </c>
      <c r="E1236">
        <f t="shared" si="281"/>
        <v>0.11079977346216821</v>
      </c>
      <c r="F1236">
        <f t="shared" si="281"/>
        <v>0.11079977346216821</v>
      </c>
      <c r="G1236">
        <f t="shared" si="281"/>
        <v>0.11079977346216821</v>
      </c>
      <c r="H1236">
        <f t="shared" si="281"/>
        <v>0.11079977346216821</v>
      </c>
      <c r="I1236">
        <f t="shared" si="281"/>
        <v>0.11079977346216821</v>
      </c>
      <c r="J1236">
        <f t="shared" si="281"/>
        <v>0.11079977346216821</v>
      </c>
      <c r="K1236">
        <f t="shared" si="281"/>
        <v>0.11079977346216821</v>
      </c>
      <c r="L1236">
        <f t="shared" si="281"/>
        <v>0.11079977346216821</v>
      </c>
      <c r="M1236">
        <v>0.11079977346216821</v>
      </c>
      <c r="N1236">
        <v>0.10392711788617867</v>
      </c>
      <c r="O1236">
        <v>0.10681911203090974</v>
      </c>
      <c r="P1236">
        <v>0.10971110617564081</v>
      </c>
      <c r="Q1236">
        <v>0.11260310032037187</v>
      </c>
      <c r="R1236">
        <v>0.10549679382410589</v>
      </c>
      <c r="S1236">
        <v>0.10501719363094851</v>
      </c>
      <c r="T1236">
        <v>0.10189545589336514</v>
      </c>
      <c r="U1236">
        <v>0.10879759399450641</v>
      </c>
      <c r="V1236">
        <v>0.10360235320128636</v>
      </c>
      <c r="W1236">
        <v>0.1029175726285355</v>
      </c>
      <c r="X1236">
        <v>0.10484139467417007</v>
      </c>
      <c r="Y1236">
        <v>0.10567546181300083</v>
      </c>
      <c r="Z1236">
        <v>0.1046744100833446</v>
      </c>
      <c r="AA1236">
        <v>0.11192348409347148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</row>
    <row r="1237" spans="1:59" ht="12" customHeight="1" x14ac:dyDescent="0.25">
      <c r="A1237" t="s">
        <v>261</v>
      </c>
      <c r="B1237" t="s">
        <v>237</v>
      </c>
      <c r="C1237" t="s">
        <v>67</v>
      </c>
      <c r="D1237">
        <f t="shared" si="281"/>
        <v>0.11079977346216821</v>
      </c>
      <c r="E1237">
        <f t="shared" si="281"/>
        <v>0.11079977346216821</v>
      </c>
      <c r="F1237">
        <f t="shared" si="281"/>
        <v>0.11079977346216821</v>
      </c>
      <c r="G1237">
        <f t="shared" si="281"/>
        <v>0.11079977346216821</v>
      </c>
      <c r="H1237">
        <f t="shared" si="281"/>
        <v>0.11079977346216821</v>
      </c>
      <c r="I1237">
        <f t="shared" si="281"/>
        <v>0.11079977346216821</v>
      </c>
      <c r="J1237">
        <f t="shared" si="281"/>
        <v>0.11079977346216821</v>
      </c>
      <c r="K1237">
        <f t="shared" si="281"/>
        <v>0.11079977346216821</v>
      </c>
      <c r="L1237">
        <f t="shared" si="281"/>
        <v>0.11079977346216821</v>
      </c>
      <c r="M1237">
        <f t="shared" ref="M1237:M1248" si="282">M1236</f>
        <v>0.11079977346216821</v>
      </c>
      <c r="N1237">
        <f t="shared" ref="N1237:N1248" si="283">N1236</f>
        <v>0.10392711788617867</v>
      </c>
      <c r="O1237">
        <f t="shared" ref="O1237:O1248" si="284">O1236</f>
        <v>0.10681911203090974</v>
      </c>
      <c r="P1237">
        <f t="shared" ref="P1237:P1248" si="285">P1236</f>
        <v>0.10971110617564081</v>
      </c>
      <c r="Q1237">
        <f t="shared" ref="Q1237:Q1248" si="286">Q1236</f>
        <v>0.11260310032037187</v>
      </c>
      <c r="R1237">
        <f t="shared" ref="R1237:R1248" si="287">R1236</f>
        <v>0.10549679382410589</v>
      </c>
      <c r="S1237">
        <f t="shared" ref="S1237:S1248" si="288">S1236</f>
        <v>0.10501719363094851</v>
      </c>
      <c r="T1237">
        <f t="shared" ref="T1237:T1248" si="289">T1236</f>
        <v>0.10189545589336514</v>
      </c>
      <c r="U1237">
        <f t="shared" ref="U1237:U1248" si="290">U1236</f>
        <v>0.10879759399450641</v>
      </c>
      <c r="V1237">
        <f t="shared" ref="V1237:V1248" si="291">V1236</f>
        <v>0.10360235320128636</v>
      </c>
      <c r="W1237">
        <f t="shared" ref="W1237:W1248" si="292">W1236</f>
        <v>0.1029175726285355</v>
      </c>
      <c r="X1237">
        <f t="shared" ref="X1237:X1248" si="293">X1236</f>
        <v>0.10484139467417007</v>
      </c>
      <c r="Y1237">
        <f t="shared" ref="Y1237:Y1248" si="294">Y1236</f>
        <v>0.10567546181300083</v>
      </c>
      <c r="Z1237">
        <f t="shared" ref="Z1237:Z1248" si="295">Z1236</f>
        <v>0.1046744100833446</v>
      </c>
      <c r="AA1237">
        <f t="shared" ref="AA1237:AA1248" si="296">AA1236</f>
        <v>0.11192348409347148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</row>
    <row r="1238" spans="1:59" ht="12" customHeight="1" x14ac:dyDescent="0.25">
      <c r="A1238" t="s">
        <v>262</v>
      </c>
      <c r="B1238" t="s">
        <v>239</v>
      </c>
      <c r="C1238" t="s">
        <v>67</v>
      </c>
      <c r="D1238">
        <f t="shared" si="281"/>
        <v>0.11079977346216821</v>
      </c>
      <c r="E1238">
        <f t="shared" si="281"/>
        <v>0.11079977346216821</v>
      </c>
      <c r="F1238">
        <f t="shared" si="281"/>
        <v>0.11079977346216821</v>
      </c>
      <c r="G1238">
        <f t="shared" si="281"/>
        <v>0.11079977346216821</v>
      </c>
      <c r="H1238">
        <f t="shared" si="281"/>
        <v>0.11079977346216821</v>
      </c>
      <c r="I1238">
        <f t="shared" si="281"/>
        <v>0.11079977346216821</v>
      </c>
      <c r="J1238">
        <f t="shared" si="281"/>
        <v>0.11079977346216821</v>
      </c>
      <c r="K1238">
        <f t="shared" si="281"/>
        <v>0.11079977346216821</v>
      </c>
      <c r="L1238">
        <f t="shared" si="281"/>
        <v>0.11079977346216821</v>
      </c>
      <c r="M1238">
        <f t="shared" si="282"/>
        <v>0.11079977346216821</v>
      </c>
      <c r="N1238">
        <f t="shared" si="283"/>
        <v>0.10392711788617867</v>
      </c>
      <c r="O1238">
        <f t="shared" si="284"/>
        <v>0.10681911203090974</v>
      </c>
      <c r="P1238">
        <f t="shared" si="285"/>
        <v>0.10971110617564081</v>
      </c>
      <c r="Q1238">
        <f t="shared" si="286"/>
        <v>0.11260310032037187</v>
      </c>
      <c r="R1238">
        <f t="shared" si="287"/>
        <v>0.10549679382410589</v>
      </c>
      <c r="S1238">
        <f t="shared" si="288"/>
        <v>0.10501719363094851</v>
      </c>
      <c r="T1238">
        <f t="shared" si="289"/>
        <v>0.10189545589336514</v>
      </c>
      <c r="U1238">
        <f t="shared" si="290"/>
        <v>0.10879759399450641</v>
      </c>
      <c r="V1238">
        <f t="shared" si="291"/>
        <v>0.10360235320128636</v>
      </c>
      <c r="W1238">
        <f t="shared" si="292"/>
        <v>0.1029175726285355</v>
      </c>
      <c r="X1238">
        <f t="shared" si="293"/>
        <v>0.10484139467417007</v>
      </c>
      <c r="Y1238">
        <f t="shared" si="294"/>
        <v>0.10567546181300083</v>
      </c>
      <c r="Z1238">
        <f t="shared" si="295"/>
        <v>0.1046744100833446</v>
      </c>
      <c r="AA1238">
        <f t="shared" si="296"/>
        <v>0.11192348409347148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</row>
    <row r="1239" spans="1:59" ht="12" customHeight="1" x14ac:dyDescent="0.25">
      <c r="A1239" t="s">
        <v>263</v>
      </c>
      <c r="B1239" t="s">
        <v>241</v>
      </c>
      <c r="C1239" t="s">
        <v>67</v>
      </c>
      <c r="D1239">
        <f t="shared" si="281"/>
        <v>0.11079977346216821</v>
      </c>
      <c r="E1239">
        <f t="shared" si="281"/>
        <v>0.11079977346216821</v>
      </c>
      <c r="F1239">
        <f t="shared" si="281"/>
        <v>0.11079977346216821</v>
      </c>
      <c r="G1239">
        <f t="shared" si="281"/>
        <v>0.11079977346216821</v>
      </c>
      <c r="H1239">
        <f t="shared" si="281"/>
        <v>0.11079977346216821</v>
      </c>
      <c r="I1239">
        <f t="shared" si="281"/>
        <v>0.11079977346216821</v>
      </c>
      <c r="J1239">
        <f t="shared" si="281"/>
        <v>0.11079977346216821</v>
      </c>
      <c r="K1239">
        <f t="shared" si="281"/>
        <v>0.11079977346216821</v>
      </c>
      <c r="L1239">
        <f t="shared" si="281"/>
        <v>0.11079977346216821</v>
      </c>
      <c r="M1239">
        <f t="shared" si="282"/>
        <v>0.11079977346216821</v>
      </c>
      <c r="N1239">
        <f t="shared" si="283"/>
        <v>0.10392711788617867</v>
      </c>
      <c r="O1239">
        <f t="shared" si="284"/>
        <v>0.10681911203090974</v>
      </c>
      <c r="P1239">
        <f t="shared" si="285"/>
        <v>0.10971110617564081</v>
      </c>
      <c r="Q1239">
        <f t="shared" si="286"/>
        <v>0.11260310032037187</v>
      </c>
      <c r="R1239">
        <f t="shared" si="287"/>
        <v>0.10549679382410589</v>
      </c>
      <c r="S1239">
        <f t="shared" si="288"/>
        <v>0.10501719363094851</v>
      </c>
      <c r="T1239">
        <f t="shared" si="289"/>
        <v>0.10189545589336514</v>
      </c>
      <c r="U1239">
        <f t="shared" si="290"/>
        <v>0.10879759399450641</v>
      </c>
      <c r="V1239">
        <f t="shared" si="291"/>
        <v>0.10360235320128636</v>
      </c>
      <c r="W1239">
        <f t="shared" si="292"/>
        <v>0.1029175726285355</v>
      </c>
      <c r="X1239">
        <f t="shared" si="293"/>
        <v>0.10484139467417007</v>
      </c>
      <c r="Y1239">
        <f t="shared" si="294"/>
        <v>0.10567546181300083</v>
      </c>
      <c r="Z1239">
        <f t="shared" si="295"/>
        <v>0.1046744100833446</v>
      </c>
      <c r="AA1239">
        <f t="shared" si="296"/>
        <v>0.11192348409347148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</row>
    <row r="1240" spans="1:59" ht="12" customHeight="1" x14ac:dyDescent="0.25">
      <c r="A1240" t="s">
        <v>264</v>
      </c>
      <c r="B1240" t="s">
        <v>243</v>
      </c>
      <c r="C1240" t="s">
        <v>67</v>
      </c>
      <c r="D1240">
        <f t="shared" si="281"/>
        <v>0.11079977346216821</v>
      </c>
      <c r="E1240">
        <f t="shared" si="281"/>
        <v>0.11079977346216821</v>
      </c>
      <c r="F1240">
        <f t="shared" si="281"/>
        <v>0.11079977346216821</v>
      </c>
      <c r="G1240">
        <f t="shared" si="281"/>
        <v>0.11079977346216821</v>
      </c>
      <c r="H1240">
        <f t="shared" si="281"/>
        <v>0.11079977346216821</v>
      </c>
      <c r="I1240">
        <f t="shared" si="281"/>
        <v>0.11079977346216821</v>
      </c>
      <c r="J1240">
        <f t="shared" si="281"/>
        <v>0.11079977346216821</v>
      </c>
      <c r="K1240">
        <f t="shared" si="281"/>
        <v>0.11079977346216821</v>
      </c>
      <c r="L1240">
        <f t="shared" si="281"/>
        <v>0.11079977346216821</v>
      </c>
      <c r="M1240">
        <f t="shared" si="282"/>
        <v>0.11079977346216821</v>
      </c>
      <c r="N1240">
        <f t="shared" si="283"/>
        <v>0.10392711788617867</v>
      </c>
      <c r="O1240">
        <f t="shared" si="284"/>
        <v>0.10681911203090974</v>
      </c>
      <c r="P1240">
        <f t="shared" si="285"/>
        <v>0.10971110617564081</v>
      </c>
      <c r="Q1240">
        <f t="shared" si="286"/>
        <v>0.11260310032037187</v>
      </c>
      <c r="R1240">
        <f t="shared" si="287"/>
        <v>0.10549679382410589</v>
      </c>
      <c r="S1240">
        <f t="shared" si="288"/>
        <v>0.10501719363094851</v>
      </c>
      <c r="T1240">
        <f t="shared" si="289"/>
        <v>0.10189545589336514</v>
      </c>
      <c r="U1240">
        <f t="shared" si="290"/>
        <v>0.10879759399450641</v>
      </c>
      <c r="V1240">
        <f t="shared" si="291"/>
        <v>0.10360235320128636</v>
      </c>
      <c r="W1240">
        <f t="shared" si="292"/>
        <v>0.1029175726285355</v>
      </c>
      <c r="X1240">
        <f t="shared" si="293"/>
        <v>0.10484139467417007</v>
      </c>
      <c r="Y1240">
        <f t="shared" si="294"/>
        <v>0.10567546181300083</v>
      </c>
      <c r="Z1240">
        <f t="shared" si="295"/>
        <v>0.1046744100833446</v>
      </c>
      <c r="AA1240">
        <f t="shared" si="296"/>
        <v>0.11192348409347148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</row>
    <row r="1241" spans="1:59" ht="12" customHeight="1" x14ac:dyDescent="0.25">
      <c r="A1241" t="s">
        <v>265</v>
      </c>
      <c r="B1241" t="s">
        <v>245</v>
      </c>
      <c r="C1241" t="s">
        <v>67</v>
      </c>
      <c r="D1241">
        <f t="shared" si="281"/>
        <v>0.11079977346216821</v>
      </c>
      <c r="E1241">
        <f t="shared" si="281"/>
        <v>0.11079977346216821</v>
      </c>
      <c r="F1241">
        <f t="shared" si="281"/>
        <v>0.11079977346216821</v>
      </c>
      <c r="G1241">
        <f t="shared" si="281"/>
        <v>0.11079977346216821</v>
      </c>
      <c r="H1241">
        <f t="shared" si="281"/>
        <v>0.11079977346216821</v>
      </c>
      <c r="I1241">
        <f t="shared" si="281"/>
        <v>0.11079977346216821</v>
      </c>
      <c r="J1241">
        <f t="shared" si="281"/>
        <v>0.11079977346216821</v>
      </c>
      <c r="K1241">
        <f t="shared" si="281"/>
        <v>0.11079977346216821</v>
      </c>
      <c r="L1241">
        <f t="shared" si="281"/>
        <v>0.11079977346216821</v>
      </c>
      <c r="M1241">
        <f t="shared" si="282"/>
        <v>0.11079977346216821</v>
      </c>
      <c r="N1241">
        <f t="shared" si="283"/>
        <v>0.10392711788617867</v>
      </c>
      <c r="O1241">
        <f t="shared" si="284"/>
        <v>0.10681911203090974</v>
      </c>
      <c r="P1241">
        <f t="shared" si="285"/>
        <v>0.10971110617564081</v>
      </c>
      <c r="Q1241">
        <f t="shared" si="286"/>
        <v>0.11260310032037187</v>
      </c>
      <c r="R1241">
        <f t="shared" si="287"/>
        <v>0.10549679382410589</v>
      </c>
      <c r="S1241">
        <f t="shared" si="288"/>
        <v>0.10501719363094851</v>
      </c>
      <c r="T1241">
        <f t="shared" si="289"/>
        <v>0.10189545589336514</v>
      </c>
      <c r="U1241">
        <f t="shared" si="290"/>
        <v>0.10879759399450641</v>
      </c>
      <c r="V1241">
        <f t="shared" si="291"/>
        <v>0.10360235320128636</v>
      </c>
      <c r="W1241">
        <f t="shared" si="292"/>
        <v>0.1029175726285355</v>
      </c>
      <c r="X1241">
        <f t="shared" si="293"/>
        <v>0.10484139467417007</v>
      </c>
      <c r="Y1241">
        <f t="shared" si="294"/>
        <v>0.10567546181300083</v>
      </c>
      <c r="Z1241">
        <f t="shared" si="295"/>
        <v>0.1046744100833446</v>
      </c>
      <c r="AA1241">
        <f t="shared" si="296"/>
        <v>0.11192348409347148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</row>
    <row r="1242" spans="1:59" ht="12" customHeight="1" x14ac:dyDescent="0.25">
      <c r="A1242" t="s">
        <v>266</v>
      </c>
      <c r="B1242" t="s">
        <v>247</v>
      </c>
      <c r="C1242" t="s">
        <v>67</v>
      </c>
      <c r="D1242">
        <f t="shared" si="281"/>
        <v>0.11079977346216821</v>
      </c>
      <c r="E1242">
        <f t="shared" si="281"/>
        <v>0.11079977346216821</v>
      </c>
      <c r="F1242">
        <f t="shared" si="281"/>
        <v>0.11079977346216821</v>
      </c>
      <c r="G1242">
        <f t="shared" si="281"/>
        <v>0.11079977346216821</v>
      </c>
      <c r="H1242">
        <f t="shared" si="281"/>
        <v>0.11079977346216821</v>
      </c>
      <c r="I1242">
        <f t="shared" si="281"/>
        <v>0.11079977346216821</v>
      </c>
      <c r="J1242">
        <f t="shared" si="281"/>
        <v>0.11079977346216821</v>
      </c>
      <c r="K1242">
        <f t="shared" si="281"/>
        <v>0.11079977346216821</v>
      </c>
      <c r="L1242">
        <f t="shared" si="281"/>
        <v>0.11079977346216821</v>
      </c>
      <c r="M1242">
        <f t="shared" si="282"/>
        <v>0.11079977346216821</v>
      </c>
      <c r="N1242">
        <f t="shared" si="283"/>
        <v>0.10392711788617867</v>
      </c>
      <c r="O1242">
        <f t="shared" si="284"/>
        <v>0.10681911203090974</v>
      </c>
      <c r="P1242">
        <f t="shared" si="285"/>
        <v>0.10971110617564081</v>
      </c>
      <c r="Q1242">
        <f t="shared" si="286"/>
        <v>0.11260310032037187</v>
      </c>
      <c r="R1242">
        <f t="shared" si="287"/>
        <v>0.10549679382410589</v>
      </c>
      <c r="S1242">
        <f t="shared" si="288"/>
        <v>0.10501719363094851</v>
      </c>
      <c r="T1242">
        <f t="shared" si="289"/>
        <v>0.10189545589336514</v>
      </c>
      <c r="U1242">
        <f t="shared" si="290"/>
        <v>0.10879759399450641</v>
      </c>
      <c r="V1242">
        <f t="shared" si="291"/>
        <v>0.10360235320128636</v>
      </c>
      <c r="W1242">
        <f t="shared" si="292"/>
        <v>0.1029175726285355</v>
      </c>
      <c r="X1242">
        <f t="shared" si="293"/>
        <v>0.10484139467417007</v>
      </c>
      <c r="Y1242">
        <f t="shared" si="294"/>
        <v>0.10567546181300083</v>
      </c>
      <c r="Z1242">
        <f t="shared" si="295"/>
        <v>0.1046744100833446</v>
      </c>
      <c r="AA1242">
        <f t="shared" si="296"/>
        <v>0.11192348409347148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</row>
    <row r="1243" spans="1:59" ht="12" customHeight="1" x14ac:dyDescent="0.25">
      <c r="A1243" t="s">
        <v>267</v>
      </c>
      <c r="B1243" t="s">
        <v>249</v>
      </c>
      <c r="C1243" t="s">
        <v>67</v>
      </c>
      <c r="D1243">
        <f t="shared" ref="D1243:L1252" si="297">$M1243</f>
        <v>0.11079977346216821</v>
      </c>
      <c r="E1243">
        <f t="shared" si="297"/>
        <v>0.11079977346216821</v>
      </c>
      <c r="F1243">
        <f t="shared" si="297"/>
        <v>0.11079977346216821</v>
      </c>
      <c r="G1243">
        <f t="shared" si="297"/>
        <v>0.11079977346216821</v>
      </c>
      <c r="H1243">
        <f t="shared" si="297"/>
        <v>0.11079977346216821</v>
      </c>
      <c r="I1243">
        <f t="shared" si="297"/>
        <v>0.11079977346216821</v>
      </c>
      <c r="J1243">
        <f t="shared" si="297"/>
        <v>0.11079977346216821</v>
      </c>
      <c r="K1243">
        <f t="shared" si="297"/>
        <v>0.11079977346216821</v>
      </c>
      <c r="L1243">
        <f t="shared" si="297"/>
        <v>0.11079977346216821</v>
      </c>
      <c r="M1243">
        <f t="shared" si="282"/>
        <v>0.11079977346216821</v>
      </c>
      <c r="N1243">
        <f t="shared" si="283"/>
        <v>0.10392711788617867</v>
      </c>
      <c r="O1243">
        <f t="shared" si="284"/>
        <v>0.10681911203090974</v>
      </c>
      <c r="P1243">
        <f t="shared" si="285"/>
        <v>0.10971110617564081</v>
      </c>
      <c r="Q1243">
        <f t="shared" si="286"/>
        <v>0.11260310032037187</v>
      </c>
      <c r="R1243">
        <f t="shared" si="287"/>
        <v>0.10549679382410589</v>
      </c>
      <c r="S1243">
        <f t="shared" si="288"/>
        <v>0.10501719363094851</v>
      </c>
      <c r="T1243">
        <f t="shared" si="289"/>
        <v>0.10189545589336514</v>
      </c>
      <c r="U1243">
        <f t="shared" si="290"/>
        <v>0.10879759399450641</v>
      </c>
      <c r="V1243">
        <f t="shared" si="291"/>
        <v>0.10360235320128636</v>
      </c>
      <c r="W1243">
        <f t="shared" si="292"/>
        <v>0.1029175726285355</v>
      </c>
      <c r="X1243">
        <f t="shared" si="293"/>
        <v>0.10484139467417007</v>
      </c>
      <c r="Y1243">
        <f t="shared" si="294"/>
        <v>0.10567546181300083</v>
      </c>
      <c r="Z1243">
        <f t="shared" si="295"/>
        <v>0.1046744100833446</v>
      </c>
      <c r="AA1243">
        <f t="shared" si="296"/>
        <v>0.11192348409347148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</row>
    <row r="1244" spans="1:59" ht="12" customHeight="1" x14ac:dyDescent="0.25">
      <c r="A1244" t="s">
        <v>268</v>
      </c>
      <c r="B1244" t="s">
        <v>251</v>
      </c>
      <c r="C1244" t="s">
        <v>67</v>
      </c>
      <c r="D1244">
        <f t="shared" si="297"/>
        <v>0.11079977346216821</v>
      </c>
      <c r="E1244">
        <f t="shared" si="297"/>
        <v>0.11079977346216821</v>
      </c>
      <c r="F1244">
        <f t="shared" si="297"/>
        <v>0.11079977346216821</v>
      </c>
      <c r="G1244">
        <f t="shared" si="297"/>
        <v>0.11079977346216821</v>
      </c>
      <c r="H1244">
        <f t="shared" si="297"/>
        <v>0.11079977346216821</v>
      </c>
      <c r="I1244">
        <f t="shared" si="297"/>
        <v>0.11079977346216821</v>
      </c>
      <c r="J1244">
        <f t="shared" si="297"/>
        <v>0.11079977346216821</v>
      </c>
      <c r="K1244">
        <f t="shared" si="297"/>
        <v>0.11079977346216821</v>
      </c>
      <c r="L1244">
        <f t="shared" si="297"/>
        <v>0.11079977346216821</v>
      </c>
      <c r="M1244">
        <f t="shared" si="282"/>
        <v>0.11079977346216821</v>
      </c>
      <c r="N1244">
        <f t="shared" si="283"/>
        <v>0.10392711788617867</v>
      </c>
      <c r="O1244">
        <f t="shared" si="284"/>
        <v>0.10681911203090974</v>
      </c>
      <c r="P1244">
        <f t="shared" si="285"/>
        <v>0.10971110617564081</v>
      </c>
      <c r="Q1244">
        <f t="shared" si="286"/>
        <v>0.11260310032037187</v>
      </c>
      <c r="R1244">
        <f t="shared" si="287"/>
        <v>0.10549679382410589</v>
      </c>
      <c r="S1244">
        <f t="shared" si="288"/>
        <v>0.10501719363094851</v>
      </c>
      <c r="T1244">
        <f t="shared" si="289"/>
        <v>0.10189545589336514</v>
      </c>
      <c r="U1244">
        <f t="shared" si="290"/>
        <v>0.10879759399450641</v>
      </c>
      <c r="V1244">
        <f t="shared" si="291"/>
        <v>0.10360235320128636</v>
      </c>
      <c r="W1244">
        <f t="shared" si="292"/>
        <v>0.1029175726285355</v>
      </c>
      <c r="X1244">
        <f t="shared" si="293"/>
        <v>0.10484139467417007</v>
      </c>
      <c r="Y1244">
        <f t="shared" si="294"/>
        <v>0.10567546181300083</v>
      </c>
      <c r="Z1244">
        <f t="shared" si="295"/>
        <v>0.1046744100833446</v>
      </c>
      <c r="AA1244">
        <f t="shared" si="296"/>
        <v>0.11192348409347148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</row>
    <row r="1245" spans="1:59" ht="12" customHeight="1" x14ac:dyDescent="0.25">
      <c r="A1245" t="s">
        <v>269</v>
      </c>
      <c r="B1245" t="s">
        <v>253</v>
      </c>
      <c r="C1245" t="s">
        <v>67</v>
      </c>
      <c r="D1245">
        <f t="shared" si="297"/>
        <v>0.11079977346216821</v>
      </c>
      <c r="E1245">
        <f t="shared" si="297"/>
        <v>0.11079977346216821</v>
      </c>
      <c r="F1245">
        <f t="shared" si="297"/>
        <v>0.11079977346216821</v>
      </c>
      <c r="G1245">
        <f t="shared" si="297"/>
        <v>0.11079977346216821</v>
      </c>
      <c r="H1245">
        <f t="shared" si="297"/>
        <v>0.11079977346216821</v>
      </c>
      <c r="I1245">
        <f t="shared" si="297"/>
        <v>0.11079977346216821</v>
      </c>
      <c r="J1245">
        <f t="shared" si="297"/>
        <v>0.11079977346216821</v>
      </c>
      <c r="K1245">
        <f t="shared" si="297"/>
        <v>0.11079977346216821</v>
      </c>
      <c r="L1245">
        <f t="shared" si="297"/>
        <v>0.11079977346216821</v>
      </c>
      <c r="M1245">
        <f t="shared" si="282"/>
        <v>0.11079977346216821</v>
      </c>
      <c r="N1245">
        <f t="shared" si="283"/>
        <v>0.10392711788617867</v>
      </c>
      <c r="O1245">
        <f t="shared" si="284"/>
        <v>0.10681911203090974</v>
      </c>
      <c r="P1245">
        <f t="shared" si="285"/>
        <v>0.10971110617564081</v>
      </c>
      <c r="Q1245">
        <f t="shared" si="286"/>
        <v>0.11260310032037187</v>
      </c>
      <c r="R1245">
        <f t="shared" si="287"/>
        <v>0.10549679382410589</v>
      </c>
      <c r="S1245">
        <f t="shared" si="288"/>
        <v>0.10501719363094851</v>
      </c>
      <c r="T1245">
        <f t="shared" si="289"/>
        <v>0.10189545589336514</v>
      </c>
      <c r="U1245">
        <f t="shared" si="290"/>
        <v>0.10879759399450641</v>
      </c>
      <c r="V1245">
        <f t="shared" si="291"/>
        <v>0.10360235320128636</v>
      </c>
      <c r="W1245">
        <f t="shared" si="292"/>
        <v>0.1029175726285355</v>
      </c>
      <c r="X1245">
        <f t="shared" si="293"/>
        <v>0.10484139467417007</v>
      </c>
      <c r="Y1245">
        <f t="shared" si="294"/>
        <v>0.10567546181300083</v>
      </c>
      <c r="Z1245">
        <f t="shared" si="295"/>
        <v>0.1046744100833446</v>
      </c>
      <c r="AA1245">
        <f t="shared" si="296"/>
        <v>0.11192348409347148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</row>
    <row r="1246" spans="1:59" ht="12" customHeight="1" x14ac:dyDescent="0.25">
      <c r="A1246" t="s">
        <v>270</v>
      </c>
      <c r="B1246" t="s">
        <v>255</v>
      </c>
      <c r="C1246" t="s">
        <v>67</v>
      </c>
      <c r="D1246">
        <f t="shared" si="297"/>
        <v>0.11079977346216821</v>
      </c>
      <c r="E1246">
        <f t="shared" si="297"/>
        <v>0.11079977346216821</v>
      </c>
      <c r="F1246">
        <f t="shared" si="297"/>
        <v>0.11079977346216821</v>
      </c>
      <c r="G1246">
        <f t="shared" si="297"/>
        <v>0.11079977346216821</v>
      </c>
      <c r="H1246">
        <f t="shared" si="297"/>
        <v>0.11079977346216821</v>
      </c>
      <c r="I1246">
        <f t="shared" si="297"/>
        <v>0.11079977346216821</v>
      </c>
      <c r="J1246">
        <f t="shared" si="297"/>
        <v>0.11079977346216821</v>
      </c>
      <c r="K1246">
        <f t="shared" si="297"/>
        <v>0.11079977346216821</v>
      </c>
      <c r="L1246">
        <f t="shared" si="297"/>
        <v>0.11079977346216821</v>
      </c>
      <c r="M1246">
        <f t="shared" si="282"/>
        <v>0.11079977346216821</v>
      </c>
      <c r="N1246">
        <f t="shared" si="283"/>
        <v>0.10392711788617867</v>
      </c>
      <c r="O1246">
        <f t="shared" si="284"/>
        <v>0.10681911203090974</v>
      </c>
      <c r="P1246">
        <f t="shared" si="285"/>
        <v>0.10971110617564081</v>
      </c>
      <c r="Q1246">
        <f t="shared" si="286"/>
        <v>0.11260310032037187</v>
      </c>
      <c r="R1246">
        <f t="shared" si="287"/>
        <v>0.10549679382410589</v>
      </c>
      <c r="S1246">
        <f t="shared" si="288"/>
        <v>0.10501719363094851</v>
      </c>
      <c r="T1246">
        <f t="shared" si="289"/>
        <v>0.10189545589336514</v>
      </c>
      <c r="U1246">
        <f t="shared" si="290"/>
        <v>0.10879759399450641</v>
      </c>
      <c r="V1246">
        <f t="shared" si="291"/>
        <v>0.10360235320128636</v>
      </c>
      <c r="W1246">
        <f t="shared" si="292"/>
        <v>0.1029175726285355</v>
      </c>
      <c r="X1246">
        <f t="shared" si="293"/>
        <v>0.10484139467417007</v>
      </c>
      <c r="Y1246">
        <f t="shared" si="294"/>
        <v>0.10567546181300083</v>
      </c>
      <c r="Z1246">
        <f t="shared" si="295"/>
        <v>0.1046744100833446</v>
      </c>
      <c r="AA1246">
        <f t="shared" si="296"/>
        <v>0.11192348409347148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</row>
    <row r="1247" spans="1:59" ht="12" customHeight="1" x14ac:dyDescent="0.25">
      <c r="A1247" t="s">
        <v>271</v>
      </c>
      <c r="B1247" t="s">
        <v>257</v>
      </c>
      <c r="C1247" t="s">
        <v>67</v>
      </c>
      <c r="D1247">
        <f t="shared" si="297"/>
        <v>0.11079977346216821</v>
      </c>
      <c r="E1247">
        <f t="shared" si="297"/>
        <v>0.11079977346216821</v>
      </c>
      <c r="F1247">
        <f t="shared" si="297"/>
        <v>0.11079977346216821</v>
      </c>
      <c r="G1247">
        <f t="shared" si="297"/>
        <v>0.11079977346216821</v>
      </c>
      <c r="H1247">
        <f t="shared" si="297"/>
        <v>0.11079977346216821</v>
      </c>
      <c r="I1247">
        <f t="shared" si="297"/>
        <v>0.11079977346216821</v>
      </c>
      <c r="J1247">
        <f t="shared" si="297"/>
        <v>0.11079977346216821</v>
      </c>
      <c r="K1247">
        <f t="shared" si="297"/>
        <v>0.11079977346216821</v>
      </c>
      <c r="L1247">
        <f t="shared" si="297"/>
        <v>0.11079977346216821</v>
      </c>
      <c r="M1247">
        <f t="shared" si="282"/>
        <v>0.11079977346216821</v>
      </c>
      <c r="N1247">
        <f t="shared" si="283"/>
        <v>0.10392711788617867</v>
      </c>
      <c r="O1247">
        <f t="shared" si="284"/>
        <v>0.10681911203090974</v>
      </c>
      <c r="P1247">
        <f t="shared" si="285"/>
        <v>0.10971110617564081</v>
      </c>
      <c r="Q1247">
        <f t="shared" si="286"/>
        <v>0.11260310032037187</v>
      </c>
      <c r="R1247">
        <f t="shared" si="287"/>
        <v>0.10549679382410589</v>
      </c>
      <c r="S1247">
        <f t="shared" si="288"/>
        <v>0.10501719363094851</v>
      </c>
      <c r="T1247">
        <f t="shared" si="289"/>
        <v>0.10189545589336514</v>
      </c>
      <c r="U1247">
        <f t="shared" si="290"/>
        <v>0.10879759399450641</v>
      </c>
      <c r="V1247">
        <f t="shared" si="291"/>
        <v>0.10360235320128636</v>
      </c>
      <c r="W1247">
        <f t="shared" si="292"/>
        <v>0.1029175726285355</v>
      </c>
      <c r="X1247">
        <f t="shared" si="293"/>
        <v>0.10484139467417007</v>
      </c>
      <c r="Y1247">
        <f t="shared" si="294"/>
        <v>0.10567546181300083</v>
      </c>
      <c r="Z1247">
        <f t="shared" si="295"/>
        <v>0.1046744100833446</v>
      </c>
      <c r="AA1247">
        <f t="shared" si="296"/>
        <v>0.11192348409347148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</row>
    <row r="1248" spans="1:59" ht="12" customHeight="1" x14ac:dyDescent="0.25">
      <c r="A1248" t="s">
        <v>272</v>
      </c>
      <c r="B1248" t="s">
        <v>259</v>
      </c>
      <c r="C1248" t="s">
        <v>67</v>
      </c>
      <c r="D1248">
        <f t="shared" si="297"/>
        <v>0.11079977346216821</v>
      </c>
      <c r="E1248">
        <f t="shared" si="297"/>
        <v>0.11079977346216821</v>
      </c>
      <c r="F1248">
        <f t="shared" si="297"/>
        <v>0.11079977346216821</v>
      </c>
      <c r="G1248">
        <f t="shared" si="297"/>
        <v>0.11079977346216821</v>
      </c>
      <c r="H1248">
        <f t="shared" si="297"/>
        <v>0.11079977346216821</v>
      </c>
      <c r="I1248">
        <f t="shared" si="297"/>
        <v>0.11079977346216821</v>
      </c>
      <c r="J1248">
        <f t="shared" si="297"/>
        <v>0.11079977346216821</v>
      </c>
      <c r="K1248">
        <f t="shared" si="297"/>
        <v>0.11079977346216821</v>
      </c>
      <c r="L1248">
        <f t="shared" si="297"/>
        <v>0.11079977346216821</v>
      </c>
      <c r="M1248">
        <f t="shared" si="282"/>
        <v>0.11079977346216821</v>
      </c>
      <c r="N1248">
        <f t="shared" si="283"/>
        <v>0.10392711788617867</v>
      </c>
      <c r="O1248">
        <f t="shared" si="284"/>
        <v>0.10681911203090974</v>
      </c>
      <c r="P1248">
        <f t="shared" si="285"/>
        <v>0.10971110617564081</v>
      </c>
      <c r="Q1248">
        <f t="shared" si="286"/>
        <v>0.11260310032037187</v>
      </c>
      <c r="R1248">
        <f t="shared" si="287"/>
        <v>0.10549679382410589</v>
      </c>
      <c r="S1248">
        <f t="shared" si="288"/>
        <v>0.10501719363094851</v>
      </c>
      <c r="T1248">
        <f t="shared" si="289"/>
        <v>0.10189545589336514</v>
      </c>
      <c r="U1248">
        <f t="shared" si="290"/>
        <v>0.10879759399450641</v>
      </c>
      <c r="V1248">
        <f t="shared" si="291"/>
        <v>0.10360235320128636</v>
      </c>
      <c r="W1248">
        <f t="shared" si="292"/>
        <v>0.1029175726285355</v>
      </c>
      <c r="X1248">
        <f t="shared" si="293"/>
        <v>0.10484139467417007</v>
      </c>
      <c r="Y1248">
        <f t="shared" si="294"/>
        <v>0.10567546181300083</v>
      </c>
      <c r="Z1248">
        <f t="shared" si="295"/>
        <v>0.1046744100833446</v>
      </c>
      <c r="AA1248">
        <f t="shared" si="296"/>
        <v>0.11192348409347148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</row>
    <row r="1249" spans="1:59" ht="12" customHeight="1" x14ac:dyDescent="0.25">
      <c r="A1249" t="s">
        <v>273</v>
      </c>
      <c r="B1249" t="s">
        <v>235</v>
      </c>
      <c r="C1249" t="s">
        <v>68</v>
      </c>
      <c r="D1249">
        <f t="shared" si="297"/>
        <v>0.11966876036160704</v>
      </c>
      <c r="E1249">
        <f t="shared" si="297"/>
        <v>0.11966876036160704</v>
      </c>
      <c r="F1249">
        <f t="shared" si="297"/>
        <v>0.11966876036160704</v>
      </c>
      <c r="G1249">
        <f t="shared" si="297"/>
        <v>0.11966876036160704</v>
      </c>
      <c r="H1249">
        <f t="shared" si="297"/>
        <v>0.11966876036160704</v>
      </c>
      <c r="I1249">
        <f t="shared" si="297"/>
        <v>0.11966876036160704</v>
      </c>
      <c r="J1249">
        <f t="shared" si="297"/>
        <v>0.11966876036160704</v>
      </c>
      <c r="K1249">
        <f t="shared" si="297"/>
        <v>0.11966876036160704</v>
      </c>
      <c r="L1249">
        <f t="shared" si="297"/>
        <v>0.11966876036160704</v>
      </c>
      <c r="M1249">
        <v>0.11966876036160704</v>
      </c>
      <c r="N1249">
        <v>0.51828334723160696</v>
      </c>
      <c r="O1249">
        <v>0.41073114879537326</v>
      </c>
      <c r="P1249">
        <v>0.30317895035913955</v>
      </c>
      <c r="Q1249">
        <v>0.19562675192290577</v>
      </c>
      <c r="R1249">
        <v>1.6106217386793054</v>
      </c>
      <c r="S1249">
        <v>1.2749231082683927</v>
      </c>
      <c r="T1249">
        <v>1.1551748201622858</v>
      </c>
      <c r="U1249">
        <v>0.81536348425491512</v>
      </c>
      <c r="V1249">
        <v>0.52570153680711551</v>
      </c>
      <c r="W1249">
        <v>0.51318138877141262</v>
      </c>
      <c r="X1249">
        <v>0.53648697781045407</v>
      </c>
      <c r="Y1249">
        <v>0.5647183544087464</v>
      </c>
      <c r="Z1249">
        <v>0.59893501049099418</v>
      </c>
      <c r="AA1249">
        <v>0.76849865866690914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</row>
    <row r="1250" spans="1:59" ht="12" customHeight="1" x14ac:dyDescent="0.25">
      <c r="A1250" t="s">
        <v>274</v>
      </c>
      <c r="B1250" t="s">
        <v>237</v>
      </c>
      <c r="C1250" t="s">
        <v>68</v>
      </c>
      <c r="D1250">
        <f t="shared" si="297"/>
        <v>0.11966876036160704</v>
      </c>
      <c r="E1250">
        <f t="shared" si="297"/>
        <v>0.11966876036160704</v>
      </c>
      <c r="F1250">
        <f t="shared" si="297"/>
        <v>0.11966876036160704</v>
      </c>
      <c r="G1250">
        <f t="shared" si="297"/>
        <v>0.11966876036160704</v>
      </c>
      <c r="H1250">
        <f t="shared" si="297"/>
        <v>0.11966876036160704</v>
      </c>
      <c r="I1250">
        <f t="shared" si="297"/>
        <v>0.11966876036160704</v>
      </c>
      <c r="J1250">
        <f t="shared" si="297"/>
        <v>0.11966876036160704</v>
      </c>
      <c r="K1250">
        <f t="shared" si="297"/>
        <v>0.11966876036160704</v>
      </c>
      <c r="L1250">
        <f t="shared" si="297"/>
        <v>0.11966876036160704</v>
      </c>
      <c r="M1250">
        <f t="shared" ref="M1250:M1261" si="298">M1249</f>
        <v>0.11966876036160704</v>
      </c>
      <c r="N1250">
        <f t="shared" ref="N1250:N1261" si="299">N1249</f>
        <v>0.51828334723160696</v>
      </c>
      <c r="O1250">
        <f t="shared" ref="O1250:O1261" si="300">O1249</f>
        <v>0.41073114879537326</v>
      </c>
      <c r="P1250">
        <f t="shared" ref="P1250:P1261" si="301">P1249</f>
        <v>0.30317895035913955</v>
      </c>
      <c r="Q1250">
        <f t="shared" ref="Q1250:Q1261" si="302">Q1249</f>
        <v>0.19562675192290577</v>
      </c>
      <c r="R1250">
        <f t="shared" ref="R1250:R1261" si="303">R1249</f>
        <v>1.6106217386793054</v>
      </c>
      <c r="S1250">
        <f t="shared" ref="S1250:S1261" si="304">S1249</f>
        <v>1.2749231082683927</v>
      </c>
      <c r="T1250">
        <f t="shared" ref="T1250:T1261" si="305">T1249</f>
        <v>1.1551748201622858</v>
      </c>
      <c r="U1250">
        <f t="shared" ref="U1250:U1261" si="306">U1249</f>
        <v>0.81536348425491512</v>
      </c>
      <c r="V1250">
        <f t="shared" ref="V1250:V1261" si="307">V1249</f>
        <v>0.52570153680711551</v>
      </c>
      <c r="W1250">
        <f t="shared" ref="W1250:W1261" si="308">W1249</f>
        <v>0.51318138877141262</v>
      </c>
      <c r="X1250">
        <f t="shared" ref="X1250:X1261" si="309">X1249</f>
        <v>0.53648697781045407</v>
      </c>
      <c r="Y1250">
        <f t="shared" ref="Y1250:Y1261" si="310">Y1249</f>
        <v>0.5647183544087464</v>
      </c>
      <c r="Z1250">
        <f t="shared" ref="Z1250:Z1261" si="311">Z1249</f>
        <v>0.59893501049099418</v>
      </c>
      <c r="AA1250">
        <f t="shared" ref="AA1250:AA1261" si="312">AA1249</f>
        <v>0.76849865866690914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</row>
    <row r="1251" spans="1:59" ht="12" customHeight="1" x14ac:dyDescent="0.25">
      <c r="A1251" t="s">
        <v>275</v>
      </c>
      <c r="B1251" t="s">
        <v>239</v>
      </c>
      <c r="C1251" t="s">
        <v>68</v>
      </c>
      <c r="D1251">
        <f t="shared" si="297"/>
        <v>0.11966876036160704</v>
      </c>
      <c r="E1251">
        <f t="shared" si="297"/>
        <v>0.11966876036160704</v>
      </c>
      <c r="F1251">
        <f t="shared" si="297"/>
        <v>0.11966876036160704</v>
      </c>
      <c r="G1251">
        <f t="shared" si="297"/>
        <v>0.11966876036160704</v>
      </c>
      <c r="H1251">
        <f t="shared" si="297"/>
        <v>0.11966876036160704</v>
      </c>
      <c r="I1251">
        <f t="shared" si="297"/>
        <v>0.11966876036160704</v>
      </c>
      <c r="J1251">
        <f t="shared" si="297"/>
        <v>0.11966876036160704</v>
      </c>
      <c r="K1251">
        <f t="shared" si="297"/>
        <v>0.11966876036160704</v>
      </c>
      <c r="L1251">
        <f t="shared" si="297"/>
        <v>0.11966876036160704</v>
      </c>
      <c r="M1251">
        <f t="shared" si="298"/>
        <v>0.11966876036160704</v>
      </c>
      <c r="N1251">
        <f t="shared" si="299"/>
        <v>0.51828334723160696</v>
      </c>
      <c r="O1251">
        <f t="shared" si="300"/>
        <v>0.41073114879537326</v>
      </c>
      <c r="P1251">
        <f t="shared" si="301"/>
        <v>0.30317895035913955</v>
      </c>
      <c r="Q1251">
        <f t="shared" si="302"/>
        <v>0.19562675192290577</v>
      </c>
      <c r="R1251">
        <f t="shared" si="303"/>
        <v>1.6106217386793054</v>
      </c>
      <c r="S1251">
        <f t="shared" si="304"/>
        <v>1.2749231082683927</v>
      </c>
      <c r="T1251">
        <f t="shared" si="305"/>
        <v>1.1551748201622858</v>
      </c>
      <c r="U1251">
        <f t="shared" si="306"/>
        <v>0.81536348425491512</v>
      </c>
      <c r="V1251">
        <f t="shared" si="307"/>
        <v>0.52570153680711551</v>
      </c>
      <c r="W1251">
        <f t="shared" si="308"/>
        <v>0.51318138877141262</v>
      </c>
      <c r="X1251">
        <f t="shared" si="309"/>
        <v>0.53648697781045407</v>
      </c>
      <c r="Y1251">
        <f t="shared" si="310"/>
        <v>0.5647183544087464</v>
      </c>
      <c r="Z1251">
        <f t="shared" si="311"/>
        <v>0.59893501049099418</v>
      </c>
      <c r="AA1251">
        <f t="shared" si="312"/>
        <v>0.76849865866690914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</row>
    <row r="1252" spans="1:59" ht="12" customHeight="1" x14ac:dyDescent="0.25">
      <c r="A1252" t="s">
        <v>276</v>
      </c>
      <c r="B1252" t="s">
        <v>241</v>
      </c>
      <c r="C1252" t="s">
        <v>68</v>
      </c>
      <c r="D1252">
        <f t="shared" si="297"/>
        <v>0.11966876036160704</v>
      </c>
      <c r="E1252">
        <f t="shared" si="297"/>
        <v>0.11966876036160704</v>
      </c>
      <c r="F1252">
        <f t="shared" si="297"/>
        <v>0.11966876036160704</v>
      </c>
      <c r="G1252">
        <f t="shared" si="297"/>
        <v>0.11966876036160704</v>
      </c>
      <c r="H1252">
        <f t="shared" si="297"/>
        <v>0.11966876036160704</v>
      </c>
      <c r="I1252">
        <f t="shared" si="297"/>
        <v>0.11966876036160704</v>
      </c>
      <c r="J1252">
        <f t="shared" si="297"/>
        <v>0.11966876036160704</v>
      </c>
      <c r="K1252">
        <f t="shared" si="297"/>
        <v>0.11966876036160704</v>
      </c>
      <c r="L1252">
        <f t="shared" si="297"/>
        <v>0.11966876036160704</v>
      </c>
      <c r="M1252">
        <f t="shared" si="298"/>
        <v>0.11966876036160704</v>
      </c>
      <c r="N1252">
        <f t="shared" si="299"/>
        <v>0.51828334723160696</v>
      </c>
      <c r="O1252">
        <f t="shared" si="300"/>
        <v>0.41073114879537326</v>
      </c>
      <c r="P1252">
        <f t="shared" si="301"/>
        <v>0.30317895035913955</v>
      </c>
      <c r="Q1252">
        <f t="shared" si="302"/>
        <v>0.19562675192290577</v>
      </c>
      <c r="R1252">
        <f t="shared" si="303"/>
        <v>1.6106217386793054</v>
      </c>
      <c r="S1252">
        <f t="shared" si="304"/>
        <v>1.2749231082683927</v>
      </c>
      <c r="T1252">
        <f t="shared" si="305"/>
        <v>1.1551748201622858</v>
      </c>
      <c r="U1252">
        <f t="shared" si="306"/>
        <v>0.81536348425491512</v>
      </c>
      <c r="V1252">
        <f t="shared" si="307"/>
        <v>0.52570153680711551</v>
      </c>
      <c r="W1252">
        <f t="shared" si="308"/>
        <v>0.51318138877141262</v>
      </c>
      <c r="X1252">
        <f t="shared" si="309"/>
        <v>0.53648697781045407</v>
      </c>
      <c r="Y1252">
        <f t="shared" si="310"/>
        <v>0.5647183544087464</v>
      </c>
      <c r="Z1252">
        <f t="shared" si="311"/>
        <v>0.59893501049099418</v>
      </c>
      <c r="AA1252">
        <f t="shared" si="312"/>
        <v>0.76849865866690914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</row>
    <row r="1253" spans="1:59" ht="12" customHeight="1" x14ac:dyDescent="0.25">
      <c r="A1253" t="s">
        <v>277</v>
      </c>
      <c r="B1253" t="s">
        <v>243</v>
      </c>
      <c r="C1253" t="s">
        <v>68</v>
      </c>
      <c r="D1253">
        <f t="shared" ref="D1253:L1261" si="313">$M1253</f>
        <v>0.11966876036160704</v>
      </c>
      <c r="E1253">
        <f t="shared" si="313"/>
        <v>0.11966876036160704</v>
      </c>
      <c r="F1253">
        <f t="shared" si="313"/>
        <v>0.11966876036160704</v>
      </c>
      <c r="G1253">
        <f t="shared" si="313"/>
        <v>0.11966876036160704</v>
      </c>
      <c r="H1253">
        <f t="shared" si="313"/>
        <v>0.11966876036160704</v>
      </c>
      <c r="I1253">
        <f t="shared" si="313"/>
        <v>0.11966876036160704</v>
      </c>
      <c r="J1253">
        <f t="shared" si="313"/>
        <v>0.11966876036160704</v>
      </c>
      <c r="K1253">
        <f t="shared" si="313"/>
        <v>0.11966876036160704</v>
      </c>
      <c r="L1253">
        <f t="shared" si="313"/>
        <v>0.11966876036160704</v>
      </c>
      <c r="M1253">
        <f t="shared" si="298"/>
        <v>0.11966876036160704</v>
      </c>
      <c r="N1253">
        <f t="shared" si="299"/>
        <v>0.51828334723160696</v>
      </c>
      <c r="O1253">
        <f t="shared" si="300"/>
        <v>0.41073114879537326</v>
      </c>
      <c r="P1253">
        <f t="shared" si="301"/>
        <v>0.30317895035913955</v>
      </c>
      <c r="Q1253">
        <f t="shared" si="302"/>
        <v>0.19562675192290577</v>
      </c>
      <c r="R1253">
        <f t="shared" si="303"/>
        <v>1.6106217386793054</v>
      </c>
      <c r="S1253">
        <f t="shared" si="304"/>
        <v>1.2749231082683927</v>
      </c>
      <c r="T1253">
        <f t="shared" si="305"/>
        <v>1.1551748201622858</v>
      </c>
      <c r="U1253">
        <f t="shared" si="306"/>
        <v>0.81536348425491512</v>
      </c>
      <c r="V1253">
        <f t="shared" si="307"/>
        <v>0.52570153680711551</v>
      </c>
      <c r="W1253">
        <f t="shared" si="308"/>
        <v>0.51318138877141262</v>
      </c>
      <c r="X1253">
        <f t="shared" si="309"/>
        <v>0.53648697781045407</v>
      </c>
      <c r="Y1253">
        <f t="shared" si="310"/>
        <v>0.5647183544087464</v>
      </c>
      <c r="Z1253">
        <f t="shared" si="311"/>
        <v>0.59893501049099418</v>
      </c>
      <c r="AA1253">
        <f t="shared" si="312"/>
        <v>0.76849865866690914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</row>
    <row r="1254" spans="1:59" ht="12" customHeight="1" x14ac:dyDescent="0.25">
      <c r="A1254" t="s">
        <v>278</v>
      </c>
      <c r="B1254" t="s">
        <v>245</v>
      </c>
      <c r="C1254" t="s">
        <v>68</v>
      </c>
      <c r="D1254">
        <f t="shared" si="313"/>
        <v>0.11966876036160704</v>
      </c>
      <c r="E1254">
        <f t="shared" si="313"/>
        <v>0.11966876036160704</v>
      </c>
      <c r="F1254">
        <f t="shared" si="313"/>
        <v>0.11966876036160704</v>
      </c>
      <c r="G1254">
        <f t="shared" si="313"/>
        <v>0.11966876036160704</v>
      </c>
      <c r="H1254">
        <f t="shared" si="313"/>
        <v>0.11966876036160704</v>
      </c>
      <c r="I1254">
        <f t="shared" si="313"/>
        <v>0.11966876036160704</v>
      </c>
      <c r="J1254">
        <f t="shared" si="313"/>
        <v>0.11966876036160704</v>
      </c>
      <c r="K1254">
        <f t="shared" si="313"/>
        <v>0.11966876036160704</v>
      </c>
      <c r="L1254">
        <f t="shared" si="313"/>
        <v>0.11966876036160704</v>
      </c>
      <c r="M1254">
        <f t="shared" si="298"/>
        <v>0.11966876036160704</v>
      </c>
      <c r="N1254">
        <f t="shared" si="299"/>
        <v>0.51828334723160696</v>
      </c>
      <c r="O1254">
        <f t="shared" si="300"/>
        <v>0.41073114879537326</v>
      </c>
      <c r="P1254">
        <f t="shared" si="301"/>
        <v>0.30317895035913955</v>
      </c>
      <c r="Q1254">
        <f t="shared" si="302"/>
        <v>0.19562675192290577</v>
      </c>
      <c r="R1254">
        <f t="shared" si="303"/>
        <v>1.6106217386793054</v>
      </c>
      <c r="S1254">
        <f t="shared" si="304"/>
        <v>1.2749231082683927</v>
      </c>
      <c r="T1254">
        <f t="shared" si="305"/>
        <v>1.1551748201622858</v>
      </c>
      <c r="U1254">
        <f t="shared" si="306"/>
        <v>0.81536348425491512</v>
      </c>
      <c r="V1254">
        <f t="shared" si="307"/>
        <v>0.52570153680711551</v>
      </c>
      <c r="W1254">
        <f t="shared" si="308"/>
        <v>0.51318138877141262</v>
      </c>
      <c r="X1254">
        <f t="shared" si="309"/>
        <v>0.53648697781045407</v>
      </c>
      <c r="Y1254">
        <f t="shared" si="310"/>
        <v>0.5647183544087464</v>
      </c>
      <c r="Z1254">
        <f t="shared" si="311"/>
        <v>0.59893501049099418</v>
      </c>
      <c r="AA1254">
        <f t="shared" si="312"/>
        <v>0.76849865866690914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</row>
    <row r="1255" spans="1:59" ht="12" customHeight="1" x14ac:dyDescent="0.25">
      <c r="A1255" t="s">
        <v>279</v>
      </c>
      <c r="B1255" t="s">
        <v>247</v>
      </c>
      <c r="C1255" t="s">
        <v>68</v>
      </c>
      <c r="D1255">
        <f t="shared" si="313"/>
        <v>0.11966876036160704</v>
      </c>
      <c r="E1255">
        <f t="shared" si="313"/>
        <v>0.11966876036160704</v>
      </c>
      <c r="F1255">
        <f t="shared" si="313"/>
        <v>0.11966876036160704</v>
      </c>
      <c r="G1255">
        <f t="shared" si="313"/>
        <v>0.11966876036160704</v>
      </c>
      <c r="H1255">
        <f t="shared" si="313"/>
        <v>0.11966876036160704</v>
      </c>
      <c r="I1255">
        <f t="shared" si="313"/>
        <v>0.11966876036160704</v>
      </c>
      <c r="J1255">
        <f t="shared" si="313"/>
        <v>0.11966876036160704</v>
      </c>
      <c r="K1255">
        <f t="shared" si="313"/>
        <v>0.11966876036160704</v>
      </c>
      <c r="L1255">
        <f t="shared" si="313"/>
        <v>0.11966876036160704</v>
      </c>
      <c r="M1255">
        <f t="shared" si="298"/>
        <v>0.11966876036160704</v>
      </c>
      <c r="N1255">
        <f t="shared" si="299"/>
        <v>0.51828334723160696</v>
      </c>
      <c r="O1255">
        <f t="shared" si="300"/>
        <v>0.41073114879537326</v>
      </c>
      <c r="P1255">
        <f t="shared" si="301"/>
        <v>0.30317895035913955</v>
      </c>
      <c r="Q1255">
        <f t="shared" si="302"/>
        <v>0.19562675192290577</v>
      </c>
      <c r="R1255">
        <f t="shared" si="303"/>
        <v>1.6106217386793054</v>
      </c>
      <c r="S1255">
        <f t="shared" si="304"/>
        <v>1.2749231082683927</v>
      </c>
      <c r="T1255">
        <f t="shared" si="305"/>
        <v>1.1551748201622858</v>
      </c>
      <c r="U1255">
        <f t="shared" si="306"/>
        <v>0.81536348425491512</v>
      </c>
      <c r="V1255">
        <f t="shared" si="307"/>
        <v>0.52570153680711551</v>
      </c>
      <c r="W1255">
        <f t="shared" si="308"/>
        <v>0.51318138877141262</v>
      </c>
      <c r="X1255">
        <f t="shared" si="309"/>
        <v>0.53648697781045407</v>
      </c>
      <c r="Y1255">
        <f t="shared" si="310"/>
        <v>0.5647183544087464</v>
      </c>
      <c r="Z1255">
        <f t="shared" si="311"/>
        <v>0.59893501049099418</v>
      </c>
      <c r="AA1255">
        <f t="shared" si="312"/>
        <v>0.76849865866690914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</row>
    <row r="1256" spans="1:59" ht="12" customHeight="1" x14ac:dyDescent="0.25">
      <c r="A1256" t="s">
        <v>280</v>
      </c>
      <c r="B1256" t="s">
        <v>249</v>
      </c>
      <c r="C1256" t="s">
        <v>68</v>
      </c>
      <c r="D1256">
        <f t="shared" si="313"/>
        <v>0.11966876036160704</v>
      </c>
      <c r="E1256">
        <f t="shared" si="313"/>
        <v>0.11966876036160704</v>
      </c>
      <c r="F1256">
        <f t="shared" si="313"/>
        <v>0.11966876036160704</v>
      </c>
      <c r="G1256">
        <f t="shared" si="313"/>
        <v>0.11966876036160704</v>
      </c>
      <c r="H1256">
        <f t="shared" si="313"/>
        <v>0.11966876036160704</v>
      </c>
      <c r="I1256">
        <f t="shared" si="313"/>
        <v>0.11966876036160704</v>
      </c>
      <c r="J1256">
        <f t="shared" si="313"/>
        <v>0.11966876036160704</v>
      </c>
      <c r="K1256">
        <f t="shared" si="313"/>
        <v>0.11966876036160704</v>
      </c>
      <c r="L1256">
        <f t="shared" si="313"/>
        <v>0.11966876036160704</v>
      </c>
      <c r="M1256">
        <f t="shared" si="298"/>
        <v>0.11966876036160704</v>
      </c>
      <c r="N1256">
        <f t="shared" si="299"/>
        <v>0.51828334723160696</v>
      </c>
      <c r="O1256">
        <f t="shared" si="300"/>
        <v>0.41073114879537326</v>
      </c>
      <c r="P1256">
        <f t="shared" si="301"/>
        <v>0.30317895035913955</v>
      </c>
      <c r="Q1256">
        <f t="shared" si="302"/>
        <v>0.19562675192290577</v>
      </c>
      <c r="R1256">
        <f t="shared" si="303"/>
        <v>1.6106217386793054</v>
      </c>
      <c r="S1256">
        <f t="shared" si="304"/>
        <v>1.2749231082683927</v>
      </c>
      <c r="T1256">
        <f t="shared" si="305"/>
        <v>1.1551748201622858</v>
      </c>
      <c r="U1256">
        <f t="shared" si="306"/>
        <v>0.81536348425491512</v>
      </c>
      <c r="V1256">
        <f t="shared" si="307"/>
        <v>0.52570153680711551</v>
      </c>
      <c r="W1256">
        <f t="shared" si="308"/>
        <v>0.51318138877141262</v>
      </c>
      <c r="X1256">
        <f t="shared" si="309"/>
        <v>0.53648697781045407</v>
      </c>
      <c r="Y1256">
        <f t="shared" si="310"/>
        <v>0.5647183544087464</v>
      </c>
      <c r="Z1256">
        <f t="shared" si="311"/>
        <v>0.59893501049099418</v>
      </c>
      <c r="AA1256">
        <f t="shared" si="312"/>
        <v>0.76849865866690914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</row>
    <row r="1257" spans="1:59" ht="12" customHeight="1" x14ac:dyDescent="0.25">
      <c r="A1257" t="s">
        <v>281</v>
      </c>
      <c r="B1257" t="s">
        <v>251</v>
      </c>
      <c r="C1257" t="s">
        <v>68</v>
      </c>
      <c r="D1257">
        <f t="shared" si="313"/>
        <v>0.11966876036160704</v>
      </c>
      <c r="E1257">
        <f t="shared" si="313"/>
        <v>0.11966876036160704</v>
      </c>
      <c r="F1257">
        <f t="shared" si="313"/>
        <v>0.11966876036160704</v>
      </c>
      <c r="G1257">
        <f t="shared" si="313"/>
        <v>0.11966876036160704</v>
      </c>
      <c r="H1257">
        <f t="shared" si="313"/>
        <v>0.11966876036160704</v>
      </c>
      <c r="I1257">
        <f t="shared" si="313"/>
        <v>0.11966876036160704</v>
      </c>
      <c r="J1257">
        <f t="shared" si="313"/>
        <v>0.11966876036160704</v>
      </c>
      <c r="K1257">
        <f t="shared" si="313"/>
        <v>0.11966876036160704</v>
      </c>
      <c r="L1257">
        <f t="shared" si="313"/>
        <v>0.11966876036160704</v>
      </c>
      <c r="M1257">
        <f t="shared" si="298"/>
        <v>0.11966876036160704</v>
      </c>
      <c r="N1257">
        <f t="shared" si="299"/>
        <v>0.51828334723160696</v>
      </c>
      <c r="O1257">
        <f t="shared" si="300"/>
        <v>0.41073114879537326</v>
      </c>
      <c r="P1257">
        <f t="shared" si="301"/>
        <v>0.30317895035913955</v>
      </c>
      <c r="Q1257">
        <f t="shared" si="302"/>
        <v>0.19562675192290577</v>
      </c>
      <c r="R1257">
        <f t="shared" si="303"/>
        <v>1.6106217386793054</v>
      </c>
      <c r="S1257">
        <f t="shared" si="304"/>
        <v>1.2749231082683927</v>
      </c>
      <c r="T1257">
        <f t="shared" si="305"/>
        <v>1.1551748201622858</v>
      </c>
      <c r="U1257">
        <f t="shared" si="306"/>
        <v>0.81536348425491512</v>
      </c>
      <c r="V1257">
        <f t="shared" si="307"/>
        <v>0.52570153680711551</v>
      </c>
      <c r="W1257">
        <f t="shared" si="308"/>
        <v>0.51318138877141262</v>
      </c>
      <c r="X1257">
        <f t="shared" si="309"/>
        <v>0.53648697781045407</v>
      </c>
      <c r="Y1257">
        <f t="shared" si="310"/>
        <v>0.5647183544087464</v>
      </c>
      <c r="Z1257">
        <f t="shared" si="311"/>
        <v>0.59893501049099418</v>
      </c>
      <c r="AA1257">
        <f t="shared" si="312"/>
        <v>0.76849865866690914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</row>
    <row r="1258" spans="1:59" ht="12" customHeight="1" x14ac:dyDescent="0.25">
      <c r="A1258" t="s">
        <v>282</v>
      </c>
      <c r="B1258" t="s">
        <v>253</v>
      </c>
      <c r="C1258" t="s">
        <v>68</v>
      </c>
      <c r="D1258">
        <f t="shared" si="313"/>
        <v>0.11966876036160704</v>
      </c>
      <c r="E1258">
        <f t="shared" si="313"/>
        <v>0.11966876036160704</v>
      </c>
      <c r="F1258">
        <f t="shared" si="313"/>
        <v>0.11966876036160704</v>
      </c>
      <c r="G1258">
        <f t="shared" si="313"/>
        <v>0.11966876036160704</v>
      </c>
      <c r="H1258">
        <f t="shared" si="313"/>
        <v>0.11966876036160704</v>
      </c>
      <c r="I1258">
        <f t="shared" si="313"/>
        <v>0.11966876036160704</v>
      </c>
      <c r="J1258">
        <f t="shared" si="313"/>
        <v>0.11966876036160704</v>
      </c>
      <c r="K1258">
        <f t="shared" si="313"/>
        <v>0.11966876036160704</v>
      </c>
      <c r="L1258">
        <f t="shared" si="313"/>
        <v>0.11966876036160704</v>
      </c>
      <c r="M1258">
        <f t="shared" si="298"/>
        <v>0.11966876036160704</v>
      </c>
      <c r="N1258">
        <f t="shared" si="299"/>
        <v>0.51828334723160696</v>
      </c>
      <c r="O1258">
        <f t="shared" si="300"/>
        <v>0.41073114879537326</v>
      </c>
      <c r="P1258">
        <f t="shared" si="301"/>
        <v>0.30317895035913955</v>
      </c>
      <c r="Q1258">
        <f t="shared" si="302"/>
        <v>0.19562675192290577</v>
      </c>
      <c r="R1258">
        <f t="shared" si="303"/>
        <v>1.6106217386793054</v>
      </c>
      <c r="S1258">
        <f t="shared" si="304"/>
        <v>1.2749231082683927</v>
      </c>
      <c r="T1258">
        <f t="shared" si="305"/>
        <v>1.1551748201622858</v>
      </c>
      <c r="U1258">
        <f t="shared" si="306"/>
        <v>0.81536348425491512</v>
      </c>
      <c r="V1258">
        <f t="shared" si="307"/>
        <v>0.52570153680711551</v>
      </c>
      <c r="W1258">
        <f t="shared" si="308"/>
        <v>0.51318138877141262</v>
      </c>
      <c r="X1258">
        <f t="shared" si="309"/>
        <v>0.53648697781045407</v>
      </c>
      <c r="Y1258">
        <f t="shared" si="310"/>
        <v>0.5647183544087464</v>
      </c>
      <c r="Z1258">
        <f t="shared" si="311"/>
        <v>0.59893501049099418</v>
      </c>
      <c r="AA1258">
        <f t="shared" si="312"/>
        <v>0.76849865866690914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</row>
    <row r="1259" spans="1:59" ht="12" customHeight="1" x14ac:dyDescent="0.25">
      <c r="A1259" t="s">
        <v>283</v>
      </c>
      <c r="B1259" t="s">
        <v>255</v>
      </c>
      <c r="C1259" t="s">
        <v>68</v>
      </c>
      <c r="D1259">
        <f t="shared" si="313"/>
        <v>0.11966876036160704</v>
      </c>
      <c r="E1259">
        <f t="shared" si="313"/>
        <v>0.11966876036160704</v>
      </c>
      <c r="F1259">
        <f t="shared" si="313"/>
        <v>0.11966876036160704</v>
      </c>
      <c r="G1259">
        <f t="shared" si="313"/>
        <v>0.11966876036160704</v>
      </c>
      <c r="H1259">
        <f t="shared" si="313"/>
        <v>0.11966876036160704</v>
      </c>
      <c r="I1259">
        <f t="shared" si="313"/>
        <v>0.11966876036160704</v>
      </c>
      <c r="J1259">
        <f t="shared" si="313"/>
        <v>0.11966876036160704</v>
      </c>
      <c r="K1259">
        <f t="shared" si="313"/>
        <v>0.11966876036160704</v>
      </c>
      <c r="L1259">
        <f t="shared" si="313"/>
        <v>0.11966876036160704</v>
      </c>
      <c r="M1259">
        <f t="shared" si="298"/>
        <v>0.11966876036160704</v>
      </c>
      <c r="N1259">
        <f t="shared" si="299"/>
        <v>0.51828334723160696</v>
      </c>
      <c r="O1259">
        <f t="shared" si="300"/>
        <v>0.41073114879537326</v>
      </c>
      <c r="P1259">
        <f t="shared" si="301"/>
        <v>0.30317895035913955</v>
      </c>
      <c r="Q1259">
        <f t="shared" si="302"/>
        <v>0.19562675192290577</v>
      </c>
      <c r="R1259">
        <f t="shared" si="303"/>
        <v>1.6106217386793054</v>
      </c>
      <c r="S1259">
        <f t="shared" si="304"/>
        <v>1.2749231082683927</v>
      </c>
      <c r="T1259">
        <f t="shared" si="305"/>
        <v>1.1551748201622858</v>
      </c>
      <c r="U1259">
        <f t="shared" si="306"/>
        <v>0.81536348425491512</v>
      </c>
      <c r="V1259">
        <f t="shared" si="307"/>
        <v>0.52570153680711551</v>
      </c>
      <c r="W1259">
        <f t="shared" si="308"/>
        <v>0.51318138877141262</v>
      </c>
      <c r="X1259">
        <f t="shared" si="309"/>
        <v>0.53648697781045407</v>
      </c>
      <c r="Y1259">
        <f t="shared" si="310"/>
        <v>0.5647183544087464</v>
      </c>
      <c r="Z1259">
        <f t="shared" si="311"/>
        <v>0.59893501049099418</v>
      </c>
      <c r="AA1259">
        <f t="shared" si="312"/>
        <v>0.76849865866690914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</row>
    <row r="1260" spans="1:59" ht="12" customHeight="1" x14ac:dyDescent="0.25">
      <c r="A1260" t="s">
        <v>284</v>
      </c>
      <c r="B1260" t="s">
        <v>257</v>
      </c>
      <c r="C1260" t="s">
        <v>68</v>
      </c>
      <c r="D1260">
        <f t="shared" si="313"/>
        <v>0.11966876036160704</v>
      </c>
      <c r="E1260">
        <f t="shared" si="313"/>
        <v>0.11966876036160704</v>
      </c>
      <c r="F1260">
        <f t="shared" si="313"/>
        <v>0.11966876036160704</v>
      </c>
      <c r="G1260">
        <f t="shared" si="313"/>
        <v>0.11966876036160704</v>
      </c>
      <c r="H1260">
        <f t="shared" si="313"/>
        <v>0.11966876036160704</v>
      </c>
      <c r="I1260">
        <f t="shared" si="313"/>
        <v>0.11966876036160704</v>
      </c>
      <c r="J1260">
        <f t="shared" si="313"/>
        <v>0.11966876036160704</v>
      </c>
      <c r="K1260">
        <f t="shared" si="313"/>
        <v>0.11966876036160704</v>
      </c>
      <c r="L1260">
        <f t="shared" si="313"/>
        <v>0.11966876036160704</v>
      </c>
      <c r="M1260">
        <f t="shared" si="298"/>
        <v>0.11966876036160704</v>
      </c>
      <c r="N1260">
        <f t="shared" si="299"/>
        <v>0.51828334723160696</v>
      </c>
      <c r="O1260">
        <f t="shared" si="300"/>
        <v>0.41073114879537326</v>
      </c>
      <c r="P1260">
        <f t="shared" si="301"/>
        <v>0.30317895035913955</v>
      </c>
      <c r="Q1260">
        <f t="shared" si="302"/>
        <v>0.19562675192290577</v>
      </c>
      <c r="R1260">
        <f t="shared" si="303"/>
        <v>1.6106217386793054</v>
      </c>
      <c r="S1260">
        <f t="shared" si="304"/>
        <v>1.2749231082683927</v>
      </c>
      <c r="T1260">
        <f t="shared" si="305"/>
        <v>1.1551748201622858</v>
      </c>
      <c r="U1260">
        <f t="shared" si="306"/>
        <v>0.81536348425491512</v>
      </c>
      <c r="V1260">
        <f t="shared" si="307"/>
        <v>0.52570153680711551</v>
      </c>
      <c r="W1260">
        <f t="shared" si="308"/>
        <v>0.51318138877141262</v>
      </c>
      <c r="X1260">
        <f t="shared" si="309"/>
        <v>0.53648697781045407</v>
      </c>
      <c r="Y1260">
        <f t="shared" si="310"/>
        <v>0.5647183544087464</v>
      </c>
      <c r="Z1260">
        <f t="shared" si="311"/>
        <v>0.59893501049099418</v>
      </c>
      <c r="AA1260">
        <f t="shared" si="312"/>
        <v>0.76849865866690914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</row>
    <row r="1261" spans="1:59" ht="12" customHeight="1" x14ac:dyDescent="0.25">
      <c r="A1261" t="s">
        <v>285</v>
      </c>
      <c r="B1261" t="s">
        <v>259</v>
      </c>
      <c r="C1261" t="s">
        <v>68</v>
      </c>
      <c r="D1261">
        <f t="shared" si="313"/>
        <v>0.11966876036160704</v>
      </c>
      <c r="E1261">
        <f t="shared" si="313"/>
        <v>0.11966876036160704</v>
      </c>
      <c r="F1261">
        <f t="shared" si="313"/>
        <v>0.11966876036160704</v>
      </c>
      <c r="G1261">
        <f t="shared" si="313"/>
        <v>0.11966876036160704</v>
      </c>
      <c r="H1261">
        <f t="shared" si="313"/>
        <v>0.11966876036160704</v>
      </c>
      <c r="I1261">
        <f t="shared" si="313"/>
        <v>0.11966876036160704</v>
      </c>
      <c r="J1261">
        <f t="shared" si="313"/>
        <v>0.11966876036160704</v>
      </c>
      <c r="K1261">
        <f t="shared" si="313"/>
        <v>0.11966876036160704</v>
      </c>
      <c r="L1261">
        <f t="shared" si="313"/>
        <v>0.11966876036160704</v>
      </c>
      <c r="M1261">
        <f t="shared" si="298"/>
        <v>0.11966876036160704</v>
      </c>
      <c r="N1261">
        <f t="shared" si="299"/>
        <v>0.51828334723160696</v>
      </c>
      <c r="O1261">
        <f t="shared" si="300"/>
        <v>0.41073114879537326</v>
      </c>
      <c r="P1261">
        <f t="shared" si="301"/>
        <v>0.30317895035913955</v>
      </c>
      <c r="Q1261">
        <f t="shared" si="302"/>
        <v>0.19562675192290577</v>
      </c>
      <c r="R1261">
        <f t="shared" si="303"/>
        <v>1.6106217386793054</v>
      </c>
      <c r="S1261">
        <f t="shared" si="304"/>
        <v>1.2749231082683927</v>
      </c>
      <c r="T1261">
        <f t="shared" si="305"/>
        <v>1.1551748201622858</v>
      </c>
      <c r="U1261">
        <f t="shared" si="306"/>
        <v>0.81536348425491512</v>
      </c>
      <c r="V1261">
        <f t="shared" si="307"/>
        <v>0.52570153680711551</v>
      </c>
      <c r="W1261">
        <f t="shared" si="308"/>
        <v>0.51318138877141262</v>
      </c>
      <c r="X1261">
        <f t="shared" si="309"/>
        <v>0.53648697781045407</v>
      </c>
      <c r="Y1261">
        <f t="shared" si="310"/>
        <v>0.5647183544087464</v>
      </c>
      <c r="Z1261">
        <f t="shared" si="311"/>
        <v>0.59893501049099418</v>
      </c>
      <c r="AA1261">
        <f t="shared" si="312"/>
        <v>0.76849865866690914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</row>
    <row r="1262" spans="1:59" s="8" customFormat="1" ht="12" customHeight="1" x14ac:dyDescent="0.25">
      <c r="A1262" s="8" t="s">
        <v>288</v>
      </c>
    </row>
    <row r="1263" spans="1:59" s="8" customFormat="1" ht="12" customHeight="1" x14ac:dyDescent="0.25"/>
    <row r="1264" spans="1:59" s="8" customFormat="1" ht="12" customHeight="1" x14ac:dyDescent="0.25">
      <c r="A1264" s="8" t="s">
        <v>289</v>
      </c>
      <c r="B1264" s="8" t="s">
        <v>290</v>
      </c>
      <c r="C1264" s="8" t="s">
        <v>291</v>
      </c>
      <c r="D1264" s="8" t="s">
        <v>292</v>
      </c>
      <c r="E1264" s="8" t="s">
        <v>293</v>
      </c>
      <c r="F1264" s="8" t="s">
        <v>294</v>
      </c>
      <c r="G1264" s="8" t="s">
        <v>295</v>
      </c>
    </row>
    <row r="1265" spans="1:52" s="8" customFormat="1" ht="12" customHeight="1" x14ac:dyDescent="0.25">
      <c r="A1265" s="8" t="s">
        <v>296</v>
      </c>
      <c r="B1265" s="8">
        <v>-2.5999999999999999E-2</v>
      </c>
      <c r="C1265" s="8">
        <v>4.0000000000000001E-3</v>
      </c>
      <c r="D1265" s="8">
        <v>-2.5999999999999999E-2</v>
      </c>
      <c r="E1265" s="8">
        <v>-8.0000000000000002E-3</v>
      </c>
      <c r="F1265" s="8">
        <v>-5.0000000000000001E-3</v>
      </c>
      <c r="G1265" s="8">
        <v>-1.0999999999999999E-2</v>
      </c>
    </row>
    <row r="1266" spans="1:52" s="8" customFormat="1" ht="12" customHeight="1" x14ac:dyDescent="0.25">
      <c r="A1266" s="8" t="s">
        <v>297</v>
      </c>
      <c r="B1266" s="8">
        <v>-2.8000000000000001E-2</v>
      </c>
      <c r="C1266" s="8">
        <v>4.0000000000000001E-3</v>
      </c>
      <c r="D1266" s="8">
        <v>-2.8000000000000001E-2</v>
      </c>
      <c r="E1266" s="8">
        <v>-8.0000000000000002E-3</v>
      </c>
      <c r="F1266" s="8">
        <v>-6.0000000000000001E-3</v>
      </c>
      <c r="G1266" s="8">
        <v>-1.4999999999999999E-2</v>
      </c>
      <c r="H1266" s="8" t="s">
        <v>298</v>
      </c>
    </row>
    <row r="1267" spans="1:52" s="8" customFormat="1" ht="12" customHeight="1" x14ac:dyDescent="0.25">
      <c r="A1267" s="8" t="s">
        <v>299</v>
      </c>
      <c r="B1267" s="8">
        <v>-0.02</v>
      </c>
      <c r="C1267" s="8">
        <v>-2E-3</v>
      </c>
      <c r="D1267" s="8">
        <v>-1.9E-2</v>
      </c>
      <c r="E1267" s="8">
        <v>-0.01</v>
      </c>
      <c r="F1267" s="8">
        <v>-5.0000000000000001E-3</v>
      </c>
      <c r="G1267" s="8">
        <v>-0.01</v>
      </c>
      <c r="H1267" s="8" t="s">
        <v>300</v>
      </c>
    </row>
    <row r="1268" spans="1:52" s="8" customFormat="1" ht="12" customHeight="1" x14ac:dyDescent="0.25">
      <c r="A1268" s="8" t="s">
        <v>301</v>
      </c>
      <c r="B1268" s="8">
        <v>1960</v>
      </c>
      <c r="C1268" s="8">
        <v>1970</v>
      </c>
      <c r="D1268" s="8">
        <v>1980</v>
      </c>
      <c r="E1268" s="8">
        <v>1990</v>
      </c>
      <c r="F1268" s="8">
        <v>2000</v>
      </c>
      <c r="G1268" s="8">
        <v>2010</v>
      </c>
    </row>
    <row r="1269" spans="1:52" s="8" customFormat="1" ht="12" customHeight="1" x14ac:dyDescent="0.25"/>
    <row r="1270" spans="1:52" s="8" customFormat="1" ht="12" customHeight="1" x14ac:dyDescent="0.25">
      <c r="A1270" s="8" t="s">
        <v>302</v>
      </c>
      <c r="C1270" s="81">
        <f>-G1267*0.8</f>
        <v>8.0000000000000002E-3</v>
      </c>
      <c r="Q1270" s="82"/>
    </row>
    <row r="1271" spans="1:52" s="8" customFormat="1" ht="12" customHeight="1" x14ac:dyDescent="0.25">
      <c r="Q1271" s="82"/>
    </row>
    <row r="1272" spans="1:52" s="8" customFormat="1" ht="12" customHeight="1" x14ac:dyDescent="0.25">
      <c r="A1272" s="83" t="s">
        <v>303</v>
      </c>
    </row>
    <row r="1273" spans="1:52" s="8" customFormat="1" ht="12" customHeight="1" x14ac:dyDescent="0.25">
      <c r="A1273" s="84" t="s">
        <v>304</v>
      </c>
    </row>
    <row r="1274" spans="1:52" s="8" customFormat="1" ht="12" customHeight="1" x14ac:dyDescent="0.25">
      <c r="A1274" s="8" t="s">
        <v>305</v>
      </c>
      <c r="F1274" s="48">
        <f t="shared" ref="F1274:AY1274" si="314">ROUNDDOWN(F1275,-1)</f>
        <v>2010</v>
      </c>
      <c r="G1274" s="48">
        <f t="shared" si="314"/>
        <v>2010</v>
      </c>
      <c r="H1274" s="48">
        <f t="shared" si="314"/>
        <v>2010</v>
      </c>
      <c r="I1274" s="48">
        <f t="shared" si="314"/>
        <v>2010</v>
      </c>
      <c r="J1274" s="48">
        <f t="shared" si="314"/>
        <v>2010</v>
      </c>
      <c r="K1274" s="48">
        <f t="shared" si="314"/>
        <v>2010</v>
      </c>
      <c r="L1274" s="48">
        <f t="shared" si="314"/>
        <v>2010</v>
      </c>
      <c r="M1274" s="48">
        <f t="shared" si="314"/>
        <v>2010</v>
      </c>
      <c r="N1274" s="48">
        <f t="shared" si="314"/>
        <v>2010</v>
      </c>
      <c r="O1274" s="48">
        <f t="shared" si="314"/>
        <v>2000</v>
      </c>
      <c r="P1274" s="48">
        <f t="shared" si="314"/>
        <v>2000</v>
      </c>
      <c r="Q1274" s="48">
        <f t="shared" si="314"/>
        <v>2000</v>
      </c>
      <c r="R1274" s="48">
        <f t="shared" si="314"/>
        <v>2000</v>
      </c>
      <c r="S1274" s="48">
        <f t="shared" si="314"/>
        <v>2000</v>
      </c>
      <c r="T1274" s="48">
        <f t="shared" si="314"/>
        <v>2000</v>
      </c>
      <c r="U1274" s="48">
        <f t="shared" si="314"/>
        <v>2000</v>
      </c>
      <c r="V1274" s="48">
        <f t="shared" si="314"/>
        <v>2000</v>
      </c>
      <c r="W1274" s="48">
        <f t="shared" si="314"/>
        <v>2000</v>
      </c>
      <c r="X1274" s="48">
        <f t="shared" si="314"/>
        <v>2000</v>
      </c>
      <c r="Y1274" s="48">
        <f t="shared" si="314"/>
        <v>1990</v>
      </c>
      <c r="Z1274" s="48">
        <f t="shared" si="314"/>
        <v>1990</v>
      </c>
      <c r="AA1274" s="48">
        <f t="shared" si="314"/>
        <v>1990</v>
      </c>
      <c r="AB1274" s="48">
        <f t="shared" si="314"/>
        <v>1990</v>
      </c>
      <c r="AC1274" s="48">
        <f t="shared" si="314"/>
        <v>1990</v>
      </c>
      <c r="AD1274" s="48">
        <f t="shared" si="314"/>
        <v>1990</v>
      </c>
      <c r="AE1274" s="48">
        <f t="shared" si="314"/>
        <v>1990</v>
      </c>
      <c r="AF1274" s="48">
        <f t="shared" si="314"/>
        <v>1990</v>
      </c>
      <c r="AG1274" s="48">
        <f t="shared" si="314"/>
        <v>1990</v>
      </c>
      <c r="AH1274" s="48">
        <f t="shared" si="314"/>
        <v>1990</v>
      </c>
      <c r="AI1274" s="48">
        <f t="shared" si="314"/>
        <v>1980</v>
      </c>
      <c r="AJ1274" s="48">
        <f t="shared" si="314"/>
        <v>1980</v>
      </c>
      <c r="AK1274" s="48">
        <f t="shared" si="314"/>
        <v>1980</v>
      </c>
      <c r="AL1274" s="48">
        <f t="shared" si="314"/>
        <v>1980</v>
      </c>
      <c r="AM1274" s="48">
        <f t="shared" si="314"/>
        <v>1980</v>
      </c>
      <c r="AN1274" s="48">
        <f t="shared" si="314"/>
        <v>1980</v>
      </c>
      <c r="AO1274" s="48">
        <f t="shared" si="314"/>
        <v>1980</v>
      </c>
      <c r="AP1274" s="48">
        <f t="shared" si="314"/>
        <v>1980</v>
      </c>
      <c r="AQ1274" s="48">
        <f t="shared" si="314"/>
        <v>1980</v>
      </c>
      <c r="AR1274" s="48">
        <f t="shared" si="314"/>
        <v>1980</v>
      </c>
      <c r="AS1274" s="48">
        <f t="shared" si="314"/>
        <v>1970</v>
      </c>
      <c r="AT1274" s="48">
        <f t="shared" si="314"/>
        <v>1970</v>
      </c>
      <c r="AU1274" s="48">
        <f t="shared" si="314"/>
        <v>1970</v>
      </c>
      <c r="AV1274" s="48">
        <f t="shared" si="314"/>
        <v>1970</v>
      </c>
      <c r="AW1274" s="48">
        <f t="shared" si="314"/>
        <v>1970</v>
      </c>
      <c r="AX1274" s="48">
        <f t="shared" si="314"/>
        <v>1970</v>
      </c>
      <c r="AY1274" s="48">
        <f t="shared" si="314"/>
        <v>1970</v>
      </c>
    </row>
    <row r="1275" spans="1:52" s="8" customFormat="1" ht="12" customHeight="1" x14ac:dyDescent="0.25">
      <c r="A1275" s="8" t="s">
        <v>306</v>
      </c>
      <c r="D1275" s="8">
        <v>2020</v>
      </c>
      <c r="E1275" s="8">
        <v>2019</v>
      </c>
      <c r="F1275" s="8">
        <v>2018</v>
      </c>
      <c r="G1275" s="8">
        <v>2017</v>
      </c>
      <c r="H1275" s="8">
        <v>2016</v>
      </c>
      <c r="I1275" s="8">
        <v>2015</v>
      </c>
      <c r="J1275" s="8">
        <v>2014</v>
      </c>
      <c r="K1275" s="8">
        <v>2013</v>
      </c>
      <c r="L1275" s="8">
        <v>2012</v>
      </c>
      <c r="M1275" s="8">
        <v>2011</v>
      </c>
      <c r="N1275" s="8">
        <v>2010</v>
      </c>
      <c r="O1275" s="8">
        <v>2009</v>
      </c>
      <c r="P1275" s="8">
        <v>2008</v>
      </c>
      <c r="Q1275" s="8">
        <v>2007</v>
      </c>
      <c r="R1275" s="8">
        <v>2006</v>
      </c>
      <c r="S1275" s="8">
        <v>2005</v>
      </c>
      <c r="T1275" s="8">
        <v>2004</v>
      </c>
      <c r="U1275" s="8">
        <v>2003</v>
      </c>
      <c r="V1275" s="8">
        <v>2002</v>
      </c>
      <c r="W1275" s="8">
        <v>2001</v>
      </c>
      <c r="X1275" s="8">
        <v>2000</v>
      </c>
      <c r="Y1275" s="8">
        <v>1999</v>
      </c>
      <c r="Z1275" s="8">
        <v>1998</v>
      </c>
      <c r="AA1275" s="8">
        <v>1997</v>
      </c>
      <c r="AB1275" s="8">
        <v>1996</v>
      </c>
      <c r="AC1275" s="8">
        <v>1995</v>
      </c>
      <c r="AD1275" s="8">
        <v>1994</v>
      </c>
      <c r="AE1275" s="8">
        <v>1993</v>
      </c>
      <c r="AF1275" s="8">
        <v>1992</v>
      </c>
      <c r="AG1275" s="8">
        <v>1991</v>
      </c>
      <c r="AH1275" s="8">
        <v>1990</v>
      </c>
      <c r="AI1275" s="8">
        <v>1989</v>
      </c>
      <c r="AJ1275" s="8">
        <v>1988</v>
      </c>
      <c r="AK1275" s="8">
        <v>1987</v>
      </c>
      <c r="AL1275" s="8">
        <v>1986</v>
      </c>
      <c r="AM1275" s="8">
        <v>1985</v>
      </c>
      <c r="AN1275" s="8">
        <v>1984</v>
      </c>
      <c r="AO1275" s="8">
        <v>1983</v>
      </c>
      <c r="AP1275" s="8">
        <v>1982</v>
      </c>
      <c r="AQ1275" s="8">
        <v>1981</v>
      </c>
      <c r="AR1275" s="8">
        <v>1980</v>
      </c>
      <c r="AS1275" s="8">
        <v>1979</v>
      </c>
      <c r="AT1275" s="8">
        <v>1978</v>
      </c>
      <c r="AU1275" s="8">
        <v>1977</v>
      </c>
      <c r="AV1275" s="8">
        <v>1976</v>
      </c>
      <c r="AW1275" s="8">
        <v>1975</v>
      </c>
      <c r="AX1275" s="8">
        <v>1974</v>
      </c>
      <c r="AY1275" s="8">
        <v>1973</v>
      </c>
    </row>
    <row r="1276" spans="1:52" s="8" customFormat="1" ht="12" customHeight="1" x14ac:dyDescent="0.25">
      <c r="A1276" s="20" t="s">
        <v>307</v>
      </c>
      <c r="D1276" s="8">
        <v>1</v>
      </c>
      <c r="E1276" s="8">
        <v>2</v>
      </c>
      <c r="F1276" s="8">
        <v>3</v>
      </c>
      <c r="G1276" s="8">
        <v>4</v>
      </c>
      <c r="H1276" s="8">
        <v>5</v>
      </c>
      <c r="I1276" s="8">
        <v>6</v>
      </c>
      <c r="J1276" s="8">
        <v>7</v>
      </c>
      <c r="K1276" s="8">
        <v>8</v>
      </c>
      <c r="L1276" s="8">
        <v>9</v>
      </c>
      <c r="M1276" s="8">
        <v>10</v>
      </c>
      <c r="N1276" s="8">
        <v>11</v>
      </c>
      <c r="O1276" s="8">
        <v>12</v>
      </c>
      <c r="P1276" s="8">
        <v>13</v>
      </c>
      <c r="Q1276" s="8">
        <v>14</v>
      </c>
      <c r="R1276" s="8">
        <v>15</v>
      </c>
      <c r="S1276" s="8">
        <v>16</v>
      </c>
      <c r="T1276" s="8">
        <v>17</v>
      </c>
      <c r="U1276" s="8">
        <v>18</v>
      </c>
      <c r="V1276" s="8">
        <v>19</v>
      </c>
      <c r="W1276" s="8">
        <v>20</v>
      </c>
      <c r="X1276" s="8">
        <v>21</v>
      </c>
      <c r="Y1276" s="8">
        <v>22</v>
      </c>
      <c r="Z1276" s="8">
        <v>23</v>
      </c>
      <c r="AA1276" s="8">
        <v>24</v>
      </c>
      <c r="AB1276" s="8">
        <v>25</v>
      </c>
      <c r="AC1276" s="8">
        <v>26</v>
      </c>
      <c r="AD1276" s="8">
        <v>27</v>
      </c>
      <c r="AE1276" s="8">
        <v>28</v>
      </c>
      <c r="AF1276" s="8">
        <v>29</v>
      </c>
      <c r="AG1276" s="8">
        <v>30</v>
      </c>
      <c r="AH1276" s="8">
        <v>31</v>
      </c>
      <c r="AI1276" s="8">
        <v>32</v>
      </c>
      <c r="AJ1276" s="8">
        <v>33</v>
      </c>
      <c r="AK1276" s="8">
        <v>34</v>
      </c>
      <c r="AL1276" s="8">
        <v>35</v>
      </c>
      <c r="AM1276" s="8">
        <v>36</v>
      </c>
      <c r="AN1276" s="8">
        <v>37</v>
      </c>
      <c r="AO1276" s="8">
        <v>38</v>
      </c>
      <c r="AP1276" s="8">
        <v>39</v>
      </c>
      <c r="AQ1276" s="8">
        <v>40</v>
      </c>
      <c r="AR1276" s="8">
        <v>41</v>
      </c>
      <c r="AS1276" s="8">
        <v>42</v>
      </c>
      <c r="AT1276" s="8">
        <v>43</v>
      </c>
      <c r="AU1276" s="8">
        <v>44</v>
      </c>
      <c r="AV1276" s="8">
        <v>45</v>
      </c>
      <c r="AW1276" s="8">
        <v>46</v>
      </c>
      <c r="AX1276" s="8">
        <v>47</v>
      </c>
      <c r="AY1276" s="8">
        <v>48</v>
      </c>
    </row>
    <row r="1277" spans="1:52" s="8" customFormat="1" ht="12" customHeight="1" x14ac:dyDescent="0.25">
      <c r="A1277" s="8" t="s">
        <v>103</v>
      </c>
      <c r="B1277" s="8" t="str">
        <f t="shared" ref="B1277:B1324" si="315">LEFT(A1277,3)</f>
        <v>USA</v>
      </c>
      <c r="C1277" s="8" t="str">
        <f t="shared" ref="C1277:C1324" si="316">RIGHT(A1277,2)</f>
        <v>NB</v>
      </c>
      <c r="D1277" s="85">
        <v>0.12151873262219766</v>
      </c>
      <c r="E1277" s="86">
        <v>0.12258594136188378</v>
      </c>
      <c r="F1277" s="82">
        <v>0.12365315010156991</v>
      </c>
      <c r="G1277" s="82">
        <v>0.12472964974754928</v>
      </c>
      <c r="H1277" s="82">
        <v>0.12581552118459782</v>
      </c>
      <c r="I1277" s="82">
        <v>0.12691084600165811</v>
      </c>
      <c r="J1277" s="82">
        <v>0.12801570649796984</v>
      </c>
      <c r="K1277" s="82">
        <v>0.12913018568925341</v>
      </c>
      <c r="L1277" s="82">
        <v>0.13025436731394757</v>
      </c>
      <c r="M1277" s="82">
        <v>0.13138833583950116</v>
      </c>
      <c r="N1277" s="82">
        <v>0.13253217646871976</v>
      </c>
      <c r="O1277" s="82">
        <v>0.13368597514616762</v>
      </c>
      <c r="P1277" s="82">
        <v>0.13467150003968614</v>
      </c>
      <c r="Q1277" s="82">
        <v>0.1356642901628945</v>
      </c>
      <c r="R1277" s="82">
        <v>0.13666439907462491</v>
      </c>
      <c r="S1277" s="82">
        <v>0.13767188072854208</v>
      </c>
      <c r="T1277" s="82">
        <v>0.1386867894760539</v>
      </c>
      <c r="U1277" s="82">
        <v>0.13970918006924346</v>
      </c>
      <c r="V1277" s="82">
        <v>0.14073910766382292</v>
      </c>
      <c r="W1277" s="82">
        <v>0.14177662782210901</v>
      </c>
      <c r="X1277" s="82">
        <v>0.14282179651602048</v>
      </c>
      <c r="Y1277" s="82">
        <v>0.14387467013009764</v>
      </c>
      <c r="Z1277" s="82">
        <v>0.14579529604207722</v>
      </c>
      <c r="AA1277" s="82">
        <v>0.1477415609625802</v>
      </c>
      <c r="AB1277" s="82">
        <v>0.14971380715438351</v>
      </c>
      <c r="AC1277" s="82">
        <v>0.15171238144923202</v>
      </c>
      <c r="AD1277" s="82">
        <v>0.15373763530883111</v>
      </c>
      <c r="AE1277" s="82">
        <v>0.15578992488665333</v>
      </c>
      <c r="AF1277" s="82">
        <v>0.15786961109057024</v>
      </c>
      <c r="AG1277" s="82">
        <v>0.15997705964632028</v>
      </c>
      <c r="AH1277" s="82">
        <v>0.16211264116182397</v>
      </c>
      <c r="AI1277" s="82">
        <v>0.16427673119235753</v>
      </c>
      <c r="AJ1277" s="82">
        <v>0.170077815983459</v>
      </c>
      <c r="AK1277" s="82">
        <v>0.17608375379610097</v>
      </c>
      <c r="AL1277" s="82">
        <v>0.18230177858081947</v>
      </c>
      <c r="AM1277" s="82">
        <v>0.1887393797397908</v>
      </c>
      <c r="AN1277" s="82">
        <v>0.19540431114756501</v>
      </c>
      <c r="AO1277" s="82">
        <v>0.20230460049034768</v>
      </c>
      <c r="AP1277" s="82">
        <v>0.20944855893507849</v>
      </c>
      <c r="AQ1277" s="82">
        <v>0.21684479113995286</v>
      </c>
      <c r="AR1277" s="82">
        <v>0.224502205618444</v>
      </c>
      <c r="AS1277" s="82">
        <v>0.23243002546930844</v>
      </c>
      <c r="AT1277" s="82">
        <v>0.23280004748219291</v>
      </c>
      <c r="AU1277" s="82">
        <v>0.23317065855963451</v>
      </c>
      <c r="AV1277" s="82">
        <v>0.23354185963940732</v>
      </c>
      <c r="AW1277" s="82">
        <v>0.23391365166077835</v>
      </c>
      <c r="AX1277" s="82">
        <v>0.23428603556450986</v>
      </c>
      <c r="AY1277" s="82">
        <v>0.23465901229286179</v>
      </c>
      <c r="AZ1277" s="82">
        <v>0.18539520520245947</v>
      </c>
    </row>
    <row r="1278" spans="1:52" s="8" customFormat="1" ht="12" customHeight="1" x14ac:dyDescent="0.25">
      <c r="A1278" s="8" t="s">
        <v>104</v>
      </c>
      <c r="B1278" s="8" t="str">
        <f t="shared" si="315"/>
        <v>CAN</v>
      </c>
      <c r="C1278" s="8" t="str">
        <f t="shared" si="316"/>
        <v>NB</v>
      </c>
      <c r="D1278" s="85">
        <v>0.14800963494671018</v>
      </c>
      <c r="E1278" s="86">
        <v>0.14930949359865953</v>
      </c>
      <c r="F1278" s="82">
        <v>0.15060935225060887</v>
      </c>
      <c r="G1278" s="82">
        <v>0.15192052721255514</v>
      </c>
      <c r="H1278" s="82">
        <v>0.15324311700203466</v>
      </c>
      <c r="I1278" s="82">
        <v>0.15457722099425777</v>
      </c>
      <c r="J1278" s="82">
        <v>0.15592293942957552</v>
      </c>
      <c r="K1278" s="82">
        <v>0.15728037342101148</v>
      </c>
      <c r="L1278" s="82">
        <v>0.158649624961859</v>
      </c>
      <c r="M1278" s="82">
        <v>0.16003079693334471</v>
      </c>
      <c r="N1278" s="82">
        <v>0.16142399311235864</v>
      </c>
      <c r="O1278" s="82">
        <v>0.16282931817925175</v>
      </c>
      <c r="P1278" s="82">
        <v>0.16402968602849582</v>
      </c>
      <c r="Q1278" s="82">
        <v>0.16523890291665752</v>
      </c>
      <c r="R1278" s="82">
        <v>0.16645703407831458</v>
      </c>
      <c r="S1278" s="82">
        <v>0.16768414522895006</v>
      </c>
      <c r="T1278" s="82">
        <v>0.1689203025684976</v>
      </c>
      <c r="U1278" s="82">
        <v>0.17016557278491273</v>
      </c>
      <c r="V1278" s="82">
        <v>0.17142002305777052</v>
      </c>
      <c r="W1278" s="82">
        <v>0.17268372106188981</v>
      </c>
      <c r="X1278" s="82">
        <v>0.17395673497098407</v>
      </c>
      <c r="Y1278" s="82">
        <v>0.17523913346133929</v>
      </c>
      <c r="Z1278" s="82">
        <v>0.17757845295527352</v>
      </c>
      <c r="AA1278" s="82">
        <v>0.17994900072331874</v>
      </c>
      <c r="AB1278" s="82">
        <v>0.18235119364102634</v>
      </c>
      <c r="AC1278" s="82">
        <v>0.1847854541489439</v>
      </c>
      <c r="AD1278" s="82">
        <v>0.18725221032690392</v>
      </c>
      <c r="AE1278" s="82">
        <v>0.18975189596930436</v>
      </c>
      <c r="AF1278" s="82">
        <v>0.19228495066139406</v>
      </c>
      <c r="AG1278" s="82">
        <v>0.19485181985657654</v>
      </c>
      <c r="AH1278" s="82">
        <v>0.1974529549547458</v>
      </c>
      <c r="AI1278" s="82">
        <v>0.20008881338166767</v>
      </c>
      <c r="AJ1278" s="82">
        <v>0.2071545259981355</v>
      </c>
      <c r="AK1278" s="82">
        <v>0.21446974928906207</v>
      </c>
      <c r="AL1278" s="82">
        <v>0.22204329419540242</v>
      </c>
      <c r="AM1278" s="82">
        <v>0.22988428279782808</v>
      </c>
      <c r="AN1278" s="82">
        <v>0.23800215930396706</v>
      </c>
      <c r="AO1278" s="82">
        <v>0.2464067014236351</v>
      </c>
      <c r="AP1278" s="82">
        <v>0.25510803214575889</v>
      </c>
      <c r="AQ1278" s="82">
        <v>0.26411663193117657</v>
      </c>
      <c r="AR1278" s="82">
        <v>0.27344335133600106</v>
      </c>
      <c r="AS1278" s="82">
        <v>0.28309942408075073</v>
      </c>
      <c r="AT1278" s="82">
        <v>0.28355011034012401</v>
      </c>
      <c r="AU1278" s="82">
        <v>0.28400151407924856</v>
      </c>
      <c r="AV1278" s="82">
        <v>0.28445363644033189</v>
      </c>
      <c r="AW1278" s="82">
        <v>0.28490647856739976</v>
      </c>
      <c r="AX1278" s="82">
        <v>0.28536004160629919</v>
      </c>
      <c r="AY1278" s="82">
        <v>0.28581432670470142</v>
      </c>
      <c r="AZ1278" s="82">
        <v>1.1853952052024599</v>
      </c>
    </row>
    <row r="1279" spans="1:52" s="8" customFormat="1" ht="12" customHeight="1" x14ac:dyDescent="0.25">
      <c r="A1279" s="8" t="s">
        <v>105</v>
      </c>
      <c r="B1279" s="8" t="str">
        <f t="shared" si="315"/>
        <v>MXC</v>
      </c>
      <c r="C1279" s="8" t="str">
        <f t="shared" si="316"/>
        <v>NB</v>
      </c>
      <c r="D1279" s="85">
        <v>0.13286531521747419</v>
      </c>
      <c r="E1279" s="86">
        <v>0.13403217256153555</v>
      </c>
      <c r="F1279" s="82">
        <v>0.13519902990559693</v>
      </c>
      <c r="G1279" s="82">
        <v>0.13637604567681327</v>
      </c>
      <c r="H1279" s="82">
        <v>0.137563308312424</v>
      </c>
      <c r="I1279" s="82">
        <v>0.13876090701958541</v>
      </c>
      <c r="J1279" s="82">
        <v>0.13996893178207356</v>
      </c>
      <c r="K1279" s="82">
        <v>0.14118747336704529</v>
      </c>
      <c r="L1279" s="82">
        <v>0.14241662333185817</v>
      </c>
      <c r="M1279" s="82">
        <v>0.14365647403094989</v>
      </c>
      <c r="N1279" s="82">
        <v>0.14490711862277739</v>
      </c>
      <c r="O1279" s="82">
        <v>0.14616865107681659</v>
      </c>
      <c r="P1279" s="82">
        <v>0.14724619749954884</v>
      </c>
      <c r="Q1279" s="82">
        <v>0.14833168752909823</v>
      </c>
      <c r="R1279" s="82">
        <v>0.14942517972525196</v>
      </c>
      <c r="S1279" s="82">
        <v>0.15052673307949652</v>
      </c>
      <c r="T1279" s="82">
        <v>0.1516364070182</v>
      </c>
      <c r="U1279" s="82">
        <v>0.15275426140581808</v>
      </c>
      <c r="V1279" s="82">
        <v>0.15388035654812354</v>
      </c>
      <c r="W1279" s="82">
        <v>0.15501475319545974</v>
      </c>
      <c r="X1279" s="82">
        <v>0.15615751254601778</v>
      </c>
      <c r="Y1279" s="82">
        <v>0.15730869624913821</v>
      </c>
      <c r="Z1279" s="82">
        <v>0.15940865698526097</v>
      </c>
      <c r="AA1279" s="82">
        <v>0.16153665072399837</v>
      </c>
      <c r="AB1279" s="82">
        <v>0.16369305168626896</v>
      </c>
      <c r="AC1279" s="82">
        <v>0.16587823908857802</v>
      </c>
      <c r="AD1279" s="82">
        <v>0.16809259720970515</v>
      </c>
      <c r="AE1279" s="82">
        <v>0.17033651545828205</v>
      </c>
      <c r="AF1279" s="82">
        <v>0.17261038844127247</v>
      </c>
      <c r="AG1279" s="82">
        <v>0.1749146160333663</v>
      </c>
      <c r="AH1279" s="82">
        <v>0.17724960344730001</v>
      </c>
      <c r="AI1279" s="82">
        <v>0.17961576130511583</v>
      </c>
      <c r="AJ1279" s="82">
        <v>0.18595851145351722</v>
      </c>
      <c r="AK1279" s="82">
        <v>0.19252524238819663</v>
      </c>
      <c r="AL1279" s="82">
        <v>0.19932386351618539</v>
      </c>
      <c r="AM1279" s="82">
        <v>0.20636256354847043</v>
      </c>
      <c r="AN1279" s="82">
        <v>0.21364982036302188</v>
      </c>
      <c r="AO1279" s="82">
        <v>0.2211944112161125</v>
      </c>
      <c r="AP1279" s="82">
        <v>0.22900542331422838</v>
      </c>
      <c r="AQ1279" s="82">
        <v>0.23709226475930412</v>
      </c>
      <c r="AR1279" s="82">
        <v>0.24546467588046592</v>
      </c>
      <c r="AS1279" s="82">
        <v>0.25413274096593108</v>
      </c>
      <c r="AT1279" s="82">
        <v>0.25453731308677557</v>
      </c>
      <c r="AU1279" s="82">
        <v>0.25494252927496985</v>
      </c>
      <c r="AV1279" s="82">
        <v>0.25534839055585085</v>
      </c>
      <c r="AW1279" s="82">
        <v>0.25575489795638789</v>
      </c>
      <c r="AX1279" s="82">
        <v>0.25616205250518514</v>
      </c>
      <c r="AY1279" s="82">
        <v>0.25656985523248427</v>
      </c>
      <c r="AZ1279" s="82">
        <v>2.1853952052024601</v>
      </c>
    </row>
    <row r="1280" spans="1:52" s="8" customFormat="1" ht="12" customHeight="1" x14ac:dyDescent="0.25">
      <c r="A1280" s="8" t="s">
        <v>106</v>
      </c>
      <c r="B1280" s="8" t="str">
        <f t="shared" si="315"/>
        <v>EUR</v>
      </c>
      <c r="C1280" s="8" t="str">
        <f t="shared" si="316"/>
        <v>NB</v>
      </c>
      <c r="D1280" s="85">
        <v>0.15102663789044563</v>
      </c>
      <c r="E1280" s="86">
        <v>0.15235299263760377</v>
      </c>
      <c r="F1280" s="82">
        <v>0.15367934738476194</v>
      </c>
      <c r="G1280" s="82">
        <v>0.15501724911163381</v>
      </c>
      <c r="H1280" s="82">
        <v>0.15636679834392023</v>
      </c>
      <c r="I1280" s="82">
        <v>0.15772809648247871</v>
      </c>
      <c r="J1280" s="82">
        <v>0.1591012458109424</v>
      </c>
      <c r="K1280" s="82">
        <v>0.16048634950340532</v>
      </c>
      <c r="L1280" s="82">
        <v>0.16188351163217463</v>
      </c>
      <c r="M1280" s="82">
        <v>0.16329283717559012</v>
      </c>
      <c r="N1280" s="82">
        <v>0.16471443202591218</v>
      </c>
      <c r="O1280" s="82">
        <v>0.16614840299727798</v>
      </c>
      <c r="P1280" s="82">
        <v>0.16737323893831918</v>
      </c>
      <c r="Q1280" s="82">
        <v>0.16860710429556541</v>
      </c>
      <c r="R1280" s="82">
        <v>0.16985006563332483</v>
      </c>
      <c r="S1280" s="82">
        <v>0.17110219000661364</v>
      </c>
      <c r="T1280" s="82">
        <v>0.17236354496477349</v>
      </c>
      <c r="U1280" s="82">
        <v>0.17363419855511575</v>
      </c>
      <c r="V1280" s="82">
        <v>0.1749142193265924</v>
      </c>
      <c r="W1280" s="82">
        <v>0.17620367633349412</v>
      </c>
      <c r="X1280" s="82">
        <v>0.17750263913917566</v>
      </c>
      <c r="Y1280" s="82">
        <v>0.1788111778198086</v>
      </c>
      <c r="Z1280" s="82">
        <v>0.18119818159998596</v>
      </c>
      <c r="AA1280" s="82">
        <v>0.18361705020604308</v>
      </c>
      <c r="AB1280" s="82">
        <v>0.18606820901105089</v>
      </c>
      <c r="AC1280" s="82">
        <v>0.18855208906651244</v>
      </c>
      <c r="AD1280" s="82">
        <v>0.1910691271781659</v>
      </c>
      <c r="AE1280" s="82">
        <v>0.19361976598279965</v>
      </c>
      <c r="AF1280" s="82">
        <v>0.19620445402609266</v>
      </c>
      <c r="AG1280" s="82">
        <v>0.19882364584149401</v>
      </c>
      <c r="AH1280" s="82">
        <v>0.20147780203015547</v>
      </c>
      <c r="AI1280" s="82">
        <v>0.20416738934193107</v>
      </c>
      <c r="AJ1280" s="82">
        <v>0.21137712822919638</v>
      </c>
      <c r="AK1280" s="82">
        <v>0.21884146377359723</v>
      </c>
      <c r="AL1280" s="82">
        <v>0.22656938651679373</v>
      </c>
      <c r="AM1280" s="82">
        <v>0.234570204482381</v>
      </c>
      <c r="AN1280" s="82">
        <v>0.24285355438709111</v>
      </c>
      <c r="AO1280" s="82">
        <v>0.25142941324789508</v>
      </c>
      <c r="AP1280" s="82">
        <v>0.26030811039898488</v>
      </c>
      <c r="AQ1280" s="82">
        <v>0.26950033993310996</v>
      </c>
      <c r="AR1280" s="82">
        <v>0.27901717358225292</v>
      </c>
      <c r="AS1280" s="82">
        <v>0.28887007405315923</v>
      </c>
      <c r="AT1280" s="82">
        <v>0.28932994702373355</v>
      </c>
      <c r="AU1280" s="82">
        <v>0.28979055209904303</v>
      </c>
      <c r="AV1280" s="82">
        <v>0.29025189044457766</v>
      </c>
      <c r="AW1280" s="82">
        <v>0.29071396322768289</v>
      </c>
      <c r="AX1280" s="82">
        <v>0.2911767716175625</v>
      </c>
      <c r="AY1280" s="82">
        <v>0.29164031678528163</v>
      </c>
      <c r="AZ1280" s="82">
        <v>3.1853952052024601</v>
      </c>
    </row>
    <row r="1281" spans="1:52" s="8" customFormat="1" ht="12" customHeight="1" x14ac:dyDescent="0.25">
      <c r="A1281" s="8" t="s">
        <v>107</v>
      </c>
      <c r="B1281" s="8" t="str">
        <f t="shared" si="315"/>
        <v>JPN</v>
      </c>
      <c r="C1281" s="8" t="str">
        <f t="shared" si="316"/>
        <v>NB</v>
      </c>
      <c r="D1281" s="85">
        <v>0.12524503490523581</v>
      </c>
      <c r="E1281" s="86">
        <v>0.12634496898921543</v>
      </c>
      <c r="F1281" s="82">
        <v>0.12744490307319506</v>
      </c>
      <c r="G1281" s="82">
        <v>0.128554412963784</v>
      </c>
      <c r="H1281" s="82">
        <v>0.12967358202604345</v>
      </c>
      <c r="I1281" s="82">
        <v>0.13080249435079419</v>
      </c>
      <c r="J1281" s="82">
        <v>0.13194123476093489</v>
      </c>
      <c r="K1281" s="82">
        <v>0.13308988881781544</v>
      </c>
      <c r="L1281" s="82">
        <v>0.13424854282766582</v>
      </c>
      <c r="M1281" s="82">
        <v>0.13541728384808074</v>
      </c>
      <c r="N1281" s="82">
        <v>0.13659619969456105</v>
      </c>
      <c r="O1281" s="82">
        <v>0.13778537894711174</v>
      </c>
      <c r="P1281" s="82">
        <v>0.13880112439660106</v>
      </c>
      <c r="Q1281" s="82">
        <v>0.13982435785988431</v>
      </c>
      <c r="R1281" s="82">
        <v>0.14085513453814463</v>
      </c>
      <c r="S1281" s="82">
        <v>0.14189351003950493</v>
      </c>
      <c r="T1281" s="82">
        <v>0.14293954038202783</v>
      </c>
      <c r="U1281" s="82">
        <v>0.14399328199673769</v>
      </c>
      <c r="V1281" s="82">
        <v>0.14505479173066499</v>
      </c>
      <c r="W1281" s="82">
        <v>0.14612412684991302</v>
      </c>
      <c r="X1281" s="82">
        <v>0.14720134504274734</v>
      </c>
      <c r="Y1281" s="82">
        <v>0.14828650442270791</v>
      </c>
      <c r="Z1281" s="82">
        <v>0.15026602522740271</v>
      </c>
      <c r="AA1281" s="82">
        <v>0.15227197124612135</v>
      </c>
      <c r="AB1281" s="82">
        <v>0.15430469523693266</v>
      </c>
      <c r="AC1281" s="82">
        <v>0.15636455466697816</v>
      </c>
      <c r="AD1281" s="82">
        <v>0.15845191177533494</v>
      </c>
      <c r="AE1281" s="82">
        <v>0.16056713363671765</v>
      </c>
      <c r="AF1281" s="82">
        <v>0.1627105922260309</v>
      </c>
      <c r="AG1281" s="82">
        <v>0.16488266448378328</v>
      </c>
      <c r="AH1281" s="82">
        <v>0.1670837323823747</v>
      </c>
      <c r="AI1281" s="82">
        <v>0.16931418299326872</v>
      </c>
      <c r="AJ1281" s="82">
        <v>0.17529315472438944</v>
      </c>
      <c r="AK1281" s="82">
        <v>0.18148326117753733</v>
      </c>
      <c r="AL1281" s="82">
        <v>0.18789195812819523</v>
      </c>
      <c r="AM1281" s="82">
        <v>0.19452696463676433</v>
      </c>
      <c r="AN1281" s="82">
        <v>0.2013962723459134</v>
      </c>
      <c r="AO1281" s="82">
        <v>0.2085081551062441</v>
      </c>
      <c r="AP1281" s="82">
        <v>0.21587117894186647</v>
      </c>
      <c r="AQ1281" s="82">
        <v>0.22349421236788747</v>
      </c>
      <c r="AR1281" s="82">
        <v>0.23138643707223969</v>
      </c>
      <c r="AS1281" s="82">
        <v>0.2395573589747165</v>
      </c>
      <c r="AT1281" s="82">
        <v>0.23993872750053469</v>
      </c>
      <c r="AU1281" s="82">
        <v>0.24032070315423701</v>
      </c>
      <c r="AV1281" s="82">
        <v>0.24070328690235385</v>
      </c>
      <c r="AW1281" s="82">
        <v>0.2410864797129543</v>
      </c>
      <c r="AX1281" s="82">
        <v>0.24147028255564854</v>
      </c>
      <c r="AY1281" s="82">
        <v>0.24185469640159041</v>
      </c>
      <c r="AZ1281" s="82">
        <v>4.1853952052024601</v>
      </c>
    </row>
    <row r="1282" spans="1:52" s="8" customFormat="1" ht="12" customHeight="1" x14ac:dyDescent="0.25">
      <c r="A1282" s="8" t="s">
        <v>108</v>
      </c>
      <c r="B1282" s="8" t="str">
        <f t="shared" si="315"/>
        <v>ANZ</v>
      </c>
      <c r="C1282" s="8" t="str">
        <f t="shared" si="316"/>
        <v>NB</v>
      </c>
      <c r="D1282" s="85">
        <v>0.15346658217718587</v>
      </c>
      <c r="E1282" s="86">
        <v>0.15481436514212549</v>
      </c>
      <c r="F1282" s="82">
        <v>0.15616214810706514</v>
      </c>
      <c r="G1282" s="82">
        <v>0.15752166460150582</v>
      </c>
      <c r="H1282" s="82">
        <v>0.15889301677521361</v>
      </c>
      <c r="I1282" s="82">
        <v>0.16027630766725001</v>
      </c>
      <c r="J1282" s="82">
        <v>0.16167164121371408</v>
      </c>
      <c r="K1282" s="82">
        <v>0.16307912225555177</v>
      </c>
      <c r="L1282" s="82">
        <v>0.16449885654643337</v>
      </c>
      <c r="M1282" s="82">
        <v>0.16593095076069958</v>
      </c>
      <c r="N1282" s="82">
        <v>0.16737551250137656</v>
      </c>
      <c r="O1282" s="82">
        <v>0.16883265030826095</v>
      </c>
      <c r="P1282" s="82">
        <v>0.17007727435753445</v>
      </c>
      <c r="Q1282" s="82">
        <v>0.17133107369974565</v>
      </c>
      <c r="R1282" s="82">
        <v>0.17259411597459715</v>
      </c>
      <c r="S1282" s="82">
        <v>0.17386646932042726</v>
      </c>
      <c r="T1282" s="82">
        <v>0.17514820237788603</v>
      </c>
      <c r="U1282" s="82">
        <v>0.1764393842936382</v>
      </c>
      <c r="V1282" s="82">
        <v>0.17774008472409353</v>
      </c>
      <c r="W1282" s="82">
        <v>0.17905037383916461</v>
      </c>
      <c r="X1282" s="82">
        <v>0.18037032232605235</v>
      </c>
      <c r="Y1282" s="82">
        <v>0.18170000139305942</v>
      </c>
      <c r="Z1282" s="82">
        <v>0.18412556894130594</v>
      </c>
      <c r="AA1282" s="82">
        <v>0.18658351611468177</v>
      </c>
      <c r="AB1282" s="82">
        <v>0.18907427515846673</v>
      </c>
      <c r="AC1282" s="82">
        <v>0.19159828408811183</v>
      </c>
      <c r="AD1282" s="82">
        <v>0.19415598676626708</v>
      </c>
      <c r="AE1282" s="82">
        <v>0.19674783298083748</v>
      </c>
      <c r="AF1282" s="82">
        <v>0.19937427852408102</v>
      </c>
      <c r="AG1282" s="82">
        <v>0.20203578527276256</v>
      </c>
      <c r="AH1282" s="82">
        <v>0.20473282126937775</v>
      </c>
      <c r="AI1282" s="82">
        <v>0.20746586080446122</v>
      </c>
      <c r="AJ1282" s="82">
        <v>0.21479207822460383</v>
      </c>
      <c r="AK1282" s="82">
        <v>0.22237700549454573</v>
      </c>
      <c r="AL1282" s="82">
        <v>0.23022977840463338</v>
      </c>
      <c r="AM1282" s="82">
        <v>0.23835985535629794</v>
      </c>
      <c r="AN1282" s="82">
        <v>0.24677702875438232</v>
      </c>
      <c r="AO1282" s="82">
        <v>0.25549143680176412</v>
      </c>
      <c r="AP1282" s="82">
        <v>0.2645135757104809</v>
      </c>
      <c r="AQ1282" s="82">
        <v>0.27385431234406521</v>
      </c>
      <c r="AR1282" s="82">
        <v>0.28352489730631708</v>
      </c>
      <c r="AS1282" s="82">
        <v>0.29353697849227872</v>
      </c>
      <c r="AT1282" s="82">
        <v>0.29400428104244808</v>
      </c>
      <c r="AU1282" s="82">
        <v>0.29447232752503277</v>
      </c>
      <c r="AV1282" s="82">
        <v>0.29494111912435211</v>
      </c>
      <c r="AW1282" s="82">
        <v>0.29541065702661079</v>
      </c>
      <c r="AX1282" s="82">
        <v>0.29588094241990193</v>
      </c>
      <c r="AY1282" s="82">
        <v>0.29635197649421013</v>
      </c>
      <c r="AZ1282" s="82">
        <v>5.1853952052024601</v>
      </c>
    </row>
    <row r="1283" spans="1:52" s="8" customFormat="1" ht="12" customHeight="1" x14ac:dyDescent="0.25">
      <c r="A1283" s="8" t="s">
        <v>109</v>
      </c>
      <c r="B1283" s="8" t="str">
        <f t="shared" si="315"/>
        <v>SKO</v>
      </c>
      <c r="C1283" s="8" t="str">
        <f t="shared" si="316"/>
        <v>NB</v>
      </c>
      <c r="D1283" s="85">
        <v>0.17367355110185392</v>
      </c>
      <c r="E1283" s="86">
        <v>0.17519879686099515</v>
      </c>
      <c r="F1283" s="82">
        <v>0.17672404262013638</v>
      </c>
      <c r="G1283" s="82">
        <v>0.1782625668644468</v>
      </c>
      <c r="H1283" s="82">
        <v>0.17981448519376816</v>
      </c>
      <c r="I1283" s="82">
        <v>0.18137991421433136</v>
      </c>
      <c r="J1283" s="82">
        <v>0.18295897154751789</v>
      </c>
      <c r="K1283" s="82">
        <v>0.18455177583869747</v>
      </c>
      <c r="L1283" s="82">
        <v>0.18615844676614279</v>
      </c>
      <c r="M1283" s="82">
        <v>0.18777910505002163</v>
      </c>
      <c r="N1283" s="82">
        <v>0.18941387246146751</v>
      </c>
      <c r="O1283" s="82">
        <v>0.19106287183172913</v>
      </c>
      <c r="P1283" s="82">
        <v>0.19247137572461265</v>
      </c>
      <c r="Q1283" s="82">
        <v>0.19389026302269285</v>
      </c>
      <c r="R1283" s="82">
        <v>0.19531961027180253</v>
      </c>
      <c r="S1283" s="82">
        <v>0.19675949458206568</v>
      </c>
      <c r="T1283" s="82">
        <v>0.19820999363205752</v>
      </c>
      <c r="U1283" s="82">
        <v>0.19967118567299497</v>
      </c>
      <c r="V1283" s="82">
        <v>0.20114314953295814</v>
      </c>
      <c r="W1283" s="82">
        <v>0.20262596462114305</v>
      </c>
      <c r="X1283" s="82">
        <v>0.2041197109321454</v>
      </c>
      <c r="Y1283" s="82">
        <v>0.20562446905027626</v>
      </c>
      <c r="Z1283" s="82">
        <v>0.20836941145770554</v>
      </c>
      <c r="AA1283" s="82">
        <v>0.21115099692057909</v>
      </c>
      <c r="AB1283" s="82">
        <v>0.21396971459798039</v>
      </c>
      <c r="AC1283" s="82">
        <v>0.21682606017892353</v>
      </c>
      <c r="AD1283" s="82">
        <v>0.21972053596952323</v>
      </c>
      <c r="AE1283" s="82">
        <v>0.22265365098132842</v>
      </c>
      <c r="AF1283" s="82">
        <v>0.22562592102083512</v>
      </c>
      <c r="AG1283" s="82">
        <v>0.22863786878019421</v>
      </c>
      <c r="AH1283" s="82">
        <v>0.2316900239291301</v>
      </c>
      <c r="AI1283" s="82">
        <v>0.23478292320808641</v>
      </c>
      <c r="AJ1283" s="82">
        <v>0.24307378482401404</v>
      </c>
      <c r="AK1283" s="82">
        <v>0.25165742065620583</v>
      </c>
      <c r="AL1283" s="82">
        <v>0.26054416940595487</v>
      </c>
      <c r="AM1283" s="82">
        <v>0.26974473486389094</v>
      </c>
      <c r="AN1283" s="82">
        <v>0.27927019880233711</v>
      </c>
      <c r="AO1283" s="82">
        <v>0.28913203432293266</v>
      </c>
      <c r="AP1283" s="82">
        <v>0.29934211967559898</v>
      </c>
      <c r="AQ1283" s="82">
        <v>0.30991275256549289</v>
      </c>
      <c r="AR1283" s="82">
        <v>0.32085666496517978</v>
      </c>
      <c r="AS1283" s="82">
        <v>0.33218703844986741</v>
      </c>
      <c r="AT1283" s="82">
        <v>0.3327158708000475</v>
      </c>
      <c r="AU1283" s="82">
        <v>0.33324554503634057</v>
      </c>
      <c r="AV1283" s="82">
        <v>0.33377606249900554</v>
      </c>
      <c r="AW1283" s="82">
        <v>0.33430742453043483</v>
      </c>
      <c r="AX1283" s="82">
        <v>0.33483963247515797</v>
      </c>
      <c r="AY1283" s="82">
        <v>0.33537268767984502</v>
      </c>
      <c r="AZ1283" s="82">
        <v>6.1853952052024601</v>
      </c>
    </row>
    <row r="1284" spans="1:52" s="8" customFormat="1" ht="12" customHeight="1" x14ac:dyDescent="0.25">
      <c r="A1284" s="8" t="s">
        <v>110</v>
      </c>
      <c r="B1284" s="8" t="str">
        <f t="shared" si="315"/>
        <v>RUS</v>
      </c>
      <c r="C1284" s="8" t="str">
        <f t="shared" si="316"/>
        <v>NB</v>
      </c>
      <c r="D1284" s="85">
        <v>0.20487237610533704</v>
      </c>
      <c r="E1284" s="86">
        <v>0.20667161796362432</v>
      </c>
      <c r="F1284" s="82">
        <v>0.20847085982191163</v>
      </c>
      <c r="G1284" s="82">
        <v>0.21028576552072289</v>
      </c>
      <c r="H1284" s="82">
        <v>0.21211647142632753</v>
      </c>
      <c r="I1284" s="82">
        <v>0.21396311509217247</v>
      </c>
      <c r="J1284" s="82">
        <v>0.21582583526921748</v>
      </c>
      <c r="K1284" s="82">
        <v>0.21770477191636051</v>
      </c>
      <c r="L1284" s="82">
        <v>0.21960006621095371</v>
      </c>
      <c r="M1284" s="82">
        <v>0.22151186055941113</v>
      </c>
      <c r="N1284" s="82">
        <v>0.22344029860790862</v>
      </c>
      <c r="O1284" s="82">
        <v>0.22538552525317698</v>
      </c>
      <c r="P1284" s="82">
        <v>0.22704705366356479</v>
      </c>
      <c r="Q1284" s="82">
        <v>0.22872083076053271</v>
      </c>
      <c r="R1284" s="82">
        <v>0.23040694684065469</v>
      </c>
      <c r="S1284" s="82">
        <v>0.23210549286616552</v>
      </c>
      <c r="T1284" s="82">
        <v>0.23381656046986807</v>
      </c>
      <c r="U1284" s="82">
        <v>0.23554024196007664</v>
      </c>
      <c r="V1284" s="82">
        <v>0.23727663032559687</v>
      </c>
      <c r="W1284" s="82">
        <v>0.23902581924074218</v>
      </c>
      <c r="X1284" s="82">
        <v>0.24078790307038736</v>
      </c>
      <c r="Y1284" s="82">
        <v>0.24256297687505934</v>
      </c>
      <c r="Z1284" s="82">
        <v>0.24580102244800059</v>
      </c>
      <c r="AA1284" s="82">
        <v>0.24908229365771262</v>
      </c>
      <c r="AB1284" s="82">
        <v>0.2524073675361217</v>
      </c>
      <c r="AC1284" s="82">
        <v>0.25577682881812547</v>
      </c>
      <c r="AD1284" s="82">
        <v>0.25919127004442227</v>
      </c>
      <c r="AE1284" s="82">
        <v>0.26265129166571305</v>
      </c>
      <c r="AF1284" s="82">
        <v>0.26615750214829437</v>
      </c>
      <c r="AG1284" s="82">
        <v>0.26971051808106095</v>
      </c>
      <c r="AH1284" s="82">
        <v>0.27331096428393681</v>
      </c>
      <c r="AI1284" s="82">
        <v>0.2769594739177535</v>
      </c>
      <c r="AJ1284" s="82">
        <v>0.28673971108362722</v>
      </c>
      <c r="AK1284" s="82">
        <v>0.29686531660851634</v>
      </c>
      <c r="AL1284" s="82">
        <v>0.30734848644446022</v>
      </c>
      <c r="AM1284" s="82">
        <v>0.31820184721771111</v>
      </c>
      <c r="AN1284" s="82">
        <v>0.3294384714370816</v>
      </c>
      <c r="AO1284" s="82">
        <v>0.34107189323934278</v>
      </c>
      <c r="AP1284" s="82">
        <v>0.35311612469063786</v>
      </c>
      <c r="AQ1284" s="82">
        <v>0.36558567266354547</v>
      </c>
      <c r="AR1284" s="82">
        <v>0.378495556310121</v>
      </c>
      <c r="AS1284" s="82">
        <v>0.39186132515196098</v>
      </c>
      <c r="AT1284" s="82">
        <v>0.39248515727524858</v>
      </c>
      <c r="AU1284" s="82">
        <v>0.3931099825215954</v>
      </c>
      <c r="AV1284" s="82">
        <v>0.39373580247202528</v>
      </c>
      <c r="AW1284" s="82">
        <v>0.39436261871007888</v>
      </c>
      <c r="AX1284" s="82">
        <v>0.39499043282181789</v>
      </c>
      <c r="AY1284" s="82">
        <v>0.39561924639582896</v>
      </c>
      <c r="AZ1284" s="82">
        <v>7.1853952052024601</v>
      </c>
    </row>
    <row r="1285" spans="1:52" s="8" customFormat="1" ht="12" customHeight="1" x14ac:dyDescent="0.25">
      <c r="A1285" s="8" t="s">
        <v>111</v>
      </c>
      <c r="B1285" s="8" t="str">
        <f t="shared" si="315"/>
        <v>URA</v>
      </c>
      <c r="C1285" s="8" t="str">
        <f t="shared" si="316"/>
        <v>NB</v>
      </c>
      <c r="D1285" s="85">
        <v>0.11805543954024088</v>
      </c>
      <c r="E1285" s="86">
        <v>0.11909223275002964</v>
      </c>
      <c r="F1285" s="82">
        <v>0.12012902595981842</v>
      </c>
      <c r="G1285" s="82">
        <v>0.12117484528436752</v>
      </c>
      <c r="H1285" s="82">
        <v>0.1222297693032306</v>
      </c>
      <c r="I1285" s="82">
        <v>0.12329387728005922</v>
      </c>
      <c r="J1285" s="82">
        <v>0.12436724916855851</v>
      </c>
      <c r="K1285" s="82">
        <v>0.12544996561849459</v>
      </c>
      <c r="L1285" s="82">
        <v>0.12654210798175428</v>
      </c>
      <c r="M1285" s="82">
        <v>0.12764375831845778</v>
      </c>
      <c r="N1285" s="82">
        <v>0.12875499940312427</v>
      </c>
      <c r="O1285" s="82">
        <v>0.12987591473089138</v>
      </c>
      <c r="P1285" s="82">
        <v>0.13083335209031399</v>
      </c>
      <c r="Q1285" s="82">
        <v>0.13179784761983007</v>
      </c>
      <c r="R1285" s="82">
        <v>0.13276945335184112</v>
      </c>
      <c r="S1285" s="82">
        <v>0.13374822170232831</v>
      </c>
      <c r="T1285" s="82">
        <v>0.13473420547368023</v>
      </c>
      <c r="U1285" s="82">
        <v>0.13572745785754151</v>
      </c>
      <c r="V1285" s="82">
        <v>0.13672803243768233</v>
      </c>
      <c r="W1285" s="82">
        <v>0.13773598319288918</v>
      </c>
      <c r="X1285" s="82">
        <v>0.13875136449987688</v>
      </c>
      <c r="Y1285" s="82">
        <v>0.13977423113622209</v>
      </c>
      <c r="Z1285" s="82">
        <v>0.14164011906426741</v>
      </c>
      <c r="AA1285" s="82">
        <v>0.14353091528715164</v>
      </c>
      <c r="AB1285" s="82">
        <v>0.14544695231313667</v>
      </c>
      <c r="AC1285" s="82">
        <v>0.14738856708923639</v>
      </c>
      <c r="AD1285" s="82">
        <v>0.14935610106047092</v>
      </c>
      <c r="AE1285" s="82">
        <v>0.1513499002299119</v>
      </c>
      <c r="AF1285" s="82">
        <v>0.15337031521952921</v>
      </c>
      <c r="AG1285" s="82">
        <v>0.15541770133185004</v>
      </c>
      <c r="AH1285" s="82">
        <v>0.15749241861244112</v>
      </c>
      <c r="AI1285" s="82">
        <v>0.15959483191322485</v>
      </c>
      <c r="AJ1285" s="82">
        <v>0.16523058534848237</v>
      </c>
      <c r="AK1285" s="82">
        <v>0.17106535347865359</v>
      </c>
      <c r="AL1285" s="82">
        <v>0.17710616408613652</v>
      </c>
      <c r="AM1285" s="82">
        <v>0.18336029312457824</v>
      </c>
      <c r="AN1285" s="82">
        <v>0.189835273482517</v>
      </c>
      <c r="AO1285" s="82">
        <v>0.19653890405649357</v>
      </c>
      <c r="AP1285" s="82">
        <v>0.20347925914456047</v>
      </c>
      <c r="AQ1285" s="82">
        <v>0.21066469817150296</v>
      </c>
      <c r="AR1285" s="82">
        <v>0.21810387575748563</v>
      </c>
      <c r="AS1285" s="82">
        <v>0.22580575214225201</v>
      </c>
      <c r="AT1285" s="82">
        <v>0.22616522849974868</v>
      </c>
      <c r="AU1285" s="82">
        <v>0.22652527713341802</v>
      </c>
      <c r="AV1285" s="82">
        <v>0.22688589895430744</v>
      </c>
      <c r="AW1285" s="82">
        <v>0.22724709487491479</v>
      </c>
      <c r="AX1285" s="82">
        <v>0.22760886580919051</v>
      </c>
      <c r="AY1285" s="82">
        <v>0.22797121267254009</v>
      </c>
      <c r="AZ1285" s="82">
        <v>8.1853952052024592</v>
      </c>
    </row>
    <row r="1286" spans="1:52" s="8" customFormat="1" ht="12" customHeight="1" x14ac:dyDescent="0.25">
      <c r="A1286" s="8" t="s">
        <v>112</v>
      </c>
      <c r="B1286" s="8" t="str">
        <f t="shared" si="315"/>
        <v>CHI</v>
      </c>
      <c r="C1286" s="8" t="str">
        <f t="shared" si="316"/>
        <v>NB</v>
      </c>
      <c r="D1286" s="85">
        <v>0.11473200250665497</v>
      </c>
      <c r="E1286" s="86">
        <v>0.11573960843830558</v>
      </c>
      <c r="F1286" s="82">
        <v>0.11674721436995621</v>
      </c>
      <c r="G1286" s="82">
        <v>0.11776359231774891</v>
      </c>
      <c r="H1286" s="82">
        <v>0.11878881864910548</v>
      </c>
      <c r="I1286" s="82">
        <v>0.11982297039628727</v>
      </c>
      <c r="J1286" s="82">
        <v>0.1208661252621831</v>
      </c>
      <c r="K1286" s="82">
        <v>0.12191836162614765</v>
      </c>
      <c r="L1286" s="82">
        <v>0.12297975854989061</v>
      </c>
      <c r="M1286" s="82">
        <v>0.12405039578341716</v>
      </c>
      <c r="N1286" s="82">
        <v>0.12513035377102005</v>
      </c>
      <c r="O1286" s="82">
        <v>0.12621971365732404</v>
      </c>
      <c r="P1286" s="82">
        <v>0.12715019772437794</v>
      </c>
      <c r="Q1286" s="82">
        <v>0.12808754126349015</v>
      </c>
      <c r="R1286" s="82">
        <v>0.12903179484227228</v>
      </c>
      <c r="S1286" s="82">
        <v>0.12998300940111734</v>
      </c>
      <c r="T1286" s="82">
        <v>0.13094123625594778</v>
      </c>
      <c r="U1286" s="82">
        <v>0.13190652710098394</v>
      </c>
      <c r="V1286" s="82">
        <v>0.13287893401153278</v>
      </c>
      <c r="W1286" s="82">
        <v>0.13385850944679731</v>
      </c>
      <c r="X1286" s="82">
        <v>0.13484530625270658</v>
      </c>
      <c r="Y1286" s="82">
        <v>0.13583937766476659</v>
      </c>
      <c r="Z1286" s="82">
        <v>0.13765273805943659</v>
      </c>
      <c r="AA1286" s="82">
        <v>0.13949030554322528</v>
      </c>
      <c r="AB1286" s="82">
        <v>0.14135240326379009</v>
      </c>
      <c r="AC1286" s="82">
        <v>0.14323935868258295</v>
      </c>
      <c r="AD1286" s="82">
        <v>0.14515150363243645</v>
      </c>
      <c r="AE1286" s="82">
        <v>0.14708917437591876</v>
      </c>
      <c r="AF1286" s="82">
        <v>0.14905271166446735</v>
      </c>
      <c r="AG1286" s="82">
        <v>0.15104246079831235</v>
      </c>
      <c r="AH1286" s="82">
        <v>0.15305877168719975</v>
      </c>
      <c r="AI1286" s="82">
        <v>0.15510199891192517</v>
      </c>
      <c r="AJ1286" s="82">
        <v>0.16057909746646024</v>
      </c>
      <c r="AK1286" s="82">
        <v>0.16624960815485906</v>
      </c>
      <c r="AL1286" s="82">
        <v>0.17212036091694349</v>
      </c>
      <c r="AM1286" s="82">
        <v>0.17819842687739298</v>
      </c>
      <c r="AN1286" s="82">
        <v>0.18449112686267699</v>
      </c>
      <c r="AO1286" s="82">
        <v>0.19100604021874479</v>
      </c>
      <c r="AP1286" s="82">
        <v>0.19775101394009326</v>
      </c>
      <c r="AQ1286" s="82">
        <v>0.20473417212120842</v>
      </c>
      <c r="AR1286" s="82">
        <v>0.21196392574176467</v>
      </c>
      <c r="AS1286" s="82">
        <v>0.21944898279736744</v>
      </c>
      <c r="AT1286" s="82">
        <v>0.2197983393582342</v>
      </c>
      <c r="AU1286" s="82">
        <v>0.2201482520848442</v>
      </c>
      <c r="AV1286" s="82">
        <v>0.22049872186259753</v>
      </c>
      <c r="AW1286" s="82">
        <v>0.22084974957830383</v>
      </c>
      <c r="AX1286" s="82">
        <v>0.22120133612018453</v>
      </c>
      <c r="AY1286" s="82">
        <v>0.22155348237787503</v>
      </c>
      <c r="AZ1286" s="82">
        <v>9.1853952052024592</v>
      </c>
    </row>
    <row r="1287" spans="1:52" s="8" customFormat="1" ht="12" customHeight="1" x14ac:dyDescent="0.25">
      <c r="A1287" s="8" t="s">
        <v>113</v>
      </c>
      <c r="B1287" s="8" t="str">
        <f t="shared" si="315"/>
        <v>IND</v>
      </c>
      <c r="C1287" s="8" t="str">
        <f t="shared" si="316"/>
        <v>NB</v>
      </c>
      <c r="D1287" s="85">
        <v>0.14228803911620233</v>
      </c>
      <c r="E1287" s="86">
        <v>0.14353764924314233</v>
      </c>
      <c r="F1287" s="82">
        <v>0.14478725937008233</v>
      </c>
      <c r="G1287" s="82">
        <v>0.14604774835338918</v>
      </c>
      <c r="H1287" s="82">
        <v>0.1473192109022152</v>
      </c>
      <c r="I1287" s="82">
        <v>0.14860174255023167</v>
      </c>
      <c r="J1287" s="82">
        <v>0.149895439662807</v>
      </c>
      <c r="K1287" s="82">
        <v>0.15120039944424718</v>
      </c>
      <c r="L1287" s="82">
        <v>0.15251671994509955</v>
      </c>
      <c r="M1287" s="82">
        <v>0.15384450006951994</v>
      </c>
      <c r="N1287" s="82">
        <v>0.15518383958270401</v>
      </c>
      <c r="O1287" s="82">
        <v>0.15653483911838328</v>
      </c>
      <c r="P1287" s="82">
        <v>0.15768880445009001</v>
      </c>
      <c r="Q1287" s="82">
        <v>0.15885127674417188</v>
      </c>
      <c r="R1287" s="82">
        <v>0.16002231871343914</v>
      </c>
      <c r="S1287" s="82">
        <v>0.16120199353301704</v>
      </c>
      <c r="T1287" s="82">
        <v>0.16239036484375399</v>
      </c>
      <c r="U1287" s="82">
        <v>0.16358749675565495</v>
      </c>
      <c r="V1287" s="82">
        <v>0.16479345385133987</v>
      </c>
      <c r="W1287" s="82">
        <v>0.16600830118952789</v>
      </c>
      <c r="X1287" s="82">
        <v>0.16723210430854707</v>
      </c>
      <c r="Y1287" s="82">
        <v>0.16846492922987005</v>
      </c>
      <c r="Z1287" s="82">
        <v>0.17071381784970924</v>
      </c>
      <c r="AA1287" s="82">
        <v>0.17299272755493139</v>
      </c>
      <c r="AB1287" s="82">
        <v>0.17530205910596527</v>
      </c>
      <c r="AC1287" s="82">
        <v>0.17764221861311025</v>
      </c>
      <c r="AD1287" s="82">
        <v>0.18001361760795326</v>
      </c>
      <c r="AE1287" s="82">
        <v>0.18241667311573923</v>
      </c>
      <c r="AF1287" s="82">
        <v>0.18485180772870755</v>
      </c>
      <c r="AG1287" s="82">
        <v>0.18731944968040751</v>
      </c>
      <c r="AH1287" s="82">
        <v>0.18982003292100591</v>
      </c>
      <c r="AI1287" s="82">
        <v>0.19235399719359983</v>
      </c>
      <c r="AJ1287" s="82">
        <v>0.19914657116027296</v>
      </c>
      <c r="AK1287" s="82">
        <v>0.20617901048854961</v>
      </c>
      <c r="AL1287" s="82">
        <v>0.21345978551559203</v>
      </c>
      <c r="AM1287" s="82">
        <v>0.22099766569057747</v>
      </c>
      <c r="AN1287" s="82">
        <v>0.22880173013720542</v>
      </c>
      <c r="AO1287" s="82">
        <v>0.23688137858919747</v>
      </c>
      <c r="AP1287" s="82">
        <v>0.24524634271196102</v>
      </c>
      <c r="AQ1287" s="82">
        <v>0.25390669782405373</v>
      </c>
      <c r="AR1287" s="82">
        <v>0.26287287503256662</v>
      </c>
      <c r="AS1287" s="82">
        <v>0.27215567379704242</v>
      </c>
      <c r="AT1287" s="82">
        <v>0.27258893791613792</v>
      </c>
      <c r="AU1287" s="82">
        <v>0.27302289177943123</v>
      </c>
      <c r="AV1287" s="82">
        <v>0.27345753648497556</v>
      </c>
      <c r="AW1287" s="82">
        <v>0.27389287313257216</v>
      </c>
      <c r="AX1287" s="82">
        <v>0.27432890282377315</v>
      </c>
      <c r="AY1287" s="82">
        <v>0.27476562666188437</v>
      </c>
      <c r="AZ1287" s="82">
        <v>10.1853952052025</v>
      </c>
    </row>
    <row r="1288" spans="1:52" s="8" customFormat="1" ht="12" customHeight="1" x14ac:dyDescent="0.25">
      <c r="A1288" s="8" t="s">
        <v>114</v>
      </c>
      <c r="B1288" s="8" t="str">
        <f t="shared" si="315"/>
        <v>OAS</v>
      </c>
      <c r="C1288" s="8" t="str">
        <f t="shared" si="316"/>
        <v>NB</v>
      </c>
      <c r="D1288" s="85">
        <v>0.16556183498217417</v>
      </c>
      <c r="E1288" s="86">
        <v>0.16701584156567578</v>
      </c>
      <c r="F1288" s="82">
        <v>0.16846984814917743</v>
      </c>
      <c r="G1288" s="82">
        <v>0.16993651302380311</v>
      </c>
      <c r="H1288" s="82">
        <v>0.17141594639010901</v>
      </c>
      <c r="I1288" s="82">
        <v>0.17290825940803536</v>
      </c>
      <c r="J1288" s="82">
        <v>0.17441356420525861</v>
      </c>
      <c r="K1288" s="82">
        <v>0.17593197388561643</v>
      </c>
      <c r="L1288" s="82">
        <v>0.1774636025376059</v>
      </c>
      <c r="M1288" s="82">
        <v>0.1790085652429558</v>
      </c>
      <c r="N1288" s="82">
        <v>0.18056697808527344</v>
      </c>
      <c r="O1288" s="82">
        <v>0.18213895815876691</v>
      </c>
      <c r="P1288" s="82">
        <v>0.18348167550176966</v>
      </c>
      <c r="Q1288" s="82">
        <v>0.18483429127551687</v>
      </c>
      <c r="R1288" s="82">
        <v>0.18619687845063909</v>
      </c>
      <c r="S1288" s="82">
        <v>0.18756951053570198</v>
      </c>
      <c r="T1288" s="82">
        <v>0.18895226158117182</v>
      </c>
      <c r="U1288" s="82">
        <v>0.1903452061834105</v>
      </c>
      <c r="V1288" s="82">
        <v>0.19174841948869972</v>
      </c>
      <c r="W1288" s="82">
        <v>0.19316197719729503</v>
      </c>
      <c r="X1288" s="82">
        <v>0.19458595556750966</v>
      </c>
      <c r="Y1288" s="82">
        <v>0.19602043141982847</v>
      </c>
      <c r="Z1288" s="82">
        <v>0.19863716666253595</v>
      </c>
      <c r="AA1288" s="82">
        <v>0.20128883348498147</v>
      </c>
      <c r="AB1288" s="82">
        <v>0.20397589819924852</v>
      </c>
      <c r="AC1288" s="82">
        <v>0.20669883334235981</v>
      </c>
      <c r="AD1288" s="82">
        <v>0.20945811775937573</v>
      </c>
      <c r="AE1288" s="82">
        <v>0.21225423668760235</v>
      </c>
      <c r="AF1288" s="82">
        <v>0.21508768184192334</v>
      </c>
      <c r="AG1288" s="82">
        <v>0.21795895150127112</v>
      </c>
      <c r="AH1288" s="82">
        <v>0.22086855059625227</v>
      </c>
      <c r="AI1288" s="82">
        <v>0.22381699079794273</v>
      </c>
      <c r="AJ1288" s="82">
        <v>0.23172061373884312</v>
      </c>
      <c r="AK1288" s="82">
        <v>0.23990333638244804</v>
      </c>
      <c r="AL1288" s="82">
        <v>0.24837501454356953</v>
      </c>
      <c r="AM1288" s="82">
        <v>0.25714585207424312</v>
      </c>
      <c r="AN1288" s="82">
        <v>0.2662264131539252</v>
      </c>
      <c r="AO1288" s="82">
        <v>0.27562763501369264</v>
      </c>
      <c r="AP1288" s="82">
        <v>0.2853608411097705</v>
      </c>
      <c r="AQ1288" s="82">
        <v>0.29543775476225514</v>
      </c>
      <c r="AR1288" s="82">
        <v>0.30587051327545972</v>
      </c>
      <c r="AS1288" s="82">
        <v>0.31667168255688999</v>
      </c>
      <c r="AT1288" s="82">
        <v>0.31717581490023339</v>
      </c>
      <c r="AU1288" s="82">
        <v>0.317680749807979</v>
      </c>
      <c r="AV1288" s="82">
        <v>0.31818648855778658</v>
      </c>
      <c r="AW1288" s="82">
        <v>0.31869303242934993</v>
      </c>
      <c r="AX1288" s="82">
        <v>0.31920038270440004</v>
      </c>
      <c r="AY1288" s="82">
        <v>0.31970854066670845</v>
      </c>
      <c r="AZ1288" s="82">
        <v>11.1853952052025</v>
      </c>
    </row>
    <row r="1289" spans="1:52" s="8" customFormat="1" ht="12" customHeight="1" x14ac:dyDescent="0.25">
      <c r="A1289" s="8" t="s">
        <v>115</v>
      </c>
      <c r="B1289" s="8" t="str">
        <f t="shared" si="315"/>
        <v>MID</v>
      </c>
      <c r="C1289" s="8" t="str">
        <f t="shared" si="316"/>
        <v>NB</v>
      </c>
      <c r="D1289" s="85">
        <v>0.20200718661130285</v>
      </c>
      <c r="E1289" s="86">
        <v>0.20378126563911197</v>
      </c>
      <c r="F1289" s="82">
        <v>0.20555534466692113</v>
      </c>
      <c r="G1289" s="82">
        <v>0.20734486847267414</v>
      </c>
      <c r="H1289" s="82">
        <v>0.20914997151552528</v>
      </c>
      <c r="I1289" s="82">
        <v>0.21097078942520345</v>
      </c>
      <c r="J1289" s="82">
        <v>0.21280745901220283</v>
      </c>
      <c r="K1289" s="82">
        <v>0.21466011827806247</v>
      </c>
      <c r="L1289" s="82">
        <v>0.21652890642573533</v>
      </c>
      <c r="M1289" s="82">
        <v>0.21841396387004744</v>
      </c>
      <c r="N1289" s="82">
        <v>0.22031543224824829</v>
      </c>
      <c r="O1289" s="82">
        <v>0.22223345443065301</v>
      </c>
      <c r="P1289" s="82">
        <v>0.22387174596628012</v>
      </c>
      <c r="Q1289" s="82">
        <v>0.22552211488765719</v>
      </c>
      <c r="R1289" s="82">
        <v>0.22718465022853884</v>
      </c>
      <c r="S1289" s="82">
        <v>0.22885944167903111</v>
      </c>
      <c r="T1289" s="82">
        <v>0.23054657959043004</v>
      </c>
      <c r="U1289" s="82">
        <v>0.23224615498009599</v>
      </c>
      <c r="V1289" s="82">
        <v>0.23395825953636371</v>
      </c>
      <c r="W1289" s="82">
        <v>0.2356829856234888</v>
      </c>
      <c r="X1289" s="82">
        <v>0.2374204262866306</v>
      </c>
      <c r="Y1289" s="82">
        <v>0.23917067525687166</v>
      </c>
      <c r="Z1289" s="82">
        <v>0.24236343598305529</v>
      </c>
      <c r="AA1289" s="82">
        <v>0.24559881782507478</v>
      </c>
      <c r="AB1289" s="82">
        <v>0.24887738974492599</v>
      </c>
      <c r="AC1289" s="82">
        <v>0.25219972829984827</v>
      </c>
      <c r="AD1289" s="82">
        <v>0.25556641774371563</v>
      </c>
      <c r="AE1289" s="82">
        <v>0.25897805012978148</v>
      </c>
      <c r="AF1289" s="82">
        <v>0.26243522541479469</v>
      </c>
      <c r="AG1289" s="82">
        <v>0.26593855156450596</v>
      </c>
      <c r="AH1289" s="82">
        <v>0.2694886446605822</v>
      </c>
      <c r="AI1289" s="82">
        <v>0.27308612900894835</v>
      </c>
      <c r="AJ1289" s="82">
        <v>0.28272958720388647</v>
      </c>
      <c r="AK1289" s="82">
        <v>0.29271358369820655</v>
      </c>
      <c r="AL1289" s="82">
        <v>0.30305014388062312</v>
      </c>
      <c r="AM1289" s="82">
        <v>0.31375171779098093</v>
      </c>
      <c r="AN1289" s="82">
        <v>0.32483119511591019</v>
      </c>
      <c r="AO1289" s="82">
        <v>0.33630192071402149</v>
      </c>
      <c r="AP1289" s="82">
        <v>0.34817771068934017</v>
      </c>
      <c r="AQ1289" s="82">
        <v>0.36047286903234005</v>
      </c>
      <c r="AR1289" s="82">
        <v>0.37320220484861971</v>
      </c>
      <c r="AS1289" s="82">
        <v>0.38638105019597335</v>
      </c>
      <c r="AT1289" s="82">
        <v>0.38699615787685604</v>
      </c>
      <c r="AU1289" s="82">
        <v>0.38761224479173295</v>
      </c>
      <c r="AV1289" s="82">
        <v>0.38822931249951687</v>
      </c>
      <c r="AW1289" s="82">
        <v>0.38884736256160229</v>
      </c>
      <c r="AX1289" s="82">
        <v>0.38946639654186943</v>
      </c>
      <c r="AY1289" s="82">
        <v>0.39008641600668814</v>
      </c>
      <c r="AZ1289" s="82">
        <v>12.1853952052025</v>
      </c>
    </row>
    <row r="1290" spans="1:52" s="8" customFormat="1" ht="12" customHeight="1" x14ac:dyDescent="0.25">
      <c r="A1290" s="8" t="s">
        <v>116</v>
      </c>
      <c r="B1290" s="8" t="str">
        <f t="shared" si="315"/>
        <v>AFR</v>
      </c>
      <c r="C1290" s="8" t="str">
        <f t="shared" si="316"/>
        <v>NB</v>
      </c>
      <c r="D1290" s="85">
        <v>0.1726593846423761</v>
      </c>
      <c r="E1290" s="86">
        <v>0.17417572373103371</v>
      </c>
      <c r="F1290" s="82">
        <v>0.17569206281969135</v>
      </c>
      <c r="G1290" s="82">
        <v>0.17722160285382255</v>
      </c>
      <c r="H1290" s="82">
        <v>0.17876445875822394</v>
      </c>
      <c r="I1290" s="82">
        <v>0.18032074645820451</v>
      </c>
      <c r="J1290" s="82">
        <v>0.18189058288829582</v>
      </c>
      <c r="K1290" s="82">
        <v>0.18347408600103818</v>
      </c>
      <c r="L1290" s="82">
        <v>0.18507137477584312</v>
      </c>
      <c r="M1290" s="82">
        <v>0.18668256922793322</v>
      </c>
      <c r="N1290" s="82">
        <v>0.18830779041735959</v>
      </c>
      <c r="O1290" s="82">
        <v>0.18994716045809804</v>
      </c>
      <c r="P1290" s="82">
        <v>0.19134743939446319</v>
      </c>
      <c r="Q1290" s="82">
        <v>0.19275804110214484</v>
      </c>
      <c r="R1290" s="82">
        <v>0.19417904167998651</v>
      </c>
      <c r="S1290" s="82">
        <v>0.19561051778782776</v>
      </c>
      <c r="T1290" s="82">
        <v>0.19705254665063984</v>
      </c>
      <c r="U1290" s="82">
        <v>0.19850520606269181</v>
      </c>
      <c r="V1290" s="82">
        <v>0.19996857439174734</v>
      </c>
      <c r="W1290" s="82">
        <v>0.20144273058329251</v>
      </c>
      <c r="X1290" s="82">
        <v>0.20292775416479475</v>
      </c>
      <c r="Y1290" s="82">
        <v>0.20442372524999311</v>
      </c>
      <c r="Z1290" s="82">
        <v>0.20715263857006194</v>
      </c>
      <c r="AA1290" s="82">
        <v>0.20991798096850384</v>
      </c>
      <c r="AB1290" s="82">
        <v>0.21272023874795853</v>
      </c>
      <c r="AC1290" s="82">
        <v>0.21555990470286485</v>
      </c>
      <c r="AD1290" s="82">
        <v>0.21843747820612158</v>
      </c>
      <c r="AE1290" s="82">
        <v>0.22135346529690544</v>
      </c>
      <c r="AF1290" s="82">
        <v>0.22430837876966117</v>
      </c>
      <c r="AG1290" s="82">
        <v>0.22730273826427952</v>
      </c>
      <c r="AH1290" s="82">
        <v>0.2303370703574793</v>
      </c>
      <c r="AI1290" s="82">
        <v>0.23341190865540909</v>
      </c>
      <c r="AJ1290" s="82">
        <v>0.2416543557964918</v>
      </c>
      <c r="AK1290" s="82">
        <v>0.25018786749921107</v>
      </c>
      <c r="AL1290" s="82">
        <v>0.2590227220920282</v>
      </c>
      <c r="AM1290" s="82">
        <v>0.26816956086080251</v>
      </c>
      <c r="AN1290" s="82">
        <v>0.27763940086586303</v>
      </c>
      <c r="AO1290" s="82">
        <v>0.28744364821168805</v>
      </c>
      <c r="AP1290" s="82">
        <v>0.29759411178517509</v>
      </c>
      <c r="AQ1290" s="82">
        <v>0.30810301747904884</v>
      </c>
      <c r="AR1290" s="82">
        <v>0.31898302291753866</v>
      </c>
      <c r="AS1290" s="82">
        <v>0.33024723270206224</v>
      </c>
      <c r="AT1290" s="82">
        <v>0.3307729769364709</v>
      </c>
      <c r="AU1290" s="82">
        <v>0.33129955814079975</v>
      </c>
      <c r="AV1290" s="82">
        <v>0.33182697764748126</v>
      </c>
      <c r="AW1290" s="82">
        <v>0.33235523679106899</v>
      </c>
      <c r="AX1290" s="82">
        <v>0.3328843369082411</v>
      </c>
      <c r="AY1290" s="82">
        <v>0.33341427933780365</v>
      </c>
      <c r="AZ1290" s="82">
        <v>13.1853952052025</v>
      </c>
    </row>
    <row r="1291" spans="1:52" s="8" customFormat="1" ht="12" customHeight="1" x14ac:dyDescent="0.25">
      <c r="A1291" s="8" t="s">
        <v>117</v>
      </c>
      <c r="B1291" s="8" t="str">
        <f t="shared" si="315"/>
        <v>BRZ</v>
      </c>
      <c r="C1291" s="8" t="str">
        <f t="shared" si="316"/>
        <v>NB</v>
      </c>
      <c r="D1291" s="85">
        <v>0.15169963278239337</v>
      </c>
      <c r="E1291" s="86">
        <v>0.15303189794364944</v>
      </c>
      <c r="F1291" s="82">
        <v>0.15436416310490553</v>
      </c>
      <c r="G1291" s="82">
        <v>0.15570802670076084</v>
      </c>
      <c r="H1291" s="82">
        <v>0.15706358970487219</v>
      </c>
      <c r="I1291" s="82">
        <v>0.15843095396995288</v>
      </c>
      <c r="J1291" s="82">
        <v>0.1598102222354256</v>
      </c>
      <c r="K1291" s="82">
        <v>0.16120149813514195</v>
      </c>
      <c r="L1291" s="82">
        <v>0.16260488620516916</v>
      </c>
      <c r="M1291" s="82">
        <v>0.16402049189164458</v>
      </c>
      <c r="N1291" s="82">
        <v>0.16544842155869863</v>
      </c>
      <c r="O1291" s="82">
        <v>0.16688878249644659</v>
      </c>
      <c r="P1291" s="82">
        <v>0.16811907647021174</v>
      </c>
      <c r="Q1291" s="82">
        <v>0.16935844009646783</v>
      </c>
      <c r="R1291" s="82">
        <v>0.17060694023614251</v>
      </c>
      <c r="S1291" s="82">
        <v>0.17186464424305803</v>
      </c>
      <c r="T1291" s="82">
        <v>0.17313161996756501</v>
      </c>
      <c r="U1291" s="82">
        <v>0.17440793576020272</v>
      </c>
      <c r="V1291" s="82">
        <v>0.1756936604753864</v>
      </c>
      <c r="W1291" s="82">
        <v>0.17698886347512191</v>
      </c>
      <c r="X1291" s="82">
        <v>0.17829361463274762</v>
      </c>
      <c r="Y1291" s="82">
        <v>0.17960798433670389</v>
      </c>
      <c r="Z1291" s="82">
        <v>0.18200562492488781</v>
      </c>
      <c r="AA1291" s="82">
        <v>0.18443527233287621</v>
      </c>
      <c r="AB1291" s="82">
        <v>0.18689735382925929</v>
      </c>
      <c r="AC1291" s="82">
        <v>0.18939230238636323</v>
      </c>
      <c r="AD1291" s="82">
        <v>0.191920556756391</v>
      </c>
      <c r="AE1291" s="82">
        <v>0.19448256154857965</v>
      </c>
      <c r="AF1291" s="82">
        <v>0.19707876730738769</v>
      </c>
      <c r="AG1291" s="82">
        <v>0.19970963059172603</v>
      </c>
      <c r="AH1291" s="82">
        <v>0.20237561405524676</v>
      </c>
      <c r="AI1291" s="82">
        <v>0.20507718652770365</v>
      </c>
      <c r="AJ1291" s="82">
        <v>0.2123190529754522</v>
      </c>
      <c r="AK1291" s="82">
        <v>0.21981665059708216</v>
      </c>
      <c r="AL1291" s="82">
        <v>0.2275790099973094</v>
      </c>
      <c r="AM1291" s="82">
        <v>0.23561548067752672</v>
      </c>
      <c r="AN1291" s="82">
        <v>0.24393574229696446</v>
      </c>
      <c r="AO1291" s="82">
        <v>0.25254981633151524</v>
      </c>
      <c r="AP1291" s="82">
        <v>0.26146807814426537</v>
      </c>
      <c r="AQ1291" s="82">
        <v>0.27070126948227147</v>
      </c>
      <c r="AR1291" s="82">
        <v>0.28026051141463421</v>
      </c>
      <c r="AS1291" s="82">
        <v>0.29015731772745296</v>
      </c>
      <c r="AT1291" s="82">
        <v>0.29061923995347294</v>
      </c>
      <c r="AU1291" s="82">
        <v>0.2910818975465847</v>
      </c>
      <c r="AV1291" s="82">
        <v>0.29154529167747179</v>
      </c>
      <c r="AW1291" s="82">
        <v>0.29200942351868148</v>
      </c>
      <c r="AX1291" s="82">
        <v>0.29247429424462767</v>
      </c>
      <c r="AY1291" s="82">
        <v>0.29293990503159395</v>
      </c>
      <c r="AZ1291" s="82">
        <v>14.1853952052025</v>
      </c>
    </row>
    <row r="1292" spans="1:52" s="8" customFormat="1" ht="12" customHeight="1" x14ac:dyDescent="0.25">
      <c r="A1292" s="8" t="s">
        <v>118</v>
      </c>
      <c r="B1292" s="8" t="str">
        <f t="shared" si="315"/>
        <v>CSA</v>
      </c>
      <c r="C1292" s="8" t="str">
        <f t="shared" si="316"/>
        <v>NB</v>
      </c>
      <c r="D1292" s="85">
        <v>0.1300509892857708</v>
      </c>
      <c r="E1292" s="86">
        <v>0.13119313049623013</v>
      </c>
      <c r="F1292" s="82">
        <v>0.13233527170668949</v>
      </c>
      <c r="G1292" s="82">
        <v>0.13348735617057755</v>
      </c>
      <c r="H1292" s="82">
        <v>0.13464947045187417</v>
      </c>
      <c r="I1292" s="82">
        <v>0.13582170186816797</v>
      </c>
      <c r="J1292" s="82">
        <v>0.13700413849721704</v>
      </c>
      <c r="K1292" s="82">
        <v>0.13819686918356688</v>
      </c>
      <c r="L1292" s="82">
        <v>0.13939998354522584</v>
      </c>
      <c r="M1292" s="82">
        <v>0.14061357198039875</v>
      </c>
      <c r="N1292" s="82">
        <v>0.14183772567427924</v>
      </c>
      <c r="O1292" s="82">
        <v>0.14307253660590097</v>
      </c>
      <c r="P1292" s="82">
        <v>0.14412725866069984</v>
      </c>
      <c r="Q1292" s="82">
        <v>0.14518975606246096</v>
      </c>
      <c r="R1292" s="82">
        <v>0.14626008613057012</v>
      </c>
      <c r="S1292" s="82">
        <v>0.14733830660696817</v>
      </c>
      <c r="T1292" s="82">
        <v>0.14842447565926606</v>
      </c>
      <c r="U1292" s="82">
        <v>0.1495186518838828</v>
      </c>
      <c r="V1292" s="82">
        <v>0.15062089430920667</v>
      </c>
      <c r="W1292" s="82">
        <v>0.1517312623987796</v>
      </c>
      <c r="X1292" s="82">
        <v>0.15284981605450521</v>
      </c>
      <c r="Y1292" s="82">
        <v>0.15397661561988027</v>
      </c>
      <c r="Z1292" s="82">
        <v>0.15603209541720003</v>
      </c>
      <c r="AA1292" s="82">
        <v>0.1581150144278067</v>
      </c>
      <c r="AB1292" s="82">
        <v>0.16022573894594788</v>
      </c>
      <c r="AC1292" s="82">
        <v>0.16236464015564239</v>
      </c>
      <c r="AD1292" s="82">
        <v>0.1645320941959553</v>
      </c>
      <c r="AE1292" s="82">
        <v>0.16672848222714434</v>
      </c>
      <c r="AF1292" s="82">
        <v>0.16895419049768926</v>
      </c>
      <c r="AG1292" s="82">
        <v>0.17120961041221605</v>
      </c>
      <c r="AH1292" s="82">
        <v>0.17349513860032789</v>
      </c>
      <c r="AI1292" s="82">
        <v>0.1758111769863549</v>
      </c>
      <c r="AJ1292" s="82">
        <v>0.1820195762984094</v>
      </c>
      <c r="AK1292" s="82">
        <v>0.18844721208153825</v>
      </c>
      <c r="AL1292" s="82">
        <v>0.1951018262073308</v>
      </c>
      <c r="AM1292" s="82">
        <v>0.20199143393517269</v>
      </c>
      <c r="AN1292" s="82">
        <v>0.20912433356635687</v>
      </c>
      <c r="AO1292" s="82">
        <v>0.21650911643910897</v>
      </c>
      <c r="AP1292" s="82">
        <v>0.22415467727656593</v>
      </c>
      <c r="AQ1292" s="82">
        <v>0.23207022490017143</v>
      </c>
      <c r="AR1292" s="82">
        <v>0.24026529332139232</v>
      </c>
      <c r="AS1292" s="82">
        <v>0.24874975322511547</v>
      </c>
      <c r="AT1292" s="82">
        <v>0.24914575578204426</v>
      </c>
      <c r="AU1292" s="82">
        <v>0.24954238876381996</v>
      </c>
      <c r="AV1292" s="82">
        <v>0.24993965317406105</v>
      </c>
      <c r="AW1292" s="82">
        <v>0.25033755001798375</v>
      </c>
      <c r="AX1292" s="82">
        <v>0.25073608030240457</v>
      </c>
      <c r="AY1292" s="82">
        <v>0.2511352450357428</v>
      </c>
      <c r="AZ1292" s="82">
        <v>15.1853952052025</v>
      </c>
    </row>
    <row r="1293" spans="1:52" s="8" customFormat="1" ht="12" customHeight="1" x14ac:dyDescent="0.25">
      <c r="A1293" s="8" t="s">
        <v>119</v>
      </c>
      <c r="B1293" s="8" t="str">
        <f t="shared" si="315"/>
        <v>USA</v>
      </c>
      <c r="C1293" s="8" t="str">
        <f t="shared" si="316"/>
        <v>WB</v>
      </c>
      <c r="D1293" s="85">
        <v>0.10524344199343215</v>
      </c>
      <c r="E1293" s="86">
        <v>0.10653279445441603</v>
      </c>
      <c r="F1293" s="82">
        <v>0.10782214691539992</v>
      </c>
      <c r="G1293" s="82">
        <v>0.10912710424038047</v>
      </c>
      <c r="H1293" s="82">
        <v>0.11044785529298319</v>
      </c>
      <c r="I1293" s="82">
        <v>0.11178459122262534</v>
      </c>
      <c r="J1293" s="82">
        <v>0.11313750549218053</v>
      </c>
      <c r="K1293" s="82">
        <v>0.1145067939059782</v>
      </c>
      <c r="L1293" s="82">
        <v>0.11589265463814195</v>
      </c>
      <c r="M1293" s="82">
        <v>0.11729528826127085</v>
      </c>
      <c r="N1293" s="82">
        <v>0.11871489777546787</v>
      </c>
      <c r="O1293" s="82">
        <v>0.12015168863771963</v>
      </c>
      <c r="P1293" s="82">
        <v>0.12085026989809466</v>
      </c>
      <c r="Q1293" s="82">
        <v>0.12155291282237872</v>
      </c>
      <c r="R1293" s="82">
        <v>0.12225964102573962</v>
      </c>
      <c r="S1293" s="82">
        <v>0.12297047826064759</v>
      </c>
      <c r="T1293" s="82">
        <v>0.12368544841767355</v>
      </c>
      <c r="U1293" s="82">
        <v>0.12440457552629203</v>
      </c>
      <c r="V1293" s="82">
        <v>0.12512788375568878</v>
      </c>
      <c r="W1293" s="82">
        <v>0.12585539741557311</v>
      </c>
      <c r="X1293" s="82">
        <v>0.12658714095699489</v>
      </c>
      <c r="Y1293" s="82">
        <v>0.12732313897316633</v>
      </c>
      <c r="Z1293" s="82">
        <v>0.12849776115058875</v>
      </c>
      <c r="AA1293" s="82">
        <v>0.12968321982851547</v>
      </c>
      <c r="AB1293" s="82">
        <v>0.13087961497929967</v>
      </c>
      <c r="AC1293" s="82">
        <v>0.13208704749759151</v>
      </c>
      <c r="AD1293" s="82">
        <v>0.13330561920884673</v>
      </c>
      <c r="AE1293" s="82">
        <v>0.13453543287791392</v>
      </c>
      <c r="AF1293" s="82">
        <v>0.13577659221770075</v>
      </c>
      <c r="AG1293" s="82">
        <v>0.13702920189792048</v>
      </c>
      <c r="AH1293" s="82">
        <v>0.13829336755391891</v>
      </c>
      <c r="AI1293" s="82">
        <v>0.1395691957955828</v>
      </c>
      <c r="AJ1293" s="82">
        <v>0.14220268292496285</v>
      </c>
      <c r="AK1293" s="82">
        <v>0.14488586049227284</v>
      </c>
      <c r="AL1293" s="82">
        <v>0.14761966609071156</v>
      </c>
      <c r="AM1293" s="82">
        <v>0.15040505500462814</v>
      </c>
      <c r="AN1293" s="82">
        <v>0.15324300054333076</v>
      </c>
      <c r="AO1293" s="82">
        <v>0.15613449438119389</v>
      </c>
      <c r="AP1293" s="82">
        <v>0.159080546904183</v>
      </c>
      <c r="AQ1293" s="82">
        <v>0.16208218756291756</v>
      </c>
      <c r="AR1293" s="82">
        <v>0.16514046523239609</v>
      </c>
      <c r="AS1293" s="82">
        <v>0.16825644857850858</v>
      </c>
      <c r="AT1293" s="82">
        <v>0.16934574047641024</v>
      </c>
      <c r="AU1293" s="82">
        <v>0.17044208444779174</v>
      </c>
      <c r="AV1293" s="82">
        <v>0.17154552614776214</v>
      </c>
      <c r="AW1293" s="82">
        <v>0.17265611152700153</v>
      </c>
      <c r="AX1293" s="82">
        <v>0.17377388683367462</v>
      </c>
      <c r="AY1293" s="82">
        <v>0.17489889861535665</v>
      </c>
      <c r="AZ1293" s="82">
        <v>16.1853952052025</v>
      </c>
    </row>
    <row r="1294" spans="1:52" s="8" customFormat="1" ht="12" customHeight="1" x14ac:dyDescent="0.25">
      <c r="A1294" s="8" t="s">
        <v>120</v>
      </c>
      <c r="B1294" s="8" t="str">
        <f t="shared" si="315"/>
        <v>CAN</v>
      </c>
      <c r="C1294" s="8" t="str">
        <f t="shared" si="316"/>
        <v>WB</v>
      </c>
      <c r="D1294" s="85">
        <v>0.12257207432045092</v>
      </c>
      <c r="E1294" s="86">
        <v>0.12407372233461256</v>
      </c>
      <c r="F1294" s="82">
        <v>0.1255753703487742</v>
      </c>
      <c r="G1294" s="82">
        <v>0.12709519261221286</v>
      </c>
      <c r="H1294" s="82">
        <v>0.12863340908548762</v>
      </c>
      <c r="I1294" s="82">
        <v>0.13019024239131147</v>
      </c>
      <c r="J1294" s="82">
        <v>0.13176591784677089</v>
      </c>
      <c r="K1294" s="82">
        <v>0.13336066349593556</v>
      </c>
      <c r="L1294" s="82">
        <v>0.13497471014286269</v>
      </c>
      <c r="M1294" s="82">
        <v>0.13660829138500077</v>
      </c>
      <c r="N1294" s="82">
        <v>0.13826164364699764</v>
      </c>
      <c r="O1294" s="82">
        <v>0.13993500621491764</v>
      </c>
      <c r="P1294" s="82">
        <v>0.14074861086850649</v>
      </c>
      <c r="Q1294" s="82">
        <v>0.14156694595052954</v>
      </c>
      <c r="R1294" s="82">
        <v>0.14239003896445926</v>
      </c>
      <c r="S1294" s="82">
        <v>0.14321791757367769</v>
      </c>
      <c r="T1294" s="82">
        <v>0.14405060960240626</v>
      </c>
      <c r="U1294" s="82">
        <v>0.14488814303664091</v>
      </c>
      <c r="V1294" s="82">
        <v>0.14573054602509264</v>
      </c>
      <c r="W1294" s="82">
        <v>0.14657784688013356</v>
      </c>
      <c r="X1294" s="82">
        <v>0.14743007407874853</v>
      </c>
      <c r="Y1294" s="82">
        <v>0.14828725626349215</v>
      </c>
      <c r="Z1294" s="82">
        <v>0.14965528332629438</v>
      </c>
      <c r="AA1294" s="82">
        <v>0.15103593115025785</v>
      </c>
      <c r="AB1294" s="82">
        <v>0.1524293161684683</v>
      </c>
      <c r="AC1294" s="82">
        <v>0.15383555588816725</v>
      </c>
      <c r="AD1294" s="82">
        <v>0.15525476890066162</v>
      </c>
      <c r="AE1294" s="82">
        <v>0.15668707489132483</v>
      </c>
      <c r="AF1294" s="82">
        <v>0.15813259464969009</v>
      </c>
      <c r="AG1294" s="82">
        <v>0.1595914500796369</v>
      </c>
      <c r="AH1294" s="82">
        <v>0.16106376420967145</v>
      </c>
      <c r="AI1294" s="82">
        <v>0.16254966120330186</v>
      </c>
      <c r="AJ1294" s="82">
        <v>0.16561675948543964</v>
      </c>
      <c r="AK1294" s="82">
        <v>0.16874172987756925</v>
      </c>
      <c r="AL1294" s="82">
        <v>0.17192566435027878</v>
      </c>
      <c r="AM1294" s="82">
        <v>0.17516967547820494</v>
      </c>
      <c r="AN1294" s="82">
        <v>0.17847489682880424</v>
      </c>
      <c r="AO1294" s="82">
        <v>0.18184248335845998</v>
      </c>
      <c r="AP1294" s="82">
        <v>0.18527361181606314</v>
      </c>
      <c r="AQ1294" s="82">
        <v>0.1887694811542083</v>
      </c>
      <c r="AR1294" s="82">
        <v>0.1923313129481484</v>
      </c>
      <c r="AS1294" s="82">
        <v>0.19596035182265445</v>
      </c>
      <c r="AT1294" s="82">
        <v>0.197228998732498</v>
      </c>
      <c r="AU1294" s="82">
        <v>0.19850585885979541</v>
      </c>
      <c r="AV1294" s="82">
        <v>0.1997909853768994</v>
      </c>
      <c r="AW1294" s="82">
        <v>0.20108443180040037</v>
      </c>
      <c r="AX1294" s="82">
        <v>0.202386251993355</v>
      </c>
      <c r="AY1294" s="82">
        <v>0.2036965001675293</v>
      </c>
      <c r="AZ1294" s="82">
        <v>17.1853952052025</v>
      </c>
    </row>
    <row r="1295" spans="1:52" s="8" customFormat="1" ht="12" customHeight="1" x14ac:dyDescent="0.25">
      <c r="A1295" s="8" t="s">
        <v>121</v>
      </c>
      <c r="B1295" s="8" t="str">
        <f t="shared" si="315"/>
        <v>MXC</v>
      </c>
      <c r="C1295" s="8" t="str">
        <f t="shared" si="316"/>
        <v>WB</v>
      </c>
      <c r="D1295" s="85">
        <v>9.7695483767238828E-2</v>
      </c>
      <c r="E1295" s="86">
        <v>9.8892365112398198E-2</v>
      </c>
      <c r="F1295" s="82">
        <v>0.10008924645755757</v>
      </c>
      <c r="G1295" s="82">
        <v>0.10130061350090772</v>
      </c>
      <c r="H1295" s="82">
        <v>0.10252664156095696</v>
      </c>
      <c r="I1295" s="82">
        <v>0.10376750807807059</v>
      </c>
      <c r="J1295" s="82">
        <v>0.10502339264015137</v>
      </c>
      <c r="K1295" s="82">
        <v>0.10629447700863096</v>
      </c>
      <c r="L1295" s="82">
        <v>0.10758094514477579</v>
      </c>
      <c r="M1295" s="82">
        <v>0.10888298323631146</v>
      </c>
      <c r="N1295" s="82">
        <v>0.11020077972436919</v>
      </c>
      <c r="O1295" s="82">
        <v>0.11153452533075855</v>
      </c>
      <c r="P1295" s="82">
        <v>0.11218300501643176</v>
      </c>
      <c r="Q1295" s="82">
        <v>0.11283525506739306</v>
      </c>
      <c r="R1295" s="82">
        <v>0.11349129740515319</v>
      </c>
      <c r="S1295" s="82">
        <v>0.11415115407867814</v>
      </c>
      <c r="T1295" s="82">
        <v>0.11481484726513007</v>
      </c>
      <c r="U1295" s="82">
        <v>0.11548239927061277</v>
      </c>
      <c r="V1295" s="82">
        <v>0.11615383253092128</v>
      </c>
      <c r="W1295" s="82">
        <v>0.116829169612296</v>
      </c>
      <c r="X1295" s="82">
        <v>0.11750843321218106</v>
      </c>
      <c r="Y1295" s="82">
        <v>0.11819164615998719</v>
      </c>
      <c r="Z1295" s="82">
        <v>0.11928202556694513</v>
      </c>
      <c r="AA1295" s="82">
        <v>0.12038246429103541</v>
      </c>
      <c r="AB1295" s="82">
        <v>0.12149305513469041</v>
      </c>
      <c r="AC1295" s="82">
        <v>0.12261389175649322</v>
      </c>
      <c r="AD1295" s="82">
        <v>0.12374506867907602</v>
      </c>
      <c r="AE1295" s="82">
        <v>0.12488668129709148</v>
      </c>
      <c r="AF1295" s="82">
        <v>0.12603882588525753</v>
      </c>
      <c r="AG1295" s="82">
        <v>0.12720159960647648</v>
      </c>
      <c r="AH1295" s="82">
        <v>0.1283751005200289</v>
      </c>
      <c r="AI1295" s="82">
        <v>0.12955942758984326</v>
      </c>
      <c r="AJ1295" s="82">
        <v>0.13200404356045772</v>
      </c>
      <c r="AK1295" s="82">
        <v>0.13449478621868541</v>
      </c>
      <c r="AL1295" s="82">
        <v>0.13703252591444454</v>
      </c>
      <c r="AM1295" s="82">
        <v>0.13961814942001144</v>
      </c>
      <c r="AN1295" s="82">
        <v>0.14225256023988878</v>
      </c>
      <c r="AO1295" s="82">
        <v>0.14493667892652065</v>
      </c>
      <c r="AP1295" s="82">
        <v>0.14767144340196489</v>
      </c>
      <c r="AQ1295" s="82">
        <v>0.15045780928563474</v>
      </c>
      <c r="AR1295" s="82">
        <v>0.15329675022822473</v>
      </c>
      <c r="AS1295" s="82">
        <v>0.15618925825193719</v>
      </c>
      <c r="AT1295" s="82">
        <v>0.15720042718478031</v>
      </c>
      <c r="AU1295" s="82">
        <v>0.1582181424231901</v>
      </c>
      <c r="AV1295" s="82">
        <v>0.15924244634793516</v>
      </c>
      <c r="AW1295" s="82">
        <v>0.16027338161415711</v>
      </c>
      <c r="AX1295" s="82">
        <v>0.16131099115314687</v>
      </c>
      <c r="AY1295" s="82">
        <v>0.16235531817413246</v>
      </c>
      <c r="AZ1295" s="82">
        <v>18.1853952052025</v>
      </c>
    </row>
    <row r="1296" spans="1:52" s="8" customFormat="1" ht="12" customHeight="1" x14ac:dyDescent="0.25">
      <c r="A1296" s="8" t="s">
        <v>122</v>
      </c>
      <c r="B1296" s="8" t="str">
        <f t="shared" si="315"/>
        <v>EUR</v>
      </c>
      <c r="C1296" s="8" t="str">
        <f t="shared" si="316"/>
        <v>WB</v>
      </c>
      <c r="D1296" s="85">
        <v>0.10573029668225163</v>
      </c>
      <c r="E1296" s="86">
        <v>0.10702561366966377</v>
      </c>
      <c r="F1296" s="82">
        <v>0.10832093065707592</v>
      </c>
      <c r="G1296" s="82">
        <v>0.10963192469636704</v>
      </c>
      <c r="H1296" s="82">
        <v>0.11095878552484315</v>
      </c>
      <c r="I1296" s="82">
        <v>0.11230170517617601</v>
      </c>
      <c r="J1296" s="82">
        <v>0.11366087800819578</v>
      </c>
      <c r="K1296" s="82">
        <v>0.11503650073102001</v>
      </c>
      <c r="L1296" s="82">
        <v>0.11642877243552299</v>
      </c>
      <c r="M1296" s="82">
        <v>0.11783789462214983</v>
      </c>
      <c r="N1296" s="82">
        <v>0.11926407123007914</v>
      </c>
      <c r="O1296" s="82">
        <v>0.12070750866673868</v>
      </c>
      <c r="P1296" s="82">
        <v>0.1214093215542412</v>
      </c>
      <c r="Q1296" s="82">
        <v>0.12211521489485309</v>
      </c>
      <c r="R1296" s="82">
        <v>0.12282521241298563</v>
      </c>
      <c r="S1296" s="82">
        <v>0.12353933797098764</v>
      </c>
      <c r="T1296" s="82">
        <v>0.12425761556994747</v>
      </c>
      <c r="U1296" s="82">
        <v>0.12498006935049966</v>
      </c>
      <c r="V1296" s="82">
        <v>0.1257067235936363</v>
      </c>
      <c r="W1296" s="82">
        <v>0.12643760272152307</v>
      </c>
      <c r="X1296" s="82">
        <v>0.12717273129832005</v>
      </c>
      <c r="Y1296" s="82">
        <v>0.12791213403100729</v>
      </c>
      <c r="Z1296" s="82">
        <v>0.12909218999417291</v>
      </c>
      <c r="AA1296" s="82">
        <v>0.13028313258734242</v>
      </c>
      <c r="AB1296" s="82">
        <v>0.13148506224533971</v>
      </c>
      <c r="AC1296" s="82">
        <v>0.13269808032955213</v>
      </c>
      <c r="AD1296" s="82">
        <v>0.13392228913647861</v>
      </c>
      <c r="AE1296" s="82">
        <v>0.13515779190635643</v>
      </c>
      <c r="AF1296" s="82">
        <v>0.13640469283186779</v>
      </c>
      <c r="AG1296" s="82">
        <v>0.13766309706692653</v>
      </c>
      <c r="AH1296" s="82">
        <v>0.13893311073554607</v>
      </c>
      <c r="AI1296" s="82">
        <v>0.14021484094078904</v>
      </c>
      <c r="AJ1296" s="82">
        <v>0.14286051054474994</v>
      </c>
      <c r="AK1296" s="82">
        <v>0.14555610045391074</v>
      </c>
      <c r="AL1296" s="82">
        <v>0.14830255259876329</v>
      </c>
      <c r="AM1296" s="82">
        <v>0.15110082668278874</v>
      </c>
      <c r="AN1296" s="82">
        <v>0.15395190051781046</v>
      </c>
      <c r="AO1296" s="82">
        <v>0.15685677036567472</v>
      </c>
      <c r="AP1296" s="82">
        <v>0.15981645128637828</v>
      </c>
      <c r="AQ1296" s="82">
        <v>0.16283197749276479</v>
      </c>
      <c r="AR1296" s="82">
        <v>0.16590440271191384</v>
      </c>
      <c r="AS1296" s="82">
        <v>0.16903480055334882</v>
      </c>
      <c r="AT1296" s="82">
        <v>0.17012913150031558</v>
      </c>
      <c r="AU1296" s="82">
        <v>0.17123054714355537</v>
      </c>
      <c r="AV1296" s="82">
        <v>0.17233909334937708</v>
      </c>
      <c r="AW1296" s="82">
        <v>0.17345481628102805</v>
      </c>
      <c r="AX1296" s="82">
        <v>0.17457776240061634</v>
      </c>
      <c r="AY1296" s="82">
        <v>0.17570797847104563</v>
      </c>
      <c r="AZ1296" s="82">
        <v>19.1853952052025</v>
      </c>
    </row>
    <row r="1297" spans="1:52" s="8" customFormat="1" ht="12" customHeight="1" x14ac:dyDescent="0.25">
      <c r="A1297" s="8" t="s">
        <v>123</v>
      </c>
      <c r="B1297" s="8" t="str">
        <f t="shared" si="315"/>
        <v>JPN</v>
      </c>
      <c r="C1297" s="8" t="str">
        <f t="shared" si="316"/>
        <v>WB</v>
      </c>
      <c r="D1297" s="85">
        <v>0.11215255676219865</v>
      </c>
      <c r="E1297" s="86">
        <v>0.11352655377643542</v>
      </c>
      <c r="F1297" s="82">
        <v>0.11490055079067218</v>
      </c>
      <c r="G1297" s="82">
        <v>0.11629117711084956</v>
      </c>
      <c r="H1297" s="82">
        <v>0.11769863399927977</v>
      </c>
      <c r="I1297" s="82">
        <v>0.11912312515412643</v>
      </c>
      <c r="J1297" s="82">
        <v>0.12056485673888538</v>
      </c>
      <c r="K1297" s="82">
        <v>0.12202403741222224</v>
      </c>
      <c r="L1297" s="82">
        <v>0.12350087835817114</v>
      </c>
      <c r="M1297" s="82">
        <v>0.12499559331669891</v>
      </c>
      <c r="N1297" s="82">
        <v>0.12650839861463922</v>
      </c>
      <c r="O1297" s="82">
        <v>0.12803951319700108</v>
      </c>
      <c r="P1297" s="82">
        <v>0.12878395553918626</v>
      </c>
      <c r="Q1297" s="82">
        <v>0.12953272618899303</v>
      </c>
      <c r="R1297" s="82">
        <v>0.13028585031189874</v>
      </c>
      <c r="S1297" s="82">
        <v>0.13104335321969679</v>
      </c>
      <c r="T1297" s="82">
        <v>0.13180526037134749</v>
      </c>
      <c r="U1297" s="82">
        <v>0.13257159737383362</v>
      </c>
      <c r="V1297" s="82">
        <v>0.13334238998302106</v>
      </c>
      <c r="W1297" s="82">
        <v>0.13411766410452447</v>
      </c>
      <c r="X1297" s="82">
        <v>0.13489744579457791</v>
      </c>
      <c r="Y1297" s="82">
        <v>0.13568176126091056</v>
      </c>
      <c r="Z1297" s="82">
        <v>0.13693349607623259</v>
      </c>
      <c r="AA1297" s="82">
        <v>0.13819677879624961</v>
      </c>
      <c r="AB1297" s="82">
        <v>0.13947171595638849</v>
      </c>
      <c r="AC1297" s="82">
        <v>0.14075841507492076</v>
      </c>
      <c r="AD1297" s="82">
        <v>0.14205698466202996</v>
      </c>
      <c r="AE1297" s="82">
        <v>0.14336753422896251</v>
      </c>
      <c r="AF1297" s="82">
        <v>0.14469017429726305</v>
      </c>
      <c r="AG1297" s="82">
        <v>0.14602501640809493</v>
      </c>
      <c r="AH1297" s="82">
        <v>0.14737217313164672</v>
      </c>
      <c r="AI1297" s="82">
        <v>0.14873175807662559</v>
      </c>
      <c r="AJ1297" s="82">
        <v>0.15153813070342306</v>
      </c>
      <c r="AK1297" s="82">
        <v>0.15439745589006576</v>
      </c>
      <c r="AL1297" s="82">
        <v>0.15731073278170191</v>
      </c>
      <c r="AM1297" s="82">
        <v>0.16027897937603436</v>
      </c>
      <c r="AN1297" s="82">
        <v>0.16330323287904347</v>
      </c>
      <c r="AO1297" s="82">
        <v>0.16638455006742212</v>
      </c>
      <c r="AP1297" s="82">
        <v>0.1695240076578492</v>
      </c>
      <c r="AQ1297" s="82">
        <v>0.17272270268323101</v>
      </c>
      <c r="AR1297" s="82">
        <v>0.17598175287604167</v>
      </c>
      <c r="AS1297" s="82">
        <v>0.17930229705889683</v>
      </c>
      <c r="AT1297" s="82">
        <v>0.18046309975687058</v>
      </c>
      <c r="AU1297" s="82">
        <v>0.181631417489095</v>
      </c>
      <c r="AV1297" s="82">
        <v>0.18280729890788619</v>
      </c>
      <c r="AW1297" s="82">
        <v>0.18399079298053525</v>
      </c>
      <c r="AX1297" s="82">
        <v>0.18518194899134741</v>
      </c>
      <c r="AY1297" s="82">
        <v>0.1863808165436944</v>
      </c>
      <c r="AZ1297" s="82">
        <v>20.1853952052025</v>
      </c>
    </row>
    <row r="1298" spans="1:52" s="8" customFormat="1" ht="12" customHeight="1" x14ac:dyDescent="0.25">
      <c r="A1298" s="8" t="s">
        <v>124</v>
      </c>
      <c r="B1298" s="8" t="str">
        <f t="shared" si="315"/>
        <v>ANZ</v>
      </c>
      <c r="C1298" s="8" t="str">
        <f t="shared" si="316"/>
        <v>WB</v>
      </c>
      <c r="D1298" s="85">
        <v>0.11856841766699727</v>
      </c>
      <c r="E1298" s="86">
        <v>0.12002101631084863</v>
      </c>
      <c r="F1298" s="82">
        <v>0.12147361495469999</v>
      </c>
      <c r="G1298" s="82">
        <v>0.12294379420972243</v>
      </c>
      <c r="H1298" s="82">
        <v>0.12443176685175079</v>
      </c>
      <c r="I1298" s="82">
        <v>0.125937748231818</v>
      </c>
      <c r="J1298" s="82">
        <v>0.12746195630732232</v>
      </c>
      <c r="K1298" s="82">
        <v>0.12900461167357188</v>
      </c>
      <c r="L1298" s="82">
        <v>0.13056593759571092</v>
      </c>
      <c r="M1298" s="82">
        <v>0.1321461600410325</v>
      </c>
      <c r="N1298" s="82">
        <v>0.13374550771168223</v>
      </c>
      <c r="O1298" s="82">
        <v>0.13536421207775781</v>
      </c>
      <c r="P1298" s="82">
        <v>0.13615124139840332</v>
      </c>
      <c r="Q1298" s="82">
        <v>0.13694284663421907</v>
      </c>
      <c r="R1298" s="82">
        <v>0.13773905439031253</v>
      </c>
      <c r="S1298" s="82">
        <v>0.13853989142647752</v>
      </c>
      <c r="T1298" s="82">
        <v>0.13934538465809362</v>
      </c>
      <c r="U1298" s="82">
        <v>0.14015556115703079</v>
      </c>
      <c r="V1298" s="82">
        <v>0.14097044815255913</v>
      </c>
      <c r="W1298" s="82">
        <v>0.14179007303226418</v>
      </c>
      <c r="X1298" s="82">
        <v>0.14261446334296723</v>
      </c>
      <c r="Y1298" s="82">
        <v>0.14344364679165131</v>
      </c>
      <c r="Z1298" s="82">
        <v>0.14476698903792856</v>
      </c>
      <c r="AA1298" s="82">
        <v>0.1461025398046942</v>
      </c>
      <c r="AB1298" s="82">
        <v>0.14745041172189932</v>
      </c>
      <c r="AC1298" s="82">
        <v>0.14881071845856492</v>
      </c>
      <c r="AD1298" s="82">
        <v>0.15018357473236785</v>
      </c>
      <c r="AE1298" s="82">
        <v>0.15156909631931517</v>
      </c>
      <c r="AF1298" s="82">
        <v>0.15296740006350784</v>
      </c>
      <c r="AG1298" s="82">
        <v>0.1543786038869944</v>
      </c>
      <c r="AH1298" s="82">
        <v>0.15580282679971563</v>
      </c>
      <c r="AI1298" s="82">
        <v>0.15724018890954092</v>
      </c>
      <c r="AJ1298" s="82">
        <v>0.16020710443380209</v>
      </c>
      <c r="AK1298" s="82">
        <v>0.16323000175119867</v>
      </c>
      <c r="AL1298" s="82">
        <v>0.16630993716452624</v>
      </c>
      <c r="AM1298" s="82">
        <v>0.16944798690762469</v>
      </c>
      <c r="AN1298" s="82">
        <v>0.17264524752145072</v>
      </c>
      <c r="AO1298" s="82">
        <v>0.17590283623724642</v>
      </c>
      <c r="AP1298" s="82">
        <v>0.17922189136693784</v>
      </c>
      <c r="AQ1298" s="82">
        <v>0.18260357270089964</v>
      </c>
      <c r="AR1298" s="82">
        <v>0.18604906191322518</v>
      </c>
      <c r="AS1298" s="82">
        <v>0.1895595629746436</v>
      </c>
      <c r="AT1298" s="82">
        <v>0.19078677119080723</v>
      </c>
      <c r="AU1298" s="82">
        <v>0.19202192435040807</v>
      </c>
      <c r="AV1298" s="82">
        <v>0.19326507388899344</v>
      </c>
      <c r="AW1298" s="82">
        <v>0.1945162715751042</v>
      </c>
      <c r="AX1298" s="82">
        <v>0.19577556951243072</v>
      </c>
      <c r="AY1298" s="82">
        <v>0.19704302014198247</v>
      </c>
      <c r="AZ1298" s="82">
        <v>21.1853952052025</v>
      </c>
    </row>
    <row r="1299" spans="1:52" s="8" customFormat="1" ht="12" customHeight="1" x14ac:dyDescent="0.25">
      <c r="A1299" s="8" t="s">
        <v>125</v>
      </c>
      <c r="B1299" s="8" t="str">
        <f t="shared" si="315"/>
        <v>SKO</v>
      </c>
      <c r="C1299" s="8" t="str">
        <f t="shared" si="316"/>
        <v>WB</v>
      </c>
      <c r="D1299" s="85">
        <v>0.11808975611097894</v>
      </c>
      <c r="E1299" s="86">
        <v>0.11953649060364385</v>
      </c>
      <c r="F1299" s="82">
        <v>0.12098322509630877</v>
      </c>
      <c r="G1299" s="82">
        <v>0.12244746922709085</v>
      </c>
      <c r="H1299" s="82">
        <v>0.12392943491284739</v>
      </c>
      <c r="I1299" s="82">
        <v>0.12542933663523761</v>
      </c>
      <c r="J1299" s="82">
        <v>0.1269473914717642</v>
      </c>
      <c r="K1299" s="82">
        <v>0.12848381912719045</v>
      </c>
      <c r="L1299" s="82">
        <v>0.1300388419653376</v>
      </c>
      <c r="M1299" s="82">
        <v>0.13161268504126711</v>
      </c>
      <c r="N1299" s="82">
        <v>0.13320557613385237</v>
      </c>
      <c r="O1299" s="82">
        <v>0.13481774577874467</v>
      </c>
      <c r="P1299" s="82">
        <v>0.13560159785635476</v>
      </c>
      <c r="Q1299" s="82">
        <v>0.1363900073761326</v>
      </c>
      <c r="R1299" s="82">
        <v>0.13718300083578064</v>
      </c>
      <c r="S1299" s="82">
        <v>0.13798060488706324</v>
      </c>
      <c r="T1299" s="82">
        <v>0.13878284633670238</v>
      </c>
      <c r="U1299" s="82">
        <v>0.13958975214727867</v>
      </c>
      <c r="V1299" s="82">
        <v>0.14040134943813748</v>
      </c>
      <c r="W1299" s="82">
        <v>0.14121766548630044</v>
      </c>
      <c r="X1299" s="82">
        <v>0.14203872772738216</v>
      </c>
      <c r="Y1299" s="82">
        <v>0.14286456375651235</v>
      </c>
      <c r="Z1299" s="82">
        <v>0.14418256366061105</v>
      </c>
      <c r="AA1299" s="82">
        <v>0.14551272279931299</v>
      </c>
      <c r="AB1299" s="82">
        <v>0.14685515334788135</v>
      </c>
      <c r="AC1299" s="82">
        <v>0.14820996851645449</v>
      </c>
      <c r="AD1299" s="82">
        <v>0.14957728255959316</v>
      </c>
      <c r="AE1299" s="82">
        <v>0.15095721078591584</v>
      </c>
      <c r="AF1299" s="82">
        <v>0.15234986956782301</v>
      </c>
      <c r="AG1299" s="82">
        <v>0.15375537635131106</v>
      </c>
      <c r="AH1299" s="82">
        <v>0.1551738496658768</v>
      </c>
      <c r="AI1299" s="82">
        <v>0.15660540913451326</v>
      </c>
      <c r="AJ1299" s="82">
        <v>0.15956034719943613</v>
      </c>
      <c r="AK1299" s="82">
        <v>0.1625710410585923</v>
      </c>
      <c r="AL1299" s="82">
        <v>0.16563854275047543</v>
      </c>
      <c r="AM1299" s="82">
        <v>0.16876392416416164</v>
      </c>
      <c r="AN1299" s="82">
        <v>0.17194827741386387</v>
      </c>
      <c r="AO1299" s="82">
        <v>0.17519271522055369</v>
      </c>
      <c r="AP1299" s="82">
        <v>0.17849837130078364</v>
      </c>
      <c r="AQ1299" s="82">
        <v>0.1818664007628463</v>
      </c>
      <c r="AR1299" s="82">
        <v>0.18529798051040824</v>
      </c>
      <c r="AS1299" s="82">
        <v>0.1887943096537601</v>
      </c>
      <c r="AT1299" s="82">
        <v>0.19001656362151706</v>
      </c>
      <c r="AU1299" s="82">
        <v>0.19124673045891738</v>
      </c>
      <c r="AV1299" s="82">
        <v>0.19248486139386264</v>
      </c>
      <c r="AW1299" s="82">
        <v>0.19373100798590381</v>
      </c>
      <c r="AX1299" s="82">
        <v>0.19498522212838823</v>
      </c>
      <c r="AY1299" s="82">
        <v>0.19624755605062066</v>
      </c>
      <c r="AZ1299" s="82">
        <v>22.1853952052025</v>
      </c>
    </row>
    <row r="1300" spans="1:52" s="8" customFormat="1" ht="12" customHeight="1" x14ac:dyDescent="0.25">
      <c r="A1300" s="8" t="s">
        <v>126</v>
      </c>
      <c r="B1300" s="8" t="str">
        <f t="shared" si="315"/>
        <v>RUS</v>
      </c>
      <c r="C1300" s="8" t="str">
        <f t="shared" si="316"/>
        <v>WB</v>
      </c>
      <c r="D1300" s="85">
        <v>0.14462667115139732</v>
      </c>
      <c r="E1300" s="86">
        <v>0.14639851318583591</v>
      </c>
      <c r="F1300" s="82">
        <v>0.1481703552202745</v>
      </c>
      <c r="G1300" s="82">
        <v>0.14996364162683604</v>
      </c>
      <c r="H1300" s="82">
        <v>0.15177863194394822</v>
      </c>
      <c r="I1300" s="82">
        <v>0.15361558885119836</v>
      </c>
      <c r="J1300" s="82">
        <v>0.15547477820735039</v>
      </c>
      <c r="K1300" s="82">
        <v>0.15735646908882209</v>
      </c>
      <c r="L1300" s="82">
        <v>0.15926093382862783</v>
      </c>
      <c r="M1300" s="82">
        <v>0.16118844805579285</v>
      </c>
      <c r="N1300" s="82">
        <v>0.16313929073524436</v>
      </c>
      <c r="O1300" s="82">
        <v>0.16511374420818556</v>
      </c>
      <c r="P1300" s="82">
        <v>0.16607374209786968</v>
      </c>
      <c r="Q1300" s="82">
        <v>0.16703932156982981</v>
      </c>
      <c r="R1300" s="82">
        <v>0.16801051507628387</v>
      </c>
      <c r="S1300" s="82">
        <v>0.16898735525813216</v>
      </c>
      <c r="T1300" s="82">
        <v>0.16996987494605445</v>
      </c>
      <c r="U1300" s="82">
        <v>0.17095810716161339</v>
      </c>
      <c r="V1300" s="82">
        <v>0.1719520851183643</v>
      </c>
      <c r="W1300" s="82">
        <v>0.17295184222297141</v>
      </c>
      <c r="X1300" s="82">
        <v>0.17395741207633075</v>
      </c>
      <c r="Y1300" s="82">
        <v>0.1749688284746993</v>
      </c>
      <c r="Z1300" s="82">
        <v>0.17658300691815815</v>
      </c>
      <c r="AA1300" s="82">
        <v>0.17821207699728744</v>
      </c>
      <c r="AB1300" s="82">
        <v>0.17985617609517132</v>
      </c>
      <c r="AC1300" s="82">
        <v>0.18151544286232435</v>
      </c>
      <c r="AD1300" s="82">
        <v>0.18319001722838418</v>
      </c>
      <c r="AE1300" s="82">
        <v>0.18488004041391218</v>
      </c>
      <c r="AF1300" s="82">
        <v>0.18658565494230284</v>
      </c>
      <c r="AG1300" s="82">
        <v>0.18830700465180306</v>
      </c>
      <c r="AH1300" s="82">
        <v>0.1900442347076424</v>
      </c>
      <c r="AI1300" s="82">
        <v>0.19179749161427517</v>
      </c>
      <c r="AJ1300" s="82">
        <v>0.19541645798242241</v>
      </c>
      <c r="AK1300" s="82">
        <v>0.19910370948539363</v>
      </c>
      <c r="AL1300" s="82">
        <v>0.20286053457385778</v>
      </c>
      <c r="AM1300" s="82">
        <v>0.20668824600985303</v>
      </c>
      <c r="AN1300" s="82">
        <v>0.21058818132551035</v>
      </c>
      <c r="AO1300" s="82">
        <v>0.21456170329043261</v>
      </c>
      <c r="AP1300" s="82">
        <v>0.21861020038789242</v>
      </c>
      <c r="AQ1300" s="82">
        <v>0.22273508730001526</v>
      </c>
      <c r="AR1300" s="82">
        <v>0.22693780540211739</v>
      </c>
      <c r="AS1300" s="82">
        <v>0.23121982326637125</v>
      </c>
      <c r="AT1300" s="82">
        <v>0.23271673992095515</v>
      </c>
      <c r="AU1300" s="82">
        <v>0.23422334761084526</v>
      </c>
      <c r="AV1300" s="82">
        <v>0.23573970907578401</v>
      </c>
      <c r="AW1300" s="82">
        <v>0.23726588746169072</v>
      </c>
      <c r="AX1300" s="82">
        <v>0.23880194632329133</v>
      </c>
      <c r="AY1300" s="82">
        <v>0.2403479496267649</v>
      </c>
      <c r="AZ1300" s="82">
        <v>23.1853952052025</v>
      </c>
    </row>
    <row r="1301" spans="1:52" s="8" customFormat="1" ht="12" customHeight="1" x14ac:dyDescent="0.25">
      <c r="A1301" s="8" t="s">
        <v>127</v>
      </c>
      <c r="B1301" s="8" t="str">
        <f t="shared" si="315"/>
        <v>URA</v>
      </c>
      <c r="C1301" s="8" t="str">
        <f t="shared" si="316"/>
        <v>WB</v>
      </c>
      <c r="D1301" s="85">
        <v>8.2780728508101767E-2</v>
      </c>
      <c r="E1301" s="86">
        <v>8.3794887053302347E-2</v>
      </c>
      <c r="F1301" s="82">
        <v>8.4809045598502927E-2</v>
      </c>
      <c r="G1301" s="82">
        <v>8.5835478371773632E-2</v>
      </c>
      <c r="H1301" s="82">
        <v>8.6874333926489522E-2</v>
      </c>
      <c r="I1301" s="82">
        <v>8.7925762613947675E-2</v>
      </c>
      <c r="J1301" s="82">
        <v>8.8989916605127242E-2</v>
      </c>
      <c r="K1301" s="82">
        <v>9.0066949912712801E-2</v>
      </c>
      <c r="L1301" s="82">
        <v>9.1157018413384291E-2</v>
      </c>
      <c r="M1301" s="82">
        <v>9.2260279870376688E-2</v>
      </c>
      <c r="N1301" s="82">
        <v>9.3376893956312754E-2</v>
      </c>
      <c r="O1301" s="82">
        <v>9.450702227631208E-2</v>
      </c>
      <c r="P1301" s="82">
        <v>9.505650131805192E-2</v>
      </c>
      <c r="Q1301" s="82">
        <v>9.5609175119398385E-2</v>
      </c>
      <c r="R1301" s="82">
        <v>9.616506225519815E-2</v>
      </c>
      <c r="S1301" s="82">
        <v>9.6724181408295015E-2</v>
      </c>
      <c r="T1301" s="82">
        <v>9.7286551370157862E-2</v>
      </c>
      <c r="U1301" s="82">
        <v>9.7852191041512174E-2</v>
      </c>
      <c r="V1301" s="82">
        <v>9.8421119432975324E-2</v>
      </c>
      <c r="W1301" s="82">
        <v>9.8993355665695448E-2</v>
      </c>
      <c r="X1301" s="82">
        <v>9.956891897199413E-2</v>
      </c>
      <c r="Y1301" s="82">
        <v>0.10014782869601277</v>
      </c>
      <c r="Z1301" s="82">
        <v>0.10107174450232846</v>
      </c>
      <c r="AA1301" s="82">
        <v>0.10200418391248335</v>
      </c>
      <c r="AB1301" s="82">
        <v>0.10294522556115594</v>
      </c>
      <c r="AC1301" s="82">
        <v>0.10389494880847057</v>
      </c>
      <c r="AD1301" s="82">
        <v>0.10485343374668998</v>
      </c>
      <c r="AE1301" s="82">
        <v>0.1058207612069697</v>
      </c>
      <c r="AF1301" s="82">
        <v>0.1067970127661747</v>
      </c>
      <c r="AG1301" s="82">
        <v>0.10778227075375897</v>
      </c>
      <c r="AH1301" s="82">
        <v>0.10877661825870852</v>
      </c>
      <c r="AI1301" s="82">
        <v>0.10978013913654848</v>
      </c>
      <c r="AJ1301" s="82">
        <v>0.11185154595257028</v>
      </c>
      <c r="AK1301" s="82">
        <v>0.11396203749039339</v>
      </c>
      <c r="AL1301" s="82">
        <v>0.1161123512273045</v>
      </c>
      <c r="AM1301" s="82">
        <v>0.11830323855581656</v>
      </c>
      <c r="AN1301" s="82">
        <v>0.12053546504623087</v>
      </c>
      <c r="AO1301" s="82">
        <v>0.12280981071415321</v>
      </c>
      <c r="AP1301" s="82">
        <v>0.12512707029305778</v>
      </c>
      <c r="AQ1301" s="82">
        <v>0.12748805351199405</v>
      </c>
      <c r="AR1301" s="82">
        <v>0.12989358537853346</v>
      </c>
      <c r="AS1301" s="82">
        <v>0.13234450646705509</v>
      </c>
      <c r="AT1301" s="82">
        <v>0.13320130452647147</v>
      </c>
      <c r="AU1301" s="82">
        <v>0.13406364949474123</v>
      </c>
      <c r="AV1301" s="82">
        <v>0.13493157728254074</v>
      </c>
      <c r="AW1301" s="82">
        <v>0.13580512403303205</v>
      </c>
      <c r="AX1301" s="82">
        <v>0.13668432612336789</v>
      </c>
      <c r="AY1301" s="82">
        <v>0.13756922016620668</v>
      </c>
      <c r="AZ1301" s="82">
        <v>24.1853952052025</v>
      </c>
    </row>
    <row r="1302" spans="1:52" s="8" customFormat="1" ht="12" customHeight="1" x14ac:dyDescent="0.25">
      <c r="A1302" s="8" t="s">
        <v>128</v>
      </c>
      <c r="B1302" s="8" t="str">
        <f t="shared" si="315"/>
        <v>CHI</v>
      </c>
      <c r="C1302" s="8" t="str">
        <f t="shared" si="316"/>
        <v>WB</v>
      </c>
      <c r="D1302" s="85">
        <v>8.9288158692888947E-2</v>
      </c>
      <c r="E1302" s="86">
        <v>9.0382040696050533E-2</v>
      </c>
      <c r="F1302" s="82">
        <v>9.147592269921212E-2</v>
      </c>
      <c r="G1302" s="82">
        <v>9.2583043813015894E-2</v>
      </c>
      <c r="H1302" s="82">
        <v>9.37035642686843E-2</v>
      </c>
      <c r="I1302" s="82">
        <v>9.4837646236697312E-2</v>
      </c>
      <c r="J1302" s="82">
        <v>9.5985453850262983E-2</v>
      </c>
      <c r="K1302" s="82">
        <v>9.7147153229072081E-2</v>
      </c>
      <c r="L1302" s="82">
        <v>9.8322912503340243E-2</v>
      </c>
      <c r="M1302" s="82">
        <v>9.9512901838141085E-2</v>
      </c>
      <c r="N1302" s="82">
        <v>0.10071729345803383</v>
      </c>
      <c r="O1302" s="82">
        <v>0.10193626167198899</v>
      </c>
      <c r="P1302" s="82">
        <v>0.10252893550757237</v>
      </c>
      <c r="Q1302" s="82">
        <v>0.10312505524424752</v>
      </c>
      <c r="R1302" s="82">
        <v>0.10372464091703811</v>
      </c>
      <c r="S1302" s="82">
        <v>0.10432771267745466</v>
      </c>
      <c r="T1302" s="82">
        <v>0.10493429079417188</v>
      </c>
      <c r="U1302" s="82">
        <v>0.10554439565370974</v>
      </c>
      <c r="V1302" s="82">
        <v>0.10615804776111877</v>
      </c>
      <c r="W1302" s="82">
        <v>0.10677526774066914</v>
      </c>
      <c r="X1302" s="82">
        <v>0.10739607633654386</v>
      </c>
      <c r="Y1302" s="82">
        <v>0.10802049441353594</v>
      </c>
      <c r="Z1302" s="82">
        <v>0.10901703965564637</v>
      </c>
      <c r="AA1302" s="82">
        <v>0.11002277854591555</v>
      </c>
      <c r="AB1302" s="82">
        <v>0.11103779590052934</v>
      </c>
      <c r="AC1302" s="82">
        <v>0.11206217731814702</v>
      </c>
      <c r="AD1302" s="82">
        <v>0.11309600918712004</v>
      </c>
      <c r="AE1302" s="82">
        <v>0.11413937869277728</v>
      </c>
      <c r="AF1302" s="82">
        <v>0.11519237382477766</v>
      </c>
      <c r="AG1302" s="82">
        <v>0.11625508338453046</v>
      </c>
      <c r="AH1302" s="82">
        <v>0.11732759699268414</v>
      </c>
      <c r="AI1302" s="82">
        <v>0.11841000509668424</v>
      </c>
      <c r="AJ1302" s="82">
        <v>0.12064424613127946</v>
      </c>
      <c r="AK1302" s="82">
        <v>0.12292064435518137</v>
      </c>
      <c r="AL1302" s="82">
        <v>0.12523999521909684</v>
      </c>
      <c r="AM1302" s="82">
        <v>0.12760310918284118</v>
      </c>
      <c r="AN1302" s="82">
        <v>0.13001081199854031</v>
      </c>
      <c r="AO1302" s="82">
        <v>0.13246394499917655</v>
      </c>
      <c r="AP1302" s="82">
        <v>0.13496336539257886</v>
      </c>
      <c r="AQ1302" s="82">
        <v>0.1375099465609603</v>
      </c>
      <c r="AR1302" s="82">
        <v>0.14010457836610743</v>
      </c>
      <c r="AS1302" s="82">
        <v>0.14274816746032817</v>
      </c>
      <c r="AT1302" s="82">
        <v>0.14367231879936163</v>
      </c>
      <c r="AU1302" s="82">
        <v>0.14460245309224054</v>
      </c>
      <c r="AV1302" s="82">
        <v>0.14553860907259564</v>
      </c>
      <c r="AW1302" s="82">
        <v>0.14648082572481913</v>
      </c>
      <c r="AX1302" s="82">
        <v>0.14742914228568804</v>
      </c>
      <c r="AY1302" s="82">
        <v>0.14838359824599828</v>
      </c>
      <c r="AZ1302" s="82">
        <v>25.1853952052025</v>
      </c>
    </row>
    <row r="1303" spans="1:52" s="8" customFormat="1" ht="12" customHeight="1" x14ac:dyDescent="0.25">
      <c r="A1303" s="8" t="s">
        <v>129</v>
      </c>
      <c r="B1303" s="8" t="str">
        <f t="shared" si="315"/>
        <v>IND</v>
      </c>
      <c r="C1303" s="8" t="str">
        <f t="shared" si="316"/>
        <v>WB</v>
      </c>
      <c r="D1303" s="85">
        <v>9.1381933117945693E-2</v>
      </c>
      <c r="E1303" s="86">
        <v>9.2501466251064257E-2</v>
      </c>
      <c r="F1303" s="82">
        <v>9.3620999384182821E-2</v>
      </c>
      <c r="G1303" s="82">
        <v>9.4754082080210453E-2</v>
      </c>
      <c r="H1303" s="82">
        <v>9.5900878327732753E-2</v>
      </c>
      <c r="I1303" s="82">
        <v>9.7061554100067698E-2</v>
      </c>
      <c r="J1303" s="82">
        <v>9.8236277379286585E-2</v>
      </c>
      <c r="K1303" s="82">
        <v>9.9425218180525729E-2</v>
      </c>
      <c r="L1303" s="82">
        <v>0.1006285485765924</v>
      </c>
      <c r="M1303" s="82">
        <v>0.10184644272286848</v>
      </c>
      <c r="N1303" s="82">
        <v>0.10307907688251566</v>
      </c>
      <c r="O1303" s="82">
        <v>0.10432662945198559</v>
      </c>
      <c r="P1303" s="82">
        <v>0.10493320127065554</v>
      </c>
      <c r="Q1303" s="82">
        <v>0.10554329979552829</v>
      </c>
      <c r="R1303" s="82">
        <v>0.10615694553144144</v>
      </c>
      <c r="S1303" s="82">
        <v>0.10677415910245101</v>
      </c>
      <c r="T1303" s="82">
        <v>0.10739496125252465</v>
      </c>
      <c r="U1303" s="82">
        <v>0.10801937284623873</v>
      </c>
      <c r="V1303" s="82">
        <v>0.10864741486947965</v>
      </c>
      <c r="W1303" s="82">
        <v>0.10927910843014912</v>
      </c>
      <c r="X1303" s="82">
        <v>0.1099144747588736</v>
      </c>
      <c r="Y1303" s="82">
        <v>0.11055353520971781</v>
      </c>
      <c r="Z1303" s="82">
        <v>0.11157344907060018</v>
      </c>
      <c r="AA1303" s="82">
        <v>0.11260277216730344</v>
      </c>
      <c r="AB1303" s="82">
        <v>0.11364159130492173</v>
      </c>
      <c r="AC1303" s="82">
        <v>0.11468999408937136</v>
      </c>
      <c r="AD1303" s="82">
        <v>0.11574806893477879</v>
      </c>
      <c r="AE1303" s="82">
        <v>0.11681590507093675</v>
      </c>
      <c r="AF1303" s="82">
        <v>0.11789359255082925</v>
      </c>
      <c r="AG1303" s="82">
        <v>0.11898122225822588</v>
      </c>
      <c r="AH1303" s="82">
        <v>0.12007888591534631</v>
      </c>
      <c r="AI1303" s="82">
        <v>0.12118667609059536</v>
      </c>
      <c r="AJ1303" s="82">
        <v>0.12347330925429402</v>
      </c>
      <c r="AK1303" s="82">
        <v>0.12580308817785674</v>
      </c>
      <c r="AL1303" s="82">
        <v>0.12817682696501634</v>
      </c>
      <c r="AM1303" s="82">
        <v>0.13059535508057224</v>
      </c>
      <c r="AN1303" s="82">
        <v>0.13305951764023349</v>
      </c>
      <c r="AO1303" s="82">
        <v>0.13557017570593086</v>
      </c>
      <c r="AP1303" s="82">
        <v>0.13812820658670105</v>
      </c>
      <c r="AQ1303" s="82">
        <v>0.14073450414524827</v>
      </c>
      <c r="AR1303" s="82">
        <v>0.14338997911029011</v>
      </c>
      <c r="AS1303" s="82">
        <v>0.1460955593947971</v>
      </c>
      <c r="AT1303" s="82">
        <v>0.14704138174224732</v>
      </c>
      <c r="AU1303" s="82">
        <v>0.14799332734160636</v>
      </c>
      <c r="AV1303" s="82">
        <v>0.14895143583479437</v>
      </c>
      <c r="AW1303" s="82">
        <v>0.14991574712037314</v>
      </c>
      <c r="AX1303" s="82">
        <v>0.1508863013552077</v>
      </c>
      <c r="AY1303" s="82">
        <v>0.15186313895613854</v>
      </c>
      <c r="AZ1303" s="82">
        <v>26.1853952052025</v>
      </c>
    </row>
    <row r="1304" spans="1:52" s="8" customFormat="1" ht="12" customHeight="1" x14ac:dyDescent="0.25">
      <c r="A1304" s="8" t="s">
        <v>130</v>
      </c>
      <c r="B1304" s="8" t="str">
        <f t="shared" si="315"/>
        <v>OAS</v>
      </c>
      <c r="C1304" s="8" t="str">
        <f t="shared" si="316"/>
        <v>WB</v>
      </c>
      <c r="D1304" s="85">
        <v>0.11313853853547058</v>
      </c>
      <c r="E1304" s="86">
        <v>0.1145246149534381</v>
      </c>
      <c r="F1304" s="82">
        <v>0.11591069137140562</v>
      </c>
      <c r="G1304" s="82">
        <v>0.11731354329075533</v>
      </c>
      <c r="H1304" s="82">
        <v>0.11873337374318373</v>
      </c>
      <c r="I1304" s="82">
        <v>0.12017038821765336</v>
      </c>
      <c r="J1304" s="82">
        <v>0.12162479469013276</v>
      </c>
      <c r="K1304" s="82">
        <v>0.12309680365369641</v>
      </c>
      <c r="L1304" s="82">
        <v>0.12458662814898885</v>
      </c>
      <c r="M1304" s="82">
        <v>0.12609448379505769</v>
      </c>
      <c r="N1304" s="82">
        <v>0.12762058882055966</v>
      </c>
      <c r="O1304" s="82">
        <v>0.12916516409534426</v>
      </c>
      <c r="P1304" s="82">
        <v>0.12991615115306546</v>
      </c>
      <c r="Q1304" s="82">
        <v>0.130671504570438</v>
      </c>
      <c r="R1304" s="82">
        <v>0.1314312497341798</v>
      </c>
      <c r="S1304" s="82">
        <v>0.13219541217861128</v>
      </c>
      <c r="T1304" s="82">
        <v>0.13296401758651347</v>
      </c>
      <c r="U1304" s="82">
        <v>0.13373709178999124</v>
      </c>
      <c r="V1304" s="82">
        <v>0.1345146607713415</v>
      </c>
      <c r="W1304" s="82">
        <v>0.13529675066392635</v>
      </c>
      <c r="X1304" s="82">
        <v>0.13608338775305154</v>
      </c>
      <c r="Y1304" s="82">
        <v>0.1368745984768498</v>
      </c>
      <c r="Z1304" s="82">
        <v>0.13813733783588006</v>
      </c>
      <c r="AA1304" s="82">
        <v>0.13941172662224444</v>
      </c>
      <c r="AB1304" s="82">
        <v>0.14069787230796893</v>
      </c>
      <c r="AC1304" s="82">
        <v>0.14199588335656488</v>
      </c>
      <c r="AD1304" s="82">
        <v>0.14330586923217592</v>
      </c>
      <c r="AE1304" s="82">
        <v>0.1446279404088093</v>
      </c>
      <c r="AF1304" s="82">
        <v>0.14596220837965251</v>
      </c>
      <c r="AG1304" s="82">
        <v>0.14730878566647565</v>
      </c>
      <c r="AH1304" s="82">
        <v>0.14866778582912069</v>
      </c>
      <c r="AI1304" s="82">
        <v>0.15003932347507815</v>
      </c>
      <c r="AJ1304" s="82">
        <v>0.15287036814091703</v>
      </c>
      <c r="AK1304" s="82">
        <v>0.15575483089552322</v>
      </c>
      <c r="AL1304" s="82">
        <v>0.15869371966796328</v>
      </c>
      <c r="AM1304" s="82">
        <v>0.16168806140559944</v>
      </c>
      <c r="AN1304" s="82">
        <v>0.16473890243293976</v>
      </c>
      <c r="AO1304" s="82">
        <v>0.16784730881725937</v>
      </c>
      <c r="AP1304" s="82">
        <v>0.17101436674112053</v>
      </c>
      <c r="AQ1304" s="82">
        <v>0.17424118288192167</v>
      </c>
      <c r="AR1304" s="82">
        <v>0.17752888479860793</v>
      </c>
      <c r="AS1304" s="82">
        <v>0.1808786213256785</v>
      </c>
      <c r="AT1304" s="82">
        <v>0.18204962914367454</v>
      </c>
      <c r="AU1304" s="82">
        <v>0.18322821806384704</v>
      </c>
      <c r="AV1304" s="82">
        <v>0.18441443716623573</v>
      </c>
      <c r="AW1304" s="82">
        <v>0.18560833584862438</v>
      </c>
      <c r="AX1304" s="82">
        <v>0.18680996382859794</v>
      </c>
      <c r="AY1304" s="82">
        <v>0.18801937114561285</v>
      </c>
      <c r="AZ1304" s="82">
        <v>27.1853952052025</v>
      </c>
    </row>
    <row r="1305" spans="1:52" s="8" customFormat="1" ht="12" customHeight="1" x14ac:dyDescent="0.25">
      <c r="A1305" s="8" t="s">
        <v>131</v>
      </c>
      <c r="B1305" s="8" t="str">
        <f t="shared" si="315"/>
        <v>MID</v>
      </c>
      <c r="C1305" s="8" t="str">
        <f t="shared" si="316"/>
        <v>WB</v>
      </c>
      <c r="D1305" s="85">
        <v>0.12699466325500988</v>
      </c>
      <c r="E1305" s="86">
        <v>0.12855049303877814</v>
      </c>
      <c r="F1305" s="82">
        <v>0.13010632282254639</v>
      </c>
      <c r="G1305" s="82">
        <v>0.13168098261045416</v>
      </c>
      <c r="H1305" s="82">
        <v>0.13327470029957583</v>
      </c>
      <c r="I1305" s="82">
        <v>0.13488770654519416</v>
      </c>
      <c r="J1305" s="82">
        <v>0.13652023479418265</v>
      </c>
      <c r="K1305" s="82">
        <v>0.13817252131879171</v>
      </c>
      <c r="L1305" s="82">
        <v>0.13984480525084383</v>
      </c>
      <c r="M1305" s="82">
        <v>0.14153732861634272</v>
      </c>
      <c r="N1305" s="82">
        <v>0.14325033637050102</v>
      </c>
      <c r="O1305" s="82">
        <v>0.1449840764331923</v>
      </c>
      <c r="P1305" s="82">
        <v>0.14582703719385542</v>
      </c>
      <c r="Q1305" s="82">
        <v>0.14667489906408518</v>
      </c>
      <c r="R1305" s="82">
        <v>0.14752769053972162</v>
      </c>
      <c r="S1305" s="82">
        <v>0.14838544028228415</v>
      </c>
      <c r="T1305" s="82">
        <v>0.14924817711993488</v>
      </c>
      <c r="U1305" s="82">
        <v>0.15011593004844753</v>
      </c>
      <c r="V1305" s="82">
        <v>0.15098872823218187</v>
      </c>
      <c r="W1305" s="82">
        <v>0.15186660100506397</v>
      </c>
      <c r="X1305" s="82">
        <v>0.15274957787157206</v>
      </c>
      <c r="Y1305" s="82">
        <v>0.15363768850772819</v>
      </c>
      <c r="Z1305" s="82">
        <v>0.15505507609072777</v>
      </c>
      <c r="AA1305" s="82">
        <v>0.15648553981135968</v>
      </c>
      <c r="AB1305" s="82">
        <v>0.15792920030379445</v>
      </c>
      <c r="AC1305" s="82">
        <v>0.15938617931511556</v>
      </c>
      <c r="AD1305" s="82">
        <v>0.16085659971558666</v>
      </c>
      <c r="AE1305" s="82">
        <v>0.16234058550901348</v>
      </c>
      <c r="AF1305" s="82">
        <v>0.16383826184320138</v>
      </c>
      <c r="AG1305" s="82">
        <v>0.16534975502050928</v>
      </c>
      <c r="AH1305" s="82">
        <v>0.16687519250850105</v>
      </c>
      <c r="AI1305" s="82">
        <v>0.16841470295069516</v>
      </c>
      <c r="AJ1305" s="82">
        <v>0.17159246685547977</v>
      </c>
      <c r="AK1305" s="82">
        <v>0.17483019098498129</v>
      </c>
      <c r="AL1305" s="82">
        <v>0.17812900670976586</v>
      </c>
      <c r="AM1305" s="82">
        <v>0.18149006674787399</v>
      </c>
      <c r="AN1305" s="82">
        <v>0.18491454556761924</v>
      </c>
      <c r="AO1305" s="82">
        <v>0.18840363979798735</v>
      </c>
      <c r="AP1305" s="82">
        <v>0.1919585686467789</v>
      </c>
      <c r="AQ1305" s="82">
        <v>0.19558057432664189</v>
      </c>
      <c r="AR1305" s="82">
        <v>0.19927092248914288</v>
      </c>
      <c r="AS1305" s="82">
        <v>0.20303090266702864</v>
      </c>
      <c r="AT1305" s="82">
        <v>0.20434532430832258</v>
      </c>
      <c r="AU1305" s="82">
        <v>0.20566825551258652</v>
      </c>
      <c r="AV1305" s="82">
        <v>0.20699975137071344</v>
      </c>
      <c r="AW1305" s="82">
        <v>0.20833986733025459</v>
      </c>
      <c r="AX1305" s="82">
        <v>0.20968865919772861</v>
      </c>
      <c r="AY1305" s="82">
        <v>0.21104618314094539</v>
      </c>
      <c r="AZ1305" s="82">
        <v>28.1853952052025</v>
      </c>
    </row>
    <row r="1306" spans="1:52" s="8" customFormat="1" ht="12" customHeight="1" x14ac:dyDescent="0.25">
      <c r="A1306" s="8" t="s">
        <v>132</v>
      </c>
      <c r="B1306" s="8" t="str">
        <f t="shared" si="315"/>
        <v>AFR</v>
      </c>
      <c r="C1306" s="8" t="str">
        <f t="shared" si="316"/>
        <v>WB</v>
      </c>
      <c r="D1306" s="85">
        <v>0.11414736419718788</v>
      </c>
      <c r="E1306" s="86">
        <v>0.1155457998826309</v>
      </c>
      <c r="F1306" s="82">
        <v>0.11694423556807393</v>
      </c>
      <c r="G1306" s="82">
        <v>0.11835959633749497</v>
      </c>
      <c r="H1306" s="82">
        <v>0.11979208703296911</v>
      </c>
      <c r="I1306" s="82">
        <v>0.12124191497574821</v>
      </c>
      <c r="J1306" s="82">
        <v>0.12270928999626614</v>
      </c>
      <c r="K1306" s="82">
        <v>0.12419442446450699</v>
      </c>
      <c r="L1306" s="82">
        <v>0.12569753332074099</v>
      </c>
      <c r="M1306" s="82">
        <v>0.12721883410663232</v>
      </c>
      <c r="N1306" s="82">
        <v>0.1287585469967234</v>
      </c>
      <c r="O1306" s="82">
        <v>0.13031689483030032</v>
      </c>
      <c r="P1306" s="82">
        <v>0.13107457823592608</v>
      </c>
      <c r="Q1306" s="82">
        <v>0.13183666693484791</v>
      </c>
      <c r="R1306" s="82">
        <v>0.13260318654015021</v>
      </c>
      <c r="S1306" s="82">
        <v>0.13337416281383599</v>
      </c>
      <c r="T1306" s="82">
        <v>0.1341496216676927</v>
      </c>
      <c r="U1306" s="82">
        <v>0.13492958916416309</v>
      </c>
      <c r="V1306" s="82">
        <v>0.13571409151722111</v>
      </c>
      <c r="W1306" s="82">
        <v>0.13650315509325303</v>
      </c>
      <c r="X1306" s="82">
        <v>0.1372968064119435</v>
      </c>
      <c r="Y1306" s="82">
        <v>0.1380950721471669</v>
      </c>
      <c r="Z1306" s="82">
        <v>0.13936907101057064</v>
      </c>
      <c r="AA1306" s="82">
        <v>0.1406548231760924</v>
      </c>
      <c r="AB1306" s="82">
        <v>0.14195243707405705</v>
      </c>
      <c r="AC1306" s="82">
        <v>0.14326202213511566</v>
      </c>
      <c r="AD1306" s="82">
        <v>0.14458368879947392</v>
      </c>
      <c r="AE1306" s="82">
        <v>0.14591754852620589</v>
      </c>
      <c r="AF1306" s="82">
        <v>0.14726371380265352</v>
      </c>
      <c r="AG1306" s="82">
        <v>0.14862229815391304</v>
      </c>
      <c r="AH1306" s="82">
        <v>0.14999341615240869</v>
      </c>
      <c r="AI1306" s="82">
        <v>0.15137718342755496</v>
      </c>
      <c r="AJ1306" s="82">
        <v>0.15423347175081895</v>
      </c>
      <c r="AK1306" s="82">
        <v>0.15714365447745926</v>
      </c>
      <c r="AL1306" s="82">
        <v>0.16010874852397258</v>
      </c>
      <c r="AM1306" s="82">
        <v>0.16312978999473224</v>
      </c>
      <c r="AN1306" s="82">
        <v>0.16620783454403812</v>
      </c>
      <c r="AO1306" s="82">
        <v>0.16934395774499811</v>
      </c>
      <c r="AP1306" s="82">
        <v>0.17253925546536977</v>
      </c>
      <c r="AQ1306" s="82">
        <v>0.17579484425049371</v>
      </c>
      <c r="AR1306" s="82">
        <v>0.17911186171345239</v>
      </c>
      <c r="AS1306" s="82">
        <v>0.18249146693259061</v>
      </c>
      <c r="AT1306" s="82">
        <v>0.18367291630968896</v>
      </c>
      <c r="AU1306" s="82">
        <v>0.18486201438759567</v>
      </c>
      <c r="AV1306" s="82">
        <v>0.18605881068398386</v>
      </c>
      <c r="AW1306" s="82">
        <v>0.18726335503710395</v>
      </c>
      <c r="AX1306" s="82">
        <v>0.18847569760785909</v>
      </c>
      <c r="AY1306" s="82">
        <v>0.18969588888189404</v>
      </c>
      <c r="AZ1306" s="82">
        <v>29.1853952052025</v>
      </c>
    </row>
    <row r="1307" spans="1:52" s="8" customFormat="1" ht="12" customHeight="1" x14ac:dyDescent="0.25">
      <c r="A1307" s="8" t="s">
        <v>133</v>
      </c>
      <c r="B1307" s="8" t="str">
        <f t="shared" si="315"/>
        <v>BRZ</v>
      </c>
      <c r="C1307" s="8" t="str">
        <f t="shared" si="316"/>
        <v>WB</v>
      </c>
      <c r="D1307" s="85">
        <v>0.10220514367589038</v>
      </c>
      <c r="E1307" s="86">
        <v>0.10345727350961385</v>
      </c>
      <c r="F1307" s="82">
        <v>0.10470940334333732</v>
      </c>
      <c r="G1307" s="82">
        <v>0.10597668754047396</v>
      </c>
      <c r="H1307" s="82">
        <v>0.10725930951229971</v>
      </c>
      <c r="I1307" s="82">
        <v>0.10855745488989318</v>
      </c>
      <c r="J1307" s="82">
        <v>0.10987131155100163</v>
      </c>
      <c r="K1307" s="82">
        <v>0.11120106964723206</v>
      </c>
      <c r="L1307" s="82">
        <v>0.11254692163157148</v>
      </c>
      <c r="M1307" s="82">
        <v>0.11390906228624022</v>
      </c>
      <c r="N1307" s="82">
        <v>0.11528768875088227</v>
      </c>
      <c r="O1307" s="82">
        <v>0.11668300055109698</v>
      </c>
      <c r="P1307" s="82">
        <v>0.11736141430052918</v>
      </c>
      <c r="Q1307" s="82">
        <v>0.11804377245671512</v>
      </c>
      <c r="R1307" s="82">
        <v>0.11873009795307063</v>
      </c>
      <c r="S1307" s="82">
        <v>0.11942041385635015</v>
      </c>
      <c r="T1307" s="82">
        <v>0.12011474336742194</v>
      </c>
      <c r="U1307" s="82">
        <v>0.12081310982204782</v>
      </c>
      <c r="V1307" s="82">
        <v>0.12151553669166752</v>
      </c>
      <c r="W1307" s="82">
        <v>0.12222204758418746</v>
      </c>
      <c r="X1307" s="82">
        <v>0.12293266624477427</v>
      </c>
      <c r="Y1307" s="82">
        <v>0.12364741655665276</v>
      </c>
      <c r="Z1307" s="82">
        <v>0.12478812828305029</v>
      </c>
      <c r="AA1307" s="82">
        <v>0.12593936366840469</v>
      </c>
      <c r="AB1307" s="82">
        <v>0.12710121979894318</v>
      </c>
      <c r="AC1307" s="82">
        <v>0.12827379465656386</v>
      </c>
      <c r="AD1307" s="82">
        <v>0.12945718712709889</v>
      </c>
      <c r="AE1307" s="82">
        <v>0.13065149700865358</v>
      </c>
      <c r="AF1307" s="82">
        <v>0.13185682502002272</v>
      </c>
      <c r="AG1307" s="82">
        <v>0.13307327280918432</v>
      </c>
      <c r="AH1307" s="82">
        <v>0.13430094296187192</v>
      </c>
      <c r="AI1307" s="82">
        <v>0.13553993901022574</v>
      </c>
      <c r="AJ1307" s="82">
        <v>0.13809739936432261</v>
      </c>
      <c r="AK1307" s="82">
        <v>0.14070311563110868</v>
      </c>
      <c r="AL1307" s="82">
        <v>0.14335799833617852</v>
      </c>
      <c r="AM1307" s="82">
        <v>0.14606297518554689</v>
      </c>
      <c r="AN1307" s="82">
        <v>0.14881899138982074</v>
      </c>
      <c r="AO1307" s="82">
        <v>0.15162700999448778</v>
      </c>
      <c r="AP1307" s="82">
        <v>0.15448801221643726</v>
      </c>
      <c r="AQ1307" s="82">
        <v>0.1574029977868304</v>
      </c>
      <c r="AR1307" s="82">
        <v>0.16037298530044028</v>
      </c>
      <c r="AS1307" s="82">
        <v>0.16339901257158354</v>
      </c>
      <c r="AT1307" s="82">
        <v>0.16445685743888624</v>
      </c>
      <c r="AU1307" s="82">
        <v>0.16552155079165815</v>
      </c>
      <c r="AV1307" s="82">
        <v>0.16659313696697994</v>
      </c>
      <c r="AW1307" s="82">
        <v>0.16767166058897046</v>
      </c>
      <c r="AX1307" s="82">
        <v>0.16875716657064496</v>
      </c>
      <c r="AY1307" s="82">
        <v>0.16984970011578554</v>
      </c>
      <c r="AZ1307" s="82">
        <v>30.1853952052025</v>
      </c>
    </row>
    <row r="1308" spans="1:52" s="8" customFormat="1" ht="12" customHeight="1" x14ac:dyDescent="0.25">
      <c r="A1308" s="8" t="s">
        <v>134</v>
      </c>
      <c r="B1308" s="8" t="str">
        <f t="shared" si="315"/>
        <v>CSA</v>
      </c>
      <c r="C1308" s="8" t="str">
        <f t="shared" si="316"/>
        <v>WB</v>
      </c>
      <c r="D1308" s="85">
        <v>9.7710540401549167E-2</v>
      </c>
      <c r="E1308" s="86">
        <v>9.8907606207689042E-2</v>
      </c>
      <c r="F1308" s="82">
        <v>0.10010467201382892</v>
      </c>
      <c r="G1308" s="82">
        <v>0.10131622575066666</v>
      </c>
      <c r="H1308" s="82">
        <v>0.10254244276373034</v>
      </c>
      <c r="I1308" s="82">
        <v>0.10378350052073199</v>
      </c>
      <c r="J1308" s="82">
        <v>0.10503957863725211</v>
      </c>
      <c r="K1308" s="82">
        <v>0.10631085890273506</v>
      </c>
      <c r="L1308" s="82">
        <v>0.10759752530679906</v>
      </c>
      <c r="M1308" s="82">
        <v>0.10889976406586455</v>
      </c>
      <c r="N1308" s="82">
        <v>0.11021776365010494</v>
      </c>
      <c r="O1308" s="82">
        <v>0.11155171481072347</v>
      </c>
      <c r="P1308" s="82">
        <v>0.11220029443880043</v>
      </c>
      <c r="Q1308" s="82">
        <v>0.11285264501324671</v>
      </c>
      <c r="R1308" s="82">
        <v>0.11350878845895157</v>
      </c>
      <c r="S1308" s="82">
        <v>0.1141687468282791</v>
      </c>
      <c r="T1308" s="82">
        <v>0.11483254230180938</v>
      </c>
      <c r="U1308" s="82">
        <v>0.11550019718908397</v>
      </c>
      <c r="V1308" s="82">
        <v>0.11617173392935567</v>
      </c>
      <c r="W1308" s="82">
        <v>0.11684717509234276</v>
      </c>
      <c r="X1308" s="82">
        <v>0.11752654337898742</v>
      </c>
      <c r="Y1308" s="82">
        <v>0.11820986162221883</v>
      </c>
      <c r="Z1308" s="82">
        <v>0.11930040907628967</v>
      </c>
      <c r="AA1308" s="82">
        <v>0.12040101739781486</v>
      </c>
      <c r="AB1308" s="82">
        <v>0.12151177940352932</v>
      </c>
      <c r="AC1308" s="82">
        <v>0.12263278876645059</v>
      </c>
      <c r="AD1308" s="82">
        <v>0.12376414002377853</v>
      </c>
      <c r="AE1308" s="82">
        <v>0.12490592858486782</v>
      </c>
      <c r="AF1308" s="82">
        <v>0.12605825073927407</v>
      </c>
      <c r="AG1308" s="82">
        <v>0.12722120366487413</v>
      </c>
      <c r="AH1308" s="82">
        <v>0.12839488543606128</v>
      </c>
      <c r="AI1308" s="82">
        <v>0.12957939503201613</v>
      </c>
      <c r="AJ1308" s="82">
        <v>0.13202438776199837</v>
      </c>
      <c r="AK1308" s="82">
        <v>0.13451551428854749</v>
      </c>
      <c r="AL1308" s="82">
        <v>0.13705364509571835</v>
      </c>
      <c r="AM1308" s="82">
        <v>0.13963966709245482</v>
      </c>
      <c r="AN1308" s="82">
        <v>0.14227448392250588</v>
      </c>
      <c r="AO1308" s="82">
        <v>0.1449590162801894</v>
      </c>
      <c r="AP1308" s="82">
        <v>0.14769420223211385</v>
      </c>
      <c r="AQ1308" s="82">
        <v>0.15048099754497068</v>
      </c>
      <c r="AR1308" s="82">
        <v>0.15332037601951151</v>
      </c>
      <c r="AS1308" s="82">
        <v>0.15621332983082717</v>
      </c>
      <c r="AT1308" s="82">
        <v>0.15722465460302193</v>
      </c>
      <c r="AU1308" s="82">
        <v>0.158242526689687</v>
      </c>
      <c r="AV1308" s="82">
        <v>0.1592669884781226</v>
      </c>
      <c r="AW1308" s="82">
        <v>0.1602980826300443</v>
      </c>
      <c r="AX1308" s="82">
        <v>0.16133585208335952</v>
      </c>
      <c r="AY1308" s="82">
        <v>0.16238034005395555</v>
      </c>
      <c r="AZ1308" s="82">
        <v>31.1853952052025</v>
      </c>
    </row>
    <row r="1309" spans="1:52" s="8" customFormat="1" ht="12" customHeight="1" x14ac:dyDescent="0.25">
      <c r="A1309" s="8" t="s">
        <v>135</v>
      </c>
      <c r="B1309" s="8" t="str">
        <f t="shared" si="315"/>
        <v>USA</v>
      </c>
      <c r="C1309" s="8" t="str">
        <f t="shared" si="316"/>
        <v>RJ</v>
      </c>
      <c r="D1309" s="85">
        <v>0.20568476457070545</v>
      </c>
      <c r="E1309" s="86">
        <v>0.20616195146978605</v>
      </c>
      <c r="F1309" s="82">
        <v>0.20663913836886669</v>
      </c>
      <c r="G1309" s="82">
        <v>0.20711742977503522</v>
      </c>
      <c r="H1309" s="82">
        <v>0.20759682824480757</v>
      </c>
      <c r="I1309" s="82">
        <v>0.20807733634061706</v>
      </c>
      <c r="J1309" s="82">
        <v>0.20855895663082802</v>
      </c>
      <c r="K1309" s="82">
        <v>0.20904169168974959</v>
      </c>
      <c r="L1309" s="82">
        <v>0.20952554409764951</v>
      </c>
      <c r="M1309" s="82">
        <v>0.21001051644076779</v>
      </c>
      <c r="N1309" s="82">
        <v>0.21049661131133066</v>
      </c>
      <c r="O1309" s="82">
        <v>0.21098383130756432</v>
      </c>
      <c r="P1309" s="82">
        <v>0.20988733379785882</v>
      </c>
      <c r="Q1309" s="82">
        <v>0.20879653486126834</v>
      </c>
      <c r="R1309" s="82">
        <v>0.2077114048819157</v>
      </c>
      <c r="S1309" s="82">
        <v>0.20663191439783951</v>
      </c>
      <c r="T1309" s="82">
        <v>0.20555803410019421</v>
      </c>
      <c r="U1309" s="82">
        <v>0.20448973483245436</v>
      </c>
      <c r="V1309" s="82">
        <v>0.20342698758962294</v>
      </c>
      <c r="W1309" s="82">
        <v>0.20236976351744393</v>
      </c>
      <c r="X1309" s="82">
        <v>0.20131803391161887</v>
      </c>
      <c r="Y1309" s="82">
        <v>0.20027177021702749</v>
      </c>
      <c r="Z1309" s="82">
        <v>0.2088367733638867</v>
      </c>
      <c r="AA1309" s="82">
        <v>0.21776807515995747</v>
      </c>
      <c r="AB1309" s="82">
        <v>0.22708134106363062</v>
      </c>
      <c r="AC1309" s="82">
        <v>0.2367929064964189</v>
      </c>
      <c r="AD1309" s="82">
        <v>0.24691980549520415</v>
      </c>
      <c r="AE1309" s="82">
        <v>0.25747980058985215</v>
      </c>
      <c r="AF1309" s="82">
        <v>0.26849141395860071</v>
      </c>
      <c r="AG1309" s="82">
        <v>0.27997395991586699</v>
      </c>
      <c r="AH1309" s="82">
        <v>0.29194757878945776</v>
      </c>
      <c r="AI1309" s="82">
        <v>0.30443327224660299</v>
      </c>
      <c r="AJ1309" s="82">
        <v>0.30504545056692156</v>
      </c>
      <c r="AK1309" s="82">
        <v>0.30565885990345953</v>
      </c>
      <c r="AL1309" s="82">
        <v>0.306273502731641</v>
      </c>
      <c r="AM1309" s="82">
        <v>0.30688938153186773</v>
      </c>
      <c r="AN1309" s="82">
        <v>0.30750649878952935</v>
      </c>
      <c r="AO1309" s="82">
        <v>0.3081248569950133</v>
      </c>
      <c r="AP1309" s="82">
        <v>0.30874445864371486</v>
      </c>
      <c r="AQ1309" s="82">
        <v>0.30936530623604724</v>
      </c>
      <c r="AR1309" s="82">
        <v>0.3099874022774517</v>
      </c>
      <c r="AS1309" s="82">
        <v>0.31061074927840765</v>
      </c>
      <c r="AT1309" s="82">
        <v>0.31247552785822041</v>
      </c>
      <c r="AU1309" s="82">
        <v>0.31435150179801286</v>
      </c>
      <c r="AV1309" s="82">
        <v>0.31623873831009985</v>
      </c>
      <c r="AW1309" s="82">
        <v>0.31813730501031123</v>
      </c>
      <c r="AX1309" s="82">
        <v>0.32004726992041432</v>
      </c>
      <c r="AY1309" s="82">
        <v>0.32196870147055107</v>
      </c>
      <c r="AZ1309" s="82">
        <v>32.185395205202497</v>
      </c>
    </row>
    <row r="1310" spans="1:52" s="8" customFormat="1" ht="12" customHeight="1" x14ac:dyDescent="0.25">
      <c r="A1310" s="8" t="s">
        <v>136</v>
      </c>
      <c r="B1310" s="8" t="str">
        <f t="shared" si="315"/>
        <v>CAN</v>
      </c>
      <c r="C1310" s="8" t="str">
        <f t="shared" si="316"/>
        <v>RJ</v>
      </c>
      <c r="D1310" s="85">
        <v>0.17188572818378631</v>
      </c>
      <c r="E1310" s="86">
        <v>0.17228450160679323</v>
      </c>
      <c r="F1310" s="82">
        <v>0.17268327502980016</v>
      </c>
      <c r="G1310" s="82">
        <v>0.17308297146237217</v>
      </c>
      <c r="H1310" s="82">
        <v>0.17348359304092709</v>
      </c>
      <c r="I1310" s="82">
        <v>0.17388514190682777</v>
      </c>
      <c r="J1310" s="82">
        <v>0.17428762020639352</v>
      </c>
      <c r="K1310" s="82">
        <v>0.17469103009091153</v>
      </c>
      <c r="L1310" s="82">
        <v>0.17509537371664841</v>
      </c>
      <c r="M1310" s="82">
        <v>0.17550065324486172</v>
      </c>
      <c r="N1310" s="82">
        <v>0.17590687084181153</v>
      </c>
      <c r="O1310" s="82">
        <v>0.17631402867877197</v>
      </c>
      <c r="P1310" s="82">
        <v>0.17539771252234296</v>
      </c>
      <c r="Q1310" s="82">
        <v>0.17448615852412008</v>
      </c>
      <c r="R1310" s="82">
        <v>0.17357934193483904</v>
      </c>
      <c r="S1310" s="82">
        <v>0.17267723813385907</v>
      </c>
      <c r="T1310" s="82">
        <v>0.17177982262849464</v>
      </c>
      <c r="U1310" s="82">
        <v>0.17088707105335041</v>
      </c>
      <c r="V1310" s="82">
        <v>0.1699989591696596</v>
      </c>
      <c r="W1310" s="82">
        <v>0.16911546286462603</v>
      </c>
      <c r="X1310" s="82">
        <v>0.16823655815076938</v>
      </c>
      <c r="Y1310" s="82">
        <v>0.16736222116527391</v>
      </c>
      <c r="Z1310" s="82">
        <v>0.1745197848568143</v>
      </c>
      <c r="AA1310" s="82">
        <v>0.18198345537247401</v>
      </c>
      <c r="AB1310" s="82">
        <v>0.18976632395276594</v>
      </c>
      <c r="AC1310" s="82">
        <v>0.19788204171000157</v>
      </c>
      <c r="AD1310" s="82">
        <v>0.20634484357227315</v>
      </c>
      <c r="AE1310" s="82">
        <v>0.21516957325144601</v>
      </c>
      <c r="AF1310" s="82">
        <v>0.22437170927895436</v>
      </c>
      <c r="AG1310" s="82">
        <v>0.23396739215506762</v>
      </c>
      <c r="AH1310" s="82">
        <v>0.24397345265924653</v>
      </c>
      <c r="AI1310" s="82">
        <v>0.25440744137124566</v>
      </c>
      <c r="AJ1310" s="82">
        <v>0.25491902382406323</v>
      </c>
      <c r="AK1310" s="82">
        <v>0.25543163500703359</v>
      </c>
      <c r="AL1310" s="82">
        <v>0.25594527698880803</v>
      </c>
      <c r="AM1310" s="82">
        <v>0.25645995184219778</v>
      </c>
      <c r="AN1310" s="82">
        <v>0.25697566164418212</v>
      </c>
      <c r="AO1310" s="82">
        <v>0.25749240847591692</v>
      </c>
      <c r="AP1310" s="82">
        <v>0.25801019442274298</v>
      </c>
      <c r="AQ1310" s="82">
        <v>0.25852902157419455</v>
      </c>
      <c r="AR1310" s="82">
        <v>0.25904889202400755</v>
      </c>
      <c r="AS1310" s="82">
        <v>0.25956980787012829</v>
      </c>
      <c r="AT1310" s="82">
        <v>0.2611281577302243</v>
      </c>
      <c r="AU1310" s="82">
        <v>0.26269586327889749</v>
      </c>
      <c r="AV1310" s="82">
        <v>0.26427298068383581</v>
      </c>
      <c r="AW1310" s="82">
        <v>0.26585956644993486</v>
      </c>
      <c r="AX1310" s="82">
        <v>0.26745567742132231</v>
      </c>
      <c r="AY1310" s="82">
        <v>0.26906137078339443</v>
      </c>
      <c r="AZ1310" s="82">
        <v>33.185395205202497</v>
      </c>
    </row>
    <row r="1311" spans="1:52" s="8" customFormat="1" ht="12" customHeight="1" x14ac:dyDescent="0.25">
      <c r="A1311" s="8" t="s">
        <v>137</v>
      </c>
      <c r="B1311" s="8" t="str">
        <f t="shared" si="315"/>
        <v>MXC</v>
      </c>
      <c r="C1311" s="8" t="str">
        <f t="shared" si="316"/>
        <v>RJ</v>
      </c>
      <c r="D1311" s="85">
        <v>0.14412029653790862</v>
      </c>
      <c r="E1311" s="86">
        <v>0.14445465439636759</v>
      </c>
      <c r="F1311" s="82">
        <v>0.1447890122548266</v>
      </c>
      <c r="G1311" s="82">
        <v>0.14512414402519574</v>
      </c>
      <c r="H1311" s="82">
        <v>0.14546005149878824</v>
      </c>
      <c r="I1311" s="82">
        <v>0.14579673647106348</v>
      </c>
      <c r="J1311" s="82">
        <v>0.14613420074163669</v>
      </c>
      <c r="K1311" s="82">
        <v>0.14647244611428853</v>
      </c>
      <c r="L1311" s="82">
        <v>0.1468114743969747</v>
      </c>
      <c r="M1311" s="82">
        <v>0.14715128740183567</v>
      </c>
      <c r="N1311" s="82">
        <v>0.14749188694520629</v>
      </c>
      <c r="O1311" s="82">
        <v>0.14783327484762557</v>
      </c>
      <c r="P1311" s="82">
        <v>0.14706497513139885</v>
      </c>
      <c r="Q1311" s="82">
        <v>0.14630066832173907</v>
      </c>
      <c r="R1311" s="82">
        <v>0.14554033366723571</v>
      </c>
      <c r="S1311" s="82">
        <v>0.14478395052432466</v>
      </c>
      <c r="T1311" s="82">
        <v>0.14403149835672791</v>
      </c>
      <c r="U1311" s="82">
        <v>0.14328295673489586</v>
      </c>
      <c r="V1311" s="82">
        <v>0.14253830533545273</v>
      </c>
      <c r="W1311" s="82">
        <v>0.14179752394064468</v>
      </c>
      <c r="X1311" s="82">
        <v>0.14106059243779095</v>
      </c>
      <c r="Y1311" s="82">
        <v>0.14032749081873777</v>
      </c>
      <c r="Z1311" s="82">
        <v>0.14632886285010735</v>
      </c>
      <c r="AA1311" s="82">
        <v>0.15258689497030747</v>
      </c>
      <c r="AB1311" s="82">
        <v>0.15911256373617452</v>
      </c>
      <c r="AC1311" s="82">
        <v>0.16591731513787408</v>
      </c>
      <c r="AD1311" s="82">
        <v>0.17301308467511012</v>
      </c>
      <c r="AE1311" s="82">
        <v>0.18041231829193138</v>
      </c>
      <c r="AF1311" s="82">
        <v>0.18812799420685461</v>
      </c>
      <c r="AG1311" s="82">
        <v>0.1961736456765944</v>
      </c>
      <c r="AH1311" s="82">
        <v>0.2045633847333275</v>
      </c>
      <c r="AI1311" s="82">
        <v>0.21331192693712608</v>
      </c>
      <c r="AJ1311" s="82">
        <v>0.21374087130372774</v>
      </c>
      <c r="AK1311" s="82">
        <v>0.21417067822533173</v>
      </c>
      <c r="AL1311" s="82">
        <v>0.21460134943643136</v>
      </c>
      <c r="AM1311" s="82">
        <v>0.21503288667500781</v>
      </c>
      <c r="AN1311" s="82">
        <v>0.21546529168253709</v>
      </c>
      <c r="AO1311" s="82">
        <v>0.21589856620399714</v>
      </c>
      <c r="AP1311" s="82">
        <v>0.21633271198787482</v>
      </c>
      <c r="AQ1311" s="82">
        <v>0.21676773078617298</v>
      </c>
      <c r="AR1311" s="82">
        <v>0.21720362435441756</v>
      </c>
      <c r="AS1311" s="82">
        <v>0.21764039445166461</v>
      </c>
      <c r="AT1311" s="82">
        <v>0.21894701744078623</v>
      </c>
      <c r="AU1311" s="82">
        <v>0.22026148485437697</v>
      </c>
      <c r="AV1311" s="82">
        <v>0.22158384378711962</v>
      </c>
      <c r="AW1311" s="82">
        <v>0.22291414161643405</v>
      </c>
      <c r="AX1311" s="82">
        <v>0.22425242600417455</v>
      </c>
      <c r="AY1311" s="82">
        <v>0.22559874489833751</v>
      </c>
      <c r="AZ1311" s="82">
        <v>34.185395205202497</v>
      </c>
    </row>
    <row r="1312" spans="1:52" s="8" customFormat="1" ht="12" customHeight="1" x14ac:dyDescent="0.25">
      <c r="A1312" s="8" t="s">
        <v>138</v>
      </c>
      <c r="B1312" s="8" t="str">
        <f t="shared" si="315"/>
        <v>EUR</v>
      </c>
      <c r="C1312" s="8" t="str">
        <f t="shared" si="316"/>
        <v>RJ</v>
      </c>
      <c r="D1312" s="85">
        <v>0.20580557741102734</v>
      </c>
      <c r="E1312" s="86">
        <v>0.20628304459486682</v>
      </c>
      <c r="F1312" s="82">
        <v>0.20676051177870633</v>
      </c>
      <c r="G1312" s="82">
        <v>0.20723908411838687</v>
      </c>
      <c r="H1312" s="82">
        <v>0.20771876417192603</v>
      </c>
      <c r="I1312" s="82">
        <v>0.20819955450326216</v>
      </c>
      <c r="J1312" s="82">
        <v>0.2086814576822682</v>
      </c>
      <c r="K1312" s="82">
        <v>0.20916447628476537</v>
      </c>
      <c r="L1312" s="82">
        <v>0.20964861289253695</v>
      </c>
      <c r="M1312" s="82">
        <v>0.21013387009334203</v>
      </c>
      <c r="N1312" s="82">
        <v>0.21062025048092944</v>
      </c>
      <c r="O1312" s="82">
        <v>0.21110775665505152</v>
      </c>
      <c r="P1312" s="82">
        <v>0.21001061509677574</v>
      </c>
      <c r="Q1312" s="82">
        <v>0.20891917545877975</v>
      </c>
      <c r="R1312" s="82">
        <v>0.20783340810779097</v>
      </c>
      <c r="S1312" s="82">
        <v>0.20675328356454295</v>
      </c>
      <c r="T1312" s="82">
        <v>0.20567877250297503</v>
      </c>
      <c r="U1312" s="82">
        <v>0.20460984574943614</v>
      </c>
      <c r="V1312" s="82">
        <v>0.2035464742818926</v>
      </c>
      <c r="W1312" s="82">
        <v>0.20248862922914032</v>
      </c>
      <c r="X1312" s="82">
        <v>0.2014362818700208</v>
      </c>
      <c r="Y1312" s="82">
        <v>0.20038940363264141</v>
      </c>
      <c r="Z1312" s="82">
        <v>0.20895943759624436</v>
      </c>
      <c r="AA1312" s="82">
        <v>0.21789598536150495</v>
      </c>
      <c r="AB1312" s="82">
        <v>0.22721472158821754</v>
      </c>
      <c r="AC1312" s="82">
        <v>0.23693199129281398</v>
      </c>
      <c r="AD1312" s="82">
        <v>0.2470648385174401</v>
      </c>
      <c r="AE1312" s="82">
        <v>0.2576310362251199</v>
      </c>
      <c r="AF1312" s="82">
        <v>0.26864911747344322</v>
      </c>
      <c r="AG1312" s="82">
        <v>0.28013840792145539</v>
      </c>
      <c r="AH1312" s="82">
        <v>0.29211905972676605</v>
      </c>
      <c r="AI1312" s="82">
        <v>0.30461208689233199</v>
      </c>
      <c r="AJ1312" s="82">
        <v>0.30522462478717621</v>
      </c>
      <c r="AK1312" s="82">
        <v>0.30583839442130056</v>
      </c>
      <c r="AL1312" s="82">
        <v>0.30645339827158302</v>
      </c>
      <c r="AM1312" s="82">
        <v>0.30706963881988236</v>
      </c>
      <c r="AN1312" s="82">
        <v>0.30768711855304803</v>
      </c>
      <c r="AO1312" s="82">
        <v>0.30830583996293021</v>
      </c>
      <c r="AP1312" s="82">
        <v>0.30892580554638988</v>
      </c>
      <c r="AQ1312" s="82">
        <v>0.30954701780530897</v>
      </c>
      <c r="AR1312" s="82">
        <v>0.31016947924660032</v>
      </c>
      <c r="AS1312" s="82">
        <v>0.31079319238221798</v>
      </c>
      <c r="AT1312" s="82">
        <v>0.31265906627503198</v>
      </c>
      <c r="AU1312" s="82">
        <v>0.31453614210363234</v>
      </c>
      <c r="AV1312" s="82">
        <v>0.3164244871198123</v>
      </c>
      <c r="AW1312" s="82">
        <v>0.31832416897911708</v>
      </c>
      <c r="AX1312" s="82">
        <v>0.32023525574326794</v>
      </c>
      <c r="AY1312" s="82">
        <v>0.32215781588260056</v>
      </c>
      <c r="AZ1312" s="82">
        <v>35.185395205202497</v>
      </c>
    </row>
    <row r="1313" spans="1:52" s="8" customFormat="1" ht="12" customHeight="1" x14ac:dyDescent="0.25">
      <c r="A1313" s="8" t="s">
        <v>139</v>
      </c>
      <c r="B1313" s="8" t="str">
        <f t="shared" si="315"/>
        <v>JPN</v>
      </c>
      <c r="C1313" s="8" t="str">
        <f t="shared" si="316"/>
        <v>RJ</v>
      </c>
      <c r="D1313" s="85">
        <v>0.17812601156531621</v>
      </c>
      <c r="E1313" s="86">
        <v>0.17853926239253162</v>
      </c>
      <c r="F1313" s="82">
        <v>0.17895251321974703</v>
      </c>
      <c r="G1313" s="82">
        <v>0.17936672056623953</v>
      </c>
      <c r="H1313" s="82">
        <v>0.17978188664598926</v>
      </c>
      <c r="I1313" s="82">
        <v>0.1801980136781009</v>
      </c>
      <c r="J1313" s="82">
        <v>0.18061510388681548</v>
      </c>
      <c r="K1313" s="82">
        <v>0.18103315950152238</v>
      </c>
      <c r="L1313" s="82">
        <v>0.18145218275677111</v>
      </c>
      <c r="M1313" s="82">
        <v>0.18187217589228333</v>
      </c>
      <c r="N1313" s="82">
        <v>0.18229314115296483</v>
      </c>
      <c r="O1313" s="82">
        <v>0.18271508078891749</v>
      </c>
      <c r="P1313" s="82">
        <v>0.18176549792359059</v>
      </c>
      <c r="Q1313" s="82">
        <v>0.18082085010584831</v>
      </c>
      <c r="R1313" s="82">
        <v>0.1798811116879083</v>
      </c>
      <c r="S1313" s="82">
        <v>0.17894625715528148</v>
      </c>
      <c r="T1313" s="82">
        <v>0.17801626112607935</v>
      </c>
      <c r="U1313" s="82">
        <v>0.17709109835032483</v>
      </c>
      <c r="V1313" s="82">
        <v>0.17617074370926669</v>
      </c>
      <c r="W1313" s="82">
        <v>0.17525517221469761</v>
      </c>
      <c r="X1313" s="82">
        <v>0.17434435900827569</v>
      </c>
      <c r="Y1313" s="82">
        <v>0.17343827936084955</v>
      </c>
      <c r="Z1313" s="82">
        <v>0.18085569723707712</v>
      </c>
      <c r="AA1313" s="82">
        <v>0.18859033509584447</v>
      </c>
      <c r="AB1313" s="82">
        <v>0.19665575945302033</v>
      </c>
      <c r="AC1313" s="82">
        <v>0.20506611702232641</v>
      </c>
      <c r="AD1313" s="82">
        <v>0.21383615952860216</v>
      </c>
      <c r="AE1313" s="82">
        <v>0.22298126958225586</v>
      </c>
      <c r="AF1313" s="82">
        <v>0.23251748766028582</v>
      </c>
      <c r="AG1313" s="82">
        <v>0.24246154024119629</v>
      </c>
      <c r="AH1313" s="82">
        <v>0.25283086914315656</v>
      </c>
      <c r="AI1313" s="82">
        <v>0.2636436621168623</v>
      </c>
      <c r="AJ1313" s="82">
        <v>0.26417381748735214</v>
      </c>
      <c r="AK1313" s="82">
        <v>0.26470503893587549</v>
      </c>
      <c r="AL1313" s="82">
        <v>0.26523732860618576</v>
      </c>
      <c r="AM1313" s="82">
        <v>0.26577068864634718</v>
      </c>
      <c r="AN1313" s="82">
        <v>0.26630512120874344</v>
      </c>
      <c r="AO1313" s="82">
        <v>0.26684062845008644</v>
      </c>
      <c r="AP1313" s="82">
        <v>0.26737721253142493</v>
      </c>
      <c r="AQ1313" s="82">
        <v>0.26791487561815336</v>
      </c>
      <c r="AR1313" s="82">
        <v>0.26845361988002042</v>
      </c>
      <c r="AS1313" s="82">
        <v>0.26899344749113796</v>
      </c>
      <c r="AT1313" s="82">
        <v>0.27060837298923091</v>
      </c>
      <c r="AU1313" s="82">
        <v>0.27223299383265187</v>
      </c>
      <c r="AV1313" s="82">
        <v>0.27386736822824759</v>
      </c>
      <c r="AW1313" s="82">
        <v>0.2755115547323147</v>
      </c>
      <c r="AX1313" s="82">
        <v>0.27716561225269765</v>
      </c>
      <c r="AY1313" s="82">
        <v>0.27882960005089924</v>
      </c>
      <c r="AZ1313" s="82">
        <v>36.185395205202497</v>
      </c>
    </row>
    <row r="1314" spans="1:52" s="8" customFormat="1" ht="12" customHeight="1" x14ac:dyDescent="0.25">
      <c r="A1314" s="8" t="s">
        <v>140</v>
      </c>
      <c r="B1314" s="8" t="str">
        <f t="shared" si="315"/>
        <v>ANZ</v>
      </c>
      <c r="C1314" s="8" t="str">
        <f t="shared" si="316"/>
        <v>RJ</v>
      </c>
      <c r="D1314" s="85">
        <v>9.2210947083360542E-2</v>
      </c>
      <c r="E1314" s="86">
        <v>9.2424875693930375E-2</v>
      </c>
      <c r="F1314" s="82">
        <v>9.2638804304500222E-2</v>
      </c>
      <c r="G1314" s="82">
        <v>9.2853228078845801E-2</v>
      </c>
      <c r="H1314" s="82">
        <v>9.3068148163083869E-2</v>
      </c>
      <c r="I1314" s="82">
        <v>9.3283565705984006E-2</v>
      </c>
      <c r="J1314" s="82">
        <v>9.3499481858974762E-2</v>
      </c>
      <c r="K1314" s="82">
        <v>9.3715897776149804E-2</v>
      </c>
      <c r="L1314" s="82">
        <v>9.3932814614274079E-2</v>
      </c>
      <c r="M1314" s="82">
        <v>9.4150233532790034E-2</v>
      </c>
      <c r="N1314" s="82">
        <v>9.4368155693823771E-2</v>
      </c>
      <c r="O1314" s="82">
        <v>9.4586582262191271E-2</v>
      </c>
      <c r="P1314" s="82">
        <v>9.4095009276435521E-2</v>
      </c>
      <c r="Q1314" s="82">
        <v>9.3605991029359889E-2</v>
      </c>
      <c r="R1314" s="82">
        <v>9.3119514243811402E-2</v>
      </c>
      <c r="S1314" s="82">
        <v>9.2635565711639389E-2</v>
      </c>
      <c r="T1314" s="82">
        <v>9.2154132293336827E-2</v>
      </c>
      <c r="U1314" s="82">
        <v>9.1675200917683622E-2</v>
      </c>
      <c r="V1314" s="82">
        <v>9.1198758581391731E-2</v>
      </c>
      <c r="W1314" s="82">
        <v>9.0724792348752067E-2</v>
      </c>
      <c r="X1314" s="82">
        <v>9.0253289351283336E-2</v>
      </c>
      <c r="Y1314" s="82">
        <v>8.9784236787382607E-2</v>
      </c>
      <c r="Z1314" s="82">
        <v>9.3624030432732333E-2</v>
      </c>
      <c r="AA1314" s="82">
        <v>9.7628040156164719E-2</v>
      </c>
      <c r="AB1314" s="82">
        <v>0.10180328897057876</v>
      </c>
      <c r="AC1314" s="82">
        <v>0.10615710024137708</v>
      </c>
      <c r="AD1314" s="82">
        <v>0.11069711053161187</v>
      </c>
      <c r="AE1314" s="82">
        <v>0.11543128299647813</v>
      </c>
      <c r="AF1314" s="82">
        <v>0.12036792135064779</v>
      </c>
      <c r="AG1314" s="82">
        <v>0.12551568443294336</v>
      </c>
      <c r="AH1314" s="82">
        <v>0.13088360139389776</v>
      </c>
      <c r="AI1314" s="82">
        <v>0.13648108753283883</v>
      </c>
      <c r="AJ1314" s="82">
        <v>0.13675553441673075</v>
      </c>
      <c r="AK1314" s="82">
        <v>0.1370305331799595</v>
      </c>
      <c r="AL1314" s="82">
        <v>0.13730608493228738</v>
      </c>
      <c r="AM1314" s="82">
        <v>0.13758219078570827</v>
      </c>
      <c r="AN1314" s="82">
        <v>0.13785885185445215</v>
      </c>
      <c r="AO1314" s="82">
        <v>0.13813606925498956</v>
      </c>
      <c r="AP1314" s="82">
        <v>0.13841384410603616</v>
      </c>
      <c r="AQ1314" s="82">
        <v>0.13869217752855717</v>
      </c>
      <c r="AR1314" s="82">
        <v>0.13897107064577197</v>
      </c>
      <c r="AS1314" s="82">
        <v>0.13925052458315856</v>
      </c>
      <c r="AT1314" s="82">
        <v>0.14008652718794162</v>
      </c>
      <c r="AU1314" s="82">
        <v>0.14092754880688851</v>
      </c>
      <c r="AV1314" s="82">
        <v>0.14177361957208617</v>
      </c>
      <c r="AW1314" s="82">
        <v>0.14262476979652217</v>
      </c>
      <c r="AX1314" s="82">
        <v>0.14348102997517068</v>
      </c>
      <c r="AY1314" s="82">
        <v>0.14434243078608514</v>
      </c>
      <c r="AZ1314" s="82">
        <v>37.185395205202497</v>
      </c>
    </row>
    <row r="1315" spans="1:52" s="8" customFormat="1" ht="12" customHeight="1" x14ac:dyDescent="0.25">
      <c r="A1315" s="8" t="s">
        <v>141</v>
      </c>
      <c r="B1315" s="8" t="str">
        <f t="shared" si="315"/>
        <v>SKO</v>
      </c>
      <c r="C1315" s="8" t="str">
        <f t="shared" si="316"/>
        <v>RJ</v>
      </c>
      <c r="D1315" s="85">
        <v>0.19187030888726606</v>
      </c>
      <c r="E1315" s="86">
        <v>0.192315446367014</v>
      </c>
      <c r="F1315" s="82">
        <v>0.19276058384676195</v>
      </c>
      <c r="G1315" s="82">
        <v>0.19320675165132062</v>
      </c>
      <c r="H1315" s="82">
        <v>0.19365395216550205</v>
      </c>
      <c r="I1315" s="82">
        <v>0.19410218777963817</v>
      </c>
      <c r="J1315" s="82">
        <v>0.19455146088959369</v>
      </c>
      <c r="K1315" s="82">
        <v>0.19500177389677881</v>
      </c>
      <c r="L1315" s="82">
        <v>0.19545312920816207</v>
      </c>
      <c r="M1315" s="82">
        <v>0.19590552923628324</v>
      </c>
      <c r="N1315" s="82">
        <v>0.19635897639926622</v>
      </c>
      <c r="O1315" s="82">
        <v>0.19681347312083194</v>
      </c>
      <c r="P1315" s="82">
        <v>0.19579061993906899</v>
      </c>
      <c r="Q1315" s="82">
        <v>0.19477308259577406</v>
      </c>
      <c r="R1315" s="82">
        <v>0.19376083346416834</v>
      </c>
      <c r="S1315" s="82">
        <v>0.19275384506105128</v>
      </c>
      <c r="T1315" s="82">
        <v>0.19175209004605442</v>
      </c>
      <c r="U1315" s="82">
        <v>0.19075554122089911</v>
      </c>
      <c r="V1315" s="82">
        <v>0.18976417152865796</v>
      </c>
      <c r="W1315" s="82">
        <v>0.18877795405302034</v>
      </c>
      <c r="X1315" s="82">
        <v>0.18779686201756154</v>
      </c>
      <c r="Y1315" s="82">
        <v>0.18682086878501578</v>
      </c>
      <c r="Z1315" s="82">
        <v>0.19481061855009066</v>
      </c>
      <c r="AA1315" s="82">
        <v>0.20314206515944033</v>
      </c>
      <c r="AB1315" s="82">
        <v>0.21182982192847771</v>
      </c>
      <c r="AC1315" s="82">
        <v>0.22088912713884218</v>
      </c>
      <c r="AD1315" s="82">
        <v>0.23033587076626885</v>
      </c>
      <c r="AE1315" s="82">
        <v>0.24018662235152602</v>
      </c>
      <c r="AF1315" s="82">
        <v>0.2504586600633063</v>
      </c>
      <c r="AG1315" s="82">
        <v>0.26117000100404747</v>
      </c>
      <c r="AH1315" s="82">
        <v>0.27233943281183953</v>
      </c>
      <c r="AI1315" s="82">
        <v>0.2839865466138472</v>
      </c>
      <c r="AJ1315" s="82">
        <v>0.28455760905329797</v>
      </c>
      <c r="AK1315" s="82">
        <v>0.28512981982992752</v>
      </c>
      <c r="AL1315" s="82">
        <v>0.28570318125290239</v>
      </c>
      <c r="AM1315" s="82">
        <v>0.28627769563603261</v>
      </c>
      <c r="AN1315" s="82">
        <v>0.28685336529778094</v>
      </c>
      <c r="AO1315" s="82">
        <v>0.28743019256127228</v>
      </c>
      <c r="AP1315" s="82">
        <v>0.2880081797543031</v>
      </c>
      <c r="AQ1315" s="82">
        <v>0.28858732920935076</v>
      </c>
      <c r="AR1315" s="82">
        <v>0.28916764326358296</v>
      </c>
      <c r="AS1315" s="82">
        <v>0.28974912425886712</v>
      </c>
      <c r="AT1315" s="82">
        <v>0.29148865826305942</v>
      </c>
      <c r="AU1315" s="82">
        <v>0.29323863571055625</v>
      </c>
      <c r="AV1315" s="82">
        <v>0.29499911929947553</v>
      </c>
      <c r="AW1315" s="82">
        <v>0.29677017210434875</v>
      </c>
      <c r="AX1315" s="82">
        <v>0.29855185757838076</v>
      </c>
      <c r="AY1315" s="82">
        <v>0.30034423955572326</v>
      </c>
      <c r="AZ1315" s="82">
        <v>38.185395205202497</v>
      </c>
    </row>
    <row r="1316" spans="1:52" s="8" customFormat="1" ht="12" customHeight="1" x14ac:dyDescent="0.25">
      <c r="A1316" s="8" t="s">
        <v>142</v>
      </c>
      <c r="B1316" s="8" t="str">
        <f t="shared" si="315"/>
        <v>RUS</v>
      </c>
      <c r="C1316" s="8" t="str">
        <f t="shared" si="316"/>
        <v>RJ</v>
      </c>
      <c r="D1316" s="85">
        <v>0.2766409693318575</v>
      </c>
      <c r="E1316" s="86">
        <v>0.27728277402064738</v>
      </c>
      <c r="F1316" s="82">
        <v>0.27792457870943732</v>
      </c>
      <c r="G1316" s="82">
        <v>0.27856786893320146</v>
      </c>
      <c r="H1316" s="82">
        <v>0.27921264813039109</v>
      </c>
      <c r="I1316" s="82">
        <v>0.27985891974741622</v>
      </c>
      <c r="J1316" s="82">
        <v>0.28050668723866395</v>
      </c>
      <c r="K1316" s="82">
        <v>0.28115595406651706</v>
      </c>
      <c r="L1316" s="82">
        <v>0.28180672370137239</v>
      </c>
      <c r="M1316" s="82">
        <v>0.28245899962165943</v>
      </c>
      <c r="N1316" s="82">
        <v>0.28311278531385892</v>
      </c>
      <c r="O1316" s="82">
        <v>0.28376808427252154</v>
      </c>
      <c r="P1316" s="82">
        <v>0.28229332198476531</v>
      </c>
      <c r="Q1316" s="82">
        <v>0.28082622413824093</v>
      </c>
      <c r="R1316" s="82">
        <v>0.27936675090031921</v>
      </c>
      <c r="S1316" s="82">
        <v>0.27791486264538384</v>
      </c>
      <c r="T1316" s="82">
        <v>0.2764705199537556</v>
      </c>
      <c r="U1316" s="82">
        <v>0.27503368361062203</v>
      </c>
      <c r="V1316" s="82">
        <v>0.2736043146049727</v>
      </c>
      <c r="W1316" s="82">
        <v>0.27218237412854018</v>
      </c>
      <c r="X1316" s="82">
        <v>0.27076782357474627</v>
      </c>
      <c r="Y1316" s="82">
        <v>0.2693606245376538</v>
      </c>
      <c r="Z1316" s="82">
        <v>0.28088034393847033</v>
      </c>
      <c r="AA1316" s="82">
        <v>0.29289272604862432</v>
      </c>
      <c r="AB1316" s="82">
        <v>0.30541884052586754</v>
      </c>
      <c r="AC1316" s="82">
        <v>0.31848065811193754</v>
      </c>
      <c r="AD1316" s="82">
        <v>0.33210108916912812</v>
      </c>
      <c r="AE1316" s="82">
        <v>0.3463040238649493</v>
      </c>
      <c r="AF1316" s="82">
        <v>0.36111437407536107</v>
      </c>
      <c r="AG1316" s="82">
        <v>0.3765581170800783</v>
      </c>
      <c r="AH1316" s="82">
        <v>0.3926623411265886</v>
      </c>
      <c r="AI1316" s="82">
        <v>0.40945529294280214</v>
      </c>
      <c r="AJ1316" s="82">
        <v>0.41027865778603856</v>
      </c>
      <c r="AK1316" s="82">
        <v>0.41110367831593175</v>
      </c>
      <c r="AL1316" s="82">
        <v>0.41193035786186644</v>
      </c>
      <c r="AM1316" s="82">
        <v>0.41275869975992224</v>
      </c>
      <c r="AN1316" s="82">
        <v>0.41358870735288739</v>
      </c>
      <c r="AO1316" s="82">
        <v>0.41442038399027187</v>
      </c>
      <c r="AP1316" s="82">
        <v>0.41525373302832125</v>
      </c>
      <c r="AQ1316" s="82">
        <v>0.41608875783003008</v>
      </c>
      <c r="AR1316" s="82">
        <v>0.41692546176515544</v>
      </c>
      <c r="AS1316" s="82">
        <v>0.4177638482102306</v>
      </c>
      <c r="AT1316" s="82">
        <v>0.42027192971536975</v>
      </c>
      <c r="AU1316" s="82">
        <v>0.42279506870540945</v>
      </c>
      <c r="AV1316" s="82">
        <v>0.4253333555792666</v>
      </c>
      <c r="AW1316" s="82">
        <v>0.42788688127857583</v>
      </c>
      <c r="AX1316" s="82">
        <v>0.43045573729094772</v>
      </c>
      <c r="AY1316" s="82">
        <v>0.43304001565324673</v>
      </c>
      <c r="AZ1316" s="82">
        <v>39.185395205202497</v>
      </c>
    </row>
    <row r="1317" spans="1:52" s="8" customFormat="1" ht="12" customHeight="1" x14ac:dyDescent="0.25">
      <c r="A1317" s="8" t="s">
        <v>143</v>
      </c>
      <c r="B1317" s="8" t="str">
        <f t="shared" si="315"/>
        <v>URA</v>
      </c>
      <c r="C1317" s="8" t="str">
        <f t="shared" si="316"/>
        <v>RJ</v>
      </c>
      <c r="D1317" s="85">
        <v>0.15141077052053617</v>
      </c>
      <c r="E1317" s="86">
        <v>0.15176204221643888</v>
      </c>
      <c r="F1317" s="82">
        <v>0.15211331391234159</v>
      </c>
      <c r="G1317" s="82">
        <v>0.15246539866928738</v>
      </c>
      <c r="H1317" s="82">
        <v>0.15281829836920485</v>
      </c>
      <c r="I1317" s="82">
        <v>0.15317201489837859</v>
      </c>
      <c r="J1317" s="82">
        <v>0.15352655014745922</v>
      </c>
      <c r="K1317" s="82">
        <v>0.15388190601147347</v>
      </c>
      <c r="L1317" s="82">
        <v>0.15423808438983438</v>
      </c>
      <c r="M1317" s="82">
        <v>0.1545950871863514</v>
      </c>
      <c r="N1317" s="82">
        <v>0.15495291630924057</v>
      </c>
      <c r="O1317" s="82">
        <v>0.15531157367113474</v>
      </c>
      <c r="P1317" s="82">
        <v>0.15450440872061025</v>
      </c>
      <c r="Q1317" s="82">
        <v>0.15370143866195346</v>
      </c>
      <c r="R1317" s="82">
        <v>0.15290264169402229</v>
      </c>
      <c r="S1317" s="82">
        <v>0.15210799612897669</v>
      </c>
      <c r="T1317" s="82">
        <v>0.15131748039168977</v>
      </c>
      <c r="U1317" s="82">
        <v>0.15053107301916213</v>
      </c>
      <c r="V1317" s="82">
        <v>0.14974875265993901</v>
      </c>
      <c r="W1317" s="82">
        <v>0.14897049807353061</v>
      </c>
      <c r="X1317" s="82">
        <v>0.14819628812983546</v>
      </c>
      <c r="Y1317" s="82">
        <v>0.14742610180856669</v>
      </c>
      <c r="Z1317" s="82">
        <v>0.15373105943964574</v>
      </c>
      <c r="AA1317" s="82">
        <v>0.16030566057511128</v>
      </c>
      <c r="AB1317" s="82">
        <v>0.16716143703225889</v>
      </c>
      <c r="AC1317" s="82">
        <v>0.17431041380848292</v>
      </c>
      <c r="AD1317" s="82">
        <v>0.18176513017306145</v>
      </c>
      <c r="AE1317" s="82">
        <v>0.18953866166097147</v>
      </c>
      <c r="AF1317" s="82">
        <v>0.19764464300731138</v>
      </c>
      <c r="AG1317" s="82">
        <v>0.20609729206255781</v>
      </c>
      <c r="AH1317" s="82">
        <v>0.21491143473060362</v>
      </c>
      <c r="AI1317" s="82">
        <v>0.22410253097331884</v>
      </c>
      <c r="AJ1317" s="82">
        <v>0.22455317393352475</v>
      </c>
      <c r="AK1317" s="82">
        <v>0.22500472308196826</v>
      </c>
      <c r="AL1317" s="82">
        <v>0.22545718024088379</v>
      </c>
      <c r="AM1317" s="82">
        <v>0.2259105472361701</v>
      </c>
      <c r="AN1317" s="82">
        <v>0.22636482589739756</v>
      </c>
      <c r="AO1317" s="82">
        <v>0.22682001805781563</v>
      </c>
      <c r="AP1317" s="82">
        <v>0.22727612555436016</v>
      </c>
      <c r="AQ1317" s="82">
        <v>0.22773315022766089</v>
      </c>
      <c r="AR1317" s="82">
        <v>0.22819109392204884</v>
      </c>
      <c r="AS1317" s="82">
        <v>0.22864995848556374</v>
      </c>
      <c r="AT1317" s="82">
        <v>0.23002267834747933</v>
      </c>
      <c r="AU1317" s="82">
        <v>0.23140363945217396</v>
      </c>
      <c r="AV1317" s="82">
        <v>0.23279289127666361</v>
      </c>
      <c r="AW1317" s="82">
        <v>0.23419048359500383</v>
      </c>
      <c r="AX1317" s="82">
        <v>0.23559646648007301</v>
      </c>
      <c r="AY1317" s="82">
        <v>0.2370108903053664</v>
      </c>
      <c r="AZ1317" s="82">
        <v>40.185395205202497</v>
      </c>
    </row>
    <row r="1318" spans="1:52" s="8" customFormat="1" ht="12" customHeight="1" x14ac:dyDescent="0.25">
      <c r="A1318" s="8" t="s">
        <v>144</v>
      </c>
      <c r="B1318" s="8" t="str">
        <f t="shared" si="315"/>
        <v>CHI</v>
      </c>
      <c r="C1318" s="8" t="str">
        <f t="shared" si="316"/>
        <v>RJ</v>
      </c>
      <c r="D1318" s="85">
        <v>0.17148682786491229</v>
      </c>
      <c r="E1318" s="86">
        <v>0.17188467584258249</v>
      </c>
      <c r="F1318" s="82">
        <v>0.17228252382025272</v>
      </c>
      <c r="G1318" s="82">
        <v>0.17268129266543228</v>
      </c>
      <c r="H1318" s="82">
        <v>0.17308098450958098</v>
      </c>
      <c r="I1318" s="82">
        <v>0.17348160148909211</v>
      </c>
      <c r="J1318" s="82">
        <v>0.17388314574530397</v>
      </c>
      <c r="K1318" s="82">
        <v>0.17428561942451121</v>
      </c>
      <c r="L1318" s="82">
        <v>0.17468902467797631</v>
      </c>
      <c r="M1318" s="82">
        <v>0.17509336366194114</v>
      </c>
      <c r="N1318" s="82">
        <v>0.17549863853763847</v>
      </c>
      <c r="O1318" s="82">
        <v>0.1759048514713035</v>
      </c>
      <c r="P1318" s="82">
        <v>0.17499066183701714</v>
      </c>
      <c r="Q1318" s="82">
        <v>0.17408122330925482</v>
      </c>
      <c r="R1318" s="82">
        <v>0.17317651119618854</v>
      </c>
      <c r="S1318" s="82">
        <v>0.17227650093431546</v>
      </c>
      <c r="T1318" s="82">
        <v>0.17138116808779091</v>
      </c>
      <c r="U1318" s="82">
        <v>0.17049048834776506</v>
      </c>
      <c r="V1318" s="82">
        <v>0.16960443753172277</v>
      </c>
      <c r="W1318" s="82">
        <v>0.16872299158282714</v>
      </c>
      <c r="X1318" s="82">
        <v>0.16784612656926626</v>
      </c>
      <c r="Y1318" s="82">
        <v>0.16697381868360359</v>
      </c>
      <c r="Z1318" s="82">
        <v>0.17411477160431915</v>
      </c>
      <c r="AA1318" s="82">
        <v>0.18156112095794799</v>
      </c>
      <c r="AB1318" s="82">
        <v>0.18932592760377195</v>
      </c>
      <c r="AC1318" s="82">
        <v>0.1974228109735604</v>
      </c>
      <c r="AD1318" s="82">
        <v>0.20586597295998482</v>
      </c>
      <c r="AE1318" s="82">
        <v>0.21467022282666715</v>
      </c>
      <c r="AF1318" s="82">
        <v>0.22385100318355364</v>
      </c>
      <c r="AG1318" s="82">
        <v>0.23342441707317488</v>
      </c>
      <c r="AH1318" s="82">
        <v>0.24340725621530143</v>
      </c>
      <c r="AI1318" s="82">
        <v>0.25381703045953569</v>
      </c>
      <c r="AJ1318" s="82">
        <v>0.25432742566774769</v>
      </c>
      <c r="AK1318" s="82">
        <v>0.25483884721870781</v>
      </c>
      <c r="AL1318" s="82">
        <v>0.25535129717626665</v>
      </c>
      <c r="AM1318" s="82">
        <v>0.25586477760842485</v>
      </c>
      <c r="AN1318" s="82">
        <v>0.25637929058734171</v>
      </c>
      <c r="AO1318" s="82">
        <v>0.25689483818934328</v>
      </c>
      <c r="AP1318" s="82">
        <v>0.25741142249493082</v>
      </c>
      <c r="AQ1318" s="82">
        <v>0.25792904558878932</v>
      </c>
      <c r="AR1318" s="82">
        <v>0.25844770955979579</v>
      </c>
      <c r="AS1318" s="82">
        <v>0.25896741650102767</v>
      </c>
      <c r="AT1318" s="82">
        <v>0.26052214985227984</v>
      </c>
      <c r="AU1318" s="82">
        <v>0.26208621718008457</v>
      </c>
      <c r="AV1318" s="82">
        <v>0.26365967452177985</v>
      </c>
      <c r="AW1318" s="82">
        <v>0.26524257825112868</v>
      </c>
      <c r="AX1318" s="82">
        <v>0.26683498508033882</v>
      </c>
      <c r="AY1318" s="82">
        <v>0.26843695206209472</v>
      </c>
      <c r="AZ1318" s="82">
        <v>41.185395205202497</v>
      </c>
    </row>
    <row r="1319" spans="1:52" s="8" customFormat="1" ht="12" customHeight="1" x14ac:dyDescent="0.25">
      <c r="A1319" s="8" t="s">
        <v>145</v>
      </c>
      <c r="B1319" s="8" t="str">
        <f t="shared" si="315"/>
        <v>IND</v>
      </c>
      <c r="C1319" s="8" t="str">
        <f t="shared" si="316"/>
        <v>RJ</v>
      </c>
      <c r="D1319" s="85">
        <v>0.14686213500555415</v>
      </c>
      <c r="E1319" s="86">
        <v>0.1472028539058671</v>
      </c>
      <c r="F1319" s="82">
        <v>0.14754357280618005</v>
      </c>
      <c r="G1319" s="82">
        <v>0.14788508034180781</v>
      </c>
      <c r="H1319" s="82">
        <v>0.14822737833814267</v>
      </c>
      <c r="I1319" s="82">
        <v>0.14857046862480205</v>
      </c>
      <c r="J1319" s="82">
        <v>0.14891435303563824</v>
      </c>
      <c r="K1319" s="82">
        <v>0.14925903340874816</v>
      </c>
      <c r="L1319" s="82">
        <v>0.14960451158648325</v>
      </c>
      <c r="M1319" s="82">
        <v>0.14995078941545931</v>
      </c>
      <c r="N1319" s="82">
        <v>0.15029786874656634</v>
      </c>
      <c r="O1319" s="82">
        <v>0.15064575143497846</v>
      </c>
      <c r="P1319" s="82">
        <v>0.14986283508412612</v>
      </c>
      <c r="Q1319" s="82">
        <v>0.14908398760349809</v>
      </c>
      <c r="R1319" s="82">
        <v>0.14830918784689542</v>
      </c>
      <c r="S1319" s="82">
        <v>0.14753841477801743</v>
      </c>
      <c r="T1319" s="82">
        <v>0.14677164746989058</v>
      </c>
      <c r="U1319" s="82">
        <v>0.1460088651043002</v>
      </c>
      <c r="V1319" s="82">
        <v>0.14525004697122532</v>
      </c>
      <c r="W1319" s="82">
        <v>0.14449517246827639</v>
      </c>
      <c r="X1319" s="82">
        <v>0.14374422110013593</v>
      </c>
      <c r="Y1319" s="82">
        <v>0.142997172478002</v>
      </c>
      <c r="Z1319" s="82">
        <v>0.14911271852295288</v>
      </c>
      <c r="AA1319" s="82">
        <v>0.15548980752557076</v>
      </c>
      <c r="AB1319" s="82">
        <v>0.16213962486786443</v>
      </c>
      <c r="AC1319" s="82">
        <v>0.16907383429597761</v>
      </c>
      <c r="AD1319" s="82">
        <v>0.17630459837834092</v>
      </c>
      <c r="AE1319" s="82">
        <v>0.18384459983875567</v>
      </c>
      <c r="AF1319" s="82">
        <v>0.19170706380182767</v>
      </c>
      <c r="AG1319" s="82">
        <v>0.19990578098976905</v>
      </c>
      <c r="AH1319" s="82">
        <v>0.20845513191125575</v>
      </c>
      <c r="AI1319" s="82">
        <v>0.21737011208476728</v>
      </c>
      <c r="AJ1319" s="82">
        <v>0.21780721696861097</v>
      </c>
      <c r="AK1319" s="82">
        <v>0.21824520081726564</v>
      </c>
      <c r="AL1319" s="82">
        <v>0.21868406539822272</v>
      </c>
      <c r="AM1319" s="82">
        <v>0.21912381248252785</v>
      </c>
      <c r="AN1319" s="82">
        <v>0.21956444384478804</v>
      </c>
      <c r="AO1319" s="82">
        <v>0.22000596126317884</v>
      </c>
      <c r="AP1319" s="82">
        <v>0.22044836651945143</v>
      </c>
      <c r="AQ1319" s="82">
        <v>0.22089166139893993</v>
      </c>
      <c r="AR1319" s="82">
        <v>0.22133584769056852</v>
      </c>
      <c r="AS1319" s="82">
        <v>0.22178092718685871</v>
      </c>
      <c r="AT1319" s="82">
        <v>0.22311240822346112</v>
      </c>
      <c r="AU1319" s="82">
        <v>0.22445188292197721</v>
      </c>
      <c r="AV1319" s="82">
        <v>0.22579939927304973</v>
      </c>
      <c r="AW1319" s="82">
        <v>0.22715500555543747</v>
      </c>
      <c r="AX1319" s="82">
        <v>0.22851875033774488</v>
      </c>
      <c r="AY1319" s="82">
        <v>0.22989068248016231</v>
      </c>
      <c r="AZ1319" s="82">
        <v>42.185395205202497</v>
      </c>
    </row>
    <row r="1320" spans="1:52" s="8" customFormat="1" ht="12" customHeight="1" x14ac:dyDescent="0.25">
      <c r="A1320" s="8" t="s">
        <v>146</v>
      </c>
      <c r="B1320" s="8" t="str">
        <f t="shared" si="315"/>
        <v>OAS</v>
      </c>
      <c r="C1320" s="8" t="str">
        <f t="shared" si="316"/>
        <v>RJ</v>
      </c>
      <c r="D1320" s="85">
        <v>0.16885882345336442</v>
      </c>
      <c r="E1320" s="86">
        <v>0.16925057448321967</v>
      </c>
      <c r="F1320" s="82">
        <v>0.16964232551307495</v>
      </c>
      <c r="G1320" s="82">
        <v>0.17003498329831265</v>
      </c>
      <c r="H1320" s="82">
        <v>0.17042854993772835</v>
      </c>
      <c r="I1320" s="82">
        <v>0.17082302753497552</v>
      </c>
      <c r="J1320" s="82">
        <v>0.17121841819857683</v>
      </c>
      <c r="K1320" s="82">
        <v>0.17161472404193534</v>
      </c>
      <c r="L1320" s="82">
        <v>0.17201194718334584</v>
      </c>
      <c r="M1320" s="82">
        <v>0.17241008974600619</v>
      </c>
      <c r="N1320" s="82">
        <v>0.17280915385802867</v>
      </c>
      <c r="O1320" s="82">
        <v>0.17320914165245127</v>
      </c>
      <c r="P1320" s="82">
        <v>0.17230896180784852</v>
      </c>
      <c r="Q1320" s="82">
        <v>0.17141346025992743</v>
      </c>
      <c r="R1320" s="82">
        <v>0.17052261269525779</v>
      </c>
      <c r="S1320" s="82">
        <v>0.16963639492676796</v>
      </c>
      <c r="T1320" s="82">
        <v>0.16875478289308815</v>
      </c>
      <c r="U1320" s="82">
        <v>0.1678777526578972</v>
      </c>
      <c r="V1320" s="82">
        <v>0.16700528040927262</v>
      </c>
      <c r="W1320" s="82">
        <v>0.16613734245904416</v>
      </c>
      <c r="X1320" s="82">
        <v>0.1652739152421506</v>
      </c>
      <c r="Y1320" s="82">
        <v>0.16441497531599997</v>
      </c>
      <c r="Z1320" s="82">
        <v>0.17144649443347859</v>
      </c>
      <c r="AA1320" s="82">
        <v>0.17877872983914472</v>
      </c>
      <c r="AB1320" s="82">
        <v>0.18642454223698998</v>
      </c>
      <c r="AC1320" s="82">
        <v>0.19439734234347172</v>
      </c>
      <c r="AD1320" s="82">
        <v>0.20271111440984224</v>
      </c>
      <c r="AE1320" s="82">
        <v>0.21138044075045506</v>
      </c>
      <c r="AF1320" s="82">
        <v>0.22042052732007086</v>
      </c>
      <c r="AG1320" s="82">
        <v>0.22984723038502564</v>
      </c>
      <c r="AH1320" s="82">
        <v>0.23967708433504198</v>
      </c>
      <c r="AI1320" s="82">
        <v>0.24992733068446549</v>
      </c>
      <c r="AJ1320" s="82">
        <v>0.25042990417904781</v>
      </c>
      <c r="AK1320" s="82">
        <v>0.25093348828786255</v>
      </c>
      <c r="AL1320" s="82">
        <v>0.25143808504313214</v>
      </c>
      <c r="AM1320" s="82">
        <v>0.25194369648116555</v>
      </c>
      <c r="AN1320" s="82">
        <v>0.2524503246423665</v>
      </c>
      <c r="AO1320" s="82">
        <v>0.25295797157124178</v>
      </c>
      <c r="AP1320" s="82">
        <v>0.25346663931640939</v>
      </c>
      <c r="AQ1320" s="82">
        <v>0.25397632993060681</v>
      </c>
      <c r="AR1320" s="82">
        <v>0.25448704547069945</v>
      </c>
      <c r="AS1320" s="82">
        <v>0.25499878799768871</v>
      </c>
      <c r="AT1320" s="82">
        <v>0.25652969534342929</v>
      </c>
      <c r="AU1320" s="82">
        <v>0.25806979362423138</v>
      </c>
      <c r="AV1320" s="82">
        <v>0.25961913801867093</v>
      </c>
      <c r="AW1320" s="82">
        <v>0.26117778403659331</v>
      </c>
      <c r="AX1320" s="82">
        <v>0.262745787521102</v>
      </c>
      <c r="AY1320" s="82">
        <v>0.26432320465055947</v>
      </c>
      <c r="AZ1320" s="82">
        <v>43.185395205202497</v>
      </c>
    </row>
    <row r="1321" spans="1:52" s="8" customFormat="1" ht="12" customHeight="1" x14ac:dyDescent="0.25">
      <c r="A1321" s="8" t="s">
        <v>147</v>
      </c>
      <c r="B1321" s="8" t="str">
        <f t="shared" si="315"/>
        <v>MID</v>
      </c>
      <c r="C1321" s="8" t="str">
        <f t="shared" si="316"/>
        <v>RJ</v>
      </c>
      <c r="D1321" s="85">
        <v>0.20309803048326527</v>
      </c>
      <c r="E1321" s="86">
        <v>0.20356921618133078</v>
      </c>
      <c r="F1321" s="82">
        <v>0.20404040187939632</v>
      </c>
      <c r="G1321" s="82">
        <v>0.20451267819404045</v>
      </c>
      <c r="H1321" s="82">
        <v>0.20498604764962786</v>
      </c>
      <c r="I1321" s="82">
        <v>0.20546051277636612</v>
      </c>
      <c r="J1321" s="82">
        <v>0.20593607611031933</v>
      </c>
      <c r="K1321" s="82">
        <v>0.20641274019342157</v>
      </c>
      <c r="L1321" s="82">
        <v>0.20689050757349056</v>
      </c>
      <c r="M1321" s="82">
        <v>0.20736938080424128</v>
      </c>
      <c r="N1321" s="82">
        <v>0.20784936244529956</v>
      </c>
      <c r="O1321" s="82">
        <v>0.20833045506221579</v>
      </c>
      <c r="P1321" s="82">
        <v>0.20724774733169529</v>
      </c>
      <c r="Q1321" s="82">
        <v>0.20617066650785715</v>
      </c>
      <c r="R1321" s="82">
        <v>0.20509918334727961</v>
      </c>
      <c r="S1321" s="82">
        <v>0.20403326875852099</v>
      </c>
      <c r="T1321" s="82">
        <v>0.2029728938013298</v>
      </c>
      <c r="U1321" s="82">
        <v>0.20191802968585909</v>
      </c>
      <c r="V1321" s="82">
        <v>0.20086864777188468</v>
      </c>
      <c r="W1321" s="82">
        <v>0.19982471956802764</v>
      </c>
      <c r="X1321" s="82">
        <v>0.19878621673098068</v>
      </c>
      <c r="Y1321" s="82">
        <v>0.19775311106473864</v>
      </c>
      <c r="Z1321" s="82">
        <v>0.2062103989627545</v>
      </c>
      <c r="AA1321" s="82">
        <v>0.21502937886250334</v>
      </c>
      <c r="AB1321" s="82">
        <v>0.22422551921033521</v>
      </c>
      <c r="AC1321" s="82">
        <v>0.23381494999012753</v>
      </c>
      <c r="AD1321" s="82">
        <v>0.24381449101519559</v>
      </c>
      <c r="AE1321" s="82">
        <v>0.2542416814301604</v>
      </c>
      <c r="AF1321" s="82">
        <v>0.26511481047452012</v>
      </c>
      <c r="AG1321" s="82">
        <v>0.27645294956188404</v>
      </c>
      <c r="AH1321" s="82">
        <v>0.28827598573113605</v>
      </c>
      <c r="AI1321" s="82">
        <v>0.30060465652820073</v>
      </c>
      <c r="AJ1321" s="82">
        <v>0.30120913596750559</v>
      </c>
      <c r="AK1321" s="82">
        <v>0.30181483094151562</v>
      </c>
      <c r="AL1321" s="82">
        <v>0.30242174389452342</v>
      </c>
      <c r="AM1321" s="82">
        <v>0.30302987727573671</v>
      </c>
      <c r="AN1321" s="82">
        <v>0.3036392335392884</v>
      </c>
      <c r="AO1321" s="82">
        <v>0.30424981514424621</v>
      </c>
      <c r="AP1321" s="82">
        <v>0.3048616245546229</v>
      </c>
      <c r="AQ1321" s="82">
        <v>0.30547466423938591</v>
      </c>
      <c r="AR1321" s="82">
        <v>0.30608893667246762</v>
      </c>
      <c r="AS1321" s="82">
        <v>0.30670444433277505</v>
      </c>
      <c r="AT1321" s="82">
        <v>0.30854577107196168</v>
      </c>
      <c r="AU1321" s="82">
        <v>0.31039815237596829</v>
      </c>
      <c r="AV1321" s="82">
        <v>0.31226165461183375</v>
      </c>
      <c r="AW1321" s="82">
        <v>0.3141363445450373</v>
      </c>
      <c r="AX1321" s="82">
        <v>0.31602228934189042</v>
      </c>
      <c r="AY1321" s="82">
        <v>0.31791955657194348</v>
      </c>
      <c r="AZ1321" s="82">
        <v>44.185395205202497</v>
      </c>
    </row>
    <row r="1322" spans="1:52" s="8" customFormat="1" ht="12" customHeight="1" x14ac:dyDescent="0.25">
      <c r="A1322" s="8" t="s">
        <v>148</v>
      </c>
      <c r="B1322" s="8" t="str">
        <f t="shared" si="315"/>
        <v>AFR</v>
      </c>
      <c r="C1322" s="8" t="str">
        <f t="shared" si="316"/>
        <v>RJ</v>
      </c>
      <c r="D1322" s="85">
        <v>0.22637404150576493</v>
      </c>
      <c r="E1322" s="86">
        <v>0.22689922735083196</v>
      </c>
      <c r="F1322" s="82">
        <v>0.22742441319589901</v>
      </c>
      <c r="G1322" s="82">
        <v>0.22795081464744951</v>
      </c>
      <c r="H1322" s="82">
        <v>0.22847843451915245</v>
      </c>
      <c r="I1322" s="82">
        <v>0.22900727563118942</v>
      </c>
      <c r="J1322" s="82">
        <v>0.22953734081026958</v>
      </c>
      <c r="K1322" s="82">
        <v>0.23006863288964494</v>
      </c>
      <c r="L1322" s="82">
        <v>0.23060115470912537</v>
      </c>
      <c r="M1322" s="82">
        <v>0.23113490911509385</v>
      </c>
      <c r="N1322" s="82">
        <v>0.23166989896052165</v>
      </c>
      <c r="O1322" s="82">
        <v>0.23220612710498356</v>
      </c>
      <c r="P1322" s="82">
        <v>0.23099933586164034</v>
      </c>
      <c r="Q1322" s="82">
        <v>0.22979881639554592</v>
      </c>
      <c r="R1322" s="82">
        <v>0.22860453611184178</v>
      </c>
      <c r="S1322" s="82">
        <v>0.22741646258506709</v>
      </c>
      <c r="T1322" s="82">
        <v>0.2262345635582784</v>
      </c>
      <c r="U1322" s="82">
        <v>0.22505880694217381</v>
      </c>
      <c r="V1322" s="82">
        <v>0.22388916081422175</v>
      </c>
      <c r="W1322" s="82">
        <v>0.22272559341779422</v>
      </c>
      <c r="X1322" s="82">
        <v>0.22156807316130461</v>
      </c>
      <c r="Y1322" s="82">
        <v>0.22041656861734998</v>
      </c>
      <c r="Z1322" s="82">
        <v>0.2298431023808539</v>
      </c>
      <c r="AA1322" s="82">
        <v>0.23967277978892088</v>
      </c>
      <c r="AB1322" s="82">
        <v>0.24992284204624277</v>
      </c>
      <c r="AC1322" s="82">
        <v>0.26061126771042092</v>
      </c>
      <c r="AD1322" s="82">
        <v>0.27175680422626552</v>
      </c>
      <c r="AE1322" s="82">
        <v>0.28337900080871958</v>
      </c>
      <c r="AF1322" s="82">
        <v>0.29549824273208347</v>
      </c>
      <c r="AG1322" s="82">
        <v>0.3081357870856834</v>
      </c>
      <c r="AH1322" s="82">
        <v>0.32131380005869914</v>
      </c>
      <c r="AI1322" s="82">
        <v>0.33505539581954819</v>
      </c>
      <c r="AJ1322" s="82">
        <v>0.33572915150963034</v>
      </c>
      <c r="AK1322" s="82">
        <v>0.33640426204054058</v>
      </c>
      <c r="AL1322" s="82">
        <v>0.33708073013669915</v>
      </c>
      <c r="AM1322" s="82">
        <v>0.33775855852800479</v>
      </c>
      <c r="AN1322" s="82">
        <v>0.33843774994984582</v>
      </c>
      <c r="AO1322" s="82">
        <v>0.33911830714311103</v>
      </c>
      <c r="AP1322" s="82">
        <v>0.33980023285420075</v>
      </c>
      <c r="AQ1322" s="82">
        <v>0.3404835298350381</v>
      </c>
      <c r="AR1322" s="82">
        <v>0.34116820084307992</v>
      </c>
      <c r="AS1322" s="82">
        <v>0.34185424864132791</v>
      </c>
      <c r="AT1322" s="82">
        <v>0.34390660028004388</v>
      </c>
      <c r="AU1322" s="82">
        <v>0.34597127338987121</v>
      </c>
      <c r="AV1322" s="82">
        <v>0.34804834194383072</v>
      </c>
      <c r="AW1322" s="82">
        <v>0.35013788035904653</v>
      </c>
      <c r="AX1322" s="82">
        <v>0.35223996349941256</v>
      </c>
      <c r="AY1322" s="82">
        <v>0.35435466667827448</v>
      </c>
      <c r="AZ1322" s="82">
        <v>45.185395205202497</v>
      </c>
    </row>
    <row r="1323" spans="1:52" s="8" customFormat="1" ht="12" customHeight="1" x14ac:dyDescent="0.25">
      <c r="A1323" s="8" t="s">
        <v>149</v>
      </c>
      <c r="B1323" s="8" t="str">
        <f t="shared" si="315"/>
        <v>BRZ</v>
      </c>
      <c r="C1323" s="8" t="str">
        <f t="shared" si="316"/>
        <v>RJ</v>
      </c>
      <c r="D1323" s="85">
        <v>0.1419136736277592</v>
      </c>
      <c r="E1323" s="86">
        <v>0.14224291213989163</v>
      </c>
      <c r="F1323" s="82">
        <v>0.14257215065202405</v>
      </c>
      <c r="G1323" s="82">
        <v>0.14290215122671723</v>
      </c>
      <c r="H1323" s="82">
        <v>0.14323291562785759</v>
      </c>
      <c r="I1323" s="82">
        <v>0.14356444562341428</v>
      </c>
      <c r="J1323" s="82">
        <v>0.14389674298544863</v>
      </c>
      <c r="K1323" s="82">
        <v>0.14422980949012368</v>
      </c>
      <c r="L1323" s="82">
        <v>0.14456364691771356</v>
      </c>
      <c r="M1323" s="82">
        <v>0.14489825705261306</v>
      </c>
      <c r="N1323" s="82">
        <v>0.14523364168334718</v>
      </c>
      <c r="O1323" s="82">
        <v>0.14556980260258071</v>
      </c>
      <c r="P1323" s="82">
        <v>0.14481326630758204</v>
      </c>
      <c r="Q1323" s="82">
        <v>0.14406066178383961</v>
      </c>
      <c r="R1323" s="82">
        <v>0.14331196859766729</v>
      </c>
      <c r="S1323" s="82">
        <v>0.14256716642157419</v>
      </c>
      <c r="T1323" s="82">
        <v>0.14182623503371281</v>
      </c>
      <c r="U1323" s="82">
        <v>0.14108915431732999</v>
      </c>
      <c r="V1323" s="82">
        <v>0.14035590426022071</v>
      </c>
      <c r="W1323" s="82">
        <v>0.13962646495418476</v>
      </c>
      <c r="X1323" s="82">
        <v>0.13890081659448625</v>
      </c>
      <c r="Y1323" s="82">
        <v>0.13817893947931581</v>
      </c>
      <c r="Z1323" s="82">
        <v>0.14408842462636118</v>
      </c>
      <c r="AA1323" s="82">
        <v>0.15025064014487083</v>
      </c>
      <c r="AB1323" s="82">
        <v>0.15667639452984411</v>
      </c>
      <c r="AC1323" s="82">
        <v>0.1633769585221255</v>
      </c>
      <c r="AD1323" s="82">
        <v>0.17036408487722732</v>
      </c>
      <c r="AE1323" s="82">
        <v>0.17765002897960375</v>
      </c>
      <c r="AF1323" s="82">
        <v>0.18524757033853345</v>
      </c>
      <c r="AG1323" s="82">
        <v>0.19317003500331453</v>
      </c>
      <c r="AH1323" s="82">
        <v>0.20143131893708793</v>
      </c>
      <c r="AI1323" s="82">
        <v>0.2100459123902868</v>
      </c>
      <c r="AJ1323" s="82">
        <v>0.21046828919847191</v>
      </c>
      <c r="AK1323" s="82">
        <v>0.21089151535509737</v>
      </c>
      <c r="AL1323" s="82">
        <v>0.2113155925680997</v>
      </c>
      <c r="AM1323" s="82">
        <v>0.21174052254884987</v>
      </c>
      <c r="AN1323" s="82">
        <v>0.21216630701216019</v>
      </c>
      <c r="AO1323" s="82">
        <v>0.21259294767629128</v>
      </c>
      <c r="AP1323" s="82">
        <v>0.21302044626295896</v>
      </c>
      <c r="AQ1323" s="82">
        <v>0.21344880449734122</v>
      </c>
      <c r="AR1323" s="82">
        <v>0.21387802410808515</v>
      </c>
      <c r="AS1323" s="82">
        <v>0.21430810682731394</v>
      </c>
      <c r="AT1323" s="82">
        <v>0.21559472413859571</v>
      </c>
      <c r="AU1323" s="82">
        <v>0.2168890657685241</v>
      </c>
      <c r="AV1323" s="82">
        <v>0.21819117809071623</v>
      </c>
      <c r="AW1323" s="82">
        <v>0.21950110775719722</v>
      </c>
      <c r="AX1323" s="82">
        <v>0.22081890170007171</v>
      </c>
      <c r="AY1323" s="82">
        <v>0.22214460713320527</v>
      </c>
      <c r="AZ1323" s="82">
        <v>46.185395205202497</v>
      </c>
    </row>
    <row r="1324" spans="1:52" s="8" customFormat="1" ht="12" customHeight="1" x14ac:dyDescent="0.25">
      <c r="A1324" s="8" t="s">
        <v>150</v>
      </c>
      <c r="B1324" s="8" t="str">
        <f t="shared" si="315"/>
        <v>CSA</v>
      </c>
      <c r="C1324" s="8" t="str">
        <f t="shared" si="316"/>
        <v>RJ</v>
      </c>
      <c r="D1324" s="85">
        <v>0.14663414088746871</v>
      </c>
      <c r="E1324" s="86">
        <v>0.14697433084337275</v>
      </c>
      <c r="F1324" s="82">
        <v>0.14731452079927679</v>
      </c>
      <c r="G1324" s="82">
        <v>0.1476554981661895</v>
      </c>
      <c r="H1324" s="82">
        <v>0.14799726476666938</v>
      </c>
      <c r="I1324" s="82">
        <v>0.1483398224274935</v>
      </c>
      <c r="J1324" s="82">
        <v>0.14868317297966713</v>
      </c>
      <c r="K1324" s="82">
        <v>0.14902731825843374</v>
      </c>
      <c r="L1324" s="82">
        <v>0.14937226010328461</v>
      </c>
      <c r="M1324" s="82">
        <v>0.14971800035796878</v>
      </c>
      <c r="N1324" s="82">
        <v>0.15006454087050289</v>
      </c>
      <c r="O1324" s="82">
        <v>0.15041188349318099</v>
      </c>
      <c r="P1324" s="82">
        <v>0.14963018257013744</v>
      </c>
      <c r="Q1324" s="82">
        <v>0.14885254420065613</v>
      </c>
      <c r="R1324" s="82">
        <v>0.14807894727136625</v>
      </c>
      <c r="S1324" s="82">
        <v>0.14730937077862463</v>
      </c>
      <c r="T1324" s="82">
        <v>0.1465437938279455</v>
      </c>
      <c r="U1324" s="82">
        <v>0.14578219563343314</v>
      </c>
      <c r="V1324" s="82">
        <v>0.14502455551721763</v>
      </c>
      <c r="W1324" s="82">
        <v>0.14427085290889327</v>
      </c>
      <c r="X1324" s="82">
        <v>0.14352106734496026</v>
      </c>
      <c r="Y1324" s="82">
        <v>0.14277517846826898</v>
      </c>
      <c r="Z1324" s="82">
        <v>0.14888123051718694</v>
      </c>
      <c r="AA1324" s="82">
        <v>0.15524841949497506</v>
      </c>
      <c r="AB1324" s="82">
        <v>0.16188791341904846</v>
      </c>
      <c r="AC1324" s="82">
        <v>0.16881135792832722</v>
      </c>
      <c r="AD1324" s="82">
        <v>0.17603089670962854</v>
      </c>
      <c r="AE1324" s="82">
        <v>0.18355919279763219</v>
      </c>
      <c r="AF1324" s="82">
        <v>0.19140945078577964</v>
      </c>
      <c r="AG1324" s="82">
        <v>0.19959543998706453</v>
      </c>
      <c r="AH1324" s="82">
        <v>0.20813151858533821</v>
      </c>
      <c r="AI1324" s="82">
        <v>0.2170326588194921</v>
      </c>
      <c r="AJ1324" s="82">
        <v>0.21746908512582161</v>
      </c>
      <c r="AK1324" s="82">
        <v>0.21790638903242515</v>
      </c>
      <c r="AL1324" s="82">
        <v>0.21834457230405024</v>
      </c>
      <c r="AM1324" s="82">
        <v>0.21878363670899312</v>
      </c>
      <c r="AN1324" s="82">
        <v>0.2192235840191058</v>
      </c>
      <c r="AO1324" s="82">
        <v>0.21966441600980333</v>
      </c>
      <c r="AP1324" s="82">
        <v>0.22010613446007085</v>
      </c>
      <c r="AQ1324" s="82">
        <v>0.22054874115247083</v>
      </c>
      <c r="AR1324" s="82">
        <v>0.22099223787315031</v>
      </c>
      <c r="AS1324" s="82">
        <v>0.221436626411848</v>
      </c>
      <c r="AT1324" s="82">
        <v>0.2227660404088784</v>
      </c>
      <c r="AU1324" s="82">
        <v>0.22410343565817106</v>
      </c>
      <c r="AV1324" s="82">
        <v>0.22544886007586637</v>
      </c>
      <c r="AW1324" s="82">
        <v>0.22680236186577338</v>
      </c>
      <c r="AX1324" s="82">
        <v>0.2281639895210969</v>
      </c>
      <c r="AY1324" s="82">
        <v>0.22953379182617489</v>
      </c>
      <c r="AZ1324" s="82">
        <v>47.185395205202497</v>
      </c>
    </row>
    <row r="1325" spans="1:52" s="8" customFormat="1" ht="12" customHeight="1" x14ac:dyDescent="0.25">
      <c r="A1325" s="8" t="s">
        <v>308</v>
      </c>
    </row>
    <row r="1326" spans="1:52" s="8" customFormat="1" ht="12" customHeight="1" x14ac:dyDescent="0.25"/>
    <row r="1327" spans="1:52" s="8" customFormat="1" ht="12" customHeight="1" x14ac:dyDescent="0.25"/>
    <row r="1328" spans="1:52" s="8" customFormat="1" ht="12" customHeight="1" x14ac:dyDescent="0.25">
      <c r="E1328" s="25"/>
      <c r="J1328" s="48"/>
      <c r="K1328" s="48"/>
      <c r="L1328" s="48"/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AD1328" s="25"/>
    </row>
    <row r="1329" spans="1:52" s="8" customFormat="1" ht="12" customHeight="1" x14ac:dyDescent="0.25">
      <c r="A1329" s="8" t="s">
        <v>309</v>
      </c>
      <c r="D1329" s="8">
        <v>2020</v>
      </c>
      <c r="E1329" s="25">
        <v>2019</v>
      </c>
      <c r="F1329" s="8">
        <v>2018</v>
      </c>
      <c r="G1329" s="8">
        <v>2017</v>
      </c>
      <c r="H1329" s="8">
        <v>2016</v>
      </c>
      <c r="I1329" s="8">
        <v>2015</v>
      </c>
      <c r="J1329" s="8">
        <v>2014</v>
      </c>
      <c r="K1329" s="8">
        <v>2013</v>
      </c>
      <c r="L1329" s="8">
        <v>2012</v>
      </c>
      <c r="M1329" s="8">
        <v>2011</v>
      </c>
      <c r="N1329" s="8">
        <v>2010</v>
      </c>
      <c r="O1329" s="8">
        <v>2009</v>
      </c>
      <c r="P1329" s="8">
        <v>2008</v>
      </c>
      <c r="Q1329" s="8">
        <v>2007</v>
      </c>
      <c r="R1329" s="8">
        <v>2006</v>
      </c>
      <c r="S1329" s="8">
        <v>2005</v>
      </c>
      <c r="T1329" s="8">
        <v>2004</v>
      </c>
      <c r="U1329" s="8">
        <v>2003</v>
      </c>
      <c r="V1329" s="8">
        <v>2002</v>
      </c>
      <c r="W1329" s="8">
        <v>2001</v>
      </c>
      <c r="X1329" s="8">
        <v>2000</v>
      </c>
      <c r="Y1329" s="8">
        <v>1999</v>
      </c>
      <c r="Z1329" s="8">
        <v>1998</v>
      </c>
      <c r="AA1329" s="8">
        <v>1997</v>
      </c>
      <c r="AB1329" s="8">
        <v>1996</v>
      </c>
      <c r="AC1329" s="8">
        <v>1995</v>
      </c>
      <c r="AD1329" s="25">
        <v>1994</v>
      </c>
      <c r="AE1329" s="8">
        <v>1993</v>
      </c>
      <c r="AF1329" s="8">
        <v>1992</v>
      </c>
      <c r="AG1329" s="8">
        <v>1991</v>
      </c>
      <c r="AH1329" s="8">
        <v>1990</v>
      </c>
      <c r="AI1329" s="8">
        <v>1989</v>
      </c>
      <c r="AJ1329" s="8">
        <v>1988</v>
      </c>
      <c r="AK1329" s="8">
        <v>1987</v>
      </c>
      <c r="AL1329" s="8">
        <v>1986</v>
      </c>
      <c r="AM1329" s="8">
        <v>1985</v>
      </c>
      <c r="AN1329" s="8">
        <v>1984</v>
      </c>
      <c r="AO1329" s="8">
        <v>1983</v>
      </c>
      <c r="AP1329" s="8">
        <v>1982</v>
      </c>
      <c r="AQ1329" s="8">
        <v>1981</v>
      </c>
      <c r="AR1329" s="8">
        <v>1980</v>
      </c>
      <c r="AS1329" s="8">
        <v>1979</v>
      </c>
      <c r="AT1329" s="8">
        <v>1978</v>
      </c>
      <c r="AU1329" s="8">
        <v>1977</v>
      </c>
      <c r="AV1329" s="8">
        <v>1976</v>
      </c>
      <c r="AW1329" s="8">
        <v>1975</v>
      </c>
      <c r="AX1329" s="8">
        <v>1974</v>
      </c>
      <c r="AY1329" s="8">
        <v>1973</v>
      </c>
    </row>
    <row r="1330" spans="1:52" s="8" customFormat="1" ht="12" customHeight="1" x14ac:dyDescent="0.25">
      <c r="A1330" s="20" t="s">
        <v>310</v>
      </c>
      <c r="D1330" s="8">
        <v>1</v>
      </c>
      <c r="E1330" s="25">
        <v>2</v>
      </c>
      <c r="F1330" s="8">
        <v>3</v>
      </c>
      <c r="G1330" s="8">
        <v>4</v>
      </c>
      <c r="H1330" s="8">
        <v>5</v>
      </c>
      <c r="I1330" s="8">
        <v>6</v>
      </c>
      <c r="J1330" s="8">
        <v>7</v>
      </c>
      <c r="K1330" s="8">
        <v>8</v>
      </c>
      <c r="L1330" s="8">
        <v>9</v>
      </c>
      <c r="M1330" s="8">
        <v>10</v>
      </c>
      <c r="N1330" s="8">
        <v>11</v>
      </c>
      <c r="O1330" s="8">
        <v>12</v>
      </c>
      <c r="P1330" s="8">
        <v>13</v>
      </c>
      <c r="Q1330" s="8">
        <v>14</v>
      </c>
      <c r="R1330" s="8">
        <v>15</v>
      </c>
      <c r="S1330" s="8">
        <v>16</v>
      </c>
      <c r="T1330" s="8">
        <v>17</v>
      </c>
      <c r="U1330" s="8">
        <v>18</v>
      </c>
      <c r="V1330" s="8">
        <v>19</v>
      </c>
      <c r="W1330" s="8">
        <v>20</v>
      </c>
      <c r="X1330" s="8">
        <v>21</v>
      </c>
      <c r="Y1330" s="8">
        <v>22</v>
      </c>
      <c r="Z1330" s="8">
        <v>23</v>
      </c>
      <c r="AA1330" s="8">
        <v>24</v>
      </c>
      <c r="AB1330" s="8">
        <v>25</v>
      </c>
      <c r="AC1330" s="8">
        <v>26</v>
      </c>
      <c r="AD1330" s="25">
        <v>27</v>
      </c>
      <c r="AE1330" s="8">
        <v>28</v>
      </c>
      <c r="AF1330" s="8">
        <v>29</v>
      </c>
      <c r="AG1330" s="8">
        <v>30</v>
      </c>
      <c r="AH1330" s="8">
        <v>31</v>
      </c>
      <c r="AI1330" s="8">
        <v>32</v>
      </c>
      <c r="AJ1330" s="8">
        <v>33</v>
      </c>
      <c r="AK1330" s="8">
        <v>34</v>
      </c>
      <c r="AL1330" s="8">
        <v>35</v>
      </c>
      <c r="AM1330" s="8">
        <v>36</v>
      </c>
      <c r="AN1330" s="8">
        <v>37</v>
      </c>
      <c r="AO1330" s="8">
        <v>38</v>
      </c>
      <c r="AP1330" s="8">
        <v>39</v>
      </c>
      <c r="AQ1330" s="8">
        <v>40</v>
      </c>
      <c r="AR1330" s="8">
        <v>41</v>
      </c>
      <c r="AS1330" s="8">
        <v>42</v>
      </c>
      <c r="AT1330" s="8">
        <v>43</v>
      </c>
      <c r="AU1330" s="8">
        <v>44</v>
      </c>
      <c r="AV1330" s="8">
        <v>45</v>
      </c>
      <c r="AW1330" s="8">
        <v>46</v>
      </c>
      <c r="AX1330" s="8">
        <v>47</v>
      </c>
      <c r="AY1330" s="8">
        <v>48</v>
      </c>
    </row>
    <row r="1331" spans="1:52" s="8" customFormat="1" ht="12" customHeight="1" x14ac:dyDescent="0.25">
      <c r="A1331" s="8" t="s">
        <v>103</v>
      </c>
      <c r="B1331" s="8" t="str">
        <f t="shared" ref="B1331:B1378" si="317">LEFT(A1331,3)</f>
        <v>USA</v>
      </c>
      <c r="C1331" s="8" t="str">
        <f t="shared" ref="C1331:C1378" si="318">RIGHT(A1331,2)</f>
        <v>NB</v>
      </c>
      <c r="D1331" s="85">
        <f t="shared" ref="D1331:D1378" si="319">E1331*(1+$G$1267)</f>
        <v>0.11389722904859266</v>
      </c>
      <c r="E1331" s="86">
        <f t="shared" ref="E1331:E1378" si="320">E1277*(AB1074/AB1125)</f>
        <v>0.11504770610968956</v>
      </c>
      <c r="F1331" s="82">
        <f t="shared" ref="F1331:AY1331" si="321">E1331*(1-INDEX($B$1267:$G$1267,,MATCH(F$1274,$B$1268:$G$1268,0)))</f>
        <v>0.11619818317078646</v>
      </c>
      <c r="G1331" s="82">
        <f t="shared" si="321"/>
        <v>0.11736016500249433</v>
      </c>
      <c r="H1331" s="82">
        <f t="shared" si="321"/>
        <v>0.11853376665251927</v>
      </c>
      <c r="I1331" s="82">
        <f t="shared" si="321"/>
        <v>0.11971910431904446</v>
      </c>
      <c r="J1331" s="82">
        <f t="shared" si="321"/>
        <v>0.12091629536223492</v>
      </c>
      <c r="K1331" s="82">
        <f t="shared" si="321"/>
        <v>0.12212545831585726</v>
      </c>
      <c r="L1331" s="82">
        <f t="shared" si="321"/>
        <v>0.12334671289901583</v>
      </c>
      <c r="M1331" s="82">
        <f t="shared" si="321"/>
        <v>0.12458018002800599</v>
      </c>
      <c r="N1331" s="82">
        <f t="shared" si="321"/>
        <v>0.12582598182828605</v>
      </c>
      <c r="O1331" s="82">
        <f t="shared" si="321"/>
        <v>0.12645511173742746</v>
      </c>
      <c r="P1331" s="82">
        <f t="shared" si="321"/>
        <v>0.12708738729611457</v>
      </c>
      <c r="Q1331" s="82">
        <f t="shared" si="321"/>
        <v>0.12772282423259512</v>
      </c>
      <c r="R1331" s="82">
        <f t="shared" si="321"/>
        <v>0.12836143835375807</v>
      </c>
      <c r="S1331" s="82">
        <f t="shared" si="321"/>
        <v>0.12900324554552686</v>
      </c>
      <c r="T1331" s="82">
        <f t="shared" si="321"/>
        <v>0.12964826177325448</v>
      </c>
      <c r="U1331" s="82">
        <f t="shared" si="321"/>
        <v>0.13029650308212073</v>
      </c>
      <c r="V1331" s="82">
        <f t="shared" si="321"/>
        <v>0.13094798559753132</v>
      </c>
      <c r="W1331" s="82">
        <f t="shared" si="321"/>
        <v>0.13160272552551897</v>
      </c>
      <c r="X1331" s="82">
        <f t="shared" si="321"/>
        <v>0.13226073915314654</v>
      </c>
      <c r="Y1331" s="82">
        <f t="shared" si="321"/>
        <v>0.13358334654467802</v>
      </c>
      <c r="Z1331" s="82">
        <f t="shared" si="321"/>
        <v>0.13491918001012479</v>
      </c>
      <c r="AA1331" s="82">
        <f t="shared" si="321"/>
        <v>0.13626837181022605</v>
      </c>
      <c r="AB1331" s="82">
        <f t="shared" si="321"/>
        <v>0.13763105552832833</v>
      </c>
      <c r="AC1331" s="82">
        <f t="shared" si="321"/>
        <v>0.13900736608361161</v>
      </c>
      <c r="AD1331" s="82">
        <f t="shared" si="321"/>
        <v>0.14039743974444774</v>
      </c>
      <c r="AE1331" s="82">
        <f t="shared" si="321"/>
        <v>0.14180141414189221</v>
      </c>
      <c r="AF1331" s="82">
        <f t="shared" si="321"/>
        <v>0.14321942828331113</v>
      </c>
      <c r="AG1331" s="82">
        <f t="shared" si="321"/>
        <v>0.14465162256614425</v>
      </c>
      <c r="AH1331" s="82">
        <f t="shared" si="321"/>
        <v>0.14609813879180569</v>
      </c>
      <c r="AI1331" s="82">
        <f t="shared" si="321"/>
        <v>0.14887400342884999</v>
      </c>
      <c r="AJ1331" s="82">
        <f t="shared" si="321"/>
        <v>0.15170260949399814</v>
      </c>
      <c r="AK1331" s="82">
        <f t="shared" si="321"/>
        <v>0.15458495907438408</v>
      </c>
      <c r="AL1331" s="82">
        <f t="shared" si="321"/>
        <v>0.15752207329679735</v>
      </c>
      <c r="AM1331" s="82">
        <f t="shared" si="321"/>
        <v>0.16051499268943648</v>
      </c>
      <c r="AN1331" s="82">
        <f t="shared" si="321"/>
        <v>0.16356477755053575</v>
      </c>
      <c r="AO1331" s="82">
        <f t="shared" si="321"/>
        <v>0.16667250832399591</v>
      </c>
      <c r="AP1331" s="82">
        <f t="shared" si="321"/>
        <v>0.16983928598215181</v>
      </c>
      <c r="AQ1331" s="82">
        <f t="shared" si="321"/>
        <v>0.17306623241581268</v>
      </c>
      <c r="AR1331" s="82">
        <f t="shared" si="321"/>
        <v>0.17635449083171309</v>
      </c>
      <c r="AS1331" s="82">
        <f t="shared" si="321"/>
        <v>0.17670719981337651</v>
      </c>
      <c r="AT1331" s="82">
        <f t="shared" si="321"/>
        <v>0.17706061421300326</v>
      </c>
      <c r="AU1331" s="82">
        <f t="shared" si="321"/>
        <v>0.17741473544142927</v>
      </c>
      <c r="AV1331" s="82">
        <f t="shared" si="321"/>
        <v>0.17776956491231213</v>
      </c>
      <c r="AW1331" s="82">
        <f t="shared" si="321"/>
        <v>0.17812510404213674</v>
      </c>
      <c r="AX1331" s="82">
        <f t="shared" si="321"/>
        <v>0.17848135425022102</v>
      </c>
      <c r="AY1331" s="82">
        <f t="shared" si="321"/>
        <v>0.17883831695872146</v>
      </c>
      <c r="AZ1331" s="82">
        <v>0.18539520520245947</v>
      </c>
    </row>
    <row r="1332" spans="1:52" s="8" customFormat="1" ht="12" customHeight="1" x14ac:dyDescent="0.25">
      <c r="A1332" s="8" t="s">
        <v>104</v>
      </c>
      <c r="B1332" s="8" t="str">
        <f t="shared" si="317"/>
        <v>CAN</v>
      </c>
      <c r="C1332" s="8" t="str">
        <f t="shared" si="318"/>
        <v>NB</v>
      </c>
      <c r="D1332" s="85">
        <f t="shared" si="319"/>
        <v>0.13872665497043399</v>
      </c>
      <c r="E1332" s="86">
        <f t="shared" si="320"/>
        <v>0.14012793431356968</v>
      </c>
      <c r="F1332" s="82">
        <f t="shared" ref="F1332:AY1332" si="322">E1332*(1-INDEX($B$1267:$G$1267,,MATCH(F$1274,$B$1268:$G$1268,0)))</f>
        <v>0.14152921365670537</v>
      </c>
      <c r="G1332" s="82">
        <f t="shared" si="322"/>
        <v>0.14294450579327242</v>
      </c>
      <c r="H1332" s="82">
        <f t="shared" si="322"/>
        <v>0.14437395085120514</v>
      </c>
      <c r="I1332" s="82">
        <f t="shared" si="322"/>
        <v>0.1458176903597172</v>
      </c>
      <c r="J1332" s="82">
        <f t="shared" si="322"/>
        <v>0.14727586726331438</v>
      </c>
      <c r="K1332" s="82">
        <f t="shared" si="322"/>
        <v>0.14874862593594751</v>
      </c>
      <c r="L1332" s="82">
        <f t="shared" si="322"/>
        <v>0.150236112195307</v>
      </c>
      <c r="M1332" s="82">
        <f t="shared" si="322"/>
        <v>0.15173847331726006</v>
      </c>
      <c r="N1332" s="82">
        <f t="shared" si="322"/>
        <v>0.15325585805043265</v>
      </c>
      <c r="O1332" s="82">
        <f t="shared" si="322"/>
        <v>0.15402213734068479</v>
      </c>
      <c r="P1332" s="82">
        <f t="shared" si="322"/>
        <v>0.1547922480273882</v>
      </c>
      <c r="Q1332" s="82">
        <f t="shared" si="322"/>
        <v>0.15556620926752512</v>
      </c>
      <c r="R1332" s="82">
        <f t="shared" si="322"/>
        <v>0.15634404031386273</v>
      </c>
      <c r="S1332" s="82">
        <f t="shared" si="322"/>
        <v>0.15712576051543203</v>
      </c>
      <c r="T1332" s="82">
        <f t="shared" si="322"/>
        <v>0.15791138931800919</v>
      </c>
      <c r="U1332" s="82">
        <f t="shared" si="322"/>
        <v>0.15870094626459921</v>
      </c>
      <c r="V1332" s="82">
        <f t="shared" si="322"/>
        <v>0.15949445099592219</v>
      </c>
      <c r="W1332" s="82">
        <f t="shared" si="322"/>
        <v>0.16029192325090177</v>
      </c>
      <c r="X1332" s="82">
        <f t="shared" si="322"/>
        <v>0.16109338286715627</v>
      </c>
      <c r="Y1332" s="82">
        <f t="shared" si="322"/>
        <v>0.16270431669582783</v>
      </c>
      <c r="Z1332" s="82">
        <f t="shared" si="322"/>
        <v>0.1643313598627861</v>
      </c>
      <c r="AA1332" s="82">
        <f t="shared" si="322"/>
        <v>0.16597467346141395</v>
      </c>
      <c r="AB1332" s="82">
        <f t="shared" si="322"/>
        <v>0.16763442019602809</v>
      </c>
      <c r="AC1332" s="82">
        <f t="shared" si="322"/>
        <v>0.16931076439798837</v>
      </c>
      <c r="AD1332" s="82">
        <f t="shared" si="322"/>
        <v>0.17100387204196826</v>
      </c>
      <c r="AE1332" s="82">
        <f t="shared" si="322"/>
        <v>0.17271391076238796</v>
      </c>
      <c r="AF1332" s="82">
        <f t="shared" si="322"/>
        <v>0.17444104987001183</v>
      </c>
      <c r="AG1332" s="82">
        <f t="shared" si="322"/>
        <v>0.17618546036871194</v>
      </c>
      <c r="AH1332" s="82">
        <f t="shared" si="322"/>
        <v>0.17794731497239905</v>
      </c>
      <c r="AI1332" s="82">
        <f t="shared" si="322"/>
        <v>0.1813283139568746</v>
      </c>
      <c r="AJ1332" s="82">
        <f t="shared" si="322"/>
        <v>0.18477355192205519</v>
      </c>
      <c r="AK1332" s="82">
        <f t="shared" si="322"/>
        <v>0.18828424940857422</v>
      </c>
      <c r="AL1332" s="82">
        <f t="shared" si="322"/>
        <v>0.19186165014733711</v>
      </c>
      <c r="AM1332" s="82">
        <f t="shared" si="322"/>
        <v>0.19550702150013649</v>
      </c>
      <c r="AN1332" s="82">
        <f t="shared" si="322"/>
        <v>0.19922165490863908</v>
      </c>
      <c r="AO1332" s="82">
        <f t="shared" si="322"/>
        <v>0.20300686635190321</v>
      </c>
      <c r="AP1332" s="82">
        <f t="shared" si="322"/>
        <v>0.20686399681258935</v>
      </c>
      <c r="AQ1332" s="82">
        <f t="shared" si="322"/>
        <v>0.21079441275202854</v>
      </c>
      <c r="AR1332" s="82">
        <f t="shared" si="322"/>
        <v>0.21479950659431707</v>
      </c>
      <c r="AS1332" s="82">
        <f t="shared" si="322"/>
        <v>0.21522910560750572</v>
      </c>
      <c r="AT1332" s="82">
        <f t="shared" si="322"/>
        <v>0.21565956381872073</v>
      </c>
      <c r="AU1332" s="82">
        <f t="shared" si="322"/>
        <v>0.21609088294635817</v>
      </c>
      <c r="AV1332" s="82">
        <f t="shared" si="322"/>
        <v>0.21652306471225088</v>
      </c>
      <c r="AW1332" s="82">
        <f t="shared" si="322"/>
        <v>0.21695611084167538</v>
      </c>
      <c r="AX1332" s="82">
        <f t="shared" si="322"/>
        <v>0.21739002306335872</v>
      </c>
      <c r="AY1332" s="82">
        <f t="shared" si="322"/>
        <v>0.21782480310948543</v>
      </c>
      <c r="AZ1332" s="82">
        <f t="shared" ref="AZ1332:AZ1343" si="323">((1+$C$1267)*(1/AY1332))^-1</f>
        <v>0.21826132576100746</v>
      </c>
    </row>
    <row r="1333" spans="1:52" s="8" customFormat="1" ht="12" customHeight="1" x14ac:dyDescent="0.25">
      <c r="A1333" s="8" t="s">
        <v>105</v>
      </c>
      <c r="B1333" s="8" t="str">
        <f t="shared" si="317"/>
        <v>MXC</v>
      </c>
      <c r="C1333" s="8" t="str">
        <f t="shared" si="318"/>
        <v>NB</v>
      </c>
      <c r="D1333" s="85">
        <f t="shared" si="319"/>
        <v>0.12453216811425008</v>
      </c>
      <c r="E1333" s="86">
        <f t="shared" si="320"/>
        <v>0.12579006880227281</v>
      </c>
      <c r="F1333" s="82">
        <f t="shared" ref="F1333:AY1333" si="324">E1333*(1-INDEX($B$1267:$G$1267,,MATCH(F$1274,$B$1268:$G$1268,0)))</f>
        <v>0.12704796949029554</v>
      </c>
      <c r="G1333" s="82">
        <f t="shared" si="324"/>
        <v>0.1283184491851985</v>
      </c>
      <c r="H1333" s="82">
        <f t="shared" si="324"/>
        <v>0.12960163367705049</v>
      </c>
      <c r="I1333" s="82">
        <f t="shared" si="324"/>
        <v>0.130897650013821</v>
      </c>
      <c r="J1333" s="82">
        <f t="shared" si="324"/>
        <v>0.1322066265139592</v>
      </c>
      <c r="K1333" s="82">
        <f t="shared" si="324"/>
        <v>0.13352869277909879</v>
      </c>
      <c r="L1333" s="82">
        <f t="shared" si="324"/>
        <v>0.13486397970688979</v>
      </c>
      <c r="M1333" s="82">
        <f t="shared" si="324"/>
        <v>0.13621261950395869</v>
      </c>
      <c r="N1333" s="82">
        <f t="shared" si="324"/>
        <v>0.13757474569899827</v>
      </c>
      <c r="O1333" s="82">
        <f t="shared" si="324"/>
        <v>0.13826261942749324</v>
      </c>
      <c r="P1333" s="82">
        <f t="shared" si="324"/>
        <v>0.1389539325246307</v>
      </c>
      <c r="Q1333" s="82">
        <f t="shared" si="324"/>
        <v>0.13964870218725384</v>
      </c>
      <c r="R1333" s="82">
        <f t="shared" si="324"/>
        <v>0.14034694569819009</v>
      </c>
      <c r="S1333" s="82">
        <f t="shared" si="324"/>
        <v>0.14104868042668103</v>
      </c>
      <c r="T1333" s="82">
        <f t="shared" si="324"/>
        <v>0.14175392382881441</v>
      </c>
      <c r="U1333" s="82">
        <f t="shared" si="324"/>
        <v>0.14246269344795848</v>
      </c>
      <c r="V1333" s="82">
        <f t="shared" si="324"/>
        <v>0.14317500691519824</v>
      </c>
      <c r="W1333" s="82">
        <f t="shared" si="324"/>
        <v>0.14389088194977423</v>
      </c>
      <c r="X1333" s="82">
        <f t="shared" si="324"/>
        <v>0.14461033635952308</v>
      </c>
      <c r="Y1333" s="82">
        <f t="shared" si="324"/>
        <v>0.14605643972311833</v>
      </c>
      <c r="Z1333" s="82">
        <f t="shared" si="324"/>
        <v>0.14751700412034952</v>
      </c>
      <c r="AA1333" s="82">
        <f t="shared" si="324"/>
        <v>0.148992174161553</v>
      </c>
      <c r="AB1333" s="82">
        <f t="shared" si="324"/>
        <v>0.15048209590316852</v>
      </c>
      <c r="AC1333" s="82">
        <f t="shared" si="324"/>
        <v>0.1519869168622002</v>
      </c>
      <c r="AD1333" s="82">
        <f t="shared" si="324"/>
        <v>0.15350678603082221</v>
      </c>
      <c r="AE1333" s="82">
        <f t="shared" si="324"/>
        <v>0.15504185389113043</v>
      </c>
      <c r="AF1333" s="82">
        <f t="shared" si="324"/>
        <v>0.15659227243004173</v>
      </c>
      <c r="AG1333" s="82">
        <f t="shared" si="324"/>
        <v>0.15815819515434215</v>
      </c>
      <c r="AH1333" s="82">
        <f t="shared" si="324"/>
        <v>0.15973977710588558</v>
      </c>
      <c r="AI1333" s="82">
        <f t="shared" si="324"/>
        <v>0.16277483287089739</v>
      </c>
      <c r="AJ1333" s="82">
        <f t="shared" si="324"/>
        <v>0.16586755469544442</v>
      </c>
      <c r="AK1333" s="82">
        <f t="shared" si="324"/>
        <v>0.16901903823465786</v>
      </c>
      <c r="AL1333" s="82">
        <f t="shared" si="324"/>
        <v>0.17223039996111633</v>
      </c>
      <c r="AM1333" s="82">
        <f t="shared" si="324"/>
        <v>0.17550277756037752</v>
      </c>
      <c r="AN1333" s="82">
        <f t="shared" si="324"/>
        <v>0.17883733033402469</v>
      </c>
      <c r="AO1333" s="82">
        <f t="shared" si="324"/>
        <v>0.18223523961037114</v>
      </c>
      <c r="AP1333" s="82">
        <f t="shared" si="324"/>
        <v>0.18569770916296818</v>
      </c>
      <c r="AQ1333" s="82">
        <f t="shared" si="324"/>
        <v>0.18922596563706456</v>
      </c>
      <c r="AR1333" s="82">
        <f t="shared" si="324"/>
        <v>0.19282125898416877</v>
      </c>
      <c r="AS1333" s="82">
        <f t="shared" si="324"/>
        <v>0.1932069015021371</v>
      </c>
      <c r="AT1333" s="82">
        <f t="shared" si="324"/>
        <v>0.19359331530514137</v>
      </c>
      <c r="AU1333" s="82">
        <f t="shared" si="324"/>
        <v>0.19398050193575164</v>
      </c>
      <c r="AV1333" s="82">
        <f t="shared" si="324"/>
        <v>0.19436846293962315</v>
      </c>
      <c r="AW1333" s="82">
        <f t="shared" si="324"/>
        <v>0.19475719986550238</v>
      </c>
      <c r="AX1333" s="82">
        <f t="shared" si="324"/>
        <v>0.19514671426523339</v>
      </c>
      <c r="AY1333" s="82">
        <f t="shared" si="324"/>
        <v>0.19553700769376386</v>
      </c>
      <c r="AZ1333" s="82">
        <f t="shared" si="323"/>
        <v>0.1959288654246131</v>
      </c>
    </row>
    <row r="1334" spans="1:52" s="8" customFormat="1" ht="12" customHeight="1" x14ac:dyDescent="0.25">
      <c r="A1334" s="8" t="s">
        <v>106</v>
      </c>
      <c r="B1334" s="8" t="str">
        <f t="shared" si="317"/>
        <v>EUR</v>
      </c>
      <c r="C1334" s="8" t="str">
        <f t="shared" si="318"/>
        <v>NB</v>
      </c>
      <c r="D1334" s="85">
        <f t="shared" si="319"/>
        <v>0.14155443524684005</v>
      </c>
      <c r="E1334" s="86">
        <f t="shared" si="320"/>
        <v>0.14298427802711117</v>
      </c>
      <c r="F1334" s="82">
        <f t="shared" ref="F1334:AY1334" si="325">E1334*(1-INDEX($B$1267:$G$1267,,MATCH(F$1274,$B$1268:$G$1268,0)))</f>
        <v>0.14441412080738228</v>
      </c>
      <c r="G1334" s="82">
        <f t="shared" si="325"/>
        <v>0.1458582620154561</v>
      </c>
      <c r="H1334" s="82">
        <f t="shared" si="325"/>
        <v>0.14731684463561065</v>
      </c>
      <c r="I1334" s="82">
        <f t="shared" si="325"/>
        <v>0.14879001308196677</v>
      </c>
      <c r="J1334" s="82">
        <f t="shared" si="325"/>
        <v>0.15027791321278644</v>
      </c>
      <c r="K1334" s="82">
        <f t="shared" si="325"/>
        <v>0.15178069234491431</v>
      </c>
      <c r="L1334" s="82">
        <f t="shared" si="325"/>
        <v>0.15329849926836345</v>
      </c>
      <c r="M1334" s="82">
        <f t="shared" si="325"/>
        <v>0.15483148426104709</v>
      </c>
      <c r="N1334" s="82">
        <f t="shared" si="325"/>
        <v>0.15637979910365757</v>
      </c>
      <c r="O1334" s="82">
        <f t="shared" si="325"/>
        <v>0.15716169809917585</v>
      </c>
      <c r="P1334" s="82">
        <f t="shared" si="325"/>
        <v>0.15794750658967172</v>
      </c>
      <c r="Q1334" s="82">
        <f t="shared" si="325"/>
        <v>0.15873724412262005</v>
      </c>
      <c r="R1334" s="82">
        <f t="shared" si="325"/>
        <v>0.15953093034323312</v>
      </c>
      <c r="S1334" s="82">
        <f t="shared" si="325"/>
        <v>0.16032858499494929</v>
      </c>
      <c r="T1334" s="82">
        <f t="shared" si="325"/>
        <v>0.16113022791992401</v>
      </c>
      <c r="U1334" s="82">
        <f t="shared" si="325"/>
        <v>0.16193587905952361</v>
      </c>
      <c r="V1334" s="82">
        <f t="shared" si="325"/>
        <v>0.16274555845482122</v>
      </c>
      <c r="W1334" s="82">
        <f t="shared" si="325"/>
        <v>0.16355928624709531</v>
      </c>
      <c r="X1334" s="82">
        <f t="shared" si="325"/>
        <v>0.16437708267833076</v>
      </c>
      <c r="Y1334" s="82">
        <f t="shared" si="325"/>
        <v>0.16602085350511406</v>
      </c>
      <c r="Z1334" s="82">
        <f t="shared" si="325"/>
        <v>0.1676810620401652</v>
      </c>
      <c r="AA1334" s="82">
        <f t="shared" si="325"/>
        <v>0.16935787266056684</v>
      </c>
      <c r="AB1334" s="82">
        <f t="shared" si="325"/>
        <v>0.17105145138717251</v>
      </c>
      <c r="AC1334" s="82">
        <f t="shared" si="325"/>
        <v>0.17276196590104423</v>
      </c>
      <c r="AD1334" s="82">
        <f t="shared" si="325"/>
        <v>0.17448958556005467</v>
      </c>
      <c r="AE1334" s="82">
        <f t="shared" si="325"/>
        <v>0.17623448141565523</v>
      </c>
      <c r="AF1334" s="82">
        <f t="shared" si="325"/>
        <v>0.17799682622981178</v>
      </c>
      <c r="AG1334" s="82">
        <f t="shared" si="325"/>
        <v>0.1797767944921099</v>
      </c>
      <c r="AH1334" s="82">
        <f t="shared" si="325"/>
        <v>0.18157456243703099</v>
      </c>
      <c r="AI1334" s="82">
        <f t="shared" si="325"/>
        <v>0.18502447912333456</v>
      </c>
      <c r="AJ1334" s="82">
        <f t="shared" si="325"/>
        <v>0.18853994422667789</v>
      </c>
      <c r="AK1334" s="82">
        <f t="shared" si="325"/>
        <v>0.19212220316698475</v>
      </c>
      <c r="AL1334" s="82">
        <f t="shared" si="325"/>
        <v>0.19577252502715745</v>
      </c>
      <c r="AM1334" s="82">
        <f t="shared" si="325"/>
        <v>0.19949220300267342</v>
      </c>
      <c r="AN1334" s="82">
        <f t="shared" si="325"/>
        <v>0.20328255485972421</v>
      </c>
      <c r="AO1334" s="82">
        <f t="shared" si="325"/>
        <v>0.20714492340205895</v>
      </c>
      <c r="AP1334" s="82">
        <f t="shared" si="325"/>
        <v>0.21108067694669805</v>
      </c>
      <c r="AQ1334" s="82">
        <f t="shared" si="325"/>
        <v>0.21509120980868529</v>
      </c>
      <c r="AR1334" s="82">
        <f t="shared" si="325"/>
        <v>0.21917794279505029</v>
      </c>
      <c r="AS1334" s="82">
        <f t="shared" si="325"/>
        <v>0.21961629868064039</v>
      </c>
      <c r="AT1334" s="82">
        <f t="shared" si="325"/>
        <v>0.22005553127800168</v>
      </c>
      <c r="AU1334" s="82">
        <f t="shared" si="325"/>
        <v>0.22049564234055768</v>
      </c>
      <c r="AV1334" s="82">
        <f t="shared" si="325"/>
        <v>0.2209366336252388</v>
      </c>
      <c r="AW1334" s="82">
        <f t="shared" si="325"/>
        <v>0.22137850689248928</v>
      </c>
      <c r="AX1334" s="82">
        <f t="shared" si="325"/>
        <v>0.22182126390627427</v>
      </c>
      <c r="AY1334" s="82">
        <f t="shared" si="325"/>
        <v>0.22226490643408681</v>
      </c>
      <c r="AZ1334" s="82">
        <f t="shared" si="323"/>
        <v>0.22271032708826335</v>
      </c>
    </row>
    <row r="1335" spans="1:52" s="8" customFormat="1" ht="12" customHeight="1" x14ac:dyDescent="0.25">
      <c r="A1335" s="8" t="s">
        <v>107</v>
      </c>
      <c r="B1335" s="8" t="str">
        <f t="shared" si="317"/>
        <v>JPN</v>
      </c>
      <c r="C1335" s="8" t="str">
        <f t="shared" si="318"/>
        <v>NB</v>
      </c>
      <c r="D1335" s="85">
        <f t="shared" si="319"/>
        <v>0.11738982229308446</v>
      </c>
      <c r="E1335" s="86">
        <f t="shared" si="320"/>
        <v>0.1185755780738227</v>
      </c>
      <c r="F1335" s="82">
        <f t="shared" ref="F1335:AY1335" si="326">E1335*(1-INDEX($B$1267:$G$1267,,MATCH(F$1274,$B$1268:$G$1268,0)))</f>
        <v>0.11976133385456093</v>
      </c>
      <c r="G1335" s="82">
        <f t="shared" si="326"/>
        <v>0.12095894719310654</v>
      </c>
      <c r="H1335" s="82">
        <f t="shared" si="326"/>
        <v>0.1221685366650376</v>
      </c>
      <c r="I1335" s="82">
        <f t="shared" si="326"/>
        <v>0.12339022203168798</v>
      </c>
      <c r="J1335" s="82">
        <f t="shared" si="326"/>
        <v>0.12462412425200486</v>
      </c>
      <c r="K1335" s="82">
        <f t="shared" si="326"/>
        <v>0.12587036549452491</v>
      </c>
      <c r="L1335" s="82">
        <f t="shared" si="326"/>
        <v>0.12712906914947014</v>
      </c>
      <c r="M1335" s="82">
        <f t="shared" si="326"/>
        <v>0.12840035984096485</v>
      </c>
      <c r="N1335" s="82">
        <f t="shared" si="326"/>
        <v>0.12968436343937451</v>
      </c>
      <c r="O1335" s="82">
        <f t="shared" si="326"/>
        <v>0.13033278525657135</v>
      </c>
      <c r="P1335" s="82">
        <f t="shared" si="326"/>
        <v>0.13098444918285421</v>
      </c>
      <c r="Q1335" s="82">
        <f t="shared" si="326"/>
        <v>0.13163937142876847</v>
      </c>
      <c r="R1335" s="82">
        <f t="shared" si="326"/>
        <v>0.1322975682859123</v>
      </c>
      <c r="S1335" s="82">
        <f t="shared" si="326"/>
        <v>0.13295905612734185</v>
      </c>
      <c r="T1335" s="82">
        <f t="shared" si="326"/>
        <v>0.13362385140797856</v>
      </c>
      <c r="U1335" s="82">
        <f t="shared" si="326"/>
        <v>0.13429197066501844</v>
      </c>
      <c r="V1335" s="82">
        <f t="shared" si="326"/>
        <v>0.13496343051834353</v>
      </c>
      <c r="W1335" s="82">
        <f t="shared" si="326"/>
        <v>0.13563824767093524</v>
      </c>
      <c r="X1335" s="82">
        <f t="shared" si="326"/>
        <v>0.13631643890928991</v>
      </c>
      <c r="Y1335" s="82">
        <f t="shared" si="326"/>
        <v>0.1376796032983828</v>
      </c>
      <c r="Z1335" s="82">
        <f t="shared" si="326"/>
        <v>0.13905639933136663</v>
      </c>
      <c r="AA1335" s="82">
        <f t="shared" si="326"/>
        <v>0.14044696332468029</v>
      </c>
      <c r="AB1335" s="82">
        <f t="shared" si="326"/>
        <v>0.1418514329579271</v>
      </c>
      <c r="AC1335" s="82">
        <f t="shared" si="326"/>
        <v>0.14326994728750636</v>
      </c>
      <c r="AD1335" s="82">
        <f t="shared" si="326"/>
        <v>0.14470264676038141</v>
      </c>
      <c r="AE1335" s="82">
        <f t="shared" si="326"/>
        <v>0.14614967322798522</v>
      </c>
      <c r="AF1335" s="82">
        <f t="shared" si="326"/>
        <v>0.14761116996026508</v>
      </c>
      <c r="AG1335" s="82">
        <f t="shared" si="326"/>
        <v>0.14908728165986773</v>
      </c>
      <c r="AH1335" s="82">
        <f t="shared" si="326"/>
        <v>0.15057815447646641</v>
      </c>
      <c r="AI1335" s="82">
        <f t="shared" si="326"/>
        <v>0.15343913941151927</v>
      </c>
      <c r="AJ1335" s="82">
        <f t="shared" si="326"/>
        <v>0.15635448306033811</v>
      </c>
      <c r="AK1335" s="82">
        <f t="shared" si="326"/>
        <v>0.15932521823848453</v>
      </c>
      <c r="AL1335" s="82">
        <f t="shared" si="326"/>
        <v>0.16235239738501572</v>
      </c>
      <c r="AM1335" s="82">
        <f t="shared" si="326"/>
        <v>0.16543709293533101</v>
      </c>
      <c r="AN1335" s="82">
        <f t="shared" si="326"/>
        <v>0.16858039770110228</v>
      </c>
      <c r="AO1335" s="82">
        <f t="shared" si="326"/>
        <v>0.17178342525742321</v>
      </c>
      <c r="AP1335" s="82">
        <f t="shared" si="326"/>
        <v>0.17504731033731424</v>
      </c>
      <c r="AQ1335" s="82">
        <f t="shared" si="326"/>
        <v>0.17837320923372318</v>
      </c>
      <c r="AR1335" s="82">
        <f t="shared" si="326"/>
        <v>0.1817623002091639</v>
      </c>
      <c r="AS1335" s="82">
        <f t="shared" si="326"/>
        <v>0.18212582480958223</v>
      </c>
      <c r="AT1335" s="82">
        <f t="shared" si="326"/>
        <v>0.1824900764592014</v>
      </c>
      <c r="AU1335" s="82">
        <f t="shared" si="326"/>
        <v>0.18285505661211982</v>
      </c>
      <c r="AV1335" s="82">
        <f t="shared" si="326"/>
        <v>0.18322076672534404</v>
      </c>
      <c r="AW1335" s="82">
        <f t="shared" si="326"/>
        <v>0.18358720825879474</v>
      </c>
      <c r="AX1335" s="82">
        <f t="shared" si="326"/>
        <v>0.18395438267531233</v>
      </c>
      <c r="AY1335" s="82">
        <f t="shared" si="326"/>
        <v>0.18432229144066295</v>
      </c>
      <c r="AZ1335" s="82">
        <f t="shared" si="323"/>
        <v>0.18469167479024343</v>
      </c>
    </row>
    <row r="1336" spans="1:52" s="8" customFormat="1" ht="12" customHeight="1" x14ac:dyDescent="0.25">
      <c r="A1336" s="8" t="s">
        <v>108</v>
      </c>
      <c r="B1336" s="8" t="str">
        <f t="shared" si="317"/>
        <v>ANZ</v>
      </c>
      <c r="C1336" s="8" t="str">
        <f t="shared" si="318"/>
        <v>NB</v>
      </c>
      <c r="D1336" s="85">
        <f t="shared" si="319"/>
        <v>0.14384134926656295</v>
      </c>
      <c r="E1336" s="86">
        <f t="shared" si="320"/>
        <v>0.14529429218844742</v>
      </c>
      <c r="F1336" s="82">
        <f t="shared" ref="F1336:AY1336" si="327">E1336*(1-INDEX($B$1267:$G$1267,,MATCH(F$1274,$B$1268:$G$1268,0)))</f>
        <v>0.14674723511033189</v>
      </c>
      <c r="G1336" s="82">
        <f t="shared" si="327"/>
        <v>0.1482147074614352</v>
      </c>
      <c r="H1336" s="82">
        <f t="shared" si="327"/>
        <v>0.14969685453604956</v>
      </c>
      <c r="I1336" s="82">
        <f t="shared" si="327"/>
        <v>0.15119382308141005</v>
      </c>
      <c r="J1336" s="82">
        <f t="shared" si="327"/>
        <v>0.15270576131222416</v>
      </c>
      <c r="K1336" s="82">
        <f t="shared" si="327"/>
        <v>0.1542328189253464</v>
      </c>
      <c r="L1336" s="82">
        <f t="shared" si="327"/>
        <v>0.15577514711459986</v>
      </c>
      <c r="M1336" s="82">
        <f t="shared" si="327"/>
        <v>0.15733289858574587</v>
      </c>
      <c r="N1336" s="82">
        <f t="shared" si="327"/>
        <v>0.15890622757160333</v>
      </c>
      <c r="O1336" s="82">
        <f t="shared" si="327"/>
        <v>0.15970075870946132</v>
      </c>
      <c r="P1336" s="82">
        <f t="shared" si="327"/>
        <v>0.16049926250300861</v>
      </c>
      <c r="Q1336" s="82">
        <f t="shared" si="327"/>
        <v>0.16130175881552364</v>
      </c>
      <c r="R1336" s="82">
        <f t="shared" si="327"/>
        <v>0.16210826760960123</v>
      </c>
      <c r="S1336" s="82">
        <f t="shared" si="327"/>
        <v>0.16291880894764921</v>
      </c>
      <c r="T1336" s="82">
        <f t="shared" si="327"/>
        <v>0.16373340299238742</v>
      </c>
      <c r="U1336" s="82">
        <f t="shared" si="327"/>
        <v>0.16455207000734934</v>
      </c>
      <c r="V1336" s="82">
        <f t="shared" si="327"/>
        <v>0.16537483035738607</v>
      </c>
      <c r="W1336" s="82">
        <f t="shared" si="327"/>
        <v>0.16620170450917299</v>
      </c>
      <c r="X1336" s="82">
        <f t="shared" si="327"/>
        <v>0.16703271303171882</v>
      </c>
      <c r="Y1336" s="82">
        <f t="shared" si="327"/>
        <v>0.16870304016203602</v>
      </c>
      <c r="Z1336" s="82">
        <f t="shared" si="327"/>
        <v>0.17039007056365638</v>
      </c>
      <c r="AA1336" s="82">
        <f t="shared" si="327"/>
        <v>0.17209397126929293</v>
      </c>
      <c r="AB1336" s="82">
        <f t="shared" si="327"/>
        <v>0.17381491098198587</v>
      </c>
      <c r="AC1336" s="82">
        <f t="shared" si="327"/>
        <v>0.17555306009180574</v>
      </c>
      <c r="AD1336" s="82">
        <f t="shared" si="327"/>
        <v>0.17730859069272381</v>
      </c>
      <c r="AE1336" s="82">
        <f t="shared" si="327"/>
        <v>0.17908167659965105</v>
      </c>
      <c r="AF1336" s="82">
        <f t="shared" si="327"/>
        <v>0.18087249336564756</v>
      </c>
      <c r="AG1336" s="82">
        <f t="shared" si="327"/>
        <v>0.18268121829930403</v>
      </c>
      <c r="AH1336" s="82">
        <f t="shared" si="327"/>
        <v>0.18450803048229708</v>
      </c>
      <c r="AI1336" s="82">
        <f t="shared" si="327"/>
        <v>0.18801368306146071</v>
      </c>
      <c r="AJ1336" s="82">
        <f t="shared" si="327"/>
        <v>0.19158594303962845</v>
      </c>
      <c r="AK1336" s="82">
        <f t="shared" si="327"/>
        <v>0.19522607595738137</v>
      </c>
      <c r="AL1336" s="82">
        <f t="shared" si="327"/>
        <v>0.1989353714005716</v>
      </c>
      <c r="AM1336" s="82">
        <f t="shared" si="327"/>
        <v>0.20271514345718245</v>
      </c>
      <c r="AN1336" s="82">
        <f t="shared" si="327"/>
        <v>0.20656673118286889</v>
      </c>
      <c r="AO1336" s="82">
        <f t="shared" si="327"/>
        <v>0.21049149907534337</v>
      </c>
      <c r="AP1336" s="82">
        <f t="shared" si="327"/>
        <v>0.21449083755777487</v>
      </c>
      <c r="AQ1336" s="82">
        <f t="shared" si="327"/>
        <v>0.21856616347137259</v>
      </c>
      <c r="AR1336" s="82">
        <f t="shared" si="327"/>
        <v>0.22271892057732864</v>
      </c>
      <c r="AS1336" s="82">
        <f t="shared" si="327"/>
        <v>0.22316435841848331</v>
      </c>
      <c r="AT1336" s="82">
        <f t="shared" si="327"/>
        <v>0.22361068713532029</v>
      </c>
      <c r="AU1336" s="82">
        <f t="shared" si="327"/>
        <v>0.22405790850959093</v>
      </c>
      <c r="AV1336" s="82">
        <f t="shared" si="327"/>
        <v>0.2245060243266101</v>
      </c>
      <c r="AW1336" s="82">
        <f t="shared" si="327"/>
        <v>0.22495503637526332</v>
      </c>
      <c r="AX1336" s="82">
        <f t="shared" si="327"/>
        <v>0.22540494644801384</v>
      </c>
      <c r="AY1336" s="82">
        <f t="shared" si="327"/>
        <v>0.22585575634090987</v>
      </c>
      <c r="AZ1336" s="82">
        <f t="shared" si="323"/>
        <v>0.22630837308708407</v>
      </c>
    </row>
    <row r="1337" spans="1:52" s="8" customFormat="1" ht="12" customHeight="1" x14ac:dyDescent="0.25">
      <c r="A1337" s="8" t="s">
        <v>109</v>
      </c>
      <c r="B1337" s="8" t="str">
        <f t="shared" si="317"/>
        <v>SKO</v>
      </c>
      <c r="C1337" s="8" t="str">
        <f t="shared" si="318"/>
        <v>NB</v>
      </c>
      <c r="D1337" s="85">
        <f t="shared" si="319"/>
        <v>0.16278096226554098</v>
      </c>
      <c r="E1337" s="86">
        <f t="shared" si="320"/>
        <v>0.16442521440963737</v>
      </c>
      <c r="F1337" s="82">
        <f t="shared" ref="F1337:AY1337" si="328">E1337*(1-INDEX($B$1267:$G$1267,,MATCH(F$1274,$B$1268:$G$1268,0)))</f>
        <v>0.16606946655373375</v>
      </c>
      <c r="G1337" s="82">
        <f t="shared" si="328"/>
        <v>0.16773016121927109</v>
      </c>
      <c r="H1337" s="82">
        <f t="shared" si="328"/>
        <v>0.1694074628314638</v>
      </c>
      <c r="I1337" s="82">
        <f t="shared" si="328"/>
        <v>0.17110153745977844</v>
      </c>
      <c r="J1337" s="82">
        <f t="shared" si="328"/>
        <v>0.17281255283437622</v>
      </c>
      <c r="K1337" s="82">
        <f t="shared" si="328"/>
        <v>0.17454067836271997</v>
      </c>
      <c r="L1337" s="82">
        <f t="shared" si="328"/>
        <v>0.17628608514634717</v>
      </c>
      <c r="M1337" s="82">
        <f t="shared" si="328"/>
        <v>0.17804894599781063</v>
      </c>
      <c r="N1337" s="82">
        <f t="shared" si="328"/>
        <v>0.17982943545778873</v>
      </c>
      <c r="O1337" s="82">
        <f t="shared" si="328"/>
        <v>0.18072858263507766</v>
      </c>
      <c r="P1337" s="82">
        <f t="shared" si="328"/>
        <v>0.18163222554825303</v>
      </c>
      <c r="Q1337" s="82">
        <f t="shared" si="328"/>
        <v>0.18254038667599429</v>
      </c>
      <c r="R1337" s="82">
        <f t="shared" si="328"/>
        <v>0.18345308860937423</v>
      </c>
      <c r="S1337" s="82">
        <f t="shared" si="328"/>
        <v>0.18437035405242108</v>
      </c>
      <c r="T1337" s="82">
        <f t="shared" si="328"/>
        <v>0.18529220582268316</v>
      </c>
      <c r="U1337" s="82">
        <f t="shared" si="328"/>
        <v>0.18621866685179655</v>
      </c>
      <c r="V1337" s="82">
        <f t="shared" si="328"/>
        <v>0.18714976018605553</v>
      </c>
      <c r="W1337" s="82">
        <f t="shared" si="328"/>
        <v>0.18808550898698578</v>
      </c>
      <c r="X1337" s="82">
        <f t="shared" si="328"/>
        <v>0.18902593653192068</v>
      </c>
      <c r="Y1337" s="82">
        <f t="shared" si="328"/>
        <v>0.19091619589723988</v>
      </c>
      <c r="Z1337" s="82">
        <f t="shared" si="328"/>
        <v>0.19282535785621227</v>
      </c>
      <c r="AA1337" s="82">
        <f t="shared" si="328"/>
        <v>0.1947536114347744</v>
      </c>
      <c r="AB1337" s="82">
        <f t="shared" si="328"/>
        <v>0.19670114754912216</v>
      </c>
      <c r="AC1337" s="82">
        <f t="shared" si="328"/>
        <v>0.19866815902461338</v>
      </c>
      <c r="AD1337" s="82">
        <f t="shared" si="328"/>
        <v>0.20065484061485953</v>
      </c>
      <c r="AE1337" s="82">
        <f t="shared" si="328"/>
        <v>0.20266138902100811</v>
      </c>
      <c r="AF1337" s="82">
        <f t="shared" si="328"/>
        <v>0.20468800291121819</v>
      </c>
      <c r="AG1337" s="82">
        <f t="shared" si="328"/>
        <v>0.20673488294033038</v>
      </c>
      <c r="AH1337" s="82">
        <f t="shared" si="328"/>
        <v>0.20880223176973367</v>
      </c>
      <c r="AI1337" s="82">
        <f t="shared" si="328"/>
        <v>0.21276947417335859</v>
      </c>
      <c r="AJ1337" s="82">
        <f t="shared" si="328"/>
        <v>0.21681209418265238</v>
      </c>
      <c r="AK1337" s="82">
        <f t="shared" si="328"/>
        <v>0.22093152397212276</v>
      </c>
      <c r="AL1337" s="82">
        <f t="shared" si="328"/>
        <v>0.22512922292759308</v>
      </c>
      <c r="AM1337" s="82">
        <f t="shared" si="328"/>
        <v>0.22940667816321733</v>
      </c>
      <c r="AN1337" s="82">
        <f t="shared" si="328"/>
        <v>0.23376540504831844</v>
      </c>
      <c r="AO1337" s="82">
        <f t="shared" si="328"/>
        <v>0.23820694774423648</v>
      </c>
      <c r="AP1337" s="82">
        <f t="shared" si="328"/>
        <v>0.24273287975137695</v>
      </c>
      <c r="AQ1337" s="82">
        <f t="shared" si="328"/>
        <v>0.24734480446665308</v>
      </c>
      <c r="AR1337" s="82">
        <f t="shared" si="328"/>
        <v>0.25204435575151946</v>
      </c>
      <c r="AS1337" s="82">
        <f t="shared" si="328"/>
        <v>0.25254844446302249</v>
      </c>
      <c r="AT1337" s="82">
        <f t="shared" si="328"/>
        <v>0.25305354135194852</v>
      </c>
      <c r="AU1337" s="82">
        <f t="shared" si="328"/>
        <v>0.2535596484346524</v>
      </c>
      <c r="AV1337" s="82">
        <f t="shared" si="328"/>
        <v>0.2540667677315217</v>
      </c>
      <c r="AW1337" s="82">
        <f t="shared" si="328"/>
        <v>0.25457490126698473</v>
      </c>
      <c r="AX1337" s="82">
        <f t="shared" si="328"/>
        <v>0.2550840510695187</v>
      </c>
      <c r="AY1337" s="82">
        <f t="shared" si="328"/>
        <v>0.25559421917165775</v>
      </c>
      <c r="AZ1337" s="82">
        <f t="shared" si="323"/>
        <v>0.25610643203572919</v>
      </c>
    </row>
    <row r="1338" spans="1:52" s="8" customFormat="1" ht="12" customHeight="1" x14ac:dyDescent="0.25">
      <c r="A1338" s="8" t="s">
        <v>110</v>
      </c>
      <c r="B1338" s="8" t="str">
        <f t="shared" si="317"/>
        <v>RUS</v>
      </c>
      <c r="C1338" s="8" t="str">
        <f t="shared" si="318"/>
        <v>NB</v>
      </c>
      <c r="D1338" s="85">
        <f t="shared" si="319"/>
        <v>0.19202303581905969</v>
      </c>
      <c r="E1338" s="86">
        <f t="shared" si="320"/>
        <v>0.19396266244349464</v>
      </c>
      <c r="F1338" s="82">
        <f t="shared" ref="F1338:AY1338" si="329">E1338*(1-INDEX($B$1267:$G$1267,,MATCH(F$1274,$B$1268:$G$1268,0)))</f>
        <v>0.19590228906792959</v>
      </c>
      <c r="G1338" s="82">
        <f t="shared" si="329"/>
        <v>0.19786131195860887</v>
      </c>
      <c r="H1338" s="82">
        <f t="shared" si="329"/>
        <v>0.19983992507819495</v>
      </c>
      <c r="I1338" s="82">
        <f t="shared" si="329"/>
        <v>0.20183832432897691</v>
      </c>
      <c r="J1338" s="82">
        <f t="shared" si="329"/>
        <v>0.20385670757226668</v>
      </c>
      <c r="K1338" s="82">
        <f t="shared" si="329"/>
        <v>0.20589527464798935</v>
      </c>
      <c r="L1338" s="82">
        <f t="shared" si="329"/>
        <v>0.20795422739446925</v>
      </c>
      <c r="M1338" s="82">
        <f t="shared" si="329"/>
        <v>0.21003376966841394</v>
      </c>
      <c r="N1338" s="82">
        <f t="shared" si="329"/>
        <v>0.21213410736509808</v>
      </c>
      <c r="O1338" s="82">
        <f t="shared" si="329"/>
        <v>0.21319477790192354</v>
      </c>
      <c r="P1338" s="82">
        <f t="shared" si="329"/>
        <v>0.21426075179143314</v>
      </c>
      <c r="Q1338" s="82">
        <f t="shared" si="329"/>
        <v>0.21533205555039028</v>
      </c>
      <c r="R1338" s="82">
        <f t="shared" si="329"/>
        <v>0.21640871582814222</v>
      </c>
      <c r="S1338" s="82">
        <f t="shared" si="329"/>
        <v>0.21749075940728291</v>
      </c>
      <c r="T1338" s="82">
        <f t="shared" si="329"/>
        <v>0.2185782132043193</v>
      </c>
      <c r="U1338" s="82">
        <f t="shared" si="329"/>
        <v>0.21967110427034087</v>
      </c>
      <c r="V1338" s="82">
        <f t="shared" si="329"/>
        <v>0.22076945979169255</v>
      </c>
      <c r="W1338" s="82">
        <f t="shared" si="329"/>
        <v>0.22187330709065098</v>
      </c>
      <c r="X1338" s="82">
        <f t="shared" si="329"/>
        <v>0.22298267362610422</v>
      </c>
      <c r="Y1338" s="82">
        <f t="shared" si="329"/>
        <v>0.22521250036236526</v>
      </c>
      <c r="Z1338" s="82">
        <f t="shared" si="329"/>
        <v>0.22746462536598891</v>
      </c>
      <c r="AA1338" s="82">
        <f t="shared" si="329"/>
        <v>0.2297392716196488</v>
      </c>
      <c r="AB1338" s="82">
        <f t="shared" si="329"/>
        <v>0.2320366643358453</v>
      </c>
      <c r="AC1338" s="82">
        <f t="shared" si="329"/>
        <v>0.23435703097920377</v>
      </c>
      <c r="AD1338" s="82">
        <f t="shared" si="329"/>
        <v>0.23670060128899581</v>
      </c>
      <c r="AE1338" s="82">
        <f t="shared" si="329"/>
        <v>0.23906760730188578</v>
      </c>
      <c r="AF1338" s="82">
        <f t="shared" si="329"/>
        <v>0.24145828337490463</v>
      </c>
      <c r="AG1338" s="82">
        <f t="shared" si="329"/>
        <v>0.24387286620865367</v>
      </c>
      <c r="AH1338" s="82">
        <f t="shared" si="329"/>
        <v>0.2463115948707402</v>
      </c>
      <c r="AI1338" s="82">
        <f t="shared" si="329"/>
        <v>0.25099151517328422</v>
      </c>
      <c r="AJ1338" s="82">
        <f t="shared" si="329"/>
        <v>0.25576035396157659</v>
      </c>
      <c r="AK1338" s="82">
        <f t="shared" si="329"/>
        <v>0.26061980068684654</v>
      </c>
      <c r="AL1338" s="82">
        <f t="shared" si="329"/>
        <v>0.26557157689989658</v>
      </c>
      <c r="AM1338" s="82">
        <f t="shared" si="329"/>
        <v>0.2706174368609946</v>
      </c>
      <c r="AN1338" s="82">
        <f t="shared" si="329"/>
        <v>0.27575916816135349</v>
      </c>
      <c r="AO1338" s="82">
        <f t="shared" si="329"/>
        <v>0.28099859235641916</v>
      </c>
      <c r="AP1338" s="82">
        <f t="shared" si="329"/>
        <v>0.28633756561119111</v>
      </c>
      <c r="AQ1338" s="82">
        <f t="shared" si="329"/>
        <v>0.2917779793578037</v>
      </c>
      <c r="AR1338" s="82">
        <f t="shared" si="329"/>
        <v>0.29732176096560192</v>
      </c>
      <c r="AS1338" s="82">
        <f t="shared" si="329"/>
        <v>0.29791640448753315</v>
      </c>
      <c r="AT1338" s="82">
        <f t="shared" si="329"/>
        <v>0.29851223729650822</v>
      </c>
      <c r="AU1338" s="82">
        <f t="shared" si="329"/>
        <v>0.29910926177110125</v>
      </c>
      <c r="AV1338" s="82">
        <f t="shared" si="329"/>
        <v>0.29970748029464345</v>
      </c>
      <c r="AW1338" s="82">
        <f t="shared" si="329"/>
        <v>0.30030689525523274</v>
      </c>
      <c r="AX1338" s="82">
        <f t="shared" si="329"/>
        <v>0.3009075090457432</v>
      </c>
      <c r="AY1338" s="82">
        <f t="shared" si="329"/>
        <v>0.30150932406383468</v>
      </c>
      <c r="AZ1338" s="82">
        <f t="shared" si="323"/>
        <v>0.302113551166167</v>
      </c>
    </row>
    <row r="1339" spans="1:52" s="8" customFormat="1" ht="12" customHeight="1" x14ac:dyDescent="0.25">
      <c r="A1339" s="8" t="s">
        <v>111</v>
      </c>
      <c r="B1339" s="8" t="str">
        <f t="shared" si="317"/>
        <v>URA</v>
      </c>
      <c r="C1339" s="8" t="str">
        <f t="shared" si="318"/>
        <v>NB</v>
      </c>
      <c r="D1339" s="85">
        <f t="shared" si="319"/>
        <v>0.11065114939563567</v>
      </c>
      <c r="E1339" s="86">
        <f t="shared" si="320"/>
        <v>0.11176883777336936</v>
      </c>
      <c r="F1339" s="82">
        <f t="shared" ref="F1339:AY1339" si="330">E1339*(1-INDEX($B$1267:$G$1267,,MATCH(F$1274,$B$1268:$G$1268,0)))</f>
        <v>0.11288652615110306</v>
      </c>
      <c r="G1339" s="82">
        <f t="shared" si="330"/>
        <v>0.11401539141261409</v>
      </c>
      <c r="H1339" s="82">
        <f t="shared" si="330"/>
        <v>0.11515554532674023</v>
      </c>
      <c r="I1339" s="82">
        <f t="shared" si="330"/>
        <v>0.11630710078000764</v>
      </c>
      <c r="J1339" s="82">
        <f t="shared" si="330"/>
        <v>0.11747017178780772</v>
      </c>
      <c r="K1339" s="82">
        <f t="shared" si="330"/>
        <v>0.1186448735056858</v>
      </c>
      <c r="L1339" s="82">
        <f t="shared" si="330"/>
        <v>0.11983132224074265</v>
      </c>
      <c r="M1339" s="82">
        <f t="shared" si="330"/>
        <v>0.12102963546315008</v>
      </c>
      <c r="N1339" s="82">
        <f t="shared" si="330"/>
        <v>0.12223993181778159</v>
      </c>
      <c r="O1339" s="82">
        <f t="shared" si="330"/>
        <v>0.12285113147687049</v>
      </c>
      <c r="P1339" s="82">
        <f t="shared" si="330"/>
        <v>0.12346538713425483</v>
      </c>
      <c r="Q1339" s="82">
        <f t="shared" si="330"/>
        <v>0.12408271406992609</v>
      </c>
      <c r="R1339" s="82">
        <f t="shared" si="330"/>
        <v>0.1247031276402757</v>
      </c>
      <c r="S1339" s="82">
        <f t="shared" si="330"/>
        <v>0.12532664327847706</v>
      </c>
      <c r="T1339" s="82">
        <f t="shared" si="330"/>
        <v>0.12595327649486943</v>
      </c>
      <c r="U1339" s="82">
        <f t="shared" si="330"/>
        <v>0.12658304287734376</v>
      </c>
      <c r="V1339" s="82">
        <f t="shared" si="330"/>
        <v>0.12721595809173047</v>
      </c>
      <c r="W1339" s="82">
        <f t="shared" si="330"/>
        <v>0.1278520378821891</v>
      </c>
      <c r="X1339" s="82">
        <f t="shared" si="330"/>
        <v>0.12849129807160004</v>
      </c>
      <c r="Y1339" s="82">
        <f t="shared" si="330"/>
        <v>0.12977621105231604</v>
      </c>
      <c r="Z1339" s="82">
        <f t="shared" si="330"/>
        <v>0.1310739731628392</v>
      </c>
      <c r="AA1339" s="82">
        <f t="shared" si="330"/>
        <v>0.1323847128944676</v>
      </c>
      <c r="AB1339" s="82">
        <f t="shared" si="330"/>
        <v>0.13370856002341228</v>
      </c>
      <c r="AC1339" s="82">
        <f t="shared" si="330"/>
        <v>0.1350456456236464</v>
      </c>
      <c r="AD1339" s="82">
        <f t="shared" si="330"/>
        <v>0.13639610207988287</v>
      </c>
      <c r="AE1339" s="82">
        <f t="shared" si="330"/>
        <v>0.1377600631006817</v>
      </c>
      <c r="AF1339" s="82">
        <f t="shared" si="330"/>
        <v>0.13913766373168851</v>
      </c>
      <c r="AG1339" s="82">
        <f t="shared" si="330"/>
        <v>0.1405290403690054</v>
      </c>
      <c r="AH1339" s="82">
        <f t="shared" si="330"/>
        <v>0.14193433077269546</v>
      </c>
      <c r="AI1339" s="82">
        <f t="shared" si="330"/>
        <v>0.14463108305737665</v>
      </c>
      <c r="AJ1339" s="82">
        <f t="shared" si="330"/>
        <v>0.14737907363546679</v>
      </c>
      <c r="AK1339" s="82">
        <f t="shared" si="330"/>
        <v>0.15017927603454065</v>
      </c>
      <c r="AL1339" s="82">
        <f t="shared" si="330"/>
        <v>0.15303268227919692</v>
      </c>
      <c r="AM1339" s="82">
        <f t="shared" si="330"/>
        <v>0.15594030324250163</v>
      </c>
      <c r="AN1339" s="82">
        <f t="shared" si="330"/>
        <v>0.15890316900410914</v>
      </c>
      <c r="AO1339" s="82">
        <f t="shared" si="330"/>
        <v>0.16192232921518721</v>
      </c>
      <c r="AP1339" s="82">
        <f t="shared" si="330"/>
        <v>0.16499885347027574</v>
      </c>
      <c r="AQ1339" s="82">
        <f t="shared" si="330"/>
        <v>0.16813383168621096</v>
      </c>
      <c r="AR1339" s="82">
        <f t="shared" si="330"/>
        <v>0.17132837448824895</v>
      </c>
      <c r="AS1339" s="82">
        <f t="shared" si="330"/>
        <v>0.17167103123722544</v>
      </c>
      <c r="AT1339" s="82">
        <f t="shared" si="330"/>
        <v>0.17201437329969987</v>
      </c>
      <c r="AU1339" s="82">
        <f t="shared" si="330"/>
        <v>0.17235840204629926</v>
      </c>
      <c r="AV1339" s="82">
        <f t="shared" si="330"/>
        <v>0.17270311885039186</v>
      </c>
      <c r="AW1339" s="82">
        <f t="shared" si="330"/>
        <v>0.17304852508809265</v>
      </c>
      <c r="AX1339" s="82">
        <f t="shared" si="330"/>
        <v>0.17339462213826884</v>
      </c>
      <c r="AY1339" s="82">
        <f t="shared" si="330"/>
        <v>0.17374141138254537</v>
      </c>
      <c r="AZ1339" s="82">
        <f t="shared" si="323"/>
        <v>0.17408959056367271</v>
      </c>
    </row>
    <row r="1340" spans="1:52" s="8" customFormat="1" ht="12" customHeight="1" x14ac:dyDescent="0.25">
      <c r="A1340" s="8" t="s">
        <v>112</v>
      </c>
      <c r="B1340" s="8" t="str">
        <f t="shared" si="317"/>
        <v>CHI</v>
      </c>
      <c r="C1340" s="8" t="str">
        <f t="shared" si="318"/>
        <v>NB</v>
      </c>
      <c r="D1340" s="85">
        <f t="shared" si="319"/>
        <v>0.10753615419386901</v>
      </c>
      <c r="E1340" s="86">
        <f t="shared" si="320"/>
        <v>0.10862237797360506</v>
      </c>
      <c r="F1340" s="82">
        <f t="shared" ref="F1340:AY1340" si="331">E1340*(1-INDEX($B$1267:$G$1267,,MATCH(F$1274,$B$1268:$G$1268,0)))</f>
        <v>0.10970860175334111</v>
      </c>
      <c r="G1340" s="82">
        <f t="shared" si="331"/>
        <v>0.11080568777087453</v>
      </c>
      <c r="H1340" s="82">
        <f t="shared" si="331"/>
        <v>0.11191374464858328</v>
      </c>
      <c r="I1340" s="82">
        <f t="shared" si="331"/>
        <v>0.11303288209506912</v>
      </c>
      <c r="J1340" s="82">
        <f t="shared" si="331"/>
        <v>0.11416321091601982</v>
      </c>
      <c r="K1340" s="82">
        <f t="shared" si="331"/>
        <v>0.11530484302518001</v>
      </c>
      <c r="L1340" s="82">
        <f t="shared" si="331"/>
        <v>0.11645789145543181</v>
      </c>
      <c r="M1340" s="82">
        <f t="shared" si="331"/>
        <v>0.11762247036998613</v>
      </c>
      <c r="N1340" s="82">
        <f t="shared" si="331"/>
        <v>0.118798695073686</v>
      </c>
      <c r="O1340" s="82">
        <f t="shared" si="331"/>
        <v>0.11939268854905441</v>
      </c>
      <c r="P1340" s="82">
        <f t="shared" si="331"/>
        <v>0.11998965199179967</v>
      </c>
      <c r="Q1340" s="82">
        <f t="shared" si="331"/>
        <v>0.12058960025175866</v>
      </c>
      <c r="R1340" s="82">
        <f t="shared" si="331"/>
        <v>0.12119254825301744</v>
      </c>
      <c r="S1340" s="82">
        <f t="shared" si="331"/>
        <v>0.12179851099428252</v>
      </c>
      <c r="T1340" s="82">
        <f t="shared" si="331"/>
        <v>0.12240750354925392</v>
      </c>
      <c r="U1340" s="82">
        <f t="shared" si="331"/>
        <v>0.12301954106700018</v>
      </c>
      <c r="V1340" s="82">
        <f t="shared" si="331"/>
        <v>0.12363463877233517</v>
      </c>
      <c r="W1340" s="82">
        <f t="shared" si="331"/>
        <v>0.12425281196619684</v>
      </c>
      <c r="X1340" s="82">
        <f t="shared" si="331"/>
        <v>0.12487407602602781</v>
      </c>
      <c r="Y1340" s="82">
        <f t="shared" si="331"/>
        <v>0.12612281678628809</v>
      </c>
      <c r="Z1340" s="82">
        <f t="shared" si="331"/>
        <v>0.12738404495415098</v>
      </c>
      <c r="AA1340" s="82">
        <f t="shared" si="331"/>
        <v>0.1286578854036925</v>
      </c>
      <c r="AB1340" s="82">
        <f t="shared" si="331"/>
        <v>0.12994446425772943</v>
      </c>
      <c r="AC1340" s="82">
        <f t="shared" si="331"/>
        <v>0.13124390890030674</v>
      </c>
      <c r="AD1340" s="82">
        <f t="shared" si="331"/>
        <v>0.13255634798930982</v>
      </c>
      <c r="AE1340" s="82">
        <f t="shared" si="331"/>
        <v>0.13388191146920292</v>
      </c>
      <c r="AF1340" s="82">
        <f t="shared" si="331"/>
        <v>0.13522073058389494</v>
      </c>
      <c r="AG1340" s="82">
        <f t="shared" si="331"/>
        <v>0.1365729378897339</v>
      </c>
      <c r="AH1340" s="82">
        <f t="shared" si="331"/>
        <v>0.13793866726863124</v>
      </c>
      <c r="AI1340" s="82">
        <f t="shared" si="331"/>
        <v>0.14055950194673522</v>
      </c>
      <c r="AJ1340" s="82">
        <f t="shared" si="331"/>
        <v>0.14323013248372318</v>
      </c>
      <c r="AK1340" s="82">
        <f t="shared" si="331"/>
        <v>0.14595150500091392</v>
      </c>
      <c r="AL1340" s="82">
        <f t="shared" si="331"/>
        <v>0.14872458359593127</v>
      </c>
      <c r="AM1340" s="82">
        <f t="shared" si="331"/>
        <v>0.15155035068425396</v>
      </c>
      <c r="AN1340" s="82">
        <f t="shared" si="331"/>
        <v>0.15442980734725478</v>
      </c>
      <c r="AO1340" s="82">
        <f t="shared" si="331"/>
        <v>0.15736397368685262</v>
      </c>
      <c r="AP1340" s="82">
        <f t="shared" si="331"/>
        <v>0.1603538891869028</v>
      </c>
      <c r="AQ1340" s="82">
        <f t="shared" si="331"/>
        <v>0.16340061308145393</v>
      </c>
      <c r="AR1340" s="82">
        <f t="shared" si="331"/>
        <v>0.16650522473000154</v>
      </c>
      <c r="AS1340" s="82">
        <f t="shared" si="331"/>
        <v>0.16683823517946153</v>
      </c>
      <c r="AT1340" s="82">
        <f t="shared" si="331"/>
        <v>0.16717191164982045</v>
      </c>
      <c r="AU1340" s="82">
        <f t="shared" si="331"/>
        <v>0.16750625547312009</v>
      </c>
      <c r="AV1340" s="82">
        <f t="shared" si="331"/>
        <v>0.16784126798406634</v>
      </c>
      <c r="AW1340" s="82">
        <f t="shared" si="331"/>
        <v>0.16817695052003448</v>
      </c>
      <c r="AX1340" s="82">
        <f t="shared" si="331"/>
        <v>0.16851330442107454</v>
      </c>
      <c r="AY1340" s="82">
        <f t="shared" si="331"/>
        <v>0.1688503310299167</v>
      </c>
      <c r="AZ1340" s="82">
        <f t="shared" si="323"/>
        <v>0.16918870844681033</v>
      </c>
    </row>
    <row r="1341" spans="1:52" s="8" customFormat="1" ht="12" customHeight="1" x14ac:dyDescent="0.25">
      <c r="A1341" s="8" t="s">
        <v>113</v>
      </c>
      <c r="B1341" s="8" t="str">
        <f t="shared" si="317"/>
        <v>IND</v>
      </c>
      <c r="C1341" s="8" t="str">
        <f t="shared" si="318"/>
        <v>NB</v>
      </c>
      <c r="D1341" s="85">
        <f t="shared" si="319"/>
        <v>0.13336391050488</v>
      </c>
      <c r="E1341" s="86">
        <f t="shared" si="320"/>
        <v>0.134711020712</v>
      </c>
      <c r="F1341" s="82">
        <f t="shared" ref="F1341:AY1341" si="332">E1341*(1-INDEX($B$1267:$G$1267,,MATCH(F$1274,$B$1268:$G$1268,0)))</f>
        <v>0.13605813091912</v>
      </c>
      <c r="G1341" s="82">
        <f t="shared" si="332"/>
        <v>0.1374187122283112</v>
      </c>
      <c r="H1341" s="82">
        <f t="shared" si="332"/>
        <v>0.13879289935059433</v>
      </c>
      <c r="I1341" s="82">
        <f t="shared" si="332"/>
        <v>0.14018082834410028</v>
      </c>
      <c r="J1341" s="82">
        <f t="shared" si="332"/>
        <v>0.14158263662754128</v>
      </c>
      <c r="K1341" s="82">
        <f t="shared" si="332"/>
        <v>0.14299846299381669</v>
      </c>
      <c r="L1341" s="82">
        <f t="shared" si="332"/>
        <v>0.14442844762375487</v>
      </c>
      <c r="M1341" s="82">
        <f t="shared" si="332"/>
        <v>0.14587273209999241</v>
      </c>
      <c r="N1341" s="82">
        <f t="shared" si="332"/>
        <v>0.14733145942099232</v>
      </c>
      <c r="O1341" s="82">
        <f t="shared" si="332"/>
        <v>0.14806811671809728</v>
      </c>
      <c r="P1341" s="82">
        <f t="shared" si="332"/>
        <v>0.14880845730168774</v>
      </c>
      <c r="Q1341" s="82">
        <f t="shared" si="332"/>
        <v>0.14955249958819616</v>
      </c>
      <c r="R1341" s="82">
        <f t="shared" si="332"/>
        <v>0.15030026208613712</v>
      </c>
      <c r="S1341" s="82">
        <f t="shared" si="332"/>
        <v>0.15105176339656778</v>
      </c>
      <c r="T1341" s="82">
        <f t="shared" si="332"/>
        <v>0.15180702221355061</v>
      </c>
      <c r="U1341" s="82">
        <f t="shared" si="332"/>
        <v>0.15256605732461834</v>
      </c>
      <c r="V1341" s="82">
        <f t="shared" si="332"/>
        <v>0.15332888761124142</v>
      </c>
      <c r="W1341" s="82">
        <f t="shared" si="332"/>
        <v>0.1540955320492976</v>
      </c>
      <c r="X1341" s="82">
        <f t="shared" si="332"/>
        <v>0.15486600970954406</v>
      </c>
      <c r="Y1341" s="82">
        <f t="shared" si="332"/>
        <v>0.15641466980663951</v>
      </c>
      <c r="Z1341" s="82">
        <f t="shared" si="332"/>
        <v>0.15797881650470591</v>
      </c>
      <c r="AA1341" s="82">
        <f t="shared" si="332"/>
        <v>0.15955860466975297</v>
      </c>
      <c r="AB1341" s="82">
        <f t="shared" si="332"/>
        <v>0.16115419071645051</v>
      </c>
      <c r="AC1341" s="82">
        <f t="shared" si="332"/>
        <v>0.16276573262361502</v>
      </c>
      <c r="AD1341" s="82">
        <f t="shared" si="332"/>
        <v>0.16439338994985117</v>
      </c>
      <c r="AE1341" s="82">
        <f t="shared" si="332"/>
        <v>0.16603732384934969</v>
      </c>
      <c r="AF1341" s="82">
        <f t="shared" si="332"/>
        <v>0.16769769708784318</v>
      </c>
      <c r="AG1341" s="82">
        <f t="shared" si="332"/>
        <v>0.16937467405872161</v>
      </c>
      <c r="AH1341" s="82">
        <f t="shared" si="332"/>
        <v>0.17106842079930884</v>
      </c>
      <c r="AI1341" s="82">
        <f t="shared" si="332"/>
        <v>0.1743187207944957</v>
      </c>
      <c r="AJ1341" s="82">
        <f t="shared" si="332"/>
        <v>0.17763077648959111</v>
      </c>
      <c r="AK1341" s="82">
        <f t="shared" si="332"/>
        <v>0.18100576124289333</v>
      </c>
      <c r="AL1341" s="82">
        <f t="shared" si="332"/>
        <v>0.18444487070650828</v>
      </c>
      <c r="AM1341" s="82">
        <f t="shared" si="332"/>
        <v>0.18794932324993191</v>
      </c>
      <c r="AN1341" s="82">
        <f t="shared" si="332"/>
        <v>0.19152036039168061</v>
      </c>
      <c r="AO1341" s="82">
        <f t="shared" si="332"/>
        <v>0.19515924723912251</v>
      </c>
      <c r="AP1341" s="82">
        <f t="shared" si="332"/>
        <v>0.19886727293666581</v>
      </c>
      <c r="AQ1341" s="82">
        <f t="shared" si="332"/>
        <v>0.20264575112246244</v>
      </c>
      <c r="AR1341" s="82">
        <f t="shared" si="332"/>
        <v>0.2064960203937892</v>
      </c>
      <c r="AS1341" s="82">
        <f t="shared" si="332"/>
        <v>0.20690901243457677</v>
      </c>
      <c r="AT1341" s="82">
        <f t="shared" si="332"/>
        <v>0.20732283045944591</v>
      </c>
      <c r="AU1341" s="82">
        <f t="shared" si="332"/>
        <v>0.20773747612036481</v>
      </c>
      <c r="AV1341" s="82">
        <f t="shared" si="332"/>
        <v>0.20815295107260554</v>
      </c>
      <c r="AW1341" s="82">
        <f t="shared" si="332"/>
        <v>0.20856925697475073</v>
      </c>
      <c r="AX1341" s="82">
        <f t="shared" si="332"/>
        <v>0.20898639548870024</v>
      </c>
      <c r="AY1341" s="82">
        <f t="shared" si="332"/>
        <v>0.20940436827967765</v>
      </c>
      <c r="AZ1341" s="82">
        <f t="shared" si="323"/>
        <v>0.20982401631230227</v>
      </c>
    </row>
    <row r="1342" spans="1:52" s="8" customFormat="1" ht="12" customHeight="1" x14ac:dyDescent="0.25">
      <c r="A1342" s="8" t="s">
        <v>114</v>
      </c>
      <c r="B1342" s="8" t="str">
        <f t="shared" si="317"/>
        <v>OAS</v>
      </c>
      <c r="C1342" s="8" t="str">
        <f t="shared" si="318"/>
        <v>NB</v>
      </c>
      <c r="D1342" s="85">
        <f t="shared" si="319"/>
        <v>0.15517800287875455</v>
      </c>
      <c r="E1342" s="86">
        <f t="shared" si="320"/>
        <v>0.15674545745328744</v>
      </c>
      <c r="F1342" s="82">
        <f t="shared" ref="F1342:AY1342" si="333">E1342*(1-INDEX($B$1267:$G$1267,,MATCH(F$1274,$B$1268:$G$1268,0)))</f>
        <v>0.15831291202782033</v>
      </c>
      <c r="G1342" s="82">
        <f t="shared" si="333"/>
        <v>0.15989604114809852</v>
      </c>
      <c r="H1342" s="82">
        <f t="shared" si="333"/>
        <v>0.16149500155957952</v>
      </c>
      <c r="I1342" s="82">
        <f t="shared" si="333"/>
        <v>0.16310995157517533</v>
      </c>
      <c r="J1342" s="82">
        <f t="shared" si="333"/>
        <v>0.16474105109092707</v>
      </c>
      <c r="K1342" s="82">
        <f t="shared" si="333"/>
        <v>0.16638846160183635</v>
      </c>
      <c r="L1342" s="82">
        <f t="shared" si="333"/>
        <v>0.1680523462178547</v>
      </c>
      <c r="M1342" s="82">
        <f t="shared" si="333"/>
        <v>0.16973286968003323</v>
      </c>
      <c r="N1342" s="82">
        <f t="shared" si="333"/>
        <v>0.17143019837683357</v>
      </c>
      <c r="O1342" s="82">
        <f t="shared" si="333"/>
        <v>0.17228734936871773</v>
      </c>
      <c r="P1342" s="82">
        <f t="shared" si="333"/>
        <v>0.17314878611556131</v>
      </c>
      <c r="Q1342" s="82">
        <f t="shared" si="333"/>
        <v>0.17401453004613909</v>
      </c>
      <c r="R1342" s="82">
        <f t="shared" si="333"/>
        <v>0.17488460269636977</v>
      </c>
      <c r="S1342" s="82">
        <f t="shared" si="333"/>
        <v>0.17575902570985161</v>
      </c>
      <c r="T1342" s="82">
        <f t="shared" si="333"/>
        <v>0.17663782083840085</v>
      </c>
      <c r="U1342" s="82">
        <f t="shared" si="333"/>
        <v>0.17752100994259284</v>
      </c>
      <c r="V1342" s="82">
        <f t="shared" si="333"/>
        <v>0.17840861499230579</v>
      </c>
      <c r="W1342" s="82">
        <f t="shared" si="333"/>
        <v>0.1793006580672673</v>
      </c>
      <c r="X1342" s="82">
        <f t="shared" si="333"/>
        <v>0.18019716135760364</v>
      </c>
      <c r="Y1342" s="82">
        <f t="shared" si="333"/>
        <v>0.18199913297117967</v>
      </c>
      <c r="Z1342" s="82">
        <f t="shared" si="333"/>
        <v>0.18381912430089148</v>
      </c>
      <c r="AA1342" s="82">
        <f t="shared" si="333"/>
        <v>0.18565731554390039</v>
      </c>
      <c r="AB1342" s="82">
        <f t="shared" si="333"/>
        <v>0.18751388869933938</v>
      </c>
      <c r="AC1342" s="82">
        <f t="shared" si="333"/>
        <v>0.18938902758633278</v>
      </c>
      <c r="AD1342" s="82">
        <f t="shared" si="333"/>
        <v>0.19128291786219612</v>
      </c>
      <c r="AE1342" s="82">
        <f t="shared" si="333"/>
        <v>0.19319574704081807</v>
      </c>
      <c r="AF1342" s="82">
        <f t="shared" si="333"/>
        <v>0.19512770451122624</v>
      </c>
      <c r="AG1342" s="82">
        <f t="shared" si="333"/>
        <v>0.19707898155633852</v>
      </c>
      <c r="AH1342" s="82">
        <f t="shared" si="333"/>
        <v>0.19904977137190191</v>
      </c>
      <c r="AI1342" s="82">
        <f t="shared" si="333"/>
        <v>0.20283171702796804</v>
      </c>
      <c r="AJ1342" s="82">
        <f t="shared" si="333"/>
        <v>0.20668551965149942</v>
      </c>
      <c r="AK1342" s="82">
        <f t="shared" si="333"/>
        <v>0.2106125445248779</v>
      </c>
      <c r="AL1342" s="82">
        <f t="shared" si="333"/>
        <v>0.21461418287085057</v>
      </c>
      <c r="AM1342" s="82">
        <f t="shared" si="333"/>
        <v>0.2186918523453967</v>
      </c>
      <c r="AN1342" s="82">
        <f t="shared" si="333"/>
        <v>0.22284699753995921</v>
      </c>
      <c r="AO1342" s="82">
        <f t="shared" si="333"/>
        <v>0.22708109049321842</v>
      </c>
      <c r="AP1342" s="82">
        <f t="shared" si="333"/>
        <v>0.23139563121258955</v>
      </c>
      <c r="AQ1342" s="82">
        <f t="shared" si="333"/>
        <v>0.23579214820562872</v>
      </c>
      <c r="AR1342" s="82">
        <f t="shared" si="333"/>
        <v>0.24027219902153563</v>
      </c>
      <c r="AS1342" s="82">
        <f t="shared" si="333"/>
        <v>0.2407527434195787</v>
      </c>
      <c r="AT1342" s="82">
        <f t="shared" si="333"/>
        <v>0.24123424890641784</v>
      </c>
      <c r="AU1342" s="82">
        <f t="shared" si="333"/>
        <v>0.24171671740423067</v>
      </c>
      <c r="AV1342" s="82">
        <f t="shared" si="333"/>
        <v>0.24220015083903915</v>
      </c>
      <c r="AW1342" s="82">
        <f t="shared" si="333"/>
        <v>0.24268455114071721</v>
      </c>
      <c r="AX1342" s="82">
        <f t="shared" si="333"/>
        <v>0.24316992024299866</v>
      </c>
      <c r="AY1342" s="82">
        <f t="shared" si="333"/>
        <v>0.24365626008348465</v>
      </c>
      <c r="AZ1342" s="82">
        <f t="shared" si="323"/>
        <v>0.2441445491818483</v>
      </c>
    </row>
    <row r="1343" spans="1:52" s="8" customFormat="1" ht="12" customHeight="1" x14ac:dyDescent="0.25">
      <c r="A1343" s="8" t="s">
        <v>115</v>
      </c>
      <c r="B1343" s="8" t="str">
        <f t="shared" si="317"/>
        <v>MID</v>
      </c>
      <c r="C1343" s="8" t="str">
        <f t="shared" si="318"/>
        <v>NB</v>
      </c>
      <c r="D1343" s="85">
        <f t="shared" si="319"/>
        <v>0.18933754744185433</v>
      </c>
      <c r="E1343" s="86">
        <f t="shared" si="320"/>
        <v>0.19125004792106498</v>
      </c>
      <c r="F1343" s="82">
        <f t="shared" ref="F1343:AY1343" si="334">E1343*(1-INDEX($B$1267:$G$1267,,MATCH(F$1274,$B$1268:$G$1268,0)))</f>
        <v>0.19316254840027564</v>
      </c>
      <c r="G1343" s="82">
        <f t="shared" si="334"/>
        <v>0.19509417388427838</v>
      </c>
      <c r="H1343" s="82">
        <f t="shared" si="334"/>
        <v>0.19704511562312116</v>
      </c>
      <c r="I1343" s="82">
        <f t="shared" si="334"/>
        <v>0.19901556677935237</v>
      </c>
      <c r="J1343" s="82">
        <f t="shared" si="334"/>
        <v>0.2010057224471459</v>
      </c>
      <c r="K1343" s="82">
        <f t="shared" si="334"/>
        <v>0.20301577967161735</v>
      </c>
      <c r="L1343" s="82">
        <f t="shared" si="334"/>
        <v>0.20504593746833352</v>
      </c>
      <c r="M1343" s="82">
        <f t="shared" si="334"/>
        <v>0.20709639684301687</v>
      </c>
      <c r="N1343" s="82">
        <f t="shared" si="334"/>
        <v>0.20916736081144705</v>
      </c>
      <c r="O1343" s="82">
        <f t="shared" si="334"/>
        <v>0.21021319761550425</v>
      </c>
      <c r="P1343" s="82">
        <f t="shared" si="334"/>
        <v>0.21126426360358175</v>
      </c>
      <c r="Q1343" s="82">
        <f t="shared" si="334"/>
        <v>0.21232058492159964</v>
      </c>
      <c r="R1343" s="82">
        <f t="shared" si="334"/>
        <v>0.2133821878462076</v>
      </c>
      <c r="S1343" s="82">
        <f t="shared" si="334"/>
        <v>0.21444909878543861</v>
      </c>
      <c r="T1343" s="82">
        <f t="shared" si="334"/>
        <v>0.21552134427936578</v>
      </c>
      <c r="U1343" s="82">
        <f t="shared" si="334"/>
        <v>0.2165989510007626</v>
      </c>
      <c r="V1343" s="82">
        <f t="shared" si="334"/>
        <v>0.21768194575576638</v>
      </c>
      <c r="W1343" s="82">
        <f t="shared" si="334"/>
        <v>0.21877035548454518</v>
      </c>
      <c r="X1343" s="82">
        <f t="shared" si="334"/>
        <v>0.2198642072619679</v>
      </c>
      <c r="Y1343" s="82">
        <f t="shared" si="334"/>
        <v>0.22206284933458759</v>
      </c>
      <c r="Z1343" s="82">
        <f t="shared" si="334"/>
        <v>0.22428347782793345</v>
      </c>
      <c r="AA1343" s="82">
        <f t="shared" si="334"/>
        <v>0.22652631260621278</v>
      </c>
      <c r="AB1343" s="82">
        <f t="shared" si="334"/>
        <v>0.2287915757322749</v>
      </c>
      <c r="AC1343" s="82">
        <f t="shared" si="334"/>
        <v>0.23107949148959767</v>
      </c>
      <c r="AD1343" s="82">
        <f t="shared" si="334"/>
        <v>0.23339028640449364</v>
      </c>
      <c r="AE1343" s="82">
        <f t="shared" si="334"/>
        <v>0.23572418926853858</v>
      </c>
      <c r="AF1343" s="82">
        <f t="shared" si="334"/>
        <v>0.23808143116122396</v>
      </c>
      <c r="AG1343" s="82">
        <f t="shared" si="334"/>
        <v>0.24046224547283621</v>
      </c>
      <c r="AH1343" s="82">
        <f t="shared" si="334"/>
        <v>0.24286686792756457</v>
      </c>
      <c r="AI1343" s="82">
        <f t="shared" si="334"/>
        <v>0.24748133841818828</v>
      </c>
      <c r="AJ1343" s="82">
        <f t="shared" si="334"/>
        <v>0.25218348384813383</v>
      </c>
      <c r="AK1343" s="82">
        <f t="shared" si="334"/>
        <v>0.25697497004124836</v>
      </c>
      <c r="AL1343" s="82">
        <f t="shared" si="334"/>
        <v>0.26185749447203205</v>
      </c>
      <c r="AM1343" s="82">
        <f t="shared" si="334"/>
        <v>0.26683278686700063</v>
      </c>
      <c r="AN1343" s="82">
        <f t="shared" si="334"/>
        <v>0.27190260981747361</v>
      </c>
      <c r="AO1343" s="82">
        <f t="shared" si="334"/>
        <v>0.2770687594040056</v>
      </c>
      <c r="AP1343" s="82">
        <f t="shared" si="334"/>
        <v>0.2823330658326817</v>
      </c>
      <c r="AQ1343" s="82">
        <f t="shared" si="334"/>
        <v>0.28769739408350264</v>
      </c>
      <c r="AR1343" s="82">
        <f t="shared" si="334"/>
        <v>0.29316364457108918</v>
      </c>
      <c r="AS1343" s="82">
        <f t="shared" si="334"/>
        <v>0.29374997186023133</v>
      </c>
      <c r="AT1343" s="82">
        <f t="shared" si="334"/>
        <v>0.29433747180395181</v>
      </c>
      <c r="AU1343" s="82">
        <f t="shared" si="334"/>
        <v>0.29492614674755974</v>
      </c>
      <c r="AV1343" s="82">
        <f t="shared" si="334"/>
        <v>0.29551599904105486</v>
      </c>
      <c r="AW1343" s="82">
        <f t="shared" si="334"/>
        <v>0.29610703103913699</v>
      </c>
      <c r="AX1343" s="82">
        <f t="shared" si="334"/>
        <v>0.29669924510121526</v>
      </c>
      <c r="AY1343" s="82">
        <f t="shared" si="334"/>
        <v>0.29729264359141772</v>
      </c>
      <c r="AZ1343" s="82">
        <f t="shared" si="323"/>
        <v>0.29788842043228225</v>
      </c>
    </row>
    <row r="1344" spans="1:52" s="8" customFormat="1" ht="12" customHeight="1" x14ac:dyDescent="0.25">
      <c r="A1344" s="8" t="s">
        <v>116</v>
      </c>
      <c r="B1344" s="8" t="str">
        <f t="shared" si="317"/>
        <v>AFR</v>
      </c>
      <c r="C1344" s="8" t="str">
        <f t="shared" si="318"/>
        <v>NB</v>
      </c>
      <c r="D1344" s="85">
        <f t="shared" si="319"/>
        <v>0.16183040306338348</v>
      </c>
      <c r="E1344" s="86">
        <f t="shared" si="320"/>
        <v>0.16346505359937724</v>
      </c>
      <c r="F1344" s="82">
        <f t="shared" ref="F1344:AY1344" si="335">E1344*(1-INDEX($B$1267:$G$1267,,MATCH(F$1274,$B$1268:$G$1268,0)))</f>
        <v>0.16509970413537101</v>
      </c>
      <c r="G1344" s="82">
        <f t="shared" si="335"/>
        <v>0.16675070117672472</v>
      </c>
      <c r="H1344" s="82">
        <f t="shared" si="335"/>
        <v>0.16841820818849196</v>
      </c>
      <c r="I1344" s="82">
        <f t="shared" si="335"/>
        <v>0.17010239027037688</v>
      </c>
      <c r="J1344" s="82">
        <f t="shared" si="335"/>
        <v>0.17180341417308065</v>
      </c>
      <c r="K1344" s="82">
        <f t="shared" si="335"/>
        <v>0.17352144831481145</v>
      </c>
      <c r="L1344" s="82">
        <f t="shared" si="335"/>
        <v>0.17525666279795957</v>
      </c>
      <c r="M1344" s="82">
        <f t="shared" si="335"/>
        <v>0.17700922942593916</v>
      </c>
      <c r="N1344" s="82">
        <f t="shared" si="335"/>
        <v>0.17877932172019856</v>
      </c>
      <c r="O1344" s="82">
        <f t="shared" si="335"/>
        <v>0.17967321832879954</v>
      </c>
      <c r="P1344" s="82">
        <f t="shared" si="335"/>
        <v>0.18057158442044352</v>
      </c>
      <c r="Q1344" s="82">
        <f t="shared" si="335"/>
        <v>0.18147444234254573</v>
      </c>
      <c r="R1344" s="82">
        <f t="shared" si="335"/>
        <v>0.18238181455425845</v>
      </c>
      <c r="S1344" s="82">
        <f t="shared" si="335"/>
        <v>0.18329372362702973</v>
      </c>
      <c r="T1344" s="82">
        <f t="shared" si="335"/>
        <v>0.18421019224516486</v>
      </c>
      <c r="U1344" s="82">
        <f t="shared" si="335"/>
        <v>0.18513124320639066</v>
      </c>
      <c r="V1344" s="82">
        <f t="shared" si="335"/>
        <v>0.18605689942242259</v>
      </c>
      <c r="W1344" s="82">
        <f t="shared" si="335"/>
        <v>0.1869871839195347</v>
      </c>
      <c r="X1344" s="82">
        <f t="shared" si="335"/>
        <v>0.18792211983913235</v>
      </c>
      <c r="Y1344" s="82">
        <f t="shared" si="335"/>
        <v>0.18980134103752366</v>
      </c>
      <c r="Z1344" s="82">
        <f t="shared" si="335"/>
        <v>0.1916993544478989</v>
      </c>
      <c r="AA1344" s="82">
        <f t="shared" si="335"/>
        <v>0.1936163479923779</v>
      </c>
      <c r="AB1344" s="82">
        <f t="shared" si="335"/>
        <v>0.19555251147230168</v>
      </c>
      <c r="AC1344" s="82">
        <f t="shared" si="335"/>
        <v>0.1975080365870247</v>
      </c>
      <c r="AD1344" s="82">
        <f t="shared" si="335"/>
        <v>0.19948311695289495</v>
      </c>
      <c r="AE1344" s="82">
        <f t="shared" si="335"/>
        <v>0.20147794812242389</v>
      </c>
      <c r="AF1344" s="82">
        <f t="shared" si="335"/>
        <v>0.20349272760364814</v>
      </c>
      <c r="AG1344" s="82">
        <f t="shared" si="335"/>
        <v>0.20552765487968463</v>
      </c>
      <c r="AH1344" s="82">
        <f t="shared" si="335"/>
        <v>0.20758293142848147</v>
      </c>
      <c r="AI1344" s="82">
        <f t="shared" si="335"/>
        <v>0.21152700712562261</v>
      </c>
      <c r="AJ1344" s="82">
        <f t="shared" si="335"/>
        <v>0.21554602026100941</v>
      </c>
      <c r="AK1344" s="82">
        <f t="shared" si="335"/>
        <v>0.21964139464596857</v>
      </c>
      <c r="AL1344" s="82">
        <f t="shared" si="335"/>
        <v>0.22381458114424196</v>
      </c>
      <c r="AM1344" s="82">
        <f t="shared" si="335"/>
        <v>0.22806705818598255</v>
      </c>
      <c r="AN1344" s="82">
        <f t="shared" si="335"/>
        <v>0.23240033229151619</v>
      </c>
      <c r="AO1344" s="82">
        <f t="shared" si="335"/>
        <v>0.23681593860505498</v>
      </c>
      <c r="AP1344" s="82">
        <f t="shared" si="335"/>
        <v>0.24131544143855099</v>
      </c>
      <c r="AQ1344" s="82">
        <f t="shared" si="335"/>
        <v>0.24590043482588345</v>
      </c>
      <c r="AR1344" s="82">
        <f t="shared" si="335"/>
        <v>0.25057254308757521</v>
      </c>
      <c r="AS1344" s="82">
        <f t="shared" si="335"/>
        <v>0.25107368817375036</v>
      </c>
      <c r="AT1344" s="82">
        <f t="shared" si="335"/>
        <v>0.25157583555009788</v>
      </c>
      <c r="AU1344" s="82">
        <f t="shared" si="335"/>
        <v>0.25207898722119809</v>
      </c>
      <c r="AV1344" s="82">
        <f t="shared" si="335"/>
        <v>0.25258314519564051</v>
      </c>
      <c r="AW1344" s="82">
        <f t="shared" si="335"/>
        <v>0.25308831148603178</v>
      </c>
      <c r="AX1344" s="82">
        <f t="shared" si="335"/>
        <v>0.25359448810900387</v>
      </c>
      <c r="AY1344" s="82">
        <f t="shared" si="335"/>
        <v>0.25410167708522186</v>
      </c>
      <c r="AZ1344" s="82">
        <v>0.1591543927540218</v>
      </c>
    </row>
    <row r="1345" spans="1:52" s="8" customFormat="1" ht="12" customHeight="1" x14ac:dyDescent="0.25">
      <c r="A1345" s="8" t="s">
        <v>117</v>
      </c>
      <c r="B1345" s="8" t="str">
        <f t="shared" si="317"/>
        <v>BRZ</v>
      </c>
      <c r="C1345" s="8" t="str">
        <f t="shared" si="318"/>
        <v>NB</v>
      </c>
      <c r="D1345" s="85">
        <f t="shared" si="319"/>
        <v>0.14218522073729623</v>
      </c>
      <c r="E1345" s="86">
        <f t="shared" si="320"/>
        <v>0.14362143508817801</v>
      </c>
      <c r="F1345" s="82">
        <f t="shared" ref="F1345:AY1345" si="336">E1345*(1-INDEX($B$1267:$G$1267,,MATCH(F$1274,$B$1268:$G$1268,0)))</f>
        <v>0.1450576494390598</v>
      </c>
      <c r="G1345" s="82">
        <f t="shared" si="336"/>
        <v>0.14650822593345039</v>
      </c>
      <c r="H1345" s="82">
        <f t="shared" si="336"/>
        <v>0.1479733081927849</v>
      </c>
      <c r="I1345" s="82">
        <f t="shared" si="336"/>
        <v>0.14945304127471273</v>
      </c>
      <c r="J1345" s="82">
        <f t="shared" si="336"/>
        <v>0.15094757168745987</v>
      </c>
      <c r="K1345" s="82">
        <f t="shared" si="336"/>
        <v>0.15245704740433447</v>
      </c>
      <c r="L1345" s="82">
        <f t="shared" si="336"/>
        <v>0.1539816178783778</v>
      </c>
      <c r="M1345" s="82">
        <f t="shared" si="336"/>
        <v>0.15552143405716159</v>
      </c>
      <c r="N1345" s="82">
        <f t="shared" si="336"/>
        <v>0.15707664839773322</v>
      </c>
      <c r="O1345" s="82">
        <f t="shared" si="336"/>
        <v>0.15786203163972187</v>
      </c>
      <c r="P1345" s="82">
        <f t="shared" si="336"/>
        <v>0.15865134179792045</v>
      </c>
      <c r="Q1345" s="82">
        <f t="shared" si="336"/>
        <v>0.15944459850691003</v>
      </c>
      <c r="R1345" s="82">
        <f t="shared" si="336"/>
        <v>0.16024182149944458</v>
      </c>
      <c r="S1345" s="82">
        <f t="shared" si="336"/>
        <v>0.16104303060694178</v>
      </c>
      <c r="T1345" s="82">
        <f t="shared" si="336"/>
        <v>0.16184824575997647</v>
      </c>
      <c r="U1345" s="82">
        <f t="shared" si="336"/>
        <v>0.16265748698877633</v>
      </c>
      <c r="V1345" s="82">
        <f t="shared" si="336"/>
        <v>0.16347077442372018</v>
      </c>
      <c r="W1345" s="82">
        <f t="shared" si="336"/>
        <v>0.16428812829583878</v>
      </c>
      <c r="X1345" s="82">
        <f t="shared" si="336"/>
        <v>0.16510956893731796</v>
      </c>
      <c r="Y1345" s="82">
        <f t="shared" si="336"/>
        <v>0.16676066462669115</v>
      </c>
      <c r="Z1345" s="82">
        <f t="shared" si="336"/>
        <v>0.16842827127295806</v>
      </c>
      <c r="AA1345" s="82">
        <f t="shared" si="336"/>
        <v>0.17011255398568764</v>
      </c>
      <c r="AB1345" s="82">
        <f t="shared" si="336"/>
        <v>0.17181367952554452</v>
      </c>
      <c r="AC1345" s="82">
        <f t="shared" si="336"/>
        <v>0.17353181632079998</v>
      </c>
      <c r="AD1345" s="82">
        <f t="shared" si="336"/>
        <v>0.17526713448400796</v>
      </c>
      <c r="AE1345" s="82">
        <f t="shared" si="336"/>
        <v>0.17701980582884805</v>
      </c>
      <c r="AF1345" s="82">
        <f t="shared" si="336"/>
        <v>0.17879000388713653</v>
      </c>
      <c r="AG1345" s="82">
        <f t="shared" si="336"/>
        <v>0.18057790392600789</v>
      </c>
      <c r="AH1345" s="82">
        <f t="shared" si="336"/>
        <v>0.18238368296526797</v>
      </c>
      <c r="AI1345" s="82">
        <f t="shared" si="336"/>
        <v>0.18584897294160804</v>
      </c>
      <c r="AJ1345" s="82">
        <f t="shared" si="336"/>
        <v>0.18938010342749859</v>
      </c>
      <c r="AK1345" s="82">
        <f t="shared" si="336"/>
        <v>0.19297832539262105</v>
      </c>
      <c r="AL1345" s="82">
        <f t="shared" si="336"/>
        <v>0.19664491357508085</v>
      </c>
      <c r="AM1345" s="82">
        <f t="shared" si="336"/>
        <v>0.20038116693300737</v>
      </c>
      <c r="AN1345" s="82">
        <f t="shared" si="336"/>
        <v>0.20418840910473449</v>
      </c>
      <c r="AO1345" s="82">
        <f t="shared" si="336"/>
        <v>0.20806798887772443</v>
      </c>
      <c r="AP1345" s="82">
        <f t="shared" si="336"/>
        <v>0.21202128066640116</v>
      </c>
      <c r="AQ1345" s="82">
        <f t="shared" si="336"/>
        <v>0.21604968499906277</v>
      </c>
      <c r="AR1345" s="82">
        <f t="shared" si="336"/>
        <v>0.22015462901404495</v>
      </c>
      <c r="AS1345" s="82">
        <f t="shared" si="336"/>
        <v>0.22059493827207305</v>
      </c>
      <c r="AT1345" s="82">
        <f t="shared" si="336"/>
        <v>0.2210361281486172</v>
      </c>
      <c r="AU1345" s="82">
        <f t="shared" si="336"/>
        <v>0.22147820040491442</v>
      </c>
      <c r="AV1345" s="82">
        <f t="shared" si="336"/>
        <v>0.22192115680572425</v>
      </c>
      <c r="AW1345" s="82">
        <f t="shared" si="336"/>
        <v>0.22236499911933569</v>
      </c>
      <c r="AX1345" s="82">
        <f t="shared" si="336"/>
        <v>0.22280972911757435</v>
      </c>
      <c r="AY1345" s="82">
        <f t="shared" si="336"/>
        <v>0.2232553485758095</v>
      </c>
      <c r="AZ1345" s="82">
        <f t="shared" ref="AZ1345:AZ1356" si="337">((1+$C$1267)*(1/AY1345))^-1</f>
        <v>0.22370275408397747</v>
      </c>
    </row>
    <row r="1346" spans="1:52" s="8" customFormat="1" ht="12" customHeight="1" x14ac:dyDescent="0.25">
      <c r="A1346" s="8" t="s">
        <v>118</v>
      </c>
      <c r="B1346" s="8" t="str">
        <f t="shared" si="317"/>
        <v>CSA</v>
      </c>
      <c r="C1346" s="8" t="str">
        <f t="shared" si="318"/>
        <v>NB</v>
      </c>
      <c r="D1346" s="85">
        <f t="shared" si="319"/>
        <v>0.1218943532000904</v>
      </c>
      <c r="E1346" s="86">
        <f t="shared" si="320"/>
        <v>0.1231256092930206</v>
      </c>
      <c r="F1346" s="82">
        <f t="shared" ref="F1346:AY1346" si="338">E1346*(1-INDEX($B$1267:$G$1267,,MATCH(F$1274,$B$1268:$G$1268,0)))</f>
        <v>0.12435686538595081</v>
      </c>
      <c r="G1346" s="82">
        <f t="shared" si="338"/>
        <v>0.12560043403981033</v>
      </c>
      <c r="H1346" s="82">
        <f t="shared" si="338"/>
        <v>0.12685643838020844</v>
      </c>
      <c r="I1346" s="82">
        <f t="shared" si="338"/>
        <v>0.12812500276401051</v>
      </c>
      <c r="J1346" s="82">
        <f t="shared" si="338"/>
        <v>0.12940625279165061</v>
      </c>
      <c r="K1346" s="82">
        <f t="shared" si="338"/>
        <v>0.13070031531956711</v>
      </c>
      <c r="L1346" s="82">
        <f t="shared" si="338"/>
        <v>0.13200731847276279</v>
      </c>
      <c r="M1346" s="82">
        <f t="shared" si="338"/>
        <v>0.13332739165749041</v>
      </c>
      <c r="N1346" s="82">
        <f t="shared" si="338"/>
        <v>0.13466066557406531</v>
      </c>
      <c r="O1346" s="82">
        <f t="shared" si="338"/>
        <v>0.13533396890193561</v>
      </c>
      <c r="P1346" s="82">
        <f t="shared" si="338"/>
        <v>0.13601063874644528</v>
      </c>
      <c r="Q1346" s="82">
        <f t="shared" si="338"/>
        <v>0.13669069194017749</v>
      </c>
      <c r="R1346" s="82">
        <f t="shared" si="338"/>
        <v>0.13737414539987836</v>
      </c>
      <c r="S1346" s="82">
        <f t="shared" si="338"/>
        <v>0.13806101612687774</v>
      </c>
      <c r="T1346" s="82">
        <f t="shared" si="338"/>
        <v>0.1387513212075121</v>
      </c>
      <c r="U1346" s="82">
        <f t="shared" si="338"/>
        <v>0.13944507781354964</v>
      </c>
      <c r="V1346" s="82">
        <f t="shared" si="338"/>
        <v>0.14014230320261739</v>
      </c>
      <c r="W1346" s="82">
        <f t="shared" si="338"/>
        <v>0.14084301471863045</v>
      </c>
      <c r="X1346" s="82">
        <f t="shared" si="338"/>
        <v>0.14154722979222359</v>
      </c>
      <c r="Y1346" s="82">
        <f t="shared" si="338"/>
        <v>0.14296270209014583</v>
      </c>
      <c r="Z1346" s="82">
        <f t="shared" si="338"/>
        <v>0.1443923291110473</v>
      </c>
      <c r="AA1346" s="82">
        <f t="shared" si="338"/>
        <v>0.14583625240215778</v>
      </c>
      <c r="AB1346" s="82">
        <f t="shared" si="338"/>
        <v>0.14729461492617935</v>
      </c>
      <c r="AC1346" s="82">
        <f t="shared" si="338"/>
        <v>0.14876756107544115</v>
      </c>
      <c r="AD1346" s="82">
        <f t="shared" si="338"/>
        <v>0.15025523668619556</v>
      </c>
      <c r="AE1346" s="82">
        <f t="shared" si="338"/>
        <v>0.15175778905305751</v>
      </c>
      <c r="AF1346" s="82">
        <f t="shared" si="338"/>
        <v>0.15327536694358809</v>
      </c>
      <c r="AG1346" s="82">
        <f t="shared" si="338"/>
        <v>0.15480812061302399</v>
      </c>
      <c r="AH1346" s="82">
        <f t="shared" si="338"/>
        <v>0.15635620181915422</v>
      </c>
      <c r="AI1346" s="82">
        <f t="shared" si="338"/>
        <v>0.15932696965371812</v>
      </c>
      <c r="AJ1346" s="82">
        <f t="shared" si="338"/>
        <v>0.16235418207713875</v>
      </c>
      <c r="AK1346" s="82">
        <f t="shared" si="338"/>
        <v>0.16543891153660437</v>
      </c>
      <c r="AL1346" s="82">
        <f t="shared" si="338"/>
        <v>0.16858225085579984</v>
      </c>
      <c r="AM1346" s="82">
        <f t="shared" si="338"/>
        <v>0.17178531362206001</v>
      </c>
      <c r="AN1346" s="82">
        <f t="shared" si="338"/>
        <v>0.17504923458087912</v>
      </c>
      <c r="AO1346" s="82">
        <f t="shared" si="338"/>
        <v>0.17837517003791581</v>
      </c>
      <c r="AP1346" s="82">
        <f t="shared" si="338"/>
        <v>0.18176429826863619</v>
      </c>
      <c r="AQ1346" s="82">
        <f t="shared" si="338"/>
        <v>0.18521781993574027</v>
      </c>
      <c r="AR1346" s="82">
        <f t="shared" si="338"/>
        <v>0.18873695851451933</v>
      </c>
      <c r="AS1346" s="82">
        <f t="shared" si="338"/>
        <v>0.18911443243154835</v>
      </c>
      <c r="AT1346" s="82">
        <f t="shared" si="338"/>
        <v>0.18949266129641146</v>
      </c>
      <c r="AU1346" s="82">
        <f t="shared" si="338"/>
        <v>0.18987164661900427</v>
      </c>
      <c r="AV1346" s="82">
        <f t="shared" si="338"/>
        <v>0.19025138991224227</v>
      </c>
      <c r="AW1346" s="82">
        <f t="shared" si="338"/>
        <v>0.19063189269206676</v>
      </c>
      <c r="AX1346" s="82">
        <f t="shared" si="338"/>
        <v>0.1910131564774509</v>
      </c>
      <c r="AY1346" s="82">
        <f t="shared" si="338"/>
        <v>0.19139518279040579</v>
      </c>
      <c r="AZ1346" s="82">
        <f t="shared" si="337"/>
        <v>0.19177874027094771</v>
      </c>
    </row>
    <row r="1347" spans="1:52" s="8" customFormat="1" ht="12" customHeight="1" x14ac:dyDescent="0.25">
      <c r="A1347" s="8" t="s">
        <v>119</v>
      </c>
      <c r="B1347" s="8" t="str">
        <f t="shared" si="317"/>
        <v>USA</v>
      </c>
      <c r="C1347" s="8" t="str">
        <f t="shared" si="318"/>
        <v>WB</v>
      </c>
      <c r="D1347" s="85">
        <f t="shared" si="319"/>
        <v>0.102522634427992</v>
      </c>
      <c r="E1347" s="86">
        <f t="shared" si="320"/>
        <v>0.10355821659393132</v>
      </c>
      <c r="F1347" s="82">
        <f t="shared" ref="F1347:AY1347" si="339">E1347*(1-INDEX($B$1267:$G$1267,,MATCH(F$1274,$B$1268:$G$1268,0)))</f>
        <v>0.10459379875987063</v>
      </c>
      <c r="G1347" s="82">
        <f t="shared" si="339"/>
        <v>0.10563973674746933</v>
      </c>
      <c r="H1347" s="82">
        <f t="shared" si="339"/>
        <v>0.10669613411494402</v>
      </c>
      <c r="I1347" s="82">
        <f t="shared" si="339"/>
        <v>0.10776309545609347</v>
      </c>
      <c r="J1347" s="82">
        <f t="shared" si="339"/>
        <v>0.10884072641065441</v>
      </c>
      <c r="K1347" s="82">
        <f t="shared" si="339"/>
        <v>0.10992913367476095</v>
      </c>
      <c r="L1347" s="82">
        <f t="shared" si="339"/>
        <v>0.11102842501150856</v>
      </c>
      <c r="M1347" s="82">
        <f t="shared" si="339"/>
        <v>0.11213870926162364</v>
      </c>
      <c r="N1347" s="82">
        <f t="shared" si="339"/>
        <v>0.11326009635423988</v>
      </c>
      <c r="O1347" s="82">
        <f t="shared" si="339"/>
        <v>0.11382639683601106</v>
      </c>
      <c r="P1347" s="82">
        <f t="shared" si="339"/>
        <v>0.11439552882019111</v>
      </c>
      <c r="Q1347" s="82">
        <f t="shared" si="339"/>
        <v>0.11496750646429205</v>
      </c>
      <c r="R1347" s="82">
        <f t="shared" si="339"/>
        <v>0.11554234399661349</v>
      </c>
      <c r="S1347" s="82">
        <f t="shared" si="339"/>
        <v>0.11612005571659655</v>
      </c>
      <c r="T1347" s="82">
        <f t="shared" si="339"/>
        <v>0.11670065599517952</v>
      </c>
      <c r="U1347" s="82">
        <f t="shared" si="339"/>
        <v>0.11728415927515541</v>
      </c>
      <c r="V1347" s="82">
        <f t="shared" si="339"/>
        <v>0.11787058007153117</v>
      </c>
      <c r="W1347" s="82">
        <f t="shared" si="339"/>
        <v>0.11845993297188881</v>
      </c>
      <c r="X1347" s="82">
        <f t="shared" si="339"/>
        <v>0.11905223263674825</v>
      </c>
      <c r="Y1347" s="82">
        <f t="shared" si="339"/>
        <v>0.12024275496311573</v>
      </c>
      <c r="Z1347" s="82">
        <f t="shared" si="339"/>
        <v>0.12144518251274689</v>
      </c>
      <c r="AA1347" s="82">
        <f t="shared" si="339"/>
        <v>0.12265963433787436</v>
      </c>
      <c r="AB1347" s="82">
        <f t="shared" si="339"/>
        <v>0.1238862306812531</v>
      </c>
      <c r="AC1347" s="82">
        <f t="shared" si="339"/>
        <v>0.12512509298806562</v>
      </c>
      <c r="AD1347" s="82">
        <f t="shared" si="339"/>
        <v>0.12637634391794628</v>
      </c>
      <c r="AE1347" s="82">
        <f t="shared" si="339"/>
        <v>0.12764010735712575</v>
      </c>
      <c r="AF1347" s="82">
        <f t="shared" si="339"/>
        <v>0.12891650843069702</v>
      </c>
      <c r="AG1347" s="82">
        <f t="shared" si="339"/>
        <v>0.13020567351500398</v>
      </c>
      <c r="AH1347" s="82">
        <f t="shared" si="339"/>
        <v>0.13150773025015403</v>
      </c>
      <c r="AI1347" s="82">
        <f t="shared" si="339"/>
        <v>0.13400637712490693</v>
      </c>
      <c r="AJ1347" s="82">
        <f t="shared" si="339"/>
        <v>0.13655249829028016</v>
      </c>
      <c r="AK1347" s="82">
        <f t="shared" si="339"/>
        <v>0.13914699575779546</v>
      </c>
      <c r="AL1347" s="82">
        <f t="shared" si="339"/>
        <v>0.14179078867719355</v>
      </c>
      <c r="AM1347" s="82">
        <f t="shared" si="339"/>
        <v>0.14448481366206023</v>
      </c>
      <c r="AN1347" s="82">
        <f t="shared" si="339"/>
        <v>0.14723002512163935</v>
      </c>
      <c r="AO1347" s="82">
        <f t="shared" si="339"/>
        <v>0.15002739559895048</v>
      </c>
      <c r="AP1347" s="82">
        <f t="shared" si="339"/>
        <v>0.15287791611533053</v>
      </c>
      <c r="AQ1347" s="82">
        <f t="shared" si="339"/>
        <v>0.15578259652152179</v>
      </c>
      <c r="AR1347" s="82">
        <f t="shared" si="339"/>
        <v>0.1587424658554307</v>
      </c>
      <c r="AS1347" s="82">
        <f t="shared" si="339"/>
        <v>0.15905995078714155</v>
      </c>
      <c r="AT1347" s="82">
        <f t="shared" si="339"/>
        <v>0.15937807068871584</v>
      </c>
      <c r="AU1347" s="82">
        <f t="shared" si="339"/>
        <v>0.15969682683009329</v>
      </c>
      <c r="AV1347" s="82">
        <f t="shared" si="339"/>
        <v>0.16001622048375347</v>
      </c>
      <c r="AW1347" s="82">
        <f t="shared" si="339"/>
        <v>0.16033625292472098</v>
      </c>
      <c r="AX1347" s="82">
        <f t="shared" si="339"/>
        <v>0.16065692543057042</v>
      </c>
      <c r="AY1347" s="82">
        <f t="shared" si="339"/>
        <v>0.16097823928143157</v>
      </c>
      <c r="AZ1347" s="82">
        <f t="shared" si="337"/>
        <v>0.16130084096335828</v>
      </c>
    </row>
    <row r="1348" spans="1:52" s="8" customFormat="1" ht="12" customHeight="1" x14ac:dyDescent="0.25">
      <c r="A1348" s="8" t="s">
        <v>120</v>
      </c>
      <c r="B1348" s="8" t="str">
        <f t="shared" si="317"/>
        <v>CAN</v>
      </c>
      <c r="C1348" s="8" t="str">
        <f t="shared" si="318"/>
        <v>WB</v>
      </c>
      <c r="D1348" s="85">
        <f t="shared" si="319"/>
        <v>0.11940327804387543</v>
      </c>
      <c r="E1348" s="86">
        <f t="shared" si="320"/>
        <v>0.12060937176149034</v>
      </c>
      <c r="F1348" s="82">
        <f t="shared" ref="F1348:AY1348" si="340">E1348*(1-INDEX($B$1267:$G$1267,,MATCH(F$1274,$B$1268:$G$1268,0)))</f>
        <v>0.12181546547910524</v>
      </c>
      <c r="G1348" s="82">
        <f t="shared" si="340"/>
        <v>0.12303362013389629</v>
      </c>
      <c r="H1348" s="82">
        <f t="shared" si="340"/>
        <v>0.12426395633523525</v>
      </c>
      <c r="I1348" s="82">
        <f t="shared" si="340"/>
        <v>0.12550659589858759</v>
      </c>
      <c r="J1348" s="82">
        <f t="shared" si="340"/>
        <v>0.12676166185757348</v>
      </c>
      <c r="K1348" s="82">
        <f t="shared" si="340"/>
        <v>0.12802927847614923</v>
      </c>
      <c r="L1348" s="82">
        <f t="shared" si="340"/>
        <v>0.12930957126091072</v>
      </c>
      <c r="M1348" s="82">
        <f t="shared" si="340"/>
        <v>0.13060266697351983</v>
      </c>
      <c r="N1348" s="82">
        <f t="shared" si="340"/>
        <v>0.13190869364325503</v>
      </c>
      <c r="O1348" s="82">
        <f t="shared" si="340"/>
        <v>0.13256823711147128</v>
      </c>
      <c r="P1348" s="82">
        <f t="shared" si="340"/>
        <v>0.13323107829702863</v>
      </c>
      <c r="Q1348" s="82">
        <f t="shared" si="340"/>
        <v>0.13389723368851375</v>
      </c>
      <c r="R1348" s="82">
        <f t="shared" si="340"/>
        <v>0.13456671985695631</v>
      </c>
      <c r="S1348" s="82">
        <f t="shared" si="340"/>
        <v>0.13523955345624109</v>
      </c>
      <c r="T1348" s="82">
        <f t="shared" si="340"/>
        <v>0.13591575122352229</v>
      </c>
      <c r="U1348" s="82">
        <f t="shared" si="340"/>
        <v>0.13659532997963988</v>
      </c>
      <c r="V1348" s="82">
        <f t="shared" si="340"/>
        <v>0.13727830662953808</v>
      </c>
      <c r="W1348" s="82">
        <f t="shared" si="340"/>
        <v>0.13796469816268575</v>
      </c>
      <c r="X1348" s="82">
        <f t="shared" si="340"/>
        <v>0.13865452165349917</v>
      </c>
      <c r="Y1348" s="82">
        <f t="shared" si="340"/>
        <v>0.14004106687003418</v>
      </c>
      <c r="Z1348" s="82">
        <f t="shared" si="340"/>
        <v>0.14144147753873451</v>
      </c>
      <c r="AA1348" s="82">
        <f t="shared" si="340"/>
        <v>0.14285589231412185</v>
      </c>
      <c r="AB1348" s="82">
        <f t="shared" si="340"/>
        <v>0.14428445123726308</v>
      </c>
      <c r="AC1348" s="82">
        <f t="shared" si="340"/>
        <v>0.14572729574963572</v>
      </c>
      <c r="AD1348" s="82">
        <f t="shared" si="340"/>
        <v>0.14718456870713209</v>
      </c>
      <c r="AE1348" s="82">
        <f t="shared" si="340"/>
        <v>0.14865641439420341</v>
      </c>
      <c r="AF1348" s="82">
        <f t="shared" si="340"/>
        <v>0.15014297853814546</v>
      </c>
      <c r="AG1348" s="82">
        <f t="shared" si="340"/>
        <v>0.15164440832352691</v>
      </c>
      <c r="AH1348" s="82">
        <f t="shared" si="340"/>
        <v>0.15316085240676217</v>
      </c>
      <c r="AI1348" s="82">
        <f t="shared" si="340"/>
        <v>0.15607090860249062</v>
      </c>
      <c r="AJ1348" s="82">
        <f t="shared" si="340"/>
        <v>0.15903625586593792</v>
      </c>
      <c r="AK1348" s="82">
        <f t="shared" si="340"/>
        <v>0.16205794472739071</v>
      </c>
      <c r="AL1348" s="82">
        <f t="shared" si="340"/>
        <v>0.16513704567721113</v>
      </c>
      <c r="AM1348" s="82">
        <f t="shared" si="340"/>
        <v>0.16827464954507812</v>
      </c>
      <c r="AN1348" s="82">
        <f t="shared" si="340"/>
        <v>0.17147186788643459</v>
      </c>
      <c r="AO1348" s="82">
        <f t="shared" si="340"/>
        <v>0.17472983337627684</v>
      </c>
      <c r="AP1348" s="82">
        <f t="shared" si="340"/>
        <v>0.1780497002104261</v>
      </c>
      <c r="AQ1348" s="82">
        <f t="shared" si="340"/>
        <v>0.18143264451442417</v>
      </c>
      <c r="AR1348" s="82">
        <f t="shared" si="340"/>
        <v>0.18487986476019821</v>
      </c>
      <c r="AS1348" s="82">
        <f t="shared" si="340"/>
        <v>0.1852496244897186</v>
      </c>
      <c r="AT1348" s="82">
        <f t="shared" si="340"/>
        <v>0.18562012373869805</v>
      </c>
      <c r="AU1348" s="82">
        <f t="shared" si="340"/>
        <v>0.18599136398617544</v>
      </c>
      <c r="AV1348" s="82">
        <f t="shared" si="340"/>
        <v>0.18636334671414778</v>
      </c>
      <c r="AW1348" s="82">
        <f t="shared" si="340"/>
        <v>0.18673607340757609</v>
      </c>
      <c r="AX1348" s="82">
        <f t="shared" si="340"/>
        <v>0.18710954555439124</v>
      </c>
      <c r="AY1348" s="82">
        <f t="shared" si="340"/>
        <v>0.18748376464550004</v>
      </c>
      <c r="AZ1348" s="82">
        <f t="shared" si="337"/>
        <v>0.18785948361272548</v>
      </c>
    </row>
    <row r="1349" spans="1:52" s="8" customFormat="1" ht="12" customHeight="1" x14ac:dyDescent="0.25">
      <c r="A1349" s="8" t="s">
        <v>121</v>
      </c>
      <c r="B1349" s="8" t="str">
        <f t="shared" si="317"/>
        <v>MXC</v>
      </c>
      <c r="C1349" s="8" t="str">
        <f t="shared" si="318"/>
        <v>WB</v>
      </c>
      <c r="D1349" s="85">
        <f t="shared" si="319"/>
        <v>9.5169809898079105E-2</v>
      </c>
      <c r="E1349" s="86">
        <f t="shared" si="320"/>
        <v>9.6131121109170811E-2</v>
      </c>
      <c r="F1349" s="82">
        <f t="shared" ref="F1349:AY1349" si="341">E1349*(1-INDEX($B$1267:$G$1267,,MATCH(F$1274,$B$1268:$G$1268,0)))</f>
        <v>9.7092432320262517E-2</v>
      </c>
      <c r="G1349" s="82">
        <f t="shared" si="341"/>
        <v>9.8063356643465147E-2</v>
      </c>
      <c r="H1349" s="82">
        <f t="shared" si="341"/>
        <v>9.9043990209899804E-2</v>
      </c>
      <c r="I1349" s="82">
        <f t="shared" si="341"/>
        <v>0.10003443011199881</v>
      </c>
      <c r="J1349" s="82">
        <f t="shared" si="341"/>
        <v>0.1010347744131188</v>
      </c>
      <c r="K1349" s="82">
        <f t="shared" si="341"/>
        <v>0.10204512215724998</v>
      </c>
      <c r="L1349" s="82">
        <f t="shared" si="341"/>
        <v>0.10306557337882248</v>
      </c>
      <c r="M1349" s="82">
        <f t="shared" si="341"/>
        <v>0.10409622911261071</v>
      </c>
      <c r="N1349" s="82">
        <f t="shared" si="341"/>
        <v>0.10513719140373681</v>
      </c>
      <c r="O1349" s="82">
        <f t="shared" si="341"/>
        <v>0.10566287736075548</v>
      </c>
      <c r="P1349" s="82">
        <f t="shared" si="341"/>
        <v>0.10619119174755925</v>
      </c>
      <c r="Q1349" s="82">
        <f t="shared" si="341"/>
        <v>0.10672214770629704</v>
      </c>
      <c r="R1349" s="82">
        <f t="shared" si="341"/>
        <v>0.10725575844482851</v>
      </c>
      <c r="S1349" s="82">
        <f t="shared" si="341"/>
        <v>0.10779203723705265</v>
      </c>
      <c r="T1349" s="82">
        <f t="shared" si="341"/>
        <v>0.1083309974232379</v>
      </c>
      <c r="U1349" s="82">
        <f t="shared" si="341"/>
        <v>0.10887265241035408</v>
      </c>
      <c r="V1349" s="82">
        <f t="shared" si="341"/>
        <v>0.10941701567240585</v>
      </c>
      <c r="W1349" s="82">
        <f t="shared" si="341"/>
        <v>0.10996410075076786</v>
      </c>
      <c r="X1349" s="82">
        <f t="shared" si="341"/>
        <v>0.11051392125452168</v>
      </c>
      <c r="Y1349" s="82">
        <f t="shared" si="341"/>
        <v>0.11161906046706691</v>
      </c>
      <c r="Z1349" s="82">
        <f t="shared" si="341"/>
        <v>0.11273525107173757</v>
      </c>
      <c r="AA1349" s="82">
        <f t="shared" si="341"/>
        <v>0.11386260358245495</v>
      </c>
      <c r="AB1349" s="82">
        <f t="shared" si="341"/>
        <v>0.11500122961827951</v>
      </c>
      <c r="AC1349" s="82">
        <f t="shared" si="341"/>
        <v>0.1161512419144623</v>
      </c>
      <c r="AD1349" s="82">
        <f t="shared" si="341"/>
        <v>0.11731275433360693</v>
      </c>
      <c r="AE1349" s="82">
        <f t="shared" si="341"/>
        <v>0.11848588187694299</v>
      </c>
      <c r="AF1349" s="82">
        <f t="shared" si="341"/>
        <v>0.11967074069571242</v>
      </c>
      <c r="AG1349" s="82">
        <f t="shared" si="341"/>
        <v>0.12086744810266954</v>
      </c>
      <c r="AH1349" s="82">
        <f t="shared" si="341"/>
        <v>0.12207612258369624</v>
      </c>
      <c r="AI1349" s="82">
        <f t="shared" si="341"/>
        <v>0.12439556891278646</v>
      </c>
      <c r="AJ1349" s="82">
        <f t="shared" si="341"/>
        <v>0.12675908472212938</v>
      </c>
      <c r="AK1349" s="82">
        <f t="shared" si="341"/>
        <v>0.12916750733184981</v>
      </c>
      <c r="AL1349" s="82">
        <f t="shared" si="341"/>
        <v>0.13162168997115495</v>
      </c>
      <c r="AM1349" s="82">
        <f t="shared" si="341"/>
        <v>0.13412250208060689</v>
      </c>
      <c r="AN1349" s="82">
        <f t="shared" si="341"/>
        <v>0.13667082962013841</v>
      </c>
      <c r="AO1349" s="82">
        <f t="shared" si="341"/>
        <v>0.13926757538292103</v>
      </c>
      <c r="AP1349" s="82">
        <f t="shared" si="341"/>
        <v>0.14191365931519653</v>
      </c>
      <c r="AQ1349" s="82">
        <f t="shared" si="341"/>
        <v>0.14461001884218525</v>
      </c>
      <c r="AR1349" s="82">
        <f t="shared" si="341"/>
        <v>0.14735760920018676</v>
      </c>
      <c r="AS1349" s="82">
        <f t="shared" si="341"/>
        <v>0.14765232441858714</v>
      </c>
      <c r="AT1349" s="82">
        <f t="shared" si="341"/>
        <v>0.14794762906742431</v>
      </c>
      <c r="AU1349" s="82">
        <f t="shared" si="341"/>
        <v>0.14824352432555915</v>
      </c>
      <c r="AV1349" s="82">
        <f t="shared" si="341"/>
        <v>0.14854001137421027</v>
      </c>
      <c r="AW1349" s="82">
        <f t="shared" si="341"/>
        <v>0.14883709139695869</v>
      </c>
      <c r="AX1349" s="82">
        <f t="shared" si="341"/>
        <v>0.14913476557975261</v>
      </c>
      <c r="AY1349" s="82">
        <f t="shared" si="341"/>
        <v>0.1494330351109121</v>
      </c>
      <c r="AZ1349" s="82">
        <f t="shared" si="337"/>
        <v>0.1497325001111344</v>
      </c>
    </row>
    <row r="1350" spans="1:52" s="8" customFormat="1" ht="12" customHeight="1" x14ac:dyDescent="0.25">
      <c r="A1350" s="8" t="s">
        <v>122</v>
      </c>
      <c r="B1350" s="8" t="str">
        <f t="shared" si="317"/>
        <v>EUR</v>
      </c>
      <c r="C1350" s="8" t="str">
        <f t="shared" si="318"/>
        <v>WB</v>
      </c>
      <c r="D1350" s="85">
        <f t="shared" si="319"/>
        <v>0.10299690269911628</v>
      </c>
      <c r="E1350" s="86">
        <f t="shared" si="320"/>
        <v>0.10403727545365281</v>
      </c>
      <c r="F1350" s="82">
        <f t="shared" ref="F1350:AY1350" si="342">E1350*(1-INDEX($B$1267:$G$1267,,MATCH(F$1274,$B$1268:$G$1268,0)))</f>
        <v>0.10507764820818934</v>
      </c>
      <c r="G1350" s="82">
        <f t="shared" si="342"/>
        <v>0.10612842469027123</v>
      </c>
      <c r="H1350" s="82">
        <f t="shared" si="342"/>
        <v>0.10718970893717394</v>
      </c>
      <c r="I1350" s="82">
        <f t="shared" si="342"/>
        <v>0.10826160602654568</v>
      </c>
      <c r="J1350" s="82">
        <f t="shared" si="342"/>
        <v>0.10934422208681113</v>
      </c>
      <c r="K1350" s="82">
        <f t="shared" si="342"/>
        <v>0.11043766430767925</v>
      </c>
      <c r="L1350" s="82">
        <f t="shared" si="342"/>
        <v>0.11154204095075604</v>
      </c>
      <c r="M1350" s="82">
        <f t="shared" si="342"/>
        <v>0.1126574613602636</v>
      </c>
      <c r="N1350" s="82">
        <f t="shared" si="342"/>
        <v>0.11378403597386623</v>
      </c>
      <c r="O1350" s="82">
        <f t="shared" si="342"/>
        <v>0.11435295615373554</v>
      </c>
      <c r="P1350" s="82">
        <f t="shared" si="342"/>
        <v>0.1149247209345042</v>
      </c>
      <c r="Q1350" s="82">
        <f t="shared" si="342"/>
        <v>0.11549934453917671</v>
      </c>
      <c r="R1350" s="82">
        <f t="shared" si="342"/>
        <v>0.11607684126187258</v>
      </c>
      <c r="S1350" s="82">
        <f t="shared" si="342"/>
        <v>0.11665722546818193</v>
      </c>
      <c r="T1350" s="82">
        <f t="shared" si="342"/>
        <v>0.11724051159552283</v>
      </c>
      <c r="U1350" s="82">
        <f t="shared" si="342"/>
        <v>0.11782671415350043</v>
      </c>
      <c r="V1350" s="82">
        <f t="shared" si="342"/>
        <v>0.11841584772426793</v>
      </c>
      <c r="W1350" s="82">
        <f t="shared" si="342"/>
        <v>0.11900792696288925</v>
      </c>
      <c r="X1350" s="82">
        <f t="shared" si="342"/>
        <v>0.11960296659770368</v>
      </c>
      <c r="Y1350" s="82">
        <f t="shared" si="342"/>
        <v>0.12079899626368072</v>
      </c>
      <c r="Z1350" s="82">
        <f t="shared" si="342"/>
        <v>0.12200698622631753</v>
      </c>
      <c r="AA1350" s="82">
        <f t="shared" si="342"/>
        <v>0.12322705608858071</v>
      </c>
      <c r="AB1350" s="82">
        <f t="shared" si="342"/>
        <v>0.12445932664946652</v>
      </c>
      <c r="AC1350" s="82">
        <f t="shared" si="342"/>
        <v>0.12570391991596119</v>
      </c>
      <c r="AD1350" s="82">
        <f t="shared" si="342"/>
        <v>0.12696095911512081</v>
      </c>
      <c r="AE1350" s="82">
        <f t="shared" si="342"/>
        <v>0.12823056870627203</v>
      </c>
      <c r="AF1350" s="82">
        <f t="shared" si="342"/>
        <v>0.12951287439333475</v>
      </c>
      <c r="AG1350" s="82">
        <f t="shared" si="342"/>
        <v>0.13080800313726809</v>
      </c>
      <c r="AH1350" s="82">
        <f t="shared" si="342"/>
        <v>0.13211608316864076</v>
      </c>
      <c r="AI1350" s="82">
        <f t="shared" si="342"/>
        <v>0.13462628874884491</v>
      </c>
      <c r="AJ1350" s="82">
        <f t="shared" si="342"/>
        <v>0.13718418823507295</v>
      </c>
      <c r="AK1350" s="82">
        <f t="shared" si="342"/>
        <v>0.13979068781153933</v>
      </c>
      <c r="AL1350" s="82">
        <f t="shared" si="342"/>
        <v>0.14244671087995855</v>
      </c>
      <c r="AM1350" s="82">
        <f t="shared" si="342"/>
        <v>0.14515319838667776</v>
      </c>
      <c r="AN1350" s="82">
        <f t="shared" si="342"/>
        <v>0.14791110915602462</v>
      </c>
      <c r="AO1350" s="82">
        <f t="shared" si="342"/>
        <v>0.15072142022998908</v>
      </c>
      <c r="AP1350" s="82">
        <f t="shared" si="342"/>
        <v>0.15358512721435885</v>
      </c>
      <c r="AQ1350" s="82">
        <f t="shared" si="342"/>
        <v>0.15650324463143164</v>
      </c>
      <c r="AR1350" s="82">
        <f t="shared" si="342"/>
        <v>0.15947680627942884</v>
      </c>
      <c r="AS1350" s="82">
        <f t="shared" si="342"/>
        <v>0.15979575989198769</v>
      </c>
      <c r="AT1350" s="82">
        <f t="shared" si="342"/>
        <v>0.16011535141177166</v>
      </c>
      <c r="AU1350" s="82">
        <f t="shared" si="342"/>
        <v>0.16043558211459522</v>
      </c>
      <c r="AV1350" s="82">
        <f t="shared" si="342"/>
        <v>0.1607564532788244</v>
      </c>
      <c r="AW1350" s="82">
        <f t="shared" si="342"/>
        <v>0.16107796618538206</v>
      </c>
      <c r="AX1350" s="82">
        <f t="shared" si="342"/>
        <v>0.16140012211775281</v>
      </c>
      <c r="AY1350" s="82">
        <f t="shared" si="342"/>
        <v>0.16172292236198832</v>
      </c>
      <c r="AZ1350" s="82">
        <f t="shared" si="337"/>
        <v>0.16204701639477787</v>
      </c>
    </row>
    <row r="1351" spans="1:52" s="8" customFormat="1" ht="12" customHeight="1" x14ac:dyDescent="0.25">
      <c r="A1351" s="8" t="s">
        <v>123</v>
      </c>
      <c r="B1351" s="8" t="str">
        <f t="shared" si="317"/>
        <v>JPN</v>
      </c>
      <c r="C1351" s="8" t="str">
        <f t="shared" si="318"/>
        <v>WB</v>
      </c>
      <c r="D1351" s="85">
        <f t="shared" si="319"/>
        <v>0.10925313120995296</v>
      </c>
      <c r="E1351" s="86">
        <f t="shared" si="320"/>
        <v>0.11035669819187167</v>
      </c>
      <c r="F1351" s="82">
        <f t="shared" ref="F1351:AY1351" si="343">E1351*(1-INDEX($B$1267:$G$1267,,MATCH(F$1274,$B$1268:$G$1268,0)))</f>
        <v>0.11146026517379039</v>
      </c>
      <c r="G1351" s="82">
        <f t="shared" si="343"/>
        <v>0.11257486782552829</v>
      </c>
      <c r="H1351" s="82">
        <f t="shared" si="343"/>
        <v>0.11370061650378357</v>
      </c>
      <c r="I1351" s="82">
        <f t="shared" si="343"/>
        <v>0.11483762266882142</v>
      </c>
      <c r="J1351" s="82">
        <f t="shared" si="343"/>
        <v>0.11598599889550963</v>
      </c>
      <c r="K1351" s="82">
        <f t="shared" si="343"/>
        <v>0.11714585888446473</v>
      </c>
      <c r="L1351" s="82">
        <f t="shared" si="343"/>
        <v>0.11831731747330938</v>
      </c>
      <c r="M1351" s="82">
        <f t="shared" si="343"/>
        <v>0.11950049064804248</v>
      </c>
      <c r="N1351" s="82">
        <f t="shared" si="343"/>
        <v>0.12069549555452291</v>
      </c>
      <c r="O1351" s="82">
        <f t="shared" si="343"/>
        <v>0.12129897303229552</v>
      </c>
      <c r="P1351" s="82">
        <f t="shared" si="343"/>
        <v>0.12190546789745699</v>
      </c>
      <c r="Q1351" s="82">
        <f t="shared" si="343"/>
        <v>0.12251499523694426</v>
      </c>
      <c r="R1351" s="82">
        <f t="shared" si="343"/>
        <v>0.12312757021312896</v>
      </c>
      <c r="S1351" s="82">
        <f t="shared" si="343"/>
        <v>0.1237432080641946</v>
      </c>
      <c r="T1351" s="82">
        <f t="shared" si="343"/>
        <v>0.12436192410451556</v>
      </c>
      <c r="U1351" s="82">
        <f t="shared" si="343"/>
        <v>0.12498373372503813</v>
      </c>
      <c r="V1351" s="82">
        <f t="shared" si="343"/>
        <v>0.12560865239366331</v>
      </c>
      <c r="W1351" s="82">
        <f t="shared" si="343"/>
        <v>0.12623669565563161</v>
      </c>
      <c r="X1351" s="82">
        <f t="shared" si="343"/>
        <v>0.12686787913390976</v>
      </c>
      <c r="Y1351" s="82">
        <f t="shared" si="343"/>
        <v>0.12813655792524886</v>
      </c>
      <c r="Z1351" s="82">
        <f t="shared" si="343"/>
        <v>0.12941792350450135</v>
      </c>
      <c r="AA1351" s="82">
        <f t="shared" si="343"/>
        <v>0.13071210273954637</v>
      </c>
      <c r="AB1351" s="82">
        <f t="shared" si="343"/>
        <v>0.13201922376694183</v>
      </c>
      <c r="AC1351" s="82">
        <f t="shared" si="343"/>
        <v>0.13333941600461124</v>
      </c>
      <c r="AD1351" s="82">
        <f t="shared" si="343"/>
        <v>0.13467281016465735</v>
      </c>
      <c r="AE1351" s="82">
        <f t="shared" si="343"/>
        <v>0.13601953826630392</v>
      </c>
      <c r="AF1351" s="82">
        <f t="shared" si="343"/>
        <v>0.13737973364896697</v>
      </c>
      <c r="AG1351" s="82">
        <f t="shared" si="343"/>
        <v>0.13875353098545665</v>
      </c>
      <c r="AH1351" s="82">
        <f t="shared" si="343"/>
        <v>0.1401410662953112</v>
      </c>
      <c r="AI1351" s="82">
        <f t="shared" si="343"/>
        <v>0.14280374655492209</v>
      </c>
      <c r="AJ1351" s="82">
        <f t="shared" si="343"/>
        <v>0.1455170177394656</v>
      </c>
      <c r="AK1351" s="82">
        <f t="shared" si="343"/>
        <v>0.14828184107651543</v>
      </c>
      <c r="AL1351" s="82">
        <f t="shared" si="343"/>
        <v>0.1510991960569692</v>
      </c>
      <c r="AM1351" s="82">
        <f t="shared" si="343"/>
        <v>0.1539700807820516</v>
      </c>
      <c r="AN1351" s="82">
        <f t="shared" si="343"/>
        <v>0.15689551231691057</v>
      </c>
      <c r="AO1351" s="82">
        <f t="shared" si="343"/>
        <v>0.15987652705093186</v>
      </c>
      <c r="AP1351" s="82">
        <f t="shared" si="343"/>
        <v>0.16291418106489955</v>
      </c>
      <c r="AQ1351" s="82">
        <f t="shared" si="343"/>
        <v>0.16600955050513264</v>
      </c>
      <c r="AR1351" s="82">
        <f t="shared" si="343"/>
        <v>0.16916373196473014</v>
      </c>
      <c r="AS1351" s="82">
        <f t="shared" si="343"/>
        <v>0.16950205942865959</v>
      </c>
      <c r="AT1351" s="82">
        <f t="shared" si="343"/>
        <v>0.16984106354751691</v>
      </c>
      <c r="AU1351" s="82">
        <f t="shared" si="343"/>
        <v>0.17018074567461194</v>
      </c>
      <c r="AV1351" s="82">
        <f t="shared" si="343"/>
        <v>0.17052110716596117</v>
      </c>
      <c r="AW1351" s="82">
        <f t="shared" si="343"/>
        <v>0.17086214938029309</v>
      </c>
      <c r="AX1351" s="82">
        <f t="shared" si="343"/>
        <v>0.17120387367905368</v>
      </c>
      <c r="AY1351" s="82">
        <f t="shared" si="343"/>
        <v>0.17154628142641179</v>
      </c>
      <c r="AZ1351" s="82">
        <f t="shared" si="337"/>
        <v>0.17189006154951081</v>
      </c>
    </row>
    <row r="1352" spans="1:52" s="8" customFormat="1" ht="12" customHeight="1" x14ac:dyDescent="0.25">
      <c r="A1352" s="8" t="s">
        <v>124</v>
      </c>
      <c r="B1352" s="8" t="str">
        <f t="shared" si="317"/>
        <v>ANZ</v>
      </c>
      <c r="C1352" s="8" t="str">
        <f t="shared" si="318"/>
        <v>WB</v>
      </c>
      <c r="D1352" s="85">
        <f t="shared" si="319"/>
        <v>0.11550312598040682</v>
      </c>
      <c r="E1352" s="86">
        <f t="shared" si="320"/>
        <v>0.11666982422263315</v>
      </c>
      <c r="F1352" s="82">
        <f t="shared" ref="F1352:AY1352" si="344">E1352*(1-INDEX($B$1267:$G$1267,,MATCH(F$1274,$B$1268:$G$1268,0)))</f>
        <v>0.11783652246485948</v>
      </c>
      <c r="G1352" s="82">
        <f t="shared" si="344"/>
        <v>0.11901488768950808</v>
      </c>
      <c r="H1352" s="82">
        <f t="shared" si="344"/>
        <v>0.12020503656640316</v>
      </c>
      <c r="I1352" s="82">
        <f t="shared" si="344"/>
        <v>0.1214070869320672</v>
      </c>
      <c r="J1352" s="82">
        <f t="shared" si="344"/>
        <v>0.12262115780138787</v>
      </c>
      <c r="K1352" s="82">
        <f t="shared" si="344"/>
        <v>0.12384736937940174</v>
      </c>
      <c r="L1352" s="82">
        <f t="shared" si="344"/>
        <v>0.12508584307319576</v>
      </c>
      <c r="M1352" s="82">
        <f t="shared" si="344"/>
        <v>0.12633670150392773</v>
      </c>
      <c r="N1352" s="82">
        <f t="shared" si="344"/>
        <v>0.12760006851896702</v>
      </c>
      <c r="O1352" s="82">
        <f t="shared" si="344"/>
        <v>0.12823806886156183</v>
      </c>
      <c r="P1352" s="82">
        <f t="shared" si="344"/>
        <v>0.12887925920586962</v>
      </c>
      <c r="Q1352" s="82">
        <f t="shared" si="344"/>
        <v>0.12952365550189895</v>
      </c>
      <c r="R1352" s="82">
        <f t="shared" si="344"/>
        <v>0.13017127377940843</v>
      </c>
      <c r="S1352" s="82">
        <f t="shared" si="344"/>
        <v>0.13082213014830546</v>
      </c>
      <c r="T1352" s="82">
        <f t="shared" si="344"/>
        <v>0.13147624079904696</v>
      </c>
      <c r="U1352" s="82">
        <f t="shared" si="344"/>
        <v>0.13213362200304218</v>
      </c>
      <c r="V1352" s="82">
        <f t="shared" si="344"/>
        <v>0.13279429011305738</v>
      </c>
      <c r="W1352" s="82">
        <f t="shared" si="344"/>
        <v>0.13345826156362264</v>
      </c>
      <c r="X1352" s="82">
        <f t="shared" si="344"/>
        <v>0.13412555287144073</v>
      </c>
      <c r="Y1352" s="82">
        <f t="shared" si="344"/>
        <v>0.13546680840015515</v>
      </c>
      <c r="Z1352" s="82">
        <f t="shared" si="344"/>
        <v>0.13682147648415671</v>
      </c>
      <c r="AA1352" s="82">
        <f t="shared" si="344"/>
        <v>0.13818969124899827</v>
      </c>
      <c r="AB1352" s="82">
        <f t="shared" si="344"/>
        <v>0.13957158816148826</v>
      </c>
      <c r="AC1352" s="82">
        <f t="shared" si="344"/>
        <v>0.14096730404310315</v>
      </c>
      <c r="AD1352" s="82">
        <f t="shared" si="344"/>
        <v>0.14237697708353417</v>
      </c>
      <c r="AE1352" s="82">
        <f t="shared" si="344"/>
        <v>0.1438007468543695</v>
      </c>
      <c r="AF1352" s="82">
        <f t="shared" si="344"/>
        <v>0.14523875432291319</v>
      </c>
      <c r="AG1352" s="82">
        <f t="shared" si="344"/>
        <v>0.14669114186614232</v>
      </c>
      <c r="AH1352" s="82">
        <f t="shared" si="344"/>
        <v>0.14815805328480375</v>
      </c>
      <c r="AI1352" s="82">
        <f t="shared" si="344"/>
        <v>0.150973056297215</v>
      </c>
      <c r="AJ1352" s="82">
        <f t="shared" si="344"/>
        <v>0.15384154436686207</v>
      </c>
      <c r="AK1352" s="82">
        <f t="shared" si="344"/>
        <v>0.15676453370983243</v>
      </c>
      <c r="AL1352" s="82">
        <f t="shared" si="344"/>
        <v>0.15974305985031922</v>
      </c>
      <c r="AM1352" s="82">
        <f t="shared" si="344"/>
        <v>0.16277817798747526</v>
      </c>
      <c r="AN1352" s="82">
        <f t="shared" si="344"/>
        <v>0.16587096336923729</v>
      </c>
      <c r="AO1352" s="82">
        <f t="shared" si="344"/>
        <v>0.16902251167325277</v>
      </c>
      <c r="AP1352" s="82">
        <f t="shared" si="344"/>
        <v>0.17223393939504456</v>
      </c>
      <c r="AQ1352" s="82">
        <f t="shared" si="344"/>
        <v>0.17550638424355039</v>
      </c>
      <c r="AR1352" s="82">
        <f t="shared" si="344"/>
        <v>0.17884100554417784</v>
      </c>
      <c r="AS1352" s="82">
        <f t="shared" si="344"/>
        <v>0.17919868755526619</v>
      </c>
      <c r="AT1352" s="82">
        <f t="shared" si="344"/>
        <v>0.17955708493037673</v>
      </c>
      <c r="AU1352" s="82">
        <f t="shared" si="344"/>
        <v>0.17991619910023748</v>
      </c>
      <c r="AV1352" s="82">
        <f t="shared" si="344"/>
        <v>0.18027603149843796</v>
      </c>
      <c r="AW1352" s="82">
        <f t="shared" si="344"/>
        <v>0.18063658356143483</v>
      </c>
      <c r="AX1352" s="82">
        <f t="shared" si="344"/>
        <v>0.1809978567285577</v>
      </c>
      <c r="AY1352" s="82">
        <f t="shared" si="344"/>
        <v>0.1813598524420148</v>
      </c>
      <c r="AZ1352" s="82">
        <f t="shared" si="337"/>
        <v>0.18172329904009499</v>
      </c>
    </row>
    <row r="1353" spans="1:52" s="8" customFormat="1" ht="12" customHeight="1" x14ac:dyDescent="0.25">
      <c r="A1353" s="8" t="s">
        <v>125</v>
      </c>
      <c r="B1353" s="8" t="str">
        <f t="shared" si="317"/>
        <v>SKO</v>
      </c>
      <c r="C1353" s="8" t="str">
        <f t="shared" si="318"/>
        <v>WB</v>
      </c>
      <c r="D1353" s="85">
        <f t="shared" si="319"/>
        <v>0.11503683902900262</v>
      </c>
      <c r="E1353" s="86">
        <f t="shared" si="320"/>
        <v>0.11619882730202286</v>
      </c>
      <c r="F1353" s="82">
        <f t="shared" ref="F1353:AY1353" si="345">E1353*(1-INDEX($B$1267:$G$1267,,MATCH(F$1274,$B$1268:$G$1268,0)))</f>
        <v>0.11736081557504309</v>
      </c>
      <c r="G1353" s="82">
        <f t="shared" si="345"/>
        <v>0.11853442373079352</v>
      </c>
      <c r="H1353" s="82">
        <f t="shared" si="345"/>
        <v>0.11971976796810146</v>
      </c>
      <c r="I1353" s="82">
        <f t="shared" si="345"/>
        <v>0.12091696564778248</v>
      </c>
      <c r="J1353" s="82">
        <f t="shared" si="345"/>
        <v>0.12212613530426031</v>
      </c>
      <c r="K1353" s="82">
        <f t="shared" si="345"/>
        <v>0.12334739665730292</v>
      </c>
      <c r="L1353" s="82">
        <f t="shared" si="345"/>
        <v>0.12458087062387595</v>
      </c>
      <c r="M1353" s="82">
        <f t="shared" si="345"/>
        <v>0.12582667933011471</v>
      </c>
      <c r="N1353" s="82">
        <f t="shared" si="345"/>
        <v>0.12708494612341587</v>
      </c>
      <c r="O1353" s="82">
        <f t="shared" si="345"/>
        <v>0.12772037085403293</v>
      </c>
      <c r="P1353" s="82">
        <f t="shared" si="345"/>
        <v>0.12835897270830307</v>
      </c>
      <c r="Q1353" s="82">
        <f t="shared" si="345"/>
        <v>0.12900076757184456</v>
      </c>
      <c r="R1353" s="82">
        <f t="shared" si="345"/>
        <v>0.12964577140970376</v>
      </c>
      <c r="S1353" s="82">
        <f t="shared" si="345"/>
        <v>0.13029400026675228</v>
      </c>
      <c r="T1353" s="82">
        <f t="shared" si="345"/>
        <v>0.13094547026808603</v>
      </c>
      <c r="U1353" s="82">
        <f t="shared" si="345"/>
        <v>0.13160019761942646</v>
      </c>
      <c r="V1353" s="82">
        <f t="shared" si="345"/>
        <v>0.13225819860752358</v>
      </c>
      <c r="W1353" s="82">
        <f t="shared" si="345"/>
        <v>0.13291948960056119</v>
      </c>
      <c r="X1353" s="82">
        <f t="shared" si="345"/>
        <v>0.13358408704856398</v>
      </c>
      <c r="Y1353" s="82">
        <f t="shared" si="345"/>
        <v>0.13491992791904961</v>
      </c>
      <c r="Z1353" s="82">
        <f t="shared" si="345"/>
        <v>0.13626912719824011</v>
      </c>
      <c r="AA1353" s="82">
        <f t="shared" si="345"/>
        <v>0.13763181847022252</v>
      </c>
      <c r="AB1353" s="82">
        <f t="shared" si="345"/>
        <v>0.13900813665492473</v>
      </c>
      <c r="AC1353" s="82">
        <f t="shared" si="345"/>
        <v>0.14039821802147398</v>
      </c>
      <c r="AD1353" s="82">
        <f t="shared" si="345"/>
        <v>0.14180220020168871</v>
      </c>
      <c r="AE1353" s="82">
        <f t="shared" si="345"/>
        <v>0.14322022220370559</v>
      </c>
      <c r="AF1353" s="82">
        <f t="shared" si="345"/>
        <v>0.14465242442574264</v>
      </c>
      <c r="AG1353" s="82">
        <f t="shared" si="345"/>
        <v>0.14609894867000006</v>
      </c>
      <c r="AH1353" s="82">
        <f t="shared" si="345"/>
        <v>0.14755993815670007</v>
      </c>
      <c r="AI1353" s="82">
        <f t="shared" si="345"/>
        <v>0.15036357698167735</v>
      </c>
      <c r="AJ1353" s="82">
        <f t="shared" si="345"/>
        <v>0.15322048494432922</v>
      </c>
      <c r="AK1353" s="82">
        <f t="shared" si="345"/>
        <v>0.15613167415827145</v>
      </c>
      <c r="AL1353" s="82">
        <f t="shared" si="345"/>
        <v>0.1590981759672786</v>
      </c>
      <c r="AM1353" s="82">
        <f t="shared" si="345"/>
        <v>0.16212104131065688</v>
      </c>
      <c r="AN1353" s="82">
        <f t="shared" si="345"/>
        <v>0.16520134109555934</v>
      </c>
      <c r="AO1353" s="82">
        <f t="shared" si="345"/>
        <v>0.16834016657637496</v>
      </c>
      <c r="AP1353" s="82">
        <f t="shared" si="345"/>
        <v>0.17153862974132608</v>
      </c>
      <c r="AQ1353" s="82">
        <f t="shared" si="345"/>
        <v>0.17479786370641126</v>
      </c>
      <c r="AR1353" s="82">
        <f t="shared" si="345"/>
        <v>0.17811902311683306</v>
      </c>
      <c r="AS1353" s="82">
        <f t="shared" si="345"/>
        <v>0.17847526116306672</v>
      </c>
      <c r="AT1353" s="82">
        <f t="shared" si="345"/>
        <v>0.17883221168539284</v>
      </c>
      <c r="AU1353" s="82">
        <f t="shared" si="345"/>
        <v>0.17918987610876363</v>
      </c>
      <c r="AV1353" s="82">
        <f t="shared" si="345"/>
        <v>0.17954825586098117</v>
      </c>
      <c r="AW1353" s="82">
        <f t="shared" si="345"/>
        <v>0.17990735237270314</v>
      </c>
      <c r="AX1353" s="82">
        <f t="shared" si="345"/>
        <v>0.18026716707744855</v>
      </c>
      <c r="AY1353" s="82">
        <f t="shared" si="345"/>
        <v>0.18062770141160345</v>
      </c>
      <c r="AZ1353" s="82">
        <f t="shared" si="337"/>
        <v>0.18098968077314972</v>
      </c>
    </row>
    <row r="1354" spans="1:52" s="8" customFormat="1" ht="12" customHeight="1" x14ac:dyDescent="0.25">
      <c r="A1354" s="8" t="s">
        <v>126</v>
      </c>
      <c r="B1354" s="8" t="str">
        <f t="shared" si="317"/>
        <v>RUS</v>
      </c>
      <c r="C1354" s="8" t="str">
        <f t="shared" si="318"/>
        <v>WB</v>
      </c>
      <c r="D1354" s="85">
        <f t="shared" si="319"/>
        <v>0.14088770809983064</v>
      </c>
      <c r="E1354" s="86">
        <f t="shared" si="320"/>
        <v>0.1423108162624552</v>
      </c>
      <c r="F1354" s="82">
        <f t="shared" ref="F1354:AY1354" si="346">E1354*(1-INDEX($B$1267:$G$1267,,MATCH(F$1274,$B$1268:$G$1268,0)))</f>
        <v>0.14373392442507976</v>
      </c>
      <c r="G1354" s="82">
        <f t="shared" si="346"/>
        <v>0.14517126366933056</v>
      </c>
      <c r="H1354" s="82">
        <f t="shared" si="346"/>
        <v>0.14662297630602386</v>
      </c>
      <c r="I1354" s="82">
        <f t="shared" si="346"/>
        <v>0.1480892060690841</v>
      </c>
      <c r="J1354" s="82">
        <f t="shared" si="346"/>
        <v>0.14957009812977495</v>
      </c>
      <c r="K1354" s="82">
        <f t="shared" si="346"/>
        <v>0.15106579911107271</v>
      </c>
      <c r="L1354" s="82">
        <f t="shared" si="346"/>
        <v>0.15257645710218343</v>
      </c>
      <c r="M1354" s="82">
        <f t="shared" si="346"/>
        <v>0.15410222167320525</v>
      </c>
      <c r="N1354" s="82">
        <f t="shared" si="346"/>
        <v>0.1556432438899373</v>
      </c>
      <c r="O1354" s="82">
        <f t="shared" si="346"/>
        <v>0.15642146010938698</v>
      </c>
      <c r="P1354" s="82">
        <f t="shared" si="346"/>
        <v>0.15720356740993391</v>
      </c>
      <c r="Q1354" s="82">
        <f t="shared" si="346"/>
        <v>0.15798958524698356</v>
      </c>
      <c r="R1354" s="82">
        <f t="shared" si="346"/>
        <v>0.15877953317321847</v>
      </c>
      <c r="S1354" s="82">
        <f t="shared" si="346"/>
        <v>0.15957343083908454</v>
      </c>
      <c r="T1354" s="82">
        <f t="shared" si="346"/>
        <v>0.16037129799327995</v>
      </c>
      <c r="U1354" s="82">
        <f t="shared" si="346"/>
        <v>0.16117315448324634</v>
      </c>
      <c r="V1354" s="82">
        <f t="shared" si="346"/>
        <v>0.16197902025566255</v>
      </c>
      <c r="W1354" s="82">
        <f t="shared" si="346"/>
        <v>0.16278891535694084</v>
      </c>
      <c r="X1354" s="82">
        <f t="shared" si="346"/>
        <v>0.16360285993372553</v>
      </c>
      <c r="Y1354" s="82">
        <f t="shared" si="346"/>
        <v>0.16523888853306279</v>
      </c>
      <c r="Z1354" s="82">
        <f t="shared" si="346"/>
        <v>0.16689127741839341</v>
      </c>
      <c r="AA1354" s="82">
        <f t="shared" si="346"/>
        <v>0.16856019019257734</v>
      </c>
      <c r="AB1354" s="82">
        <f t="shared" si="346"/>
        <v>0.17024579209450311</v>
      </c>
      <c r="AC1354" s="82">
        <f t="shared" si="346"/>
        <v>0.17194825001544814</v>
      </c>
      <c r="AD1354" s="82">
        <f t="shared" si="346"/>
        <v>0.17366773251560264</v>
      </c>
      <c r="AE1354" s="82">
        <f t="shared" si="346"/>
        <v>0.17540440984075867</v>
      </c>
      <c r="AF1354" s="82">
        <f t="shared" si="346"/>
        <v>0.17715845393916627</v>
      </c>
      <c r="AG1354" s="82">
        <f t="shared" si="346"/>
        <v>0.17893003847855793</v>
      </c>
      <c r="AH1354" s="82">
        <f t="shared" si="346"/>
        <v>0.18071933886334351</v>
      </c>
      <c r="AI1354" s="82">
        <f t="shared" si="346"/>
        <v>0.18415300630174702</v>
      </c>
      <c r="AJ1354" s="82">
        <f t="shared" si="346"/>
        <v>0.18765191342148019</v>
      </c>
      <c r="AK1354" s="82">
        <f t="shared" si="346"/>
        <v>0.1912172997764883</v>
      </c>
      <c r="AL1354" s="82">
        <f t="shared" si="346"/>
        <v>0.19485042847224154</v>
      </c>
      <c r="AM1354" s="82">
        <f t="shared" si="346"/>
        <v>0.19855258661321412</v>
      </c>
      <c r="AN1354" s="82">
        <f t="shared" si="346"/>
        <v>0.20232508575886518</v>
      </c>
      <c r="AO1354" s="82">
        <f t="shared" si="346"/>
        <v>0.20616926238828359</v>
      </c>
      <c r="AP1354" s="82">
        <f t="shared" si="346"/>
        <v>0.21008647837366096</v>
      </c>
      <c r="AQ1354" s="82">
        <f t="shared" si="346"/>
        <v>0.21407812146276051</v>
      </c>
      <c r="AR1354" s="82">
        <f t="shared" si="346"/>
        <v>0.21814560577055295</v>
      </c>
      <c r="AS1354" s="82">
        <f t="shared" si="346"/>
        <v>0.21858189698209404</v>
      </c>
      <c r="AT1354" s="82">
        <f t="shared" si="346"/>
        <v>0.21901906077605823</v>
      </c>
      <c r="AU1354" s="82">
        <f t="shared" si="346"/>
        <v>0.21945709889761034</v>
      </c>
      <c r="AV1354" s="82">
        <f t="shared" si="346"/>
        <v>0.21989601309540555</v>
      </c>
      <c r="AW1354" s="82">
        <f t="shared" si="346"/>
        <v>0.22033580512159637</v>
      </c>
      <c r="AX1354" s="82">
        <f t="shared" si="346"/>
        <v>0.22077647673183956</v>
      </c>
      <c r="AY1354" s="82">
        <f t="shared" si="346"/>
        <v>0.22121802968530324</v>
      </c>
      <c r="AZ1354" s="82">
        <f t="shared" si="337"/>
        <v>0.22166135239008339</v>
      </c>
    </row>
    <row r="1355" spans="1:52" s="8" customFormat="1" ht="12" customHeight="1" x14ac:dyDescent="0.25">
      <c r="A1355" s="8" t="s">
        <v>127</v>
      </c>
      <c r="B1355" s="8" t="str">
        <f t="shared" si="317"/>
        <v>URA</v>
      </c>
      <c r="C1355" s="8" t="str">
        <f t="shared" si="318"/>
        <v>WB</v>
      </c>
      <c r="D1355" s="85">
        <f t="shared" si="319"/>
        <v>8.0640638559204572E-2</v>
      </c>
      <c r="E1355" s="86">
        <f t="shared" si="320"/>
        <v>8.1455190463843002E-2</v>
      </c>
      <c r="F1355" s="82">
        <f t="shared" ref="F1355:AY1355" si="347">E1355*(1-INDEX($B$1267:$G$1267,,MATCH(F$1274,$B$1268:$G$1268,0)))</f>
        <v>8.2269742368481433E-2</v>
      </c>
      <c r="G1355" s="82">
        <f t="shared" si="347"/>
        <v>8.3092439792166253E-2</v>
      </c>
      <c r="H1355" s="82">
        <f t="shared" si="347"/>
        <v>8.3923364190087918E-2</v>
      </c>
      <c r="I1355" s="82">
        <f t="shared" si="347"/>
        <v>8.4762597831988792E-2</v>
      </c>
      <c r="J1355" s="82">
        <f t="shared" si="347"/>
        <v>8.561022381030868E-2</v>
      </c>
      <c r="K1355" s="82">
        <f t="shared" si="347"/>
        <v>8.6466326048411771E-2</v>
      </c>
      <c r="L1355" s="82">
        <f t="shared" si="347"/>
        <v>8.7330989308895893E-2</v>
      </c>
      <c r="M1355" s="82">
        <f t="shared" si="347"/>
        <v>8.8204299201984859E-2</v>
      </c>
      <c r="N1355" s="82">
        <f t="shared" si="347"/>
        <v>8.9086342194004714E-2</v>
      </c>
      <c r="O1355" s="82">
        <f t="shared" si="347"/>
        <v>8.9531773904974729E-2</v>
      </c>
      <c r="P1355" s="82">
        <f t="shared" si="347"/>
        <v>8.9979432774499588E-2</v>
      </c>
      <c r="Q1355" s="82">
        <f t="shared" si="347"/>
        <v>9.0429329938372077E-2</v>
      </c>
      <c r="R1355" s="82">
        <f t="shared" si="347"/>
        <v>9.0881476588063934E-2</v>
      </c>
      <c r="S1355" s="82">
        <f t="shared" si="347"/>
        <v>9.1335883971004242E-2</v>
      </c>
      <c r="T1355" s="82">
        <f t="shared" si="347"/>
        <v>9.1792563390859255E-2</v>
      </c>
      <c r="U1355" s="82">
        <f t="shared" si="347"/>
        <v>9.2251526207813545E-2</v>
      </c>
      <c r="V1355" s="82">
        <f t="shared" si="347"/>
        <v>9.2712783838852605E-2</v>
      </c>
      <c r="W1355" s="82">
        <f t="shared" si="347"/>
        <v>9.3176347758046854E-2</v>
      </c>
      <c r="X1355" s="82">
        <f t="shared" si="347"/>
        <v>9.3642229496837079E-2</v>
      </c>
      <c r="Y1355" s="82">
        <f t="shared" si="347"/>
        <v>9.4578651791805454E-2</v>
      </c>
      <c r="Z1355" s="82">
        <f t="shared" si="347"/>
        <v>9.5524438309723514E-2</v>
      </c>
      <c r="AA1355" s="82">
        <f t="shared" si="347"/>
        <v>9.6479682692820756E-2</v>
      </c>
      <c r="AB1355" s="82">
        <f t="shared" si="347"/>
        <v>9.7444479519748967E-2</v>
      </c>
      <c r="AC1355" s="82">
        <f t="shared" si="347"/>
        <v>9.8418924314946463E-2</v>
      </c>
      <c r="AD1355" s="82">
        <f t="shared" si="347"/>
        <v>9.9403113558095932E-2</v>
      </c>
      <c r="AE1355" s="82">
        <f t="shared" si="347"/>
        <v>0.10039714469367689</v>
      </c>
      <c r="AF1355" s="82">
        <f t="shared" si="347"/>
        <v>0.10140111614061366</v>
      </c>
      <c r="AG1355" s="82">
        <f t="shared" si="347"/>
        <v>0.10241512730201979</v>
      </c>
      <c r="AH1355" s="82">
        <f t="shared" si="347"/>
        <v>0.10343927857504</v>
      </c>
      <c r="AI1355" s="82">
        <f t="shared" si="347"/>
        <v>0.10540462486796574</v>
      </c>
      <c r="AJ1355" s="82">
        <f t="shared" si="347"/>
        <v>0.10740731274045709</v>
      </c>
      <c r="AK1355" s="82">
        <f t="shared" si="347"/>
        <v>0.10944805168252576</v>
      </c>
      <c r="AL1355" s="82">
        <f t="shared" si="347"/>
        <v>0.11152756466449375</v>
      </c>
      <c r="AM1355" s="82">
        <f t="shared" si="347"/>
        <v>0.11364658839311911</v>
      </c>
      <c r="AN1355" s="82">
        <f t="shared" si="347"/>
        <v>0.11580587357258837</v>
      </c>
      <c r="AO1355" s="82">
        <f t="shared" si="347"/>
        <v>0.11800618517046754</v>
      </c>
      <c r="AP1355" s="82">
        <f t="shared" si="347"/>
        <v>0.12024830268870641</v>
      </c>
      <c r="AQ1355" s="82">
        <f t="shared" si="347"/>
        <v>0.12253302043979182</v>
      </c>
      <c r="AR1355" s="82">
        <f t="shared" si="347"/>
        <v>0.12486114782814785</v>
      </c>
      <c r="AS1355" s="82">
        <f t="shared" si="347"/>
        <v>0.12511087012380415</v>
      </c>
      <c r="AT1355" s="82">
        <f t="shared" si="347"/>
        <v>0.12536109186405175</v>
      </c>
      <c r="AU1355" s="82">
        <f t="shared" si="347"/>
        <v>0.12561181404777985</v>
      </c>
      <c r="AV1355" s="82">
        <f t="shared" si="347"/>
        <v>0.12586303767587542</v>
      </c>
      <c r="AW1355" s="82">
        <f t="shared" si="347"/>
        <v>0.12611476375122718</v>
      </c>
      <c r="AX1355" s="82">
        <f t="shared" si="347"/>
        <v>0.12636699327872963</v>
      </c>
      <c r="AY1355" s="82">
        <f t="shared" si="347"/>
        <v>0.12661972726528709</v>
      </c>
      <c r="AZ1355" s="82">
        <f t="shared" si="337"/>
        <v>0.12687347421371453</v>
      </c>
    </row>
    <row r="1356" spans="1:52" s="8" customFormat="1" ht="12" customHeight="1" x14ac:dyDescent="0.25">
      <c r="A1356" s="8" t="s">
        <v>128</v>
      </c>
      <c r="B1356" s="8" t="str">
        <f t="shared" si="317"/>
        <v>CHI</v>
      </c>
      <c r="C1356" s="8" t="str">
        <f t="shared" si="318"/>
        <v>WB</v>
      </c>
      <c r="D1356" s="85">
        <f t="shared" si="319"/>
        <v>8.6979835313547249E-2</v>
      </c>
      <c r="E1356" s="86">
        <f t="shared" si="320"/>
        <v>8.7858419508633587E-2</v>
      </c>
      <c r="F1356" s="82">
        <f t="shared" ref="F1356:AY1356" si="348">E1356*(1-INDEX($B$1267:$G$1267,,MATCH(F$1274,$B$1268:$G$1268,0)))</f>
        <v>8.8737003703719924E-2</v>
      </c>
      <c r="G1356" s="82">
        <f t="shared" si="348"/>
        <v>8.9624373740757129E-2</v>
      </c>
      <c r="H1356" s="82">
        <f t="shared" si="348"/>
        <v>9.05206174781647E-2</v>
      </c>
      <c r="I1356" s="82">
        <f t="shared" si="348"/>
        <v>9.1425823652946353E-2</v>
      </c>
      <c r="J1356" s="82">
        <f t="shared" si="348"/>
        <v>9.2340081889475817E-2</v>
      </c>
      <c r="K1356" s="82">
        <f t="shared" si="348"/>
        <v>9.3263482708370579E-2</v>
      </c>
      <c r="L1356" s="82">
        <f t="shared" si="348"/>
        <v>9.4196117535454288E-2</v>
      </c>
      <c r="M1356" s="82">
        <f t="shared" si="348"/>
        <v>9.5138078710808829E-2</v>
      </c>
      <c r="N1356" s="82">
        <f t="shared" si="348"/>
        <v>9.6089459497916918E-2</v>
      </c>
      <c r="O1356" s="82">
        <f t="shared" si="348"/>
        <v>9.6569906795406488E-2</v>
      </c>
      <c r="P1356" s="82">
        <f t="shared" si="348"/>
        <v>9.705275632938351E-2</v>
      </c>
      <c r="Q1356" s="82">
        <f t="shared" si="348"/>
        <v>9.7538020111030424E-2</v>
      </c>
      <c r="R1356" s="82">
        <f t="shared" si="348"/>
        <v>9.8025710211585571E-2</v>
      </c>
      <c r="S1356" s="82">
        <f t="shared" si="348"/>
        <v>9.8515838762643484E-2</v>
      </c>
      <c r="T1356" s="82">
        <f t="shared" si="348"/>
        <v>9.9008417956456693E-2</v>
      </c>
      <c r="U1356" s="82">
        <f t="shared" si="348"/>
        <v>9.9503460046238959E-2</v>
      </c>
      <c r="V1356" s="82">
        <f t="shared" si="348"/>
        <v>0.10000097734647015</v>
      </c>
      <c r="W1356" s="82">
        <f t="shared" si="348"/>
        <v>0.10050098223320249</v>
      </c>
      <c r="X1356" s="82">
        <f t="shared" si="348"/>
        <v>0.10100348714436849</v>
      </c>
      <c r="Y1356" s="82">
        <f t="shared" si="348"/>
        <v>0.10201352201581218</v>
      </c>
      <c r="Z1356" s="82">
        <f t="shared" si="348"/>
        <v>0.1030336572359703</v>
      </c>
      <c r="AA1356" s="82">
        <f t="shared" si="348"/>
        <v>0.10406399380833001</v>
      </c>
      <c r="AB1356" s="82">
        <f t="shared" si="348"/>
        <v>0.10510463374641331</v>
      </c>
      <c r="AC1356" s="82">
        <f t="shared" si="348"/>
        <v>0.10615568008387745</v>
      </c>
      <c r="AD1356" s="82">
        <f t="shared" si="348"/>
        <v>0.10721723688471622</v>
      </c>
      <c r="AE1356" s="82">
        <f t="shared" si="348"/>
        <v>0.10828940925356338</v>
      </c>
      <c r="AF1356" s="82">
        <f t="shared" si="348"/>
        <v>0.10937230334609901</v>
      </c>
      <c r="AG1356" s="82">
        <f t="shared" si="348"/>
        <v>0.11046602637956</v>
      </c>
      <c r="AH1356" s="82">
        <f t="shared" si="348"/>
        <v>0.11157068664335561</v>
      </c>
      <c r="AI1356" s="82">
        <f t="shared" si="348"/>
        <v>0.11369052968957935</v>
      </c>
      <c r="AJ1356" s="82">
        <f t="shared" si="348"/>
        <v>0.11585064975368135</v>
      </c>
      <c r="AK1356" s="82">
        <f t="shared" si="348"/>
        <v>0.11805181209900129</v>
      </c>
      <c r="AL1356" s="82">
        <f t="shared" si="348"/>
        <v>0.12029479652888229</v>
      </c>
      <c r="AM1356" s="82">
        <f t="shared" si="348"/>
        <v>0.12258039766293105</v>
      </c>
      <c r="AN1356" s="82">
        <f t="shared" si="348"/>
        <v>0.12490942521852673</v>
      </c>
      <c r="AO1356" s="82">
        <f t="shared" si="348"/>
        <v>0.12728270429767871</v>
      </c>
      <c r="AP1356" s="82">
        <f t="shared" si="348"/>
        <v>0.12970107567933459</v>
      </c>
      <c r="AQ1356" s="82">
        <f t="shared" si="348"/>
        <v>0.13216539611724193</v>
      </c>
      <c r="AR1356" s="82">
        <f t="shared" si="348"/>
        <v>0.13467653864346951</v>
      </c>
      <c r="AS1356" s="82">
        <f t="shared" si="348"/>
        <v>0.13494589172075644</v>
      </c>
      <c r="AT1356" s="82">
        <f t="shared" si="348"/>
        <v>0.13521578350419794</v>
      </c>
      <c r="AU1356" s="82">
        <f t="shared" si="348"/>
        <v>0.13548621507120634</v>
      </c>
      <c r="AV1356" s="82">
        <f t="shared" si="348"/>
        <v>0.13575718750134874</v>
      </c>
      <c r="AW1356" s="82">
        <f t="shared" si="348"/>
        <v>0.13602870187635144</v>
      </c>
      <c r="AX1356" s="82">
        <f t="shared" si="348"/>
        <v>0.13630075928010413</v>
      </c>
      <c r="AY1356" s="82">
        <f t="shared" si="348"/>
        <v>0.13657336079866433</v>
      </c>
      <c r="AZ1356" s="82">
        <f t="shared" si="337"/>
        <v>0.13684705490848131</v>
      </c>
    </row>
    <row r="1357" spans="1:52" s="8" customFormat="1" ht="12" customHeight="1" x14ac:dyDescent="0.25">
      <c r="A1357" s="8" t="s">
        <v>129</v>
      </c>
      <c r="B1357" s="8" t="str">
        <f t="shared" si="317"/>
        <v>IND</v>
      </c>
      <c r="C1357" s="8" t="str">
        <f t="shared" si="318"/>
        <v>WB</v>
      </c>
      <c r="D1357" s="85">
        <f t="shared" si="319"/>
        <v>8.9019480405810272E-2</v>
      </c>
      <c r="E1357" s="86">
        <f t="shared" si="320"/>
        <v>8.9918667076576031E-2</v>
      </c>
      <c r="F1357" s="82">
        <f t="shared" ref="F1357:AY1357" si="349">E1357*(1-INDEX($B$1267:$G$1267,,MATCH(F$1274,$B$1268:$G$1268,0)))</f>
        <v>9.081785374734179E-2</v>
      </c>
      <c r="G1357" s="82">
        <f t="shared" si="349"/>
        <v>9.1726032284815212E-2</v>
      </c>
      <c r="H1357" s="82">
        <f t="shared" si="349"/>
        <v>9.2643292607663366E-2</v>
      </c>
      <c r="I1357" s="82">
        <f t="shared" si="349"/>
        <v>9.3569725533740003E-2</v>
      </c>
      <c r="J1357" s="82">
        <f t="shared" si="349"/>
        <v>9.4505422789077406E-2</v>
      </c>
      <c r="K1357" s="82">
        <f t="shared" si="349"/>
        <v>9.5450477016968183E-2</v>
      </c>
      <c r="L1357" s="82">
        <f t="shared" si="349"/>
        <v>9.6404981787137869E-2</v>
      </c>
      <c r="M1357" s="82">
        <f t="shared" si="349"/>
        <v>9.7369031605009246E-2</v>
      </c>
      <c r="N1357" s="82">
        <f t="shared" si="349"/>
        <v>9.8342721921059334E-2</v>
      </c>
      <c r="O1357" s="82">
        <f t="shared" si="349"/>
        <v>9.8834435530664622E-2</v>
      </c>
      <c r="P1357" s="82">
        <f t="shared" si="349"/>
        <v>9.9328607708317931E-2</v>
      </c>
      <c r="Q1357" s="82">
        <f t="shared" si="349"/>
        <v>9.9825250746859509E-2</v>
      </c>
      <c r="R1357" s="82">
        <f t="shared" si="349"/>
        <v>0.1003243770005938</v>
      </c>
      <c r="S1357" s="82">
        <f t="shared" si="349"/>
        <v>0.10082599888559675</v>
      </c>
      <c r="T1357" s="82">
        <f t="shared" si="349"/>
        <v>0.10133012888002473</v>
      </c>
      <c r="U1357" s="82">
        <f t="shared" si="349"/>
        <v>0.10183677952442484</v>
      </c>
      <c r="V1357" s="82">
        <f t="shared" si="349"/>
        <v>0.10234596342204695</v>
      </c>
      <c r="W1357" s="82">
        <f t="shared" si="349"/>
        <v>0.10285769323915718</v>
      </c>
      <c r="X1357" s="82">
        <f t="shared" si="349"/>
        <v>0.10337198170535296</v>
      </c>
      <c r="Y1357" s="82">
        <f t="shared" si="349"/>
        <v>0.10440570152240648</v>
      </c>
      <c r="Z1357" s="82">
        <f t="shared" si="349"/>
        <v>0.10544975853763054</v>
      </c>
      <c r="AA1357" s="82">
        <f t="shared" si="349"/>
        <v>0.10650425612300685</v>
      </c>
      <c r="AB1357" s="82">
        <f t="shared" si="349"/>
        <v>0.10756929868423691</v>
      </c>
      <c r="AC1357" s="82">
        <f t="shared" si="349"/>
        <v>0.10864499167107929</v>
      </c>
      <c r="AD1357" s="82">
        <f t="shared" si="349"/>
        <v>0.10973144158779008</v>
      </c>
      <c r="AE1357" s="82">
        <f t="shared" si="349"/>
        <v>0.11082875600366798</v>
      </c>
      <c r="AF1357" s="82">
        <f t="shared" si="349"/>
        <v>0.11193704356370467</v>
      </c>
      <c r="AG1357" s="82">
        <f t="shared" si="349"/>
        <v>0.11305641399934171</v>
      </c>
      <c r="AH1357" s="82">
        <f t="shared" si="349"/>
        <v>0.11418697813933514</v>
      </c>
      <c r="AI1357" s="82">
        <f t="shared" si="349"/>
        <v>0.1163565307239825</v>
      </c>
      <c r="AJ1357" s="82">
        <f t="shared" si="349"/>
        <v>0.11856730480773815</v>
      </c>
      <c r="AK1357" s="82">
        <f t="shared" si="349"/>
        <v>0.12082008359908517</v>
      </c>
      <c r="AL1357" s="82">
        <f t="shared" si="349"/>
        <v>0.12311566518746778</v>
      </c>
      <c r="AM1357" s="82">
        <f t="shared" si="349"/>
        <v>0.12545486282602966</v>
      </c>
      <c r="AN1357" s="82">
        <f t="shared" si="349"/>
        <v>0.1278385052197242</v>
      </c>
      <c r="AO1357" s="82">
        <f t="shared" si="349"/>
        <v>0.13026743681889896</v>
      </c>
      <c r="AP1357" s="82">
        <f t="shared" si="349"/>
        <v>0.13274251811845802</v>
      </c>
      <c r="AQ1357" s="82">
        <f t="shared" si="349"/>
        <v>0.13526462596270872</v>
      </c>
      <c r="AR1357" s="82">
        <f t="shared" si="349"/>
        <v>0.13783465385600016</v>
      </c>
      <c r="AS1357" s="82">
        <f t="shared" si="349"/>
        <v>0.13811032316371216</v>
      </c>
      <c r="AT1357" s="82">
        <f t="shared" si="349"/>
        <v>0.13838654381003959</v>
      </c>
      <c r="AU1357" s="82">
        <f t="shared" si="349"/>
        <v>0.13866331689765968</v>
      </c>
      <c r="AV1357" s="82">
        <f t="shared" si="349"/>
        <v>0.13894064353145499</v>
      </c>
      <c r="AW1357" s="82">
        <f t="shared" si="349"/>
        <v>0.1392185248185179</v>
      </c>
      <c r="AX1357" s="82">
        <f t="shared" si="349"/>
        <v>0.13949696186815494</v>
      </c>
      <c r="AY1357" s="82">
        <f t="shared" si="349"/>
        <v>0.13977595579189125</v>
      </c>
      <c r="AZ1357" s="82">
        <v>0.34007351924304485</v>
      </c>
    </row>
    <row r="1358" spans="1:52" s="8" customFormat="1" ht="12" customHeight="1" x14ac:dyDescent="0.25">
      <c r="A1358" s="8" t="s">
        <v>130</v>
      </c>
      <c r="B1358" s="8" t="str">
        <f t="shared" si="317"/>
        <v>OAS</v>
      </c>
      <c r="C1358" s="8" t="str">
        <f t="shared" si="318"/>
        <v>WB</v>
      </c>
      <c r="D1358" s="85">
        <f t="shared" si="319"/>
        <v>0.11021362287555365</v>
      </c>
      <c r="E1358" s="86">
        <f t="shared" si="320"/>
        <v>0.11132689179348854</v>
      </c>
      <c r="F1358" s="82">
        <f t="shared" ref="F1358:AY1358" si="350">E1358*(1-INDEX($B$1267:$G$1267,,MATCH(F$1274,$B$1268:$G$1268,0)))</f>
        <v>0.11244016071142342</v>
      </c>
      <c r="G1358" s="82">
        <f t="shared" si="350"/>
        <v>0.11356456231853765</v>
      </c>
      <c r="H1358" s="82">
        <f t="shared" si="350"/>
        <v>0.11470020794172303</v>
      </c>
      <c r="I1358" s="82">
        <f t="shared" si="350"/>
        <v>0.11584721002114026</v>
      </c>
      <c r="J1358" s="82">
        <f t="shared" si="350"/>
        <v>0.11700568212135166</v>
      </c>
      <c r="K1358" s="82">
        <f t="shared" si="350"/>
        <v>0.11817573894256518</v>
      </c>
      <c r="L1358" s="82">
        <f t="shared" si="350"/>
        <v>0.11935749633199083</v>
      </c>
      <c r="M1358" s="82">
        <f t="shared" si="350"/>
        <v>0.12055107129531074</v>
      </c>
      <c r="N1358" s="82">
        <f t="shared" si="350"/>
        <v>0.12175658200826385</v>
      </c>
      <c r="O1358" s="82">
        <f t="shared" si="350"/>
        <v>0.12236536491830516</v>
      </c>
      <c r="P1358" s="82">
        <f t="shared" si="350"/>
        <v>0.12297719174289667</v>
      </c>
      <c r="Q1358" s="82">
        <f t="shared" si="350"/>
        <v>0.12359207770161114</v>
      </c>
      <c r="R1358" s="82">
        <f t="shared" si="350"/>
        <v>0.12421003809011918</v>
      </c>
      <c r="S1358" s="82">
        <f t="shared" si="350"/>
        <v>0.12483108828056977</v>
      </c>
      <c r="T1358" s="82">
        <f t="shared" si="350"/>
        <v>0.12545524372197261</v>
      </c>
      <c r="U1358" s="82">
        <f t="shared" si="350"/>
        <v>0.12608251994058248</v>
      </c>
      <c r="V1358" s="82">
        <f t="shared" si="350"/>
        <v>0.12671293254028537</v>
      </c>
      <c r="W1358" s="82">
        <f t="shared" si="350"/>
        <v>0.1273464972029868</v>
      </c>
      <c r="X1358" s="82">
        <f t="shared" si="350"/>
        <v>0.12798322968900172</v>
      </c>
      <c r="Y1358" s="82">
        <f t="shared" si="350"/>
        <v>0.12926306198589174</v>
      </c>
      <c r="Z1358" s="82">
        <f t="shared" si="350"/>
        <v>0.13055569260575067</v>
      </c>
      <c r="AA1358" s="82">
        <f t="shared" si="350"/>
        <v>0.13186124953180819</v>
      </c>
      <c r="AB1358" s="82">
        <f t="shared" si="350"/>
        <v>0.13317986202712628</v>
      </c>
      <c r="AC1358" s="82">
        <f t="shared" si="350"/>
        <v>0.13451166064739756</v>
      </c>
      <c r="AD1358" s="82">
        <f t="shared" si="350"/>
        <v>0.13585677725387155</v>
      </c>
      <c r="AE1358" s="82">
        <f t="shared" si="350"/>
        <v>0.13721534502641025</v>
      </c>
      <c r="AF1358" s="82">
        <f t="shared" si="350"/>
        <v>0.13858749847667434</v>
      </c>
      <c r="AG1358" s="82">
        <f t="shared" si="350"/>
        <v>0.13997337346144109</v>
      </c>
      <c r="AH1358" s="82">
        <f t="shared" si="350"/>
        <v>0.1413731071960555</v>
      </c>
      <c r="AI1358" s="82">
        <f t="shared" si="350"/>
        <v>0.14405919623278055</v>
      </c>
      <c r="AJ1358" s="82">
        <f t="shared" si="350"/>
        <v>0.14679632096120337</v>
      </c>
      <c r="AK1358" s="82">
        <f t="shared" si="350"/>
        <v>0.14958545105946622</v>
      </c>
      <c r="AL1358" s="82">
        <f t="shared" si="350"/>
        <v>0.15242757462959605</v>
      </c>
      <c r="AM1358" s="82">
        <f t="shared" si="350"/>
        <v>0.15532369854755837</v>
      </c>
      <c r="AN1358" s="82">
        <f t="shared" si="350"/>
        <v>0.15827484881996196</v>
      </c>
      <c r="AO1358" s="82">
        <f t="shared" si="350"/>
        <v>0.16128207094754121</v>
      </c>
      <c r="AP1358" s="82">
        <f t="shared" si="350"/>
        <v>0.16434643029554449</v>
      </c>
      <c r="AQ1358" s="82">
        <f t="shared" si="350"/>
        <v>0.16746901247115983</v>
      </c>
      <c r="AR1358" s="82">
        <f t="shared" si="350"/>
        <v>0.17065092370811186</v>
      </c>
      <c r="AS1358" s="82">
        <f t="shared" si="350"/>
        <v>0.17099222555552809</v>
      </c>
      <c r="AT1358" s="82">
        <f t="shared" si="350"/>
        <v>0.17133421000663915</v>
      </c>
      <c r="AU1358" s="82">
        <f t="shared" si="350"/>
        <v>0.17167687842665244</v>
      </c>
      <c r="AV1358" s="82">
        <f t="shared" si="350"/>
        <v>0.17202023218350573</v>
      </c>
      <c r="AW1358" s="82">
        <f t="shared" si="350"/>
        <v>0.17236427264787274</v>
      </c>
      <c r="AX1358" s="82">
        <f t="shared" si="350"/>
        <v>0.17270900119316848</v>
      </c>
      <c r="AY1358" s="82">
        <f t="shared" si="350"/>
        <v>0.17305441919555481</v>
      </c>
      <c r="AZ1358" s="82">
        <f t="shared" ref="AZ1358:AZ1378" si="351">((1+$C$1267)*(1/AY1358))^-1</f>
        <v>0.17340122163883245</v>
      </c>
    </row>
    <row r="1359" spans="1:52" s="8" customFormat="1" ht="12" customHeight="1" x14ac:dyDescent="0.25">
      <c r="A1359" s="8" t="s">
        <v>131</v>
      </c>
      <c r="B1359" s="8" t="str">
        <f t="shared" si="317"/>
        <v>MID</v>
      </c>
      <c r="C1359" s="8" t="str">
        <f t="shared" si="318"/>
        <v>WB</v>
      </c>
      <c r="D1359" s="85">
        <f t="shared" si="319"/>
        <v>0.12371153193575564</v>
      </c>
      <c r="E1359" s="86">
        <f t="shared" si="320"/>
        <v>0.12496114336945015</v>
      </c>
      <c r="F1359" s="82">
        <f t="shared" ref="F1359:AY1359" si="352">E1359*(1-INDEX($B$1267:$G$1267,,MATCH(F$1274,$B$1268:$G$1268,0)))</f>
        <v>0.12621075480314464</v>
      </c>
      <c r="G1359" s="82">
        <f t="shared" si="352"/>
        <v>0.12747286235117608</v>
      </c>
      <c r="H1359" s="82">
        <f t="shared" si="352"/>
        <v>0.12874759097468785</v>
      </c>
      <c r="I1359" s="82">
        <f t="shared" si="352"/>
        <v>0.13003506688443472</v>
      </c>
      <c r="J1359" s="82">
        <f t="shared" si="352"/>
        <v>0.13133541755327907</v>
      </c>
      <c r="K1359" s="82">
        <f t="shared" si="352"/>
        <v>0.13264877172881187</v>
      </c>
      <c r="L1359" s="82">
        <f t="shared" si="352"/>
        <v>0.1339752594461</v>
      </c>
      <c r="M1359" s="82">
        <f t="shared" si="352"/>
        <v>0.13531501204056101</v>
      </c>
      <c r="N1359" s="82">
        <f t="shared" si="352"/>
        <v>0.13666816216096661</v>
      </c>
      <c r="O1359" s="82">
        <f t="shared" si="352"/>
        <v>0.13735150297177143</v>
      </c>
      <c r="P1359" s="82">
        <f t="shared" si="352"/>
        <v>0.13803826048663026</v>
      </c>
      <c r="Q1359" s="82">
        <f t="shared" si="352"/>
        <v>0.1387284517890634</v>
      </c>
      <c r="R1359" s="82">
        <f t="shared" si="352"/>
        <v>0.1394220940480087</v>
      </c>
      <c r="S1359" s="82">
        <f t="shared" si="352"/>
        <v>0.14011920451824875</v>
      </c>
      <c r="T1359" s="82">
        <f t="shared" si="352"/>
        <v>0.14081980054083998</v>
      </c>
      <c r="U1359" s="82">
        <f t="shared" si="352"/>
        <v>0.14152389954354416</v>
      </c>
      <c r="V1359" s="82">
        <f t="shared" si="352"/>
        <v>0.14223151904126186</v>
      </c>
      <c r="W1359" s="82">
        <f t="shared" si="352"/>
        <v>0.14294267663646815</v>
      </c>
      <c r="X1359" s="82">
        <f t="shared" si="352"/>
        <v>0.14365739001965047</v>
      </c>
      <c r="Y1359" s="82">
        <f t="shared" si="352"/>
        <v>0.14509396391984697</v>
      </c>
      <c r="Z1359" s="82">
        <f t="shared" si="352"/>
        <v>0.14654490355904545</v>
      </c>
      <c r="AA1359" s="82">
        <f t="shared" si="352"/>
        <v>0.14801035259463591</v>
      </c>
      <c r="AB1359" s="82">
        <f t="shared" si="352"/>
        <v>0.14949045612058226</v>
      </c>
      <c r="AC1359" s="82">
        <f t="shared" si="352"/>
        <v>0.15098536068178808</v>
      </c>
      <c r="AD1359" s="82">
        <f t="shared" si="352"/>
        <v>0.15249521428860596</v>
      </c>
      <c r="AE1359" s="82">
        <f t="shared" si="352"/>
        <v>0.15402016643149202</v>
      </c>
      <c r="AF1359" s="82">
        <f t="shared" si="352"/>
        <v>0.15556036809580695</v>
      </c>
      <c r="AG1359" s="82">
        <f t="shared" si="352"/>
        <v>0.15711597177676503</v>
      </c>
      <c r="AH1359" s="82">
        <f t="shared" si="352"/>
        <v>0.15868713149453267</v>
      </c>
      <c r="AI1359" s="82">
        <f t="shared" si="352"/>
        <v>0.16170218699292879</v>
      </c>
      <c r="AJ1359" s="82">
        <f t="shared" si="352"/>
        <v>0.16477452854579441</v>
      </c>
      <c r="AK1359" s="82">
        <f t="shared" si="352"/>
        <v>0.1679052445881645</v>
      </c>
      <c r="AL1359" s="82">
        <f t="shared" si="352"/>
        <v>0.17109544423533959</v>
      </c>
      <c r="AM1359" s="82">
        <f t="shared" si="352"/>
        <v>0.17434625767581102</v>
      </c>
      <c r="AN1359" s="82">
        <f t="shared" si="352"/>
        <v>0.17765883657165141</v>
      </c>
      <c r="AO1359" s="82">
        <f t="shared" si="352"/>
        <v>0.18103435446651275</v>
      </c>
      <c r="AP1359" s="82">
        <f t="shared" si="352"/>
        <v>0.18447400720137647</v>
      </c>
      <c r="AQ1359" s="82">
        <f t="shared" si="352"/>
        <v>0.18797901333820261</v>
      </c>
      <c r="AR1359" s="82">
        <f t="shared" si="352"/>
        <v>0.19155061459162845</v>
      </c>
      <c r="AS1359" s="82">
        <f t="shared" si="352"/>
        <v>0.1919337158208117</v>
      </c>
      <c r="AT1359" s="82">
        <f t="shared" si="352"/>
        <v>0.19231758325245332</v>
      </c>
      <c r="AU1359" s="82">
        <f t="shared" si="352"/>
        <v>0.19270221841895824</v>
      </c>
      <c r="AV1359" s="82">
        <f t="shared" si="352"/>
        <v>0.19308762285579614</v>
      </c>
      <c r="AW1359" s="82">
        <f t="shared" si="352"/>
        <v>0.19347379810150775</v>
      </c>
      <c r="AX1359" s="82">
        <f t="shared" si="352"/>
        <v>0.19386074569771075</v>
      </c>
      <c r="AY1359" s="82">
        <f t="shared" si="352"/>
        <v>0.19424846718910618</v>
      </c>
      <c r="AZ1359" s="82">
        <f t="shared" si="351"/>
        <v>0.19463774267445508</v>
      </c>
    </row>
    <row r="1360" spans="1:52" s="8" customFormat="1" ht="12" customHeight="1" x14ac:dyDescent="0.25">
      <c r="A1360" s="8" t="s">
        <v>132</v>
      </c>
      <c r="B1360" s="8" t="str">
        <f t="shared" si="317"/>
        <v>AFR</v>
      </c>
      <c r="C1360" s="8" t="str">
        <f t="shared" si="318"/>
        <v>WB</v>
      </c>
      <c r="D1360" s="85">
        <f t="shared" si="319"/>
        <v>0.11119636785765213</v>
      </c>
      <c r="E1360" s="86">
        <f t="shared" si="320"/>
        <v>0.11231956349257792</v>
      </c>
      <c r="F1360" s="82">
        <f t="shared" ref="F1360:AY1360" si="353">E1360*(1-INDEX($B$1267:$G$1267,,MATCH(F$1274,$B$1268:$G$1268,0)))</f>
        <v>0.11344275912750371</v>
      </c>
      <c r="G1360" s="82">
        <f t="shared" si="353"/>
        <v>0.11457718671877874</v>
      </c>
      <c r="H1360" s="82">
        <f t="shared" si="353"/>
        <v>0.11572295858596653</v>
      </c>
      <c r="I1360" s="82">
        <f t="shared" si="353"/>
        <v>0.11688018817182619</v>
      </c>
      <c r="J1360" s="82">
        <f t="shared" si="353"/>
        <v>0.11804899005354445</v>
      </c>
      <c r="K1360" s="82">
        <f t="shared" si="353"/>
        <v>0.1192294799540799</v>
      </c>
      <c r="L1360" s="82">
        <f t="shared" si="353"/>
        <v>0.1204217747536207</v>
      </c>
      <c r="M1360" s="82">
        <f t="shared" si="353"/>
        <v>0.12162599250115691</v>
      </c>
      <c r="N1360" s="82">
        <f t="shared" si="353"/>
        <v>0.12284225242616847</v>
      </c>
      <c r="O1360" s="82">
        <f t="shared" si="353"/>
        <v>0.12345646368829931</v>
      </c>
      <c r="P1360" s="82">
        <f t="shared" si="353"/>
        <v>0.12407374600674079</v>
      </c>
      <c r="Q1360" s="82">
        <f t="shared" si="353"/>
        <v>0.12469411473677448</v>
      </c>
      <c r="R1360" s="82">
        <f t="shared" si="353"/>
        <v>0.12531758531045833</v>
      </c>
      <c r="S1360" s="82">
        <f t="shared" si="353"/>
        <v>0.12594417323701063</v>
      </c>
      <c r="T1360" s="82">
        <f t="shared" si="353"/>
        <v>0.12657389410319567</v>
      </c>
      <c r="U1360" s="82">
        <f t="shared" si="353"/>
        <v>0.12720676357371163</v>
      </c>
      <c r="V1360" s="82">
        <f t="shared" si="353"/>
        <v>0.12784279739158017</v>
      </c>
      <c r="W1360" s="82">
        <f t="shared" si="353"/>
        <v>0.12848201137853804</v>
      </c>
      <c r="X1360" s="82">
        <f t="shared" si="353"/>
        <v>0.12912442143543071</v>
      </c>
      <c r="Y1360" s="82">
        <f t="shared" si="353"/>
        <v>0.13041566564978502</v>
      </c>
      <c r="Z1360" s="82">
        <f t="shared" si="353"/>
        <v>0.13171982230628287</v>
      </c>
      <c r="AA1360" s="82">
        <f t="shared" si="353"/>
        <v>0.13303702052934571</v>
      </c>
      <c r="AB1360" s="82">
        <f t="shared" si="353"/>
        <v>0.13436739073463916</v>
      </c>
      <c r="AC1360" s="82">
        <f t="shared" si="353"/>
        <v>0.13571106464198554</v>
      </c>
      <c r="AD1360" s="82">
        <f t="shared" si="353"/>
        <v>0.1370681752884054</v>
      </c>
      <c r="AE1360" s="82">
        <f t="shared" si="353"/>
        <v>0.13843885704128944</v>
      </c>
      <c r="AF1360" s="82">
        <f t="shared" si="353"/>
        <v>0.13982324561170234</v>
      </c>
      <c r="AG1360" s="82">
        <f t="shared" si="353"/>
        <v>0.14122147806781937</v>
      </c>
      <c r="AH1360" s="82">
        <f t="shared" si="353"/>
        <v>0.14263369284849756</v>
      </c>
      <c r="AI1360" s="82">
        <f t="shared" si="353"/>
        <v>0.14534373301261899</v>
      </c>
      <c r="AJ1360" s="82">
        <f t="shared" si="353"/>
        <v>0.14810526393985873</v>
      </c>
      <c r="AK1360" s="82">
        <f t="shared" si="353"/>
        <v>0.15091926395471603</v>
      </c>
      <c r="AL1360" s="82">
        <f t="shared" si="353"/>
        <v>0.15378672996985562</v>
      </c>
      <c r="AM1360" s="82">
        <f t="shared" si="353"/>
        <v>0.15670867783928286</v>
      </c>
      <c r="AN1360" s="82">
        <f t="shared" si="353"/>
        <v>0.15968614271822923</v>
      </c>
      <c r="AO1360" s="82">
        <f t="shared" si="353"/>
        <v>0.16272017942987557</v>
      </c>
      <c r="AP1360" s="82">
        <f t="shared" si="353"/>
        <v>0.1658118628390432</v>
      </c>
      <c r="AQ1360" s="82">
        <f t="shared" si="353"/>
        <v>0.16896228823298501</v>
      </c>
      <c r="AR1360" s="82">
        <f t="shared" si="353"/>
        <v>0.17217257170941172</v>
      </c>
      <c r="AS1360" s="82">
        <f t="shared" si="353"/>
        <v>0.17251691685283055</v>
      </c>
      <c r="AT1360" s="82">
        <f t="shared" si="353"/>
        <v>0.1728619506865362</v>
      </c>
      <c r="AU1360" s="82">
        <f t="shared" si="353"/>
        <v>0.17320767458790928</v>
      </c>
      <c r="AV1360" s="82">
        <f t="shared" si="353"/>
        <v>0.1735540899370851</v>
      </c>
      <c r="AW1360" s="82">
        <f t="shared" si="353"/>
        <v>0.17390119811695928</v>
      </c>
      <c r="AX1360" s="82">
        <f t="shared" si="353"/>
        <v>0.1742490005131932</v>
      </c>
      <c r="AY1360" s="82">
        <f t="shared" si="353"/>
        <v>0.17459749851421957</v>
      </c>
      <c r="AZ1360" s="82">
        <f t="shared" si="351"/>
        <v>0.17494739330082121</v>
      </c>
    </row>
    <row r="1361" spans="1:52" s="8" customFormat="1" ht="12" customHeight="1" x14ac:dyDescent="0.25">
      <c r="A1361" s="8" t="s">
        <v>133</v>
      </c>
      <c r="B1361" s="8" t="str">
        <f t="shared" si="317"/>
        <v>BRZ</v>
      </c>
      <c r="C1361" s="8" t="str">
        <f t="shared" si="318"/>
        <v>WB</v>
      </c>
      <c r="D1361" s="85">
        <f t="shared" si="319"/>
        <v>9.9562883760468651E-2</v>
      </c>
      <c r="E1361" s="86">
        <f t="shared" si="320"/>
        <v>0.10056856945501884</v>
      </c>
      <c r="F1361" s="82">
        <f t="shared" ref="F1361:AY1361" si="354">E1361*(1-INDEX($B$1267:$G$1267,,MATCH(F$1274,$B$1268:$G$1268,0)))</f>
        <v>0.10157425514956903</v>
      </c>
      <c r="G1361" s="82">
        <f t="shared" si="354"/>
        <v>0.10258999770106472</v>
      </c>
      <c r="H1361" s="82">
        <f t="shared" si="354"/>
        <v>0.10361589767807537</v>
      </c>
      <c r="I1361" s="82">
        <f t="shared" si="354"/>
        <v>0.10465205665485612</v>
      </c>
      <c r="J1361" s="82">
        <f t="shared" si="354"/>
        <v>0.10569857722140469</v>
      </c>
      <c r="K1361" s="82">
        <f t="shared" si="354"/>
        <v>0.10675556299361874</v>
      </c>
      <c r="L1361" s="82">
        <f t="shared" si="354"/>
        <v>0.10782311862355493</v>
      </c>
      <c r="M1361" s="82">
        <f t="shared" si="354"/>
        <v>0.10890134980979048</v>
      </c>
      <c r="N1361" s="82">
        <f t="shared" si="354"/>
        <v>0.10999036330788839</v>
      </c>
      <c r="O1361" s="82">
        <f t="shared" si="354"/>
        <v>0.11054031512442782</v>
      </c>
      <c r="P1361" s="82">
        <f t="shared" si="354"/>
        <v>0.11109301670004994</v>
      </c>
      <c r="Q1361" s="82">
        <f t="shared" si="354"/>
        <v>0.11164848178355018</v>
      </c>
      <c r="R1361" s="82">
        <f t="shared" si="354"/>
        <v>0.11220672419246791</v>
      </c>
      <c r="S1361" s="82">
        <f t="shared" si="354"/>
        <v>0.11276775781343024</v>
      </c>
      <c r="T1361" s="82">
        <f t="shared" si="354"/>
        <v>0.11333159660249738</v>
      </c>
      <c r="U1361" s="82">
        <f t="shared" si="354"/>
        <v>0.11389825458550985</v>
      </c>
      <c r="V1361" s="82">
        <f t="shared" si="354"/>
        <v>0.11446774585843739</v>
      </c>
      <c r="W1361" s="82">
        <f t="shared" si="354"/>
        <v>0.11504008458772956</v>
      </c>
      <c r="X1361" s="82">
        <f t="shared" si="354"/>
        <v>0.1156152850106682</v>
      </c>
      <c r="Y1361" s="82">
        <f t="shared" si="354"/>
        <v>0.11677143786077489</v>
      </c>
      <c r="Z1361" s="82">
        <f t="shared" si="354"/>
        <v>0.11793915223938264</v>
      </c>
      <c r="AA1361" s="82">
        <f t="shared" si="354"/>
        <v>0.11911854376177647</v>
      </c>
      <c r="AB1361" s="82">
        <f t="shared" si="354"/>
        <v>0.12030972919939423</v>
      </c>
      <c r="AC1361" s="82">
        <f t="shared" si="354"/>
        <v>0.12151282649138817</v>
      </c>
      <c r="AD1361" s="82">
        <f t="shared" si="354"/>
        <v>0.12272795475630205</v>
      </c>
      <c r="AE1361" s="82">
        <f t="shared" si="354"/>
        <v>0.12395523430386507</v>
      </c>
      <c r="AF1361" s="82">
        <f t="shared" si="354"/>
        <v>0.12519478664690373</v>
      </c>
      <c r="AG1361" s="82">
        <f t="shared" si="354"/>
        <v>0.12644673451337277</v>
      </c>
      <c r="AH1361" s="82">
        <f t="shared" si="354"/>
        <v>0.12771120185850648</v>
      </c>
      <c r="AI1361" s="82">
        <f t="shared" si="354"/>
        <v>0.1301377146938181</v>
      </c>
      <c r="AJ1361" s="82">
        <f t="shared" si="354"/>
        <v>0.13261033127300062</v>
      </c>
      <c r="AK1361" s="82">
        <f t="shared" si="354"/>
        <v>0.13512992756718761</v>
      </c>
      <c r="AL1361" s="82">
        <f t="shared" si="354"/>
        <v>0.13769739619096416</v>
      </c>
      <c r="AM1361" s="82">
        <f t="shared" si="354"/>
        <v>0.14031364671859248</v>
      </c>
      <c r="AN1361" s="82">
        <f t="shared" si="354"/>
        <v>0.14297960600624571</v>
      </c>
      <c r="AO1361" s="82">
        <f t="shared" si="354"/>
        <v>0.14569621852036435</v>
      </c>
      <c r="AP1361" s="82">
        <f t="shared" si="354"/>
        <v>0.14846444667225125</v>
      </c>
      <c r="AQ1361" s="82">
        <f t="shared" si="354"/>
        <v>0.15128527115902402</v>
      </c>
      <c r="AR1361" s="82">
        <f t="shared" si="354"/>
        <v>0.15415969131104545</v>
      </c>
      <c r="AS1361" s="82">
        <f t="shared" si="354"/>
        <v>0.15446801069366756</v>
      </c>
      <c r="AT1361" s="82">
        <f t="shared" si="354"/>
        <v>0.1547769467150549</v>
      </c>
      <c r="AU1361" s="82">
        <f t="shared" si="354"/>
        <v>0.155086500608485</v>
      </c>
      <c r="AV1361" s="82">
        <f t="shared" si="354"/>
        <v>0.15539667360970197</v>
      </c>
      <c r="AW1361" s="82">
        <f t="shared" si="354"/>
        <v>0.15570746695692136</v>
      </c>
      <c r="AX1361" s="82">
        <f t="shared" si="354"/>
        <v>0.15601888189083521</v>
      </c>
      <c r="AY1361" s="82">
        <f t="shared" si="354"/>
        <v>0.15633091965461687</v>
      </c>
      <c r="AZ1361" s="82">
        <f t="shared" si="351"/>
        <v>0.15664420807075841</v>
      </c>
    </row>
    <row r="1362" spans="1:52" s="8" customFormat="1" ht="12" customHeight="1" x14ac:dyDescent="0.25">
      <c r="A1362" s="8" t="s">
        <v>134</v>
      </c>
      <c r="B1362" s="8" t="str">
        <f t="shared" si="317"/>
        <v>CSA</v>
      </c>
      <c r="C1362" s="8" t="str">
        <f t="shared" si="318"/>
        <v>WB</v>
      </c>
      <c r="D1362" s="85">
        <f t="shared" si="319"/>
        <v>9.5184477280539026E-2</v>
      </c>
      <c r="E1362" s="86">
        <f t="shared" si="320"/>
        <v>9.6145936647009114E-2</v>
      </c>
      <c r="F1362" s="82">
        <f t="shared" ref="F1362:AY1362" si="355">E1362*(1-INDEX($B$1267:$G$1267,,MATCH(F$1274,$B$1268:$G$1268,0)))</f>
        <v>9.7107396013479202E-2</v>
      </c>
      <c r="G1362" s="82">
        <f t="shared" si="355"/>
        <v>9.8078469973613996E-2</v>
      </c>
      <c r="H1362" s="82">
        <f t="shared" si="355"/>
        <v>9.9059254673350139E-2</v>
      </c>
      <c r="I1362" s="82">
        <f t="shared" si="355"/>
        <v>0.10004984722008364</v>
      </c>
      <c r="J1362" s="82">
        <f t="shared" si="355"/>
        <v>0.10105034569228448</v>
      </c>
      <c r="K1362" s="82">
        <f t="shared" si="355"/>
        <v>0.10206084914920732</v>
      </c>
      <c r="L1362" s="82">
        <f t="shared" si="355"/>
        <v>0.1030814576406994</v>
      </c>
      <c r="M1362" s="82">
        <f t="shared" si="355"/>
        <v>0.10411227221710639</v>
      </c>
      <c r="N1362" s="82">
        <f t="shared" si="355"/>
        <v>0.10515339493927746</v>
      </c>
      <c r="O1362" s="82">
        <f t="shared" si="355"/>
        <v>0.10567916191397383</v>
      </c>
      <c r="P1362" s="82">
        <f t="shared" si="355"/>
        <v>0.10620755772354369</v>
      </c>
      <c r="Q1362" s="82">
        <f t="shared" si="355"/>
        <v>0.1067385955121614</v>
      </c>
      <c r="R1362" s="82">
        <f t="shared" si="355"/>
        <v>0.1072722884897222</v>
      </c>
      <c r="S1362" s="82">
        <f t="shared" si="355"/>
        <v>0.10780864993217081</v>
      </c>
      <c r="T1362" s="82">
        <f t="shared" si="355"/>
        <v>0.10834769318183164</v>
      </c>
      <c r="U1362" s="82">
        <f t="shared" si="355"/>
        <v>0.10888943164774079</v>
      </c>
      <c r="V1362" s="82">
        <f t="shared" si="355"/>
        <v>0.10943387880597948</v>
      </c>
      <c r="W1362" s="82">
        <f t="shared" si="355"/>
        <v>0.10998104820000937</v>
      </c>
      <c r="X1362" s="82">
        <f t="shared" si="355"/>
        <v>0.1105309534410094</v>
      </c>
      <c r="Y1362" s="82">
        <f t="shared" si="355"/>
        <v>0.1116362629754195</v>
      </c>
      <c r="Z1362" s="82">
        <f t="shared" si="355"/>
        <v>0.1127526256051737</v>
      </c>
      <c r="AA1362" s="82">
        <f t="shared" si="355"/>
        <v>0.11388015186122544</v>
      </c>
      <c r="AB1362" s="82">
        <f t="shared" si="355"/>
        <v>0.1150189533798377</v>
      </c>
      <c r="AC1362" s="82">
        <f t="shared" si="355"/>
        <v>0.11616914291363607</v>
      </c>
      <c r="AD1362" s="82">
        <f t="shared" si="355"/>
        <v>0.11733083434277243</v>
      </c>
      <c r="AE1362" s="82">
        <f t="shared" si="355"/>
        <v>0.11850414268620016</v>
      </c>
      <c r="AF1362" s="82">
        <f t="shared" si="355"/>
        <v>0.11968918411306216</v>
      </c>
      <c r="AG1362" s="82">
        <f t="shared" si="355"/>
        <v>0.12088607595419279</v>
      </c>
      <c r="AH1362" s="82">
        <f t="shared" si="355"/>
        <v>0.12209493671373473</v>
      </c>
      <c r="AI1362" s="82">
        <f t="shared" si="355"/>
        <v>0.12441474051129567</v>
      </c>
      <c r="AJ1362" s="82">
        <f t="shared" si="355"/>
        <v>0.12677862058101028</v>
      </c>
      <c r="AK1362" s="82">
        <f t="shared" si="355"/>
        <v>0.12918741437204945</v>
      </c>
      <c r="AL1362" s="82">
        <f t="shared" si="355"/>
        <v>0.13164197524511836</v>
      </c>
      <c r="AM1362" s="82">
        <f t="shared" si="355"/>
        <v>0.13414317277477561</v>
      </c>
      <c r="AN1362" s="82">
        <f t="shared" si="355"/>
        <v>0.13669189305749632</v>
      </c>
      <c r="AO1362" s="82">
        <f t="shared" si="355"/>
        <v>0.13928903902558873</v>
      </c>
      <c r="AP1362" s="82">
        <f t="shared" si="355"/>
        <v>0.14193553076707491</v>
      </c>
      <c r="AQ1362" s="82">
        <f t="shared" si="355"/>
        <v>0.14463230585164932</v>
      </c>
      <c r="AR1362" s="82">
        <f t="shared" si="355"/>
        <v>0.14738031966283063</v>
      </c>
      <c r="AS1362" s="82">
        <f t="shared" si="355"/>
        <v>0.14767508030215629</v>
      </c>
      <c r="AT1362" s="82">
        <f t="shared" si="355"/>
        <v>0.14797043046276059</v>
      </c>
      <c r="AU1362" s="82">
        <f t="shared" si="355"/>
        <v>0.14826637132368611</v>
      </c>
      <c r="AV1362" s="82">
        <f t="shared" si="355"/>
        <v>0.14856290406633349</v>
      </c>
      <c r="AW1362" s="82">
        <f t="shared" si="355"/>
        <v>0.14886002987446617</v>
      </c>
      <c r="AX1362" s="82">
        <f t="shared" si="355"/>
        <v>0.1491577499342151</v>
      </c>
      <c r="AY1362" s="82">
        <f t="shared" si="355"/>
        <v>0.14945606543408352</v>
      </c>
      <c r="AZ1362" s="82">
        <f t="shared" si="351"/>
        <v>0.14975557658725802</v>
      </c>
    </row>
    <row r="1363" spans="1:52" s="8" customFormat="1" ht="12" customHeight="1" x14ac:dyDescent="0.25">
      <c r="A1363" s="8" t="s">
        <v>135</v>
      </c>
      <c r="B1363" s="8" t="str">
        <f t="shared" si="317"/>
        <v>USA</v>
      </c>
      <c r="C1363" s="8" t="str">
        <f t="shared" si="318"/>
        <v>RJ</v>
      </c>
      <c r="D1363" s="85">
        <f t="shared" si="319"/>
        <v>0.21793576515353943</v>
      </c>
      <c r="E1363" s="86">
        <f t="shared" si="320"/>
        <v>0.22013713651872671</v>
      </c>
      <c r="F1363" s="82">
        <f t="shared" ref="F1363:AY1363" si="356">E1363*(1-INDEX($B$1267:$G$1267,,MATCH(F$1274,$B$1268:$G$1268,0)))</f>
        <v>0.22233850788391399</v>
      </c>
      <c r="G1363" s="82">
        <f t="shared" si="356"/>
        <v>0.22456189296275314</v>
      </c>
      <c r="H1363" s="82">
        <f t="shared" si="356"/>
        <v>0.22680751189238069</v>
      </c>
      <c r="I1363" s="82">
        <f t="shared" si="356"/>
        <v>0.22907558701130448</v>
      </c>
      <c r="J1363" s="82">
        <f t="shared" si="356"/>
        <v>0.23136634288141752</v>
      </c>
      <c r="K1363" s="82">
        <f t="shared" si="356"/>
        <v>0.2336800063102317</v>
      </c>
      <c r="L1363" s="82">
        <f t="shared" si="356"/>
        <v>0.23601680637333403</v>
      </c>
      <c r="M1363" s="82">
        <f t="shared" si="356"/>
        <v>0.23837697443706737</v>
      </c>
      <c r="N1363" s="82">
        <f t="shared" si="356"/>
        <v>0.24076074418143806</v>
      </c>
      <c r="O1363" s="82">
        <f t="shared" si="356"/>
        <v>0.24196454790234523</v>
      </c>
      <c r="P1363" s="82">
        <f t="shared" si="356"/>
        <v>0.24317437064185693</v>
      </c>
      <c r="Q1363" s="82">
        <f t="shared" si="356"/>
        <v>0.24439024249506619</v>
      </c>
      <c r="R1363" s="82">
        <f t="shared" si="356"/>
        <v>0.2456121937075415</v>
      </c>
      <c r="S1363" s="82">
        <f t="shared" si="356"/>
        <v>0.24684025467607917</v>
      </c>
      <c r="T1363" s="82">
        <f t="shared" si="356"/>
        <v>0.24807445594945954</v>
      </c>
      <c r="U1363" s="82">
        <f t="shared" si="356"/>
        <v>0.24931482822920681</v>
      </c>
      <c r="V1363" s="82">
        <f t="shared" si="356"/>
        <v>0.25056140237035279</v>
      </c>
      <c r="W1363" s="82">
        <f t="shared" si="356"/>
        <v>0.25181420938220456</v>
      </c>
      <c r="X1363" s="82">
        <f t="shared" si="356"/>
        <v>0.25307328042911553</v>
      </c>
      <c r="Y1363" s="82">
        <f t="shared" si="356"/>
        <v>0.2556040132334067</v>
      </c>
      <c r="Z1363" s="82">
        <f t="shared" si="356"/>
        <v>0.25816005336574077</v>
      </c>
      <c r="AA1363" s="82">
        <f t="shared" si="356"/>
        <v>0.26074165389939818</v>
      </c>
      <c r="AB1363" s="82">
        <f t="shared" si="356"/>
        <v>0.26334907043839217</v>
      </c>
      <c r="AC1363" s="82">
        <f t="shared" si="356"/>
        <v>0.26598256114277607</v>
      </c>
      <c r="AD1363" s="82">
        <f t="shared" si="356"/>
        <v>0.26864238675420382</v>
      </c>
      <c r="AE1363" s="82">
        <f t="shared" si="356"/>
        <v>0.27132881062174585</v>
      </c>
      <c r="AF1363" s="82">
        <f t="shared" si="356"/>
        <v>0.27404209872796331</v>
      </c>
      <c r="AG1363" s="82">
        <f t="shared" si="356"/>
        <v>0.27678251971524293</v>
      </c>
      <c r="AH1363" s="82">
        <f t="shared" si="356"/>
        <v>0.27955034491239533</v>
      </c>
      <c r="AI1363" s="82">
        <f t="shared" si="356"/>
        <v>0.28486180146573081</v>
      </c>
      <c r="AJ1363" s="82">
        <f t="shared" si="356"/>
        <v>0.29027417569357966</v>
      </c>
      <c r="AK1363" s="82">
        <f t="shared" si="356"/>
        <v>0.29578938503175767</v>
      </c>
      <c r="AL1363" s="82">
        <f t="shared" si="356"/>
        <v>0.30140938334736106</v>
      </c>
      <c r="AM1363" s="82">
        <f t="shared" si="356"/>
        <v>0.30713616163096091</v>
      </c>
      <c r="AN1363" s="82">
        <f t="shared" si="356"/>
        <v>0.31297174870194916</v>
      </c>
      <c r="AO1363" s="82">
        <f t="shared" si="356"/>
        <v>0.31891821192728614</v>
      </c>
      <c r="AP1363" s="82">
        <f t="shared" si="356"/>
        <v>0.32497765795390454</v>
      </c>
      <c r="AQ1363" s="82">
        <f t="shared" si="356"/>
        <v>0.3311522334550287</v>
      </c>
      <c r="AR1363" s="82">
        <f t="shared" si="356"/>
        <v>0.33744412589067424</v>
      </c>
      <c r="AS1363" s="82">
        <f t="shared" si="356"/>
        <v>0.3381190141424556</v>
      </c>
      <c r="AT1363" s="82">
        <f t="shared" si="356"/>
        <v>0.33879525217074052</v>
      </c>
      <c r="AU1363" s="82">
        <f t="shared" si="356"/>
        <v>0.33947284267508199</v>
      </c>
      <c r="AV1363" s="82">
        <f t="shared" si="356"/>
        <v>0.34015178836043214</v>
      </c>
      <c r="AW1363" s="82">
        <f t="shared" si="356"/>
        <v>0.34083209193715303</v>
      </c>
      <c r="AX1363" s="82">
        <f t="shared" si="356"/>
        <v>0.34151375612102736</v>
      </c>
      <c r="AY1363" s="82">
        <f t="shared" si="356"/>
        <v>0.34219678363326939</v>
      </c>
      <c r="AZ1363" s="82">
        <f t="shared" si="351"/>
        <v>0.34288254873073087</v>
      </c>
    </row>
    <row r="1364" spans="1:52" s="8" customFormat="1" ht="12" customHeight="1" x14ac:dyDescent="0.25">
      <c r="A1364" s="8" t="s">
        <v>136</v>
      </c>
      <c r="B1364" s="8" t="str">
        <f t="shared" si="317"/>
        <v>CAN</v>
      </c>
      <c r="C1364" s="8" t="str">
        <f t="shared" si="318"/>
        <v>RJ</v>
      </c>
      <c r="D1364" s="85">
        <f t="shared" si="319"/>
        <v>0.18212358979962096</v>
      </c>
      <c r="E1364" s="86">
        <f t="shared" si="320"/>
        <v>0.18396322201981916</v>
      </c>
      <c r="F1364" s="82">
        <f t="shared" ref="F1364:AY1364" si="357">E1364*(1-INDEX($B$1267:$G$1267,,MATCH(F$1274,$B$1268:$G$1268,0)))</f>
        <v>0.18580285424001736</v>
      </c>
      <c r="G1364" s="82">
        <f t="shared" si="357"/>
        <v>0.18766088278241752</v>
      </c>
      <c r="H1364" s="82">
        <f t="shared" si="357"/>
        <v>0.18953749161024169</v>
      </c>
      <c r="I1364" s="82">
        <f t="shared" si="357"/>
        <v>0.19143286652634411</v>
      </c>
      <c r="J1364" s="82">
        <f t="shared" si="357"/>
        <v>0.19334719519160756</v>
      </c>
      <c r="K1364" s="82">
        <f t="shared" si="357"/>
        <v>0.19528066714352363</v>
      </c>
      <c r="L1364" s="82">
        <f t="shared" si="357"/>
        <v>0.19723347381495887</v>
      </c>
      <c r="M1364" s="82">
        <f t="shared" si="357"/>
        <v>0.19920580855310846</v>
      </c>
      <c r="N1364" s="82">
        <f t="shared" si="357"/>
        <v>0.20119786663863953</v>
      </c>
      <c r="O1364" s="82">
        <f t="shared" si="357"/>
        <v>0.20220385597183271</v>
      </c>
      <c r="P1364" s="82">
        <f t="shared" si="357"/>
        <v>0.20321487525169185</v>
      </c>
      <c r="Q1364" s="82">
        <f t="shared" si="357"/>
        <v>0.2042309496279503</v>
      </c>
      <c r="R1364" s="82">
        <f t="shared" si="357"/>
        <v>0.20525210437609004</v>
      </c>
      <c r="S1364" s="82">
        <f t="shared" si="357"/>
        <v>0.20627836489797047</v>
      </c>
      <c r="T1364" s="82">
        <f t="shared" si="357"/>
        <v>0.2073097567224603</v>
      </c>
      <c r="U1364" s="82">
        <f t="shared" si="357"/>
        <v>0.20834630550607258</v>
      </c>
      <c r="V1364" s="82">
        <f t="shared" si="357"/>
        <v>0.20938803703360293</v>
      </c>
      <c r="W1364" s="82">
        <f t="shared" si="357"/>
        <v>0.21043497721877091</v>
      </c>
      <c r="X1364" s="82">
        <f t="shared" si="357"/>
        <v>0.21148715210486474</v>
      </c>
      <c r="Y1364" s="82">
        <f t="shared" si="357"/>
        <v>0.21360202362591338</v>
      </c>
      <c r="Z1364" s="82">
        <f t="shared" si="357"/>
        <v>0.21573804386217252</v>
      </c>
      <c r="AA1364" s="82">
        <f t="shared" si="357"/>
        <v>0.21789542430079425</v>
      </c>
      <c r="AB1364" s="82">
        <f t="shared" si="357"/>
        <v>0.22007437854380221</v>
      </c>
      <c r="AC1364" s="82">
        <f t="shared" si="357"/>
        <v>0.22227512232924024</v>
      </c>
      <c r="AD1364" s="82">
        <f t="shared" si="357"/>
        <v>0.22449787355253265</v>
      </c>
      <c r="AE1364" s="82">
        <f t="shared" si="357"/>
        <v>0.22674285228805796</v>
      </c>
      <c r="AF1364" s="82">
        <f t="shared" si="357"/>
        <v>0.22901028081093855</v>
      </c>
      <c r="AG1364" s="82">
        <f t="shared" si="357"/>
        <v>0.23130038361904795</v>
      </c>
      <c r="AH1364" s="82">
        <f t="shared" si="357"/>
        <v>0.23361338745523844</v>
      </c>
      <c r="AI1364" s="82">
        <f t="shared" si="357"/>
        <v>0.23805204181688794</v>
      </c>
      <c r="AJ1364" s="82">
        <f t="shared" si="357"/>
        <v>0.24257503061140878</v>
      </c>
      <c r="AK1364" s="82">
        <f t="shared" si="357"/>
        <v>0.24718395619302552</v>
      </c>
      <c r="AL1364" s="82">
        <f t="shared" si="357"/>
        <v>0.25188045136069298</v>
      </c>
      <c r="AM1364" s="82">
        <f t="shared" si="357"/>
        <v>0.25666617993654611</v>
      </c>
      <c r="AN1364" s="82">
        <f t="shared" si="357"/>
        <v>0.26154283735534045</v>
      </c>
      <c r="AO1364" s="82">
        <f t="shared" si="357"/>
        <v>0.26651215126509192</v>
      </c>
      <c r="AP1364" s="82">
        <f t="shared" si="357"/>
        <v>0.27157588213912864</v>
      </c>
      <c r="AQ1364" s="82">
        <f t="shared" si="357"/>
        <v>0.27673582389977208</v>
      </c>
      <c r="AR1364" s="82">
        <f t="shared" si="357"/>
        <v>0.28199380455386774</v>
      </c>
      <c r="AS1364" s="82">
        <f t="shared" si="357"/>
        <v>0.2825577921629755</v>
      </c>
      <c r="AT1364" s="82">
        <f t="shared" si="357"/>
        <v>0.28312290774730142</v>
      </c>
      <c r="AU1364" s="82">
        <f t="shared" si="357"/>
        <v>0.283689153562796</v>
      </c>
      <c r="AV1364" s="82">
        <f t="shared" si="357"/>
        <v>0.28425653186992161</v>
      </c>
      <c r="AW1364" s="82">
        <f t="shared" si="357"/>
        <v>0.28482504493366145</v>
      </c>
      <c r="AX1364" s="82">
        <f t="shared" si="357"/>
        <v>0.28539469502352877</v>
      </c>
      <c r="AY1364" s="82">
        <f t="shared" si="357"/>
        <v>0.28596548441357583</v>
      </c>
      <c r="AZ1364" s="82">
        <f t="shared" si="351"/>
        <v>0.28653856153664914</v>
      </c>
    </row>
    <row r="1365" spans="1:52" s="8" customFormat="1" ht="12" customHeight="1" x14ac:dyDescent="0.25">
      <c r="A1365" s="8" t="s">
        <v>137</v>
      </c>
      <c r="B1365" s="8" t="str">
        <f t="shared" si="317"/>
        <v>MXC</v>
      </c>
      <c r="C1365" s="8" t="str">
        <f t="shared" si="318"/>
        <v>RJ</v>
      </c>
      <c r="D1365" s="85">
        <f t="shared" si="319"/>
        <v>0.15270439288830789</v>
      </c>
      <c r="E1365" s="86">
        <f t="shared" si="320"/>
        <v>0.1542468615033413</v>
      </c>
      <c r="F1365" s="82">
        <f t="shared" ref="F1365:AY1365" si="358">E1365*(1-INDEX($B$1267:$G$1267,,MATCH(F$1274,$B$1268:$G$1268,0)))</f>
        <v>0.1557893301183747</v>
      </c>
      <c r="G1365" s="82">
        <f t="shared" si="358"/>
        <v>0.15734722341955845</v>
      </c>
      <c r="H1365" s="82">
        <f t="shared" si="358"/>
        <v>0.15892069565375405</v>
      </c>
      <c r="I1365" s="82">
        <f t="shared" si="358"/>
        <v>0.1605099026102916</v>
      </c>
      <c r="J1365" s="82">
        <f t="shared" si="358"/>
        <v>0.16211500163639453</v>
      </c>
      <c r="K1365" s="82">
        <f t="shared" si="358"/>
        <v>0.16373615165275848</v>
      </c>
      <c r="L1365" s="82">
        <f t="shared" si="358"/>
        <v>0.16537351316928606</v>
      </c>
      <c r="M1365" s="82">
        <f t="shared" si="358"/>
        <v>0.16702724830097893</v>
      </c>
      <c r="N1365" s="82">
        <f t="shared" si="358"/>
        <v>0.16869752078398872</v>
      </c>
      <c r="O1365" s="82">
        <f t="shared" si="358"/>
        <v>0.16954100838790864</v>
      </c>
      <c r="P1365" s="82">
        <f t="shared" si="358"/>
        <v>0.17038871342984815</v>
      </c>
      <c r="Q1365" s="82">
        <f t="shared" si="358"/>
        <v>0.17124065699699736</v>
      </c>
      <c r="R1365" s="82">
        <f t="shared" si="358"/>
        <v>0.17209686028198234</v>
      </c>
      <c r="S1365" s="82">
        <f t="shared" si="358"/>
        <v>0.17295734458339224</v>
      </c>
      <c r="T1365" s="82">
        <f t="shared" si="358"/>
        <v>0.17382213130630919</v>
      </c>
      <c r="U1365" s="82">
        <f t="shared" si="358"/>
        <v>0.17469124196284072</v>
      </c>
      <c r="V1365" s="82">
        <f t="shared" si="358"/>
        <v>0.17556469817265491</v>
      </c>
      <c r="W1365" s="82">
        <f t="shared" si="358"/>
        <v>0.17644252166351818</v>
      </c>
      <c r="X1365" s="82">
        <f t="shared" si="358"/>
        <v>0.17732473427183576</v>
      </c>
      <c r="Y1365" s="82">
        <f t="shared" si="358"/>
        <v>0.17909798161455412</v>
      </c>
      <c r="Z1365" s="82">
        <f t="shared" si="358"/>
        <v>0.18088896143069966</v>
      </c>
      <c r="AA1365" s="82">
        <f t="shared" si="358"/>
        <v>0.18269785104500666</v>
      </c>
      <c r="AB1365" s="82">
        <f t="shared" si="358"/>
        <v>0.18452482955545674</v>
      </c>
      <c r="AC1365" s="82">
        <f t="shared" si="358"/>
        <v>0.18637007785101131</v>
      </c>
      <c r="AD1365" s="82">
        <f t="shared" si="358"/>
        <v>0.18823377862952143</v>
      </c>
      <c r="AE1365" s="82">
        <f t="shared" si="358"/>
        <v>0.19011611641581663</v>
      </c>
      <c r="AF1365" s="82">
        <f t="shared" si="358"/>
        <v>0.1920172775799748</v>
      </c>
      <c r="AG1365" s="82">
        <f t="shared" si="358"/>
        <v>0.19393745035577456</v>
      </c>
      <c r="AH1365" s="82">
        <f t="shared" si="358"/>
        <v>0.1958768248593323</v>
      </c>
      <c r="AI1365" s="82">
        <f t="shared" si="358"/>
        <v>0.1995984845316596</v>
      </c>
      <c r="AJ1365" s="82">
        <f t="shared" si="358"/>
        <v>0.20339085573776111</v>
      </c>
      <c r="AK1365" s="82">
        <f t="shared" si="358"/>
        <v>0.20725528199677856</v>
      </c>
      <c r="AL1365" s="82">
        <f t="shared" si="358"/>
        <v>0.21119313235471734</v>
      </c>
      <c r="AM1365" s="82">
        <f t="shared" si="358"/>
        <v>0.21520580186945695</v>
      </c>
      <c r="AN1365" s="82">
        <f t="shared" si="358"/>
        <v>0.21929471210497661</v>
      </c>
      <c r="AO1365" s="82">
        <f t="shared" si="358"/>
        <v>0.22346131163497115</v>
      </c>
      <c r="AP1365" s="82">
        <f t="shared" si="358"/>
        <v>0.22770707655603559</v>
      </c>
      <c r="AQ1365" s="82">
        <f t="shared" si="358"/>
        <v>0.23203351101060024</v>
      </c>
      <c r="AR1365" s="82">
        <f t="shared" si="358"/>
        <v>0.23644214771980163</v>
      </c>
      <c r="AS1365" s="82">
        <f t="shared" si="358"/>
        <v>0.23691503201524122</v>
      </c>
      <c r="AT1365" s="82">
        <f t="shared" si="358"/>
        <v>0.23738886207927171</v>
      </c>
      <c r="AU1365" s="82">
        <f t="shared" si="358"/>
        <v>0.23786363980343025</v>
      </c>
      <c r="AV1365" s="82">
        <f t="shared" si="358"/>
        <v>0.23833936708303713</v>
      </c>
      <c r="AW1365" s="82">
        <f t="shared" si="358"/>
        <v>0.2388160458172032</v>
      </c>
      <c r="AX1365" s="82">
        <f t="shared" si="358"/>
        <v>0.2392936779088376</v>
      </c>
      <c r="AY1365" s="82">
        <f t="shared" si="358"/>
        <v>0.23977226526465528</v>
      </c>
      <c r="AZ1365" s="82">
        <f t="shared" si="351"/>
        <v>0.24025277080626778</v>
      </c>
    </row>
    <row r="1366" spans="1:52" s="8" customFormat="1" ht="12" customHeight="1" x14ac:dyDescent="0.25">
      <c r="A1366" s="8" t="s">
        <v>138</v>
      </c>
      <c r="B1366" s="8" t="str">
        <f t="shared" si="317"/>
        <v>EUR</v>
      </c>
      <c r="C1366" s="8" t="str">
        <f t="shared" si="318"/>
        <v>RJ</v>
      </c>
      <c r="D1366" s="85">
        <f t="shared" si="319"/>
        <v>0.2180637738509793</v>
      </c>
      <c r="E1366" s="86">
        <f t="shared" si="320"/>
        <v>0.22026643823331243</v>
      </c>
      <c r="F1366" s="82">
        <f t="shared" ref="F1366:AY1366" si="359">E1366*(1-INDEX($B$1267:$G$1267,,MATCH(F$1274,$B$1268:$G$1268,0)))</f>
        <v>0.22246910261564556</v>
      </c>
      <c r="G1366" s="82">
        <f t="shared" si="359"/>
        <v>0.22469379364180203</v>
      </c>
      <c r="H1366" s="82">
        <f t="shared" si="359"/>
        <v>0.22694073157822006</v>
      </c>
      <c r="I1366" s="82">
        <f t="shared" si="359"/>
        <v>0.22921013889400227</v>
      </c>
      <c r="J1366" s="82">
        <f t="shared" si="359"/>
        <v>0.23150224028294231</v>
      </c>
      <c r="K1366" s="82">
        <f t="shared" si="359"/>
        <v>0.23381726268577174</v>
      </c>
      <c r="L1366" s="82">
        <f t="shared" si="359"/>
        <v>0.23615543531262947</v>
      </c>
      <c r="M1366" s="82">
        <f t="shared" si="359"/>
        <v>0.23851698966575577</v>
      </c>
      <c r="N1366" s="82">
        <f t="shared" si="359"/>
        <v>0.24090215956241331</v>
      </c>
      <c r="O1366" s="82">
        <f t="shared" si="359"/>
        <v>0.24210667036022535</v>
      </c>
      <c r="P1366" s="82">
        <f t="shared" si="359"/>
        <v>0.24331720371202645</v>
      </c>
      <c r="Q1366" s="82">
        <f t="shared" si="359"/>
        <v>0.24453378973058656</v>
      </c>
      <c r="R1366" s="82">
        <f t="shared" si="359"/>
        <v>0.24575645867923948</v>
      </c>
      <c r="S1366" s="82">
        <f t="shared" si="359"/>
        <v>0.24698524097263566</v>
      </c>
      <c r="T1366" s="82">
        <f t="shared" si="359"/>
        <v>0.24822016717749881</v>
      </c>
      <c r="U1366" s="82">
        <f t="shared" si="359"/>
        <v>0.24946126801338628</v>
      </c>
      <c r="V1366" s="82">
        <f t="shared" si="359"/>
        <v>0.25070857435345317</v>
      </c>
      <c r="W1366" s="82">
        <f t="shared" si="359"/>
        <v>0.25196211722522044</v>
      </c>
      <c r="X1366" s="82">
        <f t="shared" si="359"/>
        <v>0.2532219278113465</v>
      </c>
      <c r="Y1366" s="82">
        <f t="shared" si="359"/>
        <v>0.25575414708945998</v>
      </c>
      <c r="Z1366" s="82">
        <f t="shared" si="359"/>
        <v>0.25831168856035458</v>
      </c>
      <c r="AA1366" s="82">
        <f t="shared" si="359"/>
        <v>0.26089480544595811</v>
      </c>
      <c r="AB1366" s="82">
        <f t="shared" si="359"/>
        <v>0.26350375350041771</v>
      </c>
      <c r="AC1366" s="82">
        <f t="shared" si="359"/>
        <v>0.26613879103542187</v>
      </c>
      <c r="AD1366" s="82">
        <f t="shared" si="359"/>
        <v>0.26880017894577607</v>
      </c>
      <c r="AE1366" s="82">
        <f t="shared" si="359"/>
        <v>0.27148818073523384</v>
      </c>
      <c r="AF1366" s="82">
        <f t="shared" si="359"/>
        <v>0.2742030625425862</v>
      </c>
      <c r="AG1366" s="82">
        <f t="shared" si="359"/>
        <v>0.27694509316801208</v>
      </c>
      <c r="AH1366" s="82">
        <f t="shared" si="359"/>
        <v>0.27971454409969221</v>
      </c>
      <c r="AI1366" s="82">
        <f t="shared" si="359"/>
        <v>0.28502912043758633</v>
      </c>
      <c r="AJ1366" s="82">
        <f t="shared" si="359"/>
        <v>0.29044467372590044</v>
      </c>
      <c r="AK1366" s="82">
        <f t="shared" si="359"/>
        <v>0.29596312252669255</v>
      </c>
      <c r="AL1366" s="82">
        <f t="shared" si="359"/>
        <v>0.30158642185469969</v>
      </c>
      <c r="AM1366" s="82">
        <f t="shared" si="359"/>
        <v>0.30731656386993894</v>
      </c>
      <c r="AN1366" s="82">
        <f t="shared" si="359"/>
        <v>0.31315557858346776</v>
      </c>
      <c r="AO1366" s="82">
        <f t="shared" si="359"/>
        <v>0.31910553457655361</v>
      </c>
      <c r="AP1366" s="82">
        <f t="shared" si="359"/>
        <v>0.32516853973350812</v>
      </c>
      <c r="AQ1366" s="82">
        <f t="shared" si="359"/>
        <v>0.33134674198844477</v>
      </c>
      <c r="AR1366" s="82">
        <f t="shared" si="359"/>
        <v>0.33764233008622518</v>
      </c>
      <c r="AS1366" s="82">
        <f t="shared" si="359"/>
        <v>0.33831761474639765</v>
      </c>
      <c r="AT1366" s="82">
        <f t="shared" si="359"/>
        <v>0.33899424997589045</v>
      </c>
      <c r="AU1366" s="82">
        <f t="shared" si="359"/>
        <v>0.33967223847584221</v>
      </c>
      <c r="AV1366" s="82">
        <f t="shared" si="359"/>
        <v>0.34035158295279389</v>
      </c>
      <c r="AW1366" s="82">
        <f t="shared" si="359"/>
        <v>0.34103228611869946</v>
      </c>
      <c r="AX1366" s="82">
        <f t="shared" si="359"/>
        <v>0.34171435069093686</v>
      </c>
      <c r="AY1366" s="82">
        <f t="shared" si="359"/>
        <v>0.34239777939231875</v>
      </c>
      <c r="AZ1366" s="82">
        <f t="shared" si="351"/>
        <v>0.34308394728689251</v>
      </c>
    </row>
    <row r="1367" spans="1:52" s="8" customFormat="1" ht="12" customHeight="1" x14ac:dyDescent="0.25">
      <c r="A1367" s="8" t="s">
        <v>139</v>
      </c>
      <c r="B1367" s="8" t="str">
        <f t="shared" si="317"/>
        <v>JPN</v>
      </c>
      <c r="C1367" s="8" t="str">
        <f t="shared" si="318"/>
        <v>RJ</v>
      </c>
      <c r="D1367" s="85">
        <f t="shared" si="319"/>
        <v>0.18873555708055748</v>
      </c>
      <c r="E1367" s="86">
        <f t="shared" si="320"/>
        <v>0.19064197684904796</v>
      </c>
      <c r="F1367" s="82">
        <f t="shared" ref="F1367:AY1367" si="360">E1367*(1-INDEX($B$1267:$G$1267,,MATCH(F$1274,$B$1268:$G$1268,0)))</f>
        <v>0.19254839661753845</v>
      </c>
      <c r="G1367" s="82">
        <f t="shared" si="360"/>
        <v>0.19447388058371384</v>
      </c>
      <c r="H1367" s="82">
        <f t="shared" si="360"/>
        <v>0.19641861938955099</v>
      </c>
      <c r="I1367" s="82">
        <f t="shared" si="360"/>
        <v>0.19838280558344651</v>
      </c>
      <c r="J1367" s="82">
        <f t="shared" si="360"/>
        <v>0.20036663363928098</v>
      </c>
      <c r="K1367" s="82">
        <f t="shared" si="360"/>
        <v>0.2023702999756738</v>
      </c>
      <c r="L1367" s="82">
        <f t="shared" si="360"/>
        <v>0.20439400297543053</v>
      </c>
      <c r="M1367" s="82">
        <f t="shared" si="360"/>
        <v>0.20643794300518484</v>
      </c>
      <c r="N1367" s="82">
        <f t="shared" si="360"/>
        <v>0.2085023224352367</v>
      </c>
      <c r="O1367" s="82">
        <f t="shared" si="360"/>
        <v>0.20954483404741286</v>
      </c>
      <c r="P1367" s="82">
        <f t="shared" si="360"/>
        <v>0.21059255821764991</v>
      </c>
      <c r="Q1367" s="82">
        <f t="shared" si="360"/>
        <v>0.21164552100873812</v>
      </c>
      <c r="R1367" s="82">
        <f t="shared" si="360"/>
        <v>0.2127037486137818</v>
      </c>
      <c r="S1367" s="82">
        <f t="shared" si="360"/>
        <v>0.2137672673568507</v>
      </c>
      <c r="T1367" s="82">
        <f t="shared" si="360"/>
        <v>0.21483610369363493</v>
      </c>
      <c r="U1367" s="82">
        <f t="shared" si="360"/>
        <v>0.21591028421210309</v>
      </c>
      <c r="V1367" s="82">
        <f t="shared" si="360"/>
        <v>0.2169898356331636</v>
      </c>
      <c r="W1367" s="82">
        <f t="shared" si="360"/>
        <v>0.21807478481132939</v>
      </c>
      <c r="X1367" s="82">
        <f t="shared" si="360"/>
        <v>0.219165158735386</v>
      </c>
      <c r="Y1367" s="82">
        <f t="shared" si="360"/>
        <v>0.22135681032273985</v>
      </c>
      <c r="Z1367" s="82">
        <f t="shared" si="360"/>
        <v>0.22357037842596725</v>
      </c>
      <c r="AA1367" s="82">
        <f t="shared" si="360"/>
        <v>0.22580608221022691</v>
      </c>
      <c r="AB1367" s="82">
        <f t="shared" si="360"/>
        <v>0.22806414303232919</v>
      </c>
      <c r="AC1367" s="82">
        <f t="shared" si="360"/>
        <v>0.2303447844626525</v>
      </c>
      <c r="AD1367" s="82">
        <f t="shared" si="360"/>
        <v>0.23264823230727902</v>
      </c>
      <c r="AE1367" s="82">
        <f t="shared" si="360"/>
        <v>0.2349747146303518</v>
      </c>
      <c r="AF1367" s="82">
        <f t="shared" si="360"/>
        <v>0.23732446177665531</v>
      </c>
      <c r="AG1367" s="82">
        <f t="shared" si="360"/>
        <v>0.23969770639442187</v>
      </c>
      <c r="AH1367" s="82">
        <f t="shared" si="360"/>
        <v>0.2420946834583661</v>
      </c>
      <c r="AI1367" s="82">
        <f t="shared" si="360"/>
        <v>0.24669448244407502</v>
      </c>
      <c r="AJ1367" s="82">
        <f t="shared" si="360"/>
        <v>0.25138167761051244</v>
      </c>
      <c r="AK1367" s="82">
        <f t="shared" si="360"/>
        <v>0.25615792948511218</v>
      </c>
      <c r="AL1367" s="82">
        <f t="shared" si="360"/>
        <v>0.26102493014532929</v>
      </c>
      <c r="AM1367" s="82">
        <f t="shared" si="360"/>
        <v>0.26598440381809052</v>
      </c>
      <c r="AN1367" s="82">
        <f t="shared" si="360"/>
        <v>0.27103810749063423</v>
      </c>
      <c r="AO1367" s="82">
        <f t="shared" si="360"/>
        <v>0.27618783153295623</v>
      </c>
      <c r="AP1367" s="82">
        <f t="shared" si="360"/>
        <v>0.28143540033208236</v>
      </c>
      <c r="AQ1367" s="82">
        <f t="shared" si="360"/>
        <v>0.28678267293839188</v>
      </c>
      <c r="AR1367" s="82">
        <f t="shared" si="360"/>
        <v>0.29223154372422128</v>
      </c>
      <c r="AS1367" s="82">
        <f t="shared" si="360"/>
        <v>0.29281600681166969</v>
      </c>
      <c r="AT1367" s="82">
        <f t="shared" si="360"/>
        <v>0.29340163882529302</v>
      </c>
      <c r="AU1367" s="82">
        <f t="shared" si="360"/>
        <v>0.29398844210294361</v>
      </c>
      <c r="AV1367" s="82">
        <f t="shared" si="360"/>
        <v>0.29457641898714948</v>
      </c>
      <c r="AW1367" s="82">
        <f t="shared" si="360"/>
        <v>0.29516557182512376</v>
      </c>
      <c r="AX1367" s="82">
        <f t="shared" si="360"/>
        <v>0.29575590296877402</v>
      </c>
      <c r="AY1367" s="82">
        <f t="shared" si="360"/>
        <v>0.29634741477471155</v>
      </c>
      <c r="AZ1367" s="82">
        <f t="shared" si="351"/>
        <v>0.29694129736945046</v>
      </c>
    </row>
    <row r="1368" spans="1:52" s="8" customFormat="1" ht="12" customHeight="1" x14ac:dyDescent="0.25">
      <c r="A1368" s="8" t="s">
        <v>140</v>
      </c>
      <c r="B1368" s="8" t="str">
        <f t="shared" si="317"/>
        <v>ANZ</v>
      </c>
      <c r="C1368" s="8" t="str">
        <f t="shared" si="318"/>
        <v>RJ</v>
      </c>
      <c r="D1368" s="85">
        <f t="shared" si="319"/>
        <v>9.7703217591678104E-2</v>
      </c>
      <c r="E1368" s="86">
        <f t="shared" si="320"/>
        <v>9.8690118779472827E-2</v>
      </c>
      <c r="F1368" s="82">
        <f t="shared" ref="F1368:AY1368" si="361">E1368*(1-INDEX($B$1267:$G$1267,,MATCH(F$1274,$B$1268:$G$1268,0)))</f>
        <v>9.9677019967267549E-2</v>
      </c>
      <c r="G1368" s="82">
        <f t="shared" si="361"/>
        <v>0.10067379016694022</v>
      </c>
      <c r="H1368" s="82">
        <f t="shared" si="361"/>
        <v>0.10168052806860962</v>
      </c>
      <c r="I1368" s="82">
        <f t="shared" si="361"/>
        <v>0.10269733334929572</v>
      </c>
      <c r="J1368" s="82">
        <f t="shared" si="361"/>
        <v>0.10372430668278868</v>
      </c>
      <c r="K1368" s="82">
        <f t="shared" si="361"/>
        <v>0.10476154974961656</v>
      </c>
      <c r="L1368" s="82">
        <f t="shared" si="361"/>
        <v>0.10580916524711273</v>
      </c>
      <c r="M1368" s="82">
        <f t="shared" si="361"/>
        <v>0.10686725689958386</v>
      </c>
      <c r="N1368" s="82">
        <f t="shared" si="361"/>
        <v>0.1079359294685797</v>
      </c>
      <c r="O1368" s="82">
        <f t="shared" si="361"/>
        <v>0.10847560911592259</v>
      </c>
      <c r="P1368" s="82">
        <f t="shared" si="361"/>
        <v>0.1090179871615022</v>
      </c>
      <c r="Q1368" s="82">
        <f t="shared" si="361"/>
        <v>0.1095630770973097</v>
      </c>
      <c r="R1368" s="82">
        <f t="shared" si="361"/>
        <v>0.11011089248279624</v>
      </c>
      <c r="S1368" s="82">
        <f t="shared" si="361"/>
        <v>0.1106614469452102</v>
      </c>
      <c r="T1368" s="82">
        <f t="shared" si="361"/>
        <v>0.11121475417993623</v>
      </c>
      <c r="U1368" s="82">
        <f t="shared" si="361"/>
        <v>0.1117708279508359</v>
      </c>
      <c r="V1368" s="82">
        <f t="shared" si="361"/>
        <v>0.11232968209059006</v>
      </c>
      <c r="W1368" s="82">
        <f t="shared" si="361"/>
        <v>0.112891330501043</v>
      </c>
      <c r="X1368" s="82">
        <f t="shared" si="361"/>
        <v>0.1134557871535482</v>
      </c>
      <c r="Y1368" s="82">
        <f t="shared" si="361"/>
        <v>0.11459034502508368</v>
      </c>
      <c r="Z1368" s="82">
        <f t="shared" si="361"/>
        <v>0.11573624847533452</v>
      </c>
      <c r="AA1368" s="82">
        <f t="shared" si="361"/>
        <v>0.11689361096008787</v>
      </c>
      <c r="AB1368" s="82">
        <f t="shared" si="361"/>
        <v>0.11806254706968874</v>
      </c>
      <c r="AC1368" s="82">
        <f t="shared" si="361"/>
        <v>0.11924317254038563</v>
      </c>
      <c r="AD1368" s="82">
        <f t="shared" si="361"/>
        <v>0.12043560426578949</v>
      </c>
      <c r="AE1368" s="82">
        <f t="shared" si="361"/>
        <v>0.12163996030844738</v>
      </c>
      <c r="AF1368" s="82">
        <f t="shared" si="361"/>
        <v>0.12285635991153186</v>
      </c>
      <c r="AG1368" s="82">
        <f t="shared" si="361"/>
        <v>0.12408492351064718</v>
      </c>
      <c r="AH1368" s="82">
        <f t="shared" si="361"/>
        <v>0.12532577274575366</v>
      </c>
      <c r="AI1368" s="82">
        <f t="shared" si="361"/>
        <v>0.12770696242792295</v>
      </c>
      <c r="AJ1368" s="82">
        <f t="shared" si="361"/>
        <v>0.13013339471405347</v>
      </c>
      <c r="AK1368" s="82">
        <f t="shared" si="361"/>
        <v>0.13260592921362047</v>
      </c>
      <c r="AL1368" s="82">
        <f t="shared" si="361"/>
        <v>0.13512544186867925</v>
      </c>
      <c r="AM1368" s="82">
        <f t="shared" si="361"/>
        <v>0.13769282526418414</v>
      </c>
      <c r="AN1368" s="82">
        <f t="shared" si="361"/>
        <v>0.14030898894420363</v>
      </c>
      <c r="AO1368" s="82">
        <f t="shared" si="361"/>
        <v>0.14297485973414348</v>
      </c>
      <c r="AP1368" s="82">
        <f t="shared" si="361"/>
        <v>0.14569138206909218</v>
      </c>
      <c r="AQ1368" s="82">
        <f t="shared" si="361"/>
        <v>0.14845951832840493</v>
      </c>
      <c r="AR1368" s="82">
        <f t="shared" si="361"/>
        <v>0.15128024917664459</v>
      </c>
      <c r="AS1368" s="82">
        <f t="shared" si="361"/>
        <v>0.15158280967499788</v>
      </c>
      <c r="AT1368" s="82">
        <f t="shared" si="361"/>
        <v>0.15188597529434789</v>
      </c>
      <c r="AU1368" s="82">
        <f t="shared" si="361"/>
        <v>0.15218974724493659</v>
      </c>
      <c r="AV1368" s="82">
        <f t="shared" si="361"/>
        <v>0.15249412673942647</v>
      </c>
      <c r="AW1368" s="82">
        <f t="shared" si="361"/>
        <v>0.15279911499290533</v>
      </c>
      <c r="AX1368" s="82">
        <f t="shared" si="361"/>
        <v>0.15310471322289113</v>
      </c>
      <c r="AY1368" s="82">
        <f t="shared" si="361"/>
        <v>0.15341092264933689</v>
      </c>
      <c r="AZ1368" s="82">
        <f t="shared" si="351"/>
        <v>0.15371835936807304</v>
      </c>
    </row>
    <row r="1369" spans="1:52" s="8" customFormat="1" ht="12" customHeight="1" x14ac:dyDescent="0.25">
      <c r="A1369" s="8" t="s">
        <v>141</v>
      </c>
      <c r="B1369" s="8" t="str">
        <f t="shared" si="317"/>
        <v>SKO</v>
      </c>
      <c r="C1369" s="8" t="str">
        <f t="shared" si="318"/>
        <v>RJ</v>
      </c>
      <c r="D1369" s="85">
        <f t="shared" si="319"/>
        <v>0.20329849254934959</v>
      </c>
      <c r="E1369" s="86">
        <f t="shared" si="320"/>
        <v>0.2053520126761107</v>
      </c>
      <c r="F1369" s="82">
        <f t="shared" ref="F1369:AY1369" si="362">E1369*(1-INDEX($B$1267:$G$1267,,MATCH(F$1274,$B$1268:$G$1268,0)))</f>
        <v>0.2074055328028718</v>
      </c>
      <c r="G1369" s="82">
        <f t="shared" si="362"/>
        <v>0.20947958813090051</v>
      </c>
      <c r="H1369" s="82">
        <f t="shared" si="362"/>
        <v>0.21157438401220952</v>
      </c>
      <c r="I1369" s="82">
        <f t="shared" si="362"/>
        <v>0.2136901278523316</v>
      </c>
      <c r="J1369" s="82">
        <f t="shared" si="362"/>
        <v>0.21582702913085491</v>
      </c>
      <c r="K1369" s="82">
        <f t="shared" si="362"/>
        <v>0.21798529942216346</v>
      </c>
      <c r="L1369" s="82">
        <f t="shared" si="362"/>
        <v>0.2201651524163851</v>
      </c>
      <c r="M1369" s="82">
        <f t="shared" si="362"/>
        <v>0.22236680394054895</v>
      </c>
      <c r="N1369" s="82">
        <f t="shared" si="362"/>
        <v>0.22459047197995444</v>
      </c>
      <c r="O1369" s="82">
        <f t="shared" si="362"/>
        <v>0.2257134243398542</v>
      </c>
      <c r="P1369" s="82">
        <f t="shared" si="362"/>
        <v>0.22684199146155345</v>
      </c>
      <c r="Q1369" s="82">
        <f t="shared" si="362"/>
        <v>0.22797620141886119</v>
      </c>
      <c r="R1369" s="82">
        <f t="shared" si="362"/>
        <v>0.22911608242595546</v>
      </c>
      <c r="S1369" s="82">
        <f t="shared" si="362"/>
        <v>0.23026166283808522</v>
      </c>
      <c r="T1369" s="82">
        <f t="shared" si="362"/>
        <v>0.23141297115227563</v>
      </c>
      <c r="U1369" s="82">
        <f t="shared" si="362"/>
        <v>0.232570036008037</v>
      </c>
      <c r="V1369" s="82">
        <f t="shared" si="362"/>
        <v>0.23373288618807717</v>
      </c>
      <c r="W1369" s="82">
        <f t="shared" si="362"/>
        <v>0.23490155061901752</v>
      </c>
      <c r="X1369" s="82">
        <f t="shared" si="362"/>
        <v>0.23607605837211257</v>
      </c>
      <c r="Y1369" s="82">
        <f t="shared" si="362"/>
        <v>0.23843681895583368</v>
      </c>
      <c r="Z1369" s="82">
        <f t="shared" si="362"/>
        <v>0.24082118714539202</v>
      </c>
      <c r="AA1369" s="82">
        <f t="shared" si="362"/>
        <v>0.24322939901684595</v>
      </c>
      <c r="AB1369" s="82">
        <f t="shared" si="362"/>
        <v>0.2456616930070144</v>
      </c>
      <c r="AC1369" s="82">
        <f t="shared" si="362"/>
        <v>0.24811830993708456</v>
      </c>
      <c r="AD1369" s="82">
        <f t="shared" si="362"/>
        <v>0.2505994930364554</v>
      </c>
      <c r="AE1369" s="82">
        <f t="shared" si="362"/>
        <v>0.25310548796681998</v>
      </c>
      <c r="AF1369" s="82">
        <f t="shared" si="362"/>
        <v>0.25563654284648818</v>
      </c>
      <c r="AG1369" s="82">
        <f t="shared" si="362"/>
        <v>0.25819290827495306</v>
      </c>
      <c r="AH1369" s="82">
        <f t="shared" si="362"/>
        <v>0.26077483735770257</v>
      </c>
      <c r="AI1369" s="82">
        <f t="shared" si="362"/>
        <v>0.26572955926749892</v>
      </c>
      <c r="AJ1369" s="82">
        <f t="shared" si="362"/>
        <v>0.2707784208935814</v>
      </c>
      <c r="AK1369" s="82">
        <f t="shared" si="362"/>
        <v>0.27592321089055943</v>
      </c>
      <c r="AL1369" s="82">
        <f t="shared" si="362"/>
        <v>0.28116575189748005</v>
      </c>
      <c r="AM1369" s="82">
        <f t="shared" si="362"/>
        <v>0.28650790118353214</v>
      </c>
      <c r="AN1369" s="82">
        <f t="shared" si="362"/>
        <v>0.29195155130601924</v>
      </c>
      <c r="AO1369" s="82">
        <f t="shared" si="362"/>
        <v>0.29749863078083361</v>
      </c>
      <c r="AP1369" s="82">
        <f t="shared" si="362"/>
        <v>0.30315110476566942</v>
      </c>
      <c r="AQ1369" s="82">
        <f t="shared" si="362"/>
        <v>0.30891097575621712</v>
      </c>
      <c r="AR1369" s="82">
        <f t="shared" si="362"/>
        <v>0.31478028429558524</v>
      </c>
      <c r="AS1369" s="82">
        <f t="shared" si="362"/>
        <v>0.31540984486417639</v>
      </c>
      <c r="AT1369" s="82">
        <f t="shared" si="362"/>
        <v>0.31604066455390473</v>
      </c>
      <c r="AU1369" s="82">
        <f t="shared" si="362"/>
        <v>0.31667274588301253</v>
      </c>
      <c r="AV1369" s="82">
        <f t="shared" si="362"/>
        <v>0.31730609137477855</v>
      </c>
      <c r="AW1369" s="82">
        <f t="shared" si="362"/>
        <v>0.31794070355752813</v>
      </c>
      <c r="AX1369" s="82">
        <f t="shared" si="362"/>
        <v>0.31857658496464319</v>
      </c>
      <c r="AY1369" s="82">
        <f t="shared" si="362"/>
        <v>0.31921373813457249</v>
      </c>
      <c r="AZ1369" s="82">
        <f t="shared" si="351"/>
        <v>0.31985344502462176</v>
      </c>
    </row>
    <row r="1370" spans="1:52" s="8" customFormat="1" ht="12" customHeight="1" x14ac:dyDescent="0.25">
      <c r="A1370" s="8" t="s">
        <v>142</v>
      </c>
      <c r="B1370" s="8" t="str">
        <f t="shared" si="317"/>
        <v>RUS</v>
      </c>
      <c r="C1370" s="8" t="str">
        <f t="shared" si="318"/>
        <v>RJ</v>
      </c>
      <c r="D1370" s="85">
        <f t="shared" si="319"/>
        <v>0.29311826498180005</v>
      </c>
      <c r="E1370" s="86">
        <f t="shared" si="320"/>
        <v>0.29607905553717179</v>
      </c>
      <c r="F1370" s="82">
        <f t="shared" ref="F1370:AY1370" si="363">E1370*(1-INDEX($B$1267:$G$1267,,MATCH(F$1274,$B$1268:$G$1268,0)))</f>
        <v>0.29903984609254353</v>
      </c>
      <c r="G1370" s="82">
        <f t="shared" si="363"/>
        <v>0.30203024455346894</v>
      </c>
      <c r="H1370" s="82">
        <f t="shared" si="363"/>
        <v>0.30505054699900364</v>
      </c>
      <c r="I1370" s="82">
        <f t="shared" si="363"/>
        <v>0.30810105246899366</v>
      </c>
      <c r="J1370" s="82">
        <f t="shared" si="363"/>
        <v>0.31118206299368362</v>
      </c>
      <c r="K1370" s="82">
        <f t="shared" si="363"/>
        <v>0.31429388362362043</v>
      </c>
      <c r="L1370" s="82">
        <f t="shared" si="363"/>
        <v>0.31743682245985666</v>
      </c>
      <c r="M1370" s="82">
        <f t="shared" si="363"/>
        <v>0.32061119068445521</v>
      </c>
      <c r="N1370" s="82">
        <f t="shared" si="363"/>
        <v>0.32381730259129976</v>
      </c>
      <c r="O1370" s="82">
        <f t="shared" si="363"/>
        <v>0.32543638910425621</v>
      </c>
      <c r="P1370" s="82">
        <f t="shared" si="363"/>
        <v>0.32706357104977746</v>
      </c>
      <c r="Q1370" s="82">
        <f t="shared" si="363"/>
        <v>0.3286988889050263</v>
      </c>
      <c r="R1370" s="82">
        <f t="shared" si="363"/>
        <v>0.33034238334955141</v>
      </c>
      <c r="S1370" s="82">
        <f t="shared" si="363"/>
        <v>0.33199409526629914</v>
      </c>
      <c r="T1370" s="82">
        <f t="shared" si="363"/>
        <v>0.33365406574263062</v>
      </c>
      <c r="U1370" s="82">
        <f t="shared" si="363"/>
        <v>0.33532233607134376</v>
      </c>
      <c r="V1370" s="82">
        <f t="shared" si="363"/>
        <v>0.33699894775170047</v>
      </c>
      <c r="W1370" s="82">
        <f t="shared" si="363"/>
        <v>0.33868394249045897</v>
      </c>
      <c r="X1370" s="82">
        <f t="shared" si="363"/>
        <v>0.3403773622029112</v>
      </c>
      <c r="Y1370" s="82">
        <f t="shared" si="363"/>
        <v>0.3437811358249403</v>
      </c>
      <c r="Z1370" s="82">
        <f t="shared" si="363"/>
        <v>0.34721894718318969</v>
      </c>
      <c r="AA1370" s="82">
        <f t="shared" si="363"/>
        <v>0.35069113665502161</v>
      </c>
      <c r="AB1370" s="82">
        <f t="shared" si="363"/>
        <v>0.35419804802157184</v>
      </c>
      <c r="AC1370" s="82">
        <f t="shared" si="363"/>
        <v>0.35774002850178754</v>
      </c>
      <c r="AD1370" s="82">
        <f t="shared" si="363"/>
        <v>0.36131742878680539</v>
      </c>
      <c r="AE1370" s="82">
        <f t="shared" si="363"/>
        <v>0.36493060307467345</v>
      </c>
      <c r="AF1370" s="82">
        <f t="shared" si="363"/>
        <v>0.36857990910542021</v>
      </c>
      <c r="AG1370" s="82">
        <f t="shared" si="363"/>
        <v>0.37226570819647442</v>
      </c>
      <c r="AH1370" s="82">
        <f t="shared" si="363"/>
        <v>0.37598836527843915</v>
      </c>
      <c r="AI1370" s="82">
        <f t="shared" si="363"/>
        <v>0.38313214421872949</v>
      </c>
      <c r="AJ1370" s="82">
        <f t="shared" si="363"/>
        <v>0.3904116549588853</v>
      </c>
      <c r="AK1370" s="82">
        <f t="shared" si="363"/>
        <v>0.39782947640310407</v>
      </c>
      <c r="AL1370" s="82">
        <f t="shared" si="363"/>
        <v>0.40538823645476302</v>
      </c>
      <c r="AM1370" s="82">
        <f t="shared" si="363"/>
        <v>0.41309061294740346</v>
      </c>
      <c r="AN1370" s="82">
        <f t="shared" si="363"/>
        <v>0.4209393345934041</v>
      </c>
      <c r="AO1370" s="82">
        <f t="shared" si="363"/>
        <v>0.42893718195067876</v>
      </c>
      <c r="AP1370" s="82">
        <f t="shared" si="363"/>
        <v>0.43708698840774163</v>
      </c>
      <c r="AQ1370" s="82">
        <f t="shared" si="363"/>
        <v>0.4453916411874887</v>
      </c>
      <c r="AR1370" s="82">
        <f t="shared" si="363"/>
        <v>0.45385408237005093</v>
      </c>
      <c r="AS1370" s="82">
        <f t="shared" si="363"/>
        <v>0.45476179053479104</v>
      </c>
      <c r="AT1370" s="82">
        <f t="shared" si="363"/>
        <v>0.45567131411586065</v>
      </c>
      <c r="AU1370" s="82">
        <f t="shared" si="363"/>
        <v>0.45658265674409237</v>
      </c>
      <c r="AV1370" s="82">
        <f t="shared" si="363"/>
        <v>0.45749582205758055</v>
      </c>
      <c r="AW1370" s="82">
        <f t="shared" si="363"/>
        <v>0.45841081370169573</v>
      </c>
      <c r="AX1370" s="82">
        <f t="shared" si="363"/>
        <v>0.45932763532909915</v>
      </c>
      <c r="AY1370" s="82">
        <f t="shared" si="363"/>
        <v>0.46024629059975736</v>
      </c>
      <c r="AZ1370" s="82">
        <f t="shared" si="351"/>
        <v>0.46116862785546825</v>
      </c>
    </row>
    <row r="1371" spans="1:52" s="8" customFormat="1" ht="12" customHeight="1" x14ac:dyDescent="0.25">
      <c r="A1371" s="8" t="s">
        <v>143</v>
      </c>
      <c r="B1371" s="8" t="str">
        <f t="shared" si="317"/>
        <v>URA</v>
      </c>
      <c r="C1371" s="8" t="str">
        <f t="shared" si="318"/>
        <v>RJ</v>
      </c>
      <c r="D1371" s="85">
        <f t="shared" si="319"/>
        <v>0.16042910224659257</v>
      </c>
      <c r="E1371" s="86">
        <f t="shared" si="320"/>
        <v>0.16204959822888138</v>
      </c>
      <c r="F1371" s="82">
        <f t="shared" ref="F1371:AY1371" si="364">E1371*(1-INDEX($B$1267:$G$1267,,MATCH(F$1274,$B$1268:$G$1268,0)))</f>
        <v>0.16367009421117018</v>
      </c>
      <c r="G1371" s="82">
        <f t="shared" si="364"/>
        <v>0.16530679515328189</v>
      </c>
      <c r="H1371" s="82">
        <f t="shared" si="364"/>
        <v>0.16695986310481473</v>
      </c>
      <c r="I1371" s="82">
        <f t="shared" si="364"/>
        <v>0.16862946173586288</v>
      </c>
      <c r="J1371" s="82">
        <f t="shared" si="364"/>
        <v>0.17031575635322152</v>
      </c>
      <c r="K1371" s="82">
        <f t="shared" si="364"/>
        <v>0.17201891391675372</v>
      </c>
      <c r="L1371" s="82">
        <f t="shared" si="364"/>
        <v>0.17373910305592127</v>
      </c>
      <c r="M1371" s="82">
        <f t="shared" si="364"/>
        <v>0.1754764940864805</v>
      </c>
      <c r="N1371" s="82">
        <f t="shared" si="364"/>
        <v>0.17723125902734529</v>
      </c>
      <c r="O1371" s="82">
        <f t="shared" si="364"/>
        <v>0.17811741532248201</v>
      </c>
      <c r="P1371" s="82">
        <f t="shared" si="364"/>
        <v>0.1790080023990944</v>
      </c>
      <c r="Q1371" s="82">
        <f t="shared" si="364"/>
        <v>0.17990304241108984</v>
      </c>
      <c r="R1371" s="82">
        <f t="shared" si="364"/>
        <v>0.18080255762314526</v>
      </c>
      <c r="S1371" s="82">
        <f t="shared" si="364"/>
        <v>0.18170657041126095</v>
      </c>
      <c r="T1371" s="82">
        <f t="shared" si="364"/>
        <v>0.18261510326331723</v>
      </c>
      <c r="U1371" s="82">
        <f t="shared" si="364"/>
        <v>0.18352817877963379</v>
      </c>
      <c r="V1371" s="82">
        <f t="shared" si="364"/>
        <v>0.18444581967353194</v>
      </c>
      <c r="W1371" s="82">
        <f t="shared" si="364"/>
        <v>0.18536804877189958</v>
      </c>
      <c r="X1371" s="82">
        <f t="shared" si="364"/>
        <v>0.18629488901575905</v>
      </c>
      <c r="Y1371" s="82">
        <f t="shared" si="364"/>
        <v>0.18815783790591664</v>
      </c>
      <c r="Z1371" s="82">
        <f t="shared" si="364"/>
        <v>0.19003941628497581</v>
      </c>
      <c r="AA1371" s="82">
        <f t="shared" si="364"/>
        <v>0.19193981044782557</v>
      </c>
      <c r="AB1371" s="82">
        <f t="shared" si="364"/>
        <v>0.19385920855230382</v>
      </c>
      <c r="AC1371" s="82">
        <f t="shared" si="364"/>
        <v>0.19579780063782687</v>
      </c>
      <c r="AD1371" s="82">
        <f t="shared" si="364"/>
        <v>0.19775577864420513</v>
      </c>
      <c r="AE1371" s="82">
        <f t="shared" si="364"/>
        <v>0.19973333643064717</v>
      </c>
      <c r="AF1371" s="82">
        <f t="shared" si="364"/>
        <v>0.20173066979495363</v>
      </c>
      <c r="AG1371" s="82">
        <f t="shared" si="364"/>
        <v>0.20374797649290316</v>
      </c>
      <c r="AH1371" s="82">
        <f t="shared" si="364"/>
        <v>0.20578545625783221</v>
      </c>
      <c r="AI1371" s="82">
        <f t="shared" si="364"/>
        <v>0.20969537992673098</v>
      </c>
      <c r="AJ1371" s="82">
        <f t="shared" si="364"/>
        <v>0.21367959214533885</v>
      </c>
      <c r="AK1371" s="82">
        <f t="shared" si="364"/>
        <v>0.21773950439610026</v>
      </c>
      <c r="AL1371" s="82">
        <f t="shared" si="364"/>
        <v>0.22187655497962616</v>
      </c>
      <c r="AM1371" s="82">
        <f t="shared" si="364"/>
        <v>0.22609220952423903</v>
      </c>
      <c r="AN1371" s="82">
        <f t="shared" si="364"/>
        <v>0.23038796150519955</v>
      </c>
      <c r="AO1371" s="82">
        <f t="shared" si="364"/>
        <v>0.23476533277379832</v>
      </c>
      <c r="AP1371" s="82">
        <f t="shared" si="364"/>
        <v>0.23922587409650048</v>
      </c>
      <c r="AQ1371" s="82">
        <f t="shared" si="364"/>
        <v>0.24377116570433396</v>
      </c>
      <c r="AR1371" s="82">
        <f t="shared" si="364"/>
        <v>0.24840281785271628</v>
      </c>
      <c r="AS1371" s="82">
        <f t="shared" si="364"/>
        <v>0.24889962348842171</v>
      </c>
      <c r="AT1371" s="82">
        <f t="shared" si="364"/>
        <v>0.24939742273539856</v>
      </c>
      <c r="AU1371" s="82">
        <f t="shared" si="364"/>
        <v>0.24989621758086936</v>
      </c>
      <c r="AV1371" s="82">
        <f t="shared" si="364"/>
        <v>0.25039601001603112</v>
      </c>
      <c r="AW1371" s="82">
        <f t="shared" si="364"/>
        <v>0.25089680203606318</v>
      </c>
      <c r="AX1371" s="82">
        <f t="shared" si="364"/>
        <v>0.25139859564013534</v>
      </c>
      <c r="AY1371" s="82">
        <f t="shared" si="364"/>
        <v>0.2519013928314156</v>
      </c>
      <c r="AZ1371" s="82">
        <f t="shared" si="351"/>
        <v>0.25240620524189938</v>
      </c>
    </row>
    <row r="1372" spans="1:52" s="8" customFormat="1" ht="12" customHeight="1" x14ac:dyDescent="0.25">
      <c r="A1372" s="8" t="s">
        <v>144</v>
      </c>
      <c r="B1372" s="8" t="str">
        <f t="shared" si="317"/>
        <v>CHI</v>
      </c>
      <c r="C1372" s="8" t="str">
        <f t="shared" si="318"/>
        <v>RJ</v>
      </c>
      <c r="D1372" s="85">
        <f t="shared" si="319"/>
        <v>0.18170093017096423</v>
      </c>
      <c r="E1372" s="86">
        <f t="shared" si="320"/>
        <v>0.18353629310198408</v>
      </c>
      <c r="F1372" s="82">
        <f t="shared" ref="F1372:AY1372" si="365">E1372*(1-INDEX($B$1267:$G$1267,,MATCH(F$1274,$B$1268:$G$1268,0)))</f>
        <v>0.18537165603300393</v>
      </c>
      <c r="G1372" s="82">
        <f t="shared" si="365"/>
        <v>0.18722537259333397</v>
      </c>
      <c r="H1372" s="82">
        <f t="shared" si="365"/>
        <v>0.1890976263192673</v>
      </c>
      <c r="I1372" s="82">
        <f t="shared" si="365"/>
        <v>0.19098860258245998</v>
      </c>
      <c r="J1372" s="82">
        <f t="shared" si="365"/>
        <v>0.19289848860828457</v>
      </c>
      <c r="K1372" s="82">
        <f t="shared" si="365"/>
        <v>0.19482747349436741</v>
      </c>
      <c r="L1372" s="82">
        <f t="shared" si="365"/>
        <v>0.1967757482293111</v>
      </c>
      <c r="M1372" s="82">
        <f t="shared" si="365"/>
        <v>0.19874350571160421</v>
      </c>
      <c r="N1372" s="82">
        <f t="shared" si="365"/>
        <v>0.20073094076872025</v>
      </c>
      <c r="O1372" s="82">
        <f t="shared" si="365"/>
        <v>0.20173459547256384</v>
      </c>
      <c r="P1372" s="82">
        <f t="shared" si="365"/>
        <v>0.20274326844992663</v>
      </c>
      <c r="Q1372" s="82">
        <f t="shared" si="365"/>
        <v>0.20375698479217624</v>
      </c>
      <c r="R1372" s="82">
        <f t="shared" si="365"/>
        <v>0.20477576971613709</v>
      </c>
      <c r="S1372" s="82">
        <f t="shared" si="365"/>
        <v>0.20579964856471775</v>
      </c>
      <c r="T1372" s="82">
        <f t="shared" si="365"/>
        <v>0.20682864680754132</v>
      </c>
      <c r="U1372" s="82">
        <f t="shared" si="365"/>
        <v>0.20786279004157901</v>
      </c>
      <c r="V1372" s="82">
        <f t="shared" si="365"/>
        <v>0.20890210399178688</v>
      </c>
      <c r="W1372" s="82">
        <f t="shared" si="365"/>
        <v>0.20994661451174579</v>
      </c>
      <c r="X1372" s="82">
        <f t="shared" si="365"/>
        <v>0.21099634758430449</v>
      </c>
      <c r="Y1372" s="82">
        <f t="shared" si="365"/>
        <v>0.21310631106014755</v>
      </c>
      <c r="Z1372" s="82">
        <f t="shared" si="365"/>
        <v>0.21523737417074904</v>
      </c>
      <c r="AA1372" s="82">
        <f t="shared" si="365"/>
        <v>0.21738974791245652</v>
      </c>
      <c r="AB1372" s="82">
        <f t="shared" si="365"/>
        <v>0.21956364539158107</v>
      </c>
      <c r="AC1372" s="82">
        <f t="shared" si="365"/>
        <v>0.2217592818454969</v>
      </c>
      <c r="AD1372" s="82">
        <f t="shared" si="365"/>
        <v>0.22397687466395186</v>
      </c>
      <c r="AE1372" s="82">
        <f t="shared" si="365"/>
        <v>0.22621664341059139</v>
      </c>
      <c r="AF1372" s="82">
        <f t="shared" si="365"/>
        <v>0.22847880984469732</v>
      </c>
      <c r="AG1372" s="82">
        <f t="shared" si="365"/>
        <v>0.2307635979431443</v>
      </c>
      <c r="AH1372" s="82">
        <f t="shared" si="365"/>
        <v>0.23307123392257575</v>
      </c>
      <c r="AI1372" s="82">
        <f t="shared" si="365"/>
        <v>0.23749958736710466</v>
      </c>
      <c r="AJ1372" s="82">
        <f t="shared" si="365"/>
        <v>0.24201207952707962</v>
      </c>
      <c r="AK1372" s="82">
        <f t="shared" si="365"/>
        <v>0.24661030903809411</v>
      </c>
      <c r="AL1372" s="82">
        <f t="shared" si="365"/>
        <v>0.2512959049098179</v>
      </c>
      <c r="AM1372" s="82">
        <f t="shared" si="365"/>
        <v>0.25607052710310441</v>
      </c>
      <c r="AN1372" s="82">
        <f t="shared" si="365"/>
        <v>0.26093586711806338</v>
      </c>
      <c r="AO1372" s="82">
        <f t="shared" si="365"/>
        <v>0.26589364859330655</v>
      </c>
      <c r="AP1372" s="82">
        <f t="shared" si="365"/>
        <v>0.27094562791657933</v>
      </c>
      <c r="AQ1372" s="82">
        <f t="shared" si="365"/>
        <v>0.27609359484699431</v>
      </c>
      <c r="AR1372" s="82">
        <f t="shared" si="365"/>
        <v>0.28133937314908719</v>
      </c>
      <c r="AS1372" s="82">
        <f t="shared" si="365"/>
        <v>0.28190205189538536</v>
      </c>
      <c r="AT1372" s="82">
        <f t="shared" si="365"/>
        <v>0.28246585599917612</v>
      </c>
      <c r="AU1372" s="82">
        <f t="shared" si="365"/>
        <v>0.28303078771117446</v>
      </c>
      <c r="AV1372" s="82">
        <f t="shared" si="365"/>
        <v>0.28359684928659679</v>
      </c>
      <c r="AW1372" s="82">
        <f t="shared" si="365"/>
        <v>0.28416404298517001</v>
      </c>
      <c r="AX1372" s="82">
        <f t="shared" si="365"/>
        <v>0.28473237107114036</v>
      </c>
      <c r="AY1372" s="82">
        <f t="shared" si="365"/>
        <v>0.28530183581328261</v>
      </c>
      <c r="AZ1372" s="82">
        <f t="shared" si="351"/>
        <v>0.28587358297924109</v>
      </c>
    </row>
    <row r="1373" spans="1:52" s="8" customFormat="1" ht="12" customHeight="1" x14ac:dyDescent="0.25">
      <c r="A1373" s="8" t="s">
        <v>145</v>
      </c>
      <c r="B1373" s="8" t="str">
        <f t="shared" si="317"/>
        <v>IND</v>
      </c>
      <c r="C1373" s="8" t="str">
        <f t="shared" si="318"/>
        <v>RJ</v>
      </c>
      <c r="D1373" s="85">
        <f t="shared" si="319"/>
        <v>0.15560954080055556</v>
      </c>
      <c r="E1373" s="86">
        <f t="shared" si="320"/>
        <v>0.15718135434399552</v>
      </c>
      <c r="F1373" s="82">
        <f t="shared" ref="F1373:AY1373" si="366">E1373*(1-INDEX($B$1267:$G$1267,,MATCH(F$1274,$B$1268:$G$1268,0)))</f>
        <v>0.15875316788743549</v>
      </c>
      <c r="G1373" s="82">
        <f t="shared" si="366"/>
        <v>0.16034069956630984</v>
      </c>
      <c r="H1373" s="82">
        <f t="shared" si="366"/>
        <v>0.16194410656197294</v>
      </c>
      <c r="I1373" s="82">
        <f t="shared" si="366"/>
        <v>0.16356354762759268</v>
      </c>
      <c r="J1373" s="82">
        <f t="shared" si="366"/>
        <v>0.16519918310386861</v>
      </c>
      <c r="K1373" s="82">
        <f t="shared" si="366"/>
        <v>0.16685117493490728</v>
      </c>
      <c r="L1373" s="82">
        <f t="shared" si="366"/>
        <v>0.16851968668425635</v>
      </c>
      <c r="M1373" s="82">
        <f t="shared" si="366"/>
        <v>0.17020488355109892</v>
      </c>
      <c r="N1373" s="82">
        <f t="shared" si="366"/>
        <v>0.1719069323866099</v>
      </c>
      <c r="O1373" s="82">
        <f t="shared" si="366"/>
        <v>0.17276646704854293</v>
      </c>
      <c r="P1373" s="82">
        <f t="shared" si="366"/>
        <v>0.17363029938378563</v>
      </c>
      <c r="Q1373" s="82">
        <f t="shared" si="366"/>
        <v>0.17449845088070454</v>
      </c>
      <c r="R1373" s="82">
        <f t="shared" si="366"/>
        <v>0.17537094313510804</v>
      </c>
      <c r="S1373" s="82">
        <f t="shared" si="366"/>
        <v>0.17624779785078357</v>
      </c>
      <c r="T1373" s="82">
        <f t="shared" si="366"/>
        <v>0.17712903684003747</v>
      </c>
      <c r="U1373" s="82">
        <f t="shared" si="366"/>
        <v>0.17801468202423765</v>
      </c>
      <c r="V1373" s="82">
        <f t="shared" si="366"/>
        <v>0.17890475543435883</v>
      </c>
      <c r="W1373" s="82">
        <f t="shared" si="366"/>
        <v>0.1797992792115306</v>
      </c>
      <c r="X1373" s="82">
        <f t="shared" si="366"/>
        <v>0.18069827560758825</v>
      </c>
      <c r="Y1373" s="82">
        <f t="shared" si="366"/>
        <v>0.18250525836366413</v>
      </c>
      <c r="Z1373" s="82">
        <f t="shared" si="366"/>
        <v>0.18433031094730076</v>
      </c>
      <c r="AA1373" s="82">
        <f t="shared" si="366"/>
        <v>0.18617361405677377</v>
      </c>
      <c r="AB1373" s="82">
        <f t="shared" si="366"/>
        <v>0.18803535019734149</v>
      </c>
      <c r="AC1373" s="82">
        <f t="shared" si="366"/>
        <v>0.1899157036993149</v>
      </c>
      <c r="AD1373" s="82">
        <f t="shared" si="366"/>
        <v>0.19181486073630805</v>
      </c>
      <c r="AE1373" s="82">
        <f t="shared" si="366"/>
        <v>0.19373300934367113</v>
      </c>
      <c r="AF1373" s="82">
        <f t="shared" si="366"/>
        <v>0.19567033943710785</v>
      </c>
      <c r="AG1373" s="82">
        <f t="shared" si="366"/>
        <v>0.19762704283147892</v>
      </c>
      <c r="AH1373" s="82">
        <f t="shared" si="366"/>
        <v>0.19960331325979372</v>
      </c>
      <c r="AI1373" s="82">
        <f t="shared" si="366"/>
        <v>0.20339577621172977</v>
      </c>
      <c r="AJ1373" s="82">
        <f t="shared" si="366"/>
        <v>0.20726029595975262</v>
      </c>
      <c r="AK1373" s="82">
        <f t="shared" si="366"/>
        <v>0.21119824158298789</v>
      </c>
      <c r="AL1373" s="82">
        <f t="shared" si="366"/>
        <v>0.21521100817306463</v>
      </c>
      <c r="AM1373" s="82">
        <f t="shared" si="366"/>
        <v>0.21930001732835283</v>
      </c>
      <c r="AN1373" s="82">
        <f t="shared" si="366"/>
        <v>0.22346671765759152</v>
      </c>
      <c r="AO1373" s="82">
        <f t="shared" si="366"/>
        <v>0.22771258529308575</v>
      </c>
      <c r="AP1373" s="82">
        <f t="shared" si="366"/>
        <v>0.23203912441365435</v>
      </c>
      <c r="AQ1373" s="82">
        <f t="shared" si="366"/>
        <v>0.23644786777751375</v>
      </c>
      <c r="AR1373" s="82">
        <f t="shared" si="366"/>
        <v>0.2409403772652865</v>
      </c>
      <c r="AS1373" s="82">
        <f t="shared" si="366"/>
        <v>0.24142225801981707</v>
      </c>
      <c r="AT1373" s="82">
        <f t="shared" si="366"/>
        <v>0.2419051025358567</v>
      </c>
      <c r="AU1373" s="82">
        <f t="shared" si="366"/>
        <v>0.24238891274092841</v>
      </c>
      <c r="AV1373" s="82">
        <f t="shared" si="366"/>
        <v>0.24287369056641028</v>
      </c>
      <c r="AW1373" s="82">
        <f t="shared" si="366"/>
        <v>0.24335943794754311</v>
      </c>
      <c r="AX1373" s="82">
        <f t="shared" si="366"/>
        <v>0.24384615682343819</v>
      </c>
      <c r="AY1373" s="82">
        <f t="shared" si="366"/>
        <v>0.24433384913708506</v>
      </c>
      <c r="AZ1373" s="82">
        <f t="shared" si="351"/>
        <v>0.24482349612934376</v>
      </c>
    </row>
    <row r="1374" spans="1:52" s="8" customFormat="1" ht="12" customHeight="1" x14ac:dyDescent="0.25">
      <c r="A1374" s="8" t="s">
        <v>146</v>
      </c>
      <c r="B1374" s="8" t="str">
        <f t="shared" si="317"/>
        <v>OAS</v>
      </c>
      <c r="C1374" s="8" t="str">
        <f t="shared" si="318"/>
        <v>RJ</v>
      </c>
      <c r="D1374" s="85">
        <f t="shared" si="319"/>
        <v>0.17891639650142896</v>
      </c>
      <c r="E1374" s="86">
        <f t="shared" si="320"/>
        <v>0.18072363282972623</v>
      </c>
      <c r="F1374" s="82">
        <f t="shared" ref="F1374:AY1374" si="367">E1374*(1-INDEX($B$1267:$G$1267,,MATCH(F$1274,$B$1268:$G$1268,0)))</f>
        <v>0.1825308691580235</v>
      </c>
      <c r="G1374" s="82">
        <f t="shared" si="367"/>
        <v>0.18435617784960373</v>
      </c>
      <c r="H1374" s="82">
        <f t="shared" si="367"/>
        <v>0.18619973962809977</v>
      </c>
      <c r="I1374" s="82">
        <f t="shared" si="367"/>
        <v>0.18806173702438078</v>
      </c>
      <c r="J1374" s="82">
        <f t="shared" si="367"/>
        <v>0.18994235439462459</v>
      </c>
      <c r="K1374" s="82">
        <f t="shared" si="367"/>
        <v>0.19184177793857085</v>
      </c>
      <c r="L1374" s="82">
        <f t="shared" si="367"/>
        <v>0.19376019571795655</v>
      </c>
      <c r="M1374" s="82">
        <f t="shared" si="367"/>
        <v>0.19569779767513612</v>
      </c>
      <c r="N1374" s="82">
        <f t="shared" si="367"/>
        <v>0.19765477565188749</v>
      </c>
      <c r="O1374" s="82">
        <f t="shared" si="367"/>
        <v>0.19864304953014691</v>
      </c>
      <c r="P1374" s="82">
        <f t="shared" si="367"/>
        <v>0.19963626477779764</v>
      </c>
      <c r="Q1374" s="82">
        <f t="shared" si="367"/>
        <v>0.2006344461016866</v>
      </c>
      <c r="R1374" s="82">
        <f t="shared" si="367"/>
        <v>0.20163761833219501</v>
      </c>
      <c r="S1374" s="82">
        <f t="shared" si="367"/>
        <v>0.20264580642385596</v>
      </c>
      <c r="T1374" s="82">
        <f t="shared" si="367"/>
        <v>0.20365903545597522</v>
      </c>
      <c r="U1374" s="82">
        <f t="shared" si="367"/>
        <v>0.20467733063325508</v>
      </c>
      <c r="V1374" s="82">
        <f t="shared" si="367"/>
        <v>0.20570071728642134</v>
      </c>
      <c r="W1374" s="82">
        <f t="shared" si="367"/>
        <v>0.20672922087285342</v>
      </c>
      <c r="X1374" s="82">
        <f t="shared" si="367"/>
        <v>0.20776286697721766</v>
      </c>
      <c r="Y1374" s="82">
        <f t="shared" si="367"/>
        <v>0.20984049564698984</v>
      </c>
      <c r="Z1374" s="82">
        <f t="shared" si="367"/>
        <v>0.21193890060345974</v>
      </c>
      <c r="AA1374" s="82">
        <f t="shared" si="367"/>
        <v>0.21405828960949433</v>
      </c>
      <c r="AB1374" s="82">
        <f t="shared" si="367"/>
        <v>0.21619887250558928</v>
      </c>
      <c r="AC1374" s="82">
        <f t="shared" si="367"/>
        <v>0.21836086123064519</v>
      </c>
      <c r="AD1374" s="82">
        <f t="shared" si="367"/>
        <v>0.22054446984295165</v>
      </c>
      <c r="AE1374" s="82">
        <f t="shared" si="367"/>
        <v>0.22274991454138116</v>
      </c>
      <c r="AF1374" s="82">
        <f t="shared" si="367"/>
        <v>0.22497741368679497</v>
      </c>
      <c r="AG1374" s="82">
        <f t="shared" si="367"/>
        <v>0.22722718782366291</v>
      </c>
      <c r="AH1374" s="82">
        <f t="shared" si="367"/>
        <v>0.22949945970189956</v>
      </c>
      <c r="AI1374" s="82">
        <f t="shared" si="367"/>
        <v>0.23385994943623561</v>
      </c>
      <c r="AJ1374" s="82">
        <f t="shared" si="367"/>
        <v>0.23830328847552407</v>
      </c>
      <c r="AK1374" s="82">
        <f t="shared" si="367"/>
        <v>0.24283105095655899</v>
      </c>
      <c r="AL1374" s="82">
        <f t="shared" si="367"/>
        <v>0.24744484092473359</v>
      </c>
      <c r="AM1374" s="82">
        <f t="shared" si="367"/>
        <v>0.2521462929023035</v>
      </c>
      <c r="AN1374" s="82">
        <f t="shared" si="367"/>
        <v>0.25693707246744724</v>
      </c>
      <c r="AO1374" s="82">
        <f t="shared" si="367"/>
        <v>0.2618188768443287</v>
      </c>
      <c r="AP1374" s="82">
        <f t="shared" si="367"/>
        <v>0.2667934355043709</v>
      </c>
      <c r="AQ1374" s="82">
        <f t="shared" si="367"/>
        <v>0.2718625107789539</v>
      </c>
      <c r="AR1374" s="82">
        <f t="shared" si="367"/>
        <v>0.27702789848375398</v>
      </c>
      <c r="AS1374" s="82">
        <f t="shared" si="367"/>
        <v>0.27758195428072147</v>
      </c>
      <c r="AT1374" s="82">
        <f t="shared" si="367"/>
        <v>0.27813711818928288</v>
      </c>
      <c r="AU1374" s="82">
        <f t="shared" si="367"/>
        <v>0.27869339242566143</v>
      </c>
      <c r="AV1374" s="82">
        <f t="shared" si="367"/>
        <v>0.27925077921051278</v>
      </c>
      <c r="AW1374" s="82">
        <f t="shared" si="367"/>
        <v>0.2798092807689338</v>
      </c>
      <c r="AX1374" s="82">
        <f t="shared" si="367"/>
        <v>0.28036889933047165</v>
      </c>
      <c r="AY1374" s="82">
        <f t="shared" si="367"/>
        <v>0.2809296371291326</v>
      </c>
      <c r="AZ1374" s="82">
        <f t="shared" si="351"/>
        <v>0.2814926223738804</v>
      </c>
    </row>
    <row r="1375" spans="1:52" s="8" customFormat="1" ht="12" customHeight="1" x14ac:dyDescent="0.25">
      <c r="A1375" s="8" t="s">
        <v>147</v>
      </c>
      <c r="B1375" s="8" t="str">
        <f t="shared" si="317"/>
        <v>MID</v>
      </c>
      <c r="C1375" s="8" t="str">
        <f t="shared" si="318"/>
        <v>RJ</v>
      </c>
      <c r="D1375" s="85">
        <f t="shared" si="319"/>
        <v>0.21519495995208648</v>
      </c>
      <c r="E1375" s="86">
        <f t="shared" si="320"/>
        <v>0.21736864641624898</v>
      </c>
      <c r="F1375" s="82">
        <f t="shared" ref="F1375:AY1375" si="368">E1375*(1-INDEX($B$1267:$G$1267,,MATCH(F$1274,$B$1268:$G$1268,0)))</f>
        <v>0.21954233288041147</v>
      </c>
      <c r="G1375" s="82">
        <f t="shared" si="368"/>
        <v>0.2217377562092156</v>
      </c>
      <c r="H1375" s="82">
        <f t="shared" si="368"/>
        <v>0.22395513377130777</v>
      </c>
      <c r="I1375" s="82">
        <f t="shared" si="368"/>
        <v>0.22619468510902085</v>
      </c>
      <c r="J1375" s="82">
        <f t="shared" si="368"/>
        <v>0.22845663196011107</v>
      </c>
      <c r="K1375" s="82">
        <f t="shared" si="368"/>
        <v>0.23074119827971218</v>
      </c>
      <c r="L1375" s="82">
        <f t="shared" si="368"/>
        <v>0.23304861026250931</v>
      </c>
      <c r="M1375" s="82">
        <f t="shared" si="368"/>
        <v>0.2353790963651344</v>
      </c>
      <c r="N1375" s="82">
        <f t="shared" si="368"/>
        <v>0.23773288732878575</v>
      </c>
      <c r="O1375" s="82">
        <f t="shared" si="368"/>
        <v>0.23892155176542965</v>
      </c>
      <c r="P1375" s="82">
        <f t="shared" si="368"/>
        <v>0.24011615952425677</v>
      </c>
      <c r="Q1375" s="82">
        <f t="shared" si="368"/>
        <v>0.24131674032187803</v>
      </c>
      <c r="R1375" s="82">
        <f t="shared" si="368"/>
        <v>0.24252332402348739</v>
      </c>
      <c r="S1375" s="82">
        <f t="shared" si="368"/>
        <v>0.24373594064360479</v>
      </c>
      <c r="T1375" s="82">
        <f t="shared" si="368"/>
        <v>0.24495462034682278</v>
      </c>
      <c r="U1375" s="82">
        <f t="shared" si="368"/>
        <v>0.24617939344855685</v>
      </c>
      <c r="V1375" s="82">
        <f t="shared" si="368"/>
        <v>0.24741029041579962</v>
      </c>
      <c r="W1375" s="82">
        <f t="shared" si="368"/>
        <v>0.2486473418678786</v>
      </c>
      <c r="X1375" s="82">
        <f t="shared" si="368"/>
        <v>0.24989057857721797</v>
      </c>
      <c r="Y1375" s="82">
        <f t="shared" si="368"/>
        <v>0.25238948436299014</v>
      </c>
      <c r="Z1375" s="82">
        <f t="shared" si="368"/>
        <v>0.25491337920662005</v>
      </c>
      <c r="AA1375" s="82">
        <f t="shared" si="368"/>
        <v>0.25746251299868628</v>
      </c>
      <c r="AB1375" s="82">
        <f t="shared" si="368"/>
        <v>0.26003713812867313</v>
      </c>
      <c r="AC1375" s="82">
        <f t="shared" si="368"/>
        <v>0.26263750950995984</v>
      </c>
      <c r="AD1375" s="82">
        <f t="shared" si="368"/>
        <v>0.26526388460505945</v>
      </c>
      <c r="AE1375" s="82">
        <f t="shared" si="368"/>
        <v>0.26791652345111006</v>
      </c>
      <c r="AF1375" s="82">
        <f t="shared" si="368"/>
        <v>0.27059568868562117</v>
      </c>
      <c r="AG1375" s="82">
        <f t="shared" si="368"/>
        <v>0.27330164557247738</v>
      </c>
      <c r="AH1375" s="82">
        <f t="shared" si="368"/>
        <v>0.27603466202820215</v>
      </c>
      <c r="AI1375" s="82">
        <f t="shared" si="368"/>
        <v>0.28127932060673794</v>
      </c>
      <c r="AJ1375" s="82">
        <f t="shared" si="368"/>
        <v>0.28662362769826594</v>
      </c>
      <c r="AK1375" s="82">
        <f t="shared" si="368"/>
        <v>0.29206947662453298</v>
      </c>
      <c r="AL1375" s="82">
        <f t="shared" si="368"/>
        <v>0.29761879668039909</v>
      </c>
      <c r="AM1375" s="82">
        <f t="shared" si="368"/>
        <v>0.30327355381732662</v>
      </c>
      <c r="AN1375" s="82">
        <f t="shared" si="368"/>
        <v>0.30903575133985578</v>
      </c>
      <c r="AO1375" s="82">
        <f t="shared" si="368"/>
        <v>0.31490743061531301</v>
      </c>
      <c r="AP1375" s="82">
        <f t="shared" si="368"/>
        <v>0.32089067179700392</v>
      </c>
      <c r="AQ1375" s="82">
        <f t="shared" si="368"/>
        <v>0.32698759456114695</v>
      </c>
      <c r="AR1375" s="82">
        <f t="shared" si="368"/>
        <v>0.33320035885780874</v>
      </c>
      <c r="AS1375" s="82">
        <f t="shared" si="368"/>
        <v>0.33386675957552436</v>
      </c>
      <c r="AT1375" s="82">
        <f t="shared" si="368"/>
        <v>0.33453449309467542</v>
      </c>
      <c r="AU1375" s="82">
        <f t="shared" si="368"/>
        <v>0.33520356208086477</v>
      </c>
      <c r="AV1375" s="82">
        <f t="shared" si="368"/>
        <v>0.33587396920502649</v>
      </c>
      <c r="AW1375" s="82">
        <f t="shared" si="368"/>
        <v>0.33654571714343656</v>
      </c>
      <c r="AX1375" s="82">
        <f t="shared" si="368"/>
        <v>0.33721880857772346</v>
      </c>
      <c r="AY1375" s="82">
        <f t="shared" si="368"/>
        <v>0.33789324619487893</v>
      </c>
      <c r="AZ1375" s="82">
        <f t="shared" si="351"/>
        <v>0.33857038696881658</v>
      </c>
    </row>
    <row r="1376" spans="1:52" s="8" customFormat="1" ht="12" customHeight="1" x14ac:dyDescent="0.25">
      <c r="A1376" s="8" t="s">
        <v>148</v>
      </c>
      <c r="B1376" s="8" t="str">
        <f t="shared" si="317"/>
        <v>AFR</v>
      </c>
      <c r="C1376" s="8" t="str">
        <f t="shared" si="318"/>
        <v>RJ</v>
      </c>
      <c r="D1376" s="85">
        <f t="shared" si="319"/>
        <v>0.23985733726767475</v>
      </c>
      <c r="E1376" s="86">
        <f t="shared" si="320"/>
        <v>0.24228013865421691</v>
      </c>
      <c r="F1376" s="82">
        <f t="shared" ref="F1376:AY1376" si="369">E1376*(1-INDEX($B$1267:$G$1267,,MATCH(F$1274,$B$1268:$G$1268,0)))</f>
        <v>0.24470294004075907</v>
      </c>
      <c r="G1376" s="82">
        <f t="shared" si="369"/>
        <v>0.24714996944116666</v>
      </c>
      <c r="H1376" s="82">
        <f t="shared" si="369"/>
        <v>0.24962146913557831</v>
      </c>
      <c r="I1376" s="82">
        <f t="shared" si="369"/>
        <v>0.25211768382693411</v>
      </c>
      <c r="J1376" s="82">
        <f t="shared" si="369"/>
        <v>0.25463886066520347</v>
      </c>
      <c r="K1376" s="82">
        <f t="shared" si="369"/>
        <v>0.25718524927185549</v>
      </c>
      <c r="L1376" s="82">
        <f t="shared" si="369"/>
        <v>0.25975710176457406</v>
      </c>
      <c r="M1376" s="82">
        <f t="shared" si="369"/>
        <v>0.2623546727822198</v>
      </c>
      <c r="N1376" s="82">
        <f t="shared" si="369"/>
        <v>0.26497821951004202</v>
      </c>
      <c r="O1376" s="82">
        <f t="shared" si="369"/>
        <v>0.26630311060759221</v>
      </c>
      <c r="P1376" s="82">
        <f t="shared" si="369"/>
        <v>0.26763462616063016</v>
      </c>
      <c r="Q1376" s="82">
        <f t="shared" si="369"/>
        <v>0.26897279929143331</v>
      </c>
      <c r="R1376" s="82">
        <f t="shared" si="369"/>
        <v>0.27031766328789042</v>
      </c>
      <c r="S1376" s="82">
        <f t="shared" si="369"/>
        <v>0.27166925160432986</v>
      </c>
      <c r="T1376" s="82">
        <f t="shared" si="369"/>
        <v>0.27302759786235148</v>
      </c>
      <c r="U1376" s="82">
        <f t="shared" si="369"/>
        <v>0.27439273585166318</v>
      </c>
      <c r="V1376" s="82">
        <f t="shared" si="369"/>
        <v>0.27576469953092148</v>
      </c>
      <c r="W1376" s="82">
        <f t="shared" si="369"/>
        <v>0.27714352302857603</v>
      </c>
      <c r="X1376" s="82">
        <f t="shared" si="369"/>
        <v>0.27852924064371887</v>
      </c>
      <c r="Y1376" s="82">
        <f t="shared" si="369"/>
        <v>0.28131453305015608</v>
      </c>
      <c r="Z1376" s="82">
        <f t="shared" si="369"/>
        <v>0.28412767838065767</v>
      </c>
      <c r="AA1376" s="82">
        <f t="shared" si="369"/>
        <v>0.28696895516446425</v>
      </c>
      <c r="AB1376" s="82">
        <f t="shared" si="369"/>
        <v>0.28983864471610887</v>
      </c>
      <c r="AC1376" s="82">
        <f t="shared" si="369"/>
        <v>0.29273703116326999</v>
      </c>
      <c r="AD1376" s="82">
        <f t="shared" si="369"/>
        <v>0.29566440147490269</v>
      </c>
      <c r="AE1376" s="82">
        <f t="shared" si="369"/>
        <v>0.29862104548965174</v>
      </c>
      <c r="AF1376" s="82">
        <f t="shared" si="369"/>
        <v>0.30160725594454824</v>
      </c>
      <c r="AG1376" s="82">
        <f t="shared" si="369"/>
        <v>0.30462332850399371</v>
      </c>
      <c r="AH1376" s="82">
        <f t="shared" si="369"/>
        <v>0.30766956178903365</v>
      </c>
      <c r="AI1376" s="82">
        <f t="shared" si="369"/>
        <v>0.31351528346302526</v>
      </c>
      <c r="AJ1376" s="82">
        <f t="shared" si="369"/>
        <v>0.3194720738488227</v>
      </c>
      <c r="AK1376" s="82">
        <f t="shared" si="369"/>
        <v>0.3255420432519503</v>
      </c>
      <c r="AL1376" s="82">
        <f t="shared" si="369"/>
        <v>0.33172734207373733</v>
      </c>
      <c r="AM1376" s="82">
        <f t="shared" si="369"/>
        <v>0.33803016157313831</v>
      </c>
      <c r="AN1376" s="82">
        <f t="shared" si="369"/>
        <v>0.34445273464302789</v>
      </c>
      <c r="AO1376" s="82">
        <f t="shared" si="369"/>
        <v>0.35099733660124538</v>
      </c>
      <c r="AP1376" s="82">
        <f t="shared" si="369"/>
        <v>0.357666285996669</v>
      </c>
      <c r="AQ1376" s="82">
        <f t="shared" si="369"/>
        <v>0.36446194543060567</v>
      </c>
      <c r="AR1376" s="82">
        <f t="shared" si="369"/>
        <v>0.37138672239378717</v>
      </c>
      <c r="AS1376" s="82">
        <f t="shared" si="369"/>
        <v>0.37212949583857474</v>
      </c>
      <c r="AT1376" s="82">
        <f t="shared" si="369"/>
        <v>0.37287375483025187</v>
      </c>
      <c r="AU1376" s="82">
        <f t="shared" si="369"/>
        <v>0.37361950233991237</v>
      </c>
      <c r="AV1376" s="82">
        <f t="shared" si="369"/>
        <v>0.37436674134459219</v>
      </c>
      <c r="AW1376" s="82">
        <f t="shared" si="369"/>
        <v>0.37511547482728136</v>
      </c>
      <c r="AX1376" s="82">
        <f t="shared" si="369"/>
        <v>0.3758657057769359</v>
      </c>
      <c r="AY1376" s="82">
        <f t="shared" si="369"/>
        <v>0.37661743718848978</v>
      </c>
      <c r="AZ1376" s="82">
        <f t="shared" si="351"/>
        <v>0.37737218155159302</v>
      </c>
    </row>
    <row r="1377" spans="1:52" s="8" customFormat="1" ht="12" customHeight="1" x14ac:dyDescent="0.25">
      <c r="A1377" s="8" t="s">
        <v>149</v>
      </c>
      <c r="B1377" s="8" t="str">
        <f t="shared" si="317"/>
        <v>BRZ</v>
      </c>
      <c r="C1377" s="8" t="str">
        <f t="shared" si="318"/>
        <v>RJ</v>
      </c>
      <c r="D1377" s="85">
        <f t="shared" si="319"/>
        <v>0.15036633905465396</v>
      </c>
      <c r="E1377" s="86">
        <f t="shared" si="320"/>
        <v>0.15188519096429692</v>
      </c>
      <c r="F1377" s="82">
        <f t="shared" ref="F1377:AY1377" si="370">E1377*(1-INDEX($B$1267:$G$1267,,MATCH(F$1274,$B$1268:$G$1268,0)))</f>
        <v>0.15340404287393988</v>
      </c>
      <c r="G1377" s="82">
        <f t="shared" si="370"/>
        <v>0.15493808330267927</v>
      </c>
      <c r="H1377" s="82">
        <f t="shared" si="370"/>
        <v>0.15648746413570608</v>
      </c>
      <c r="I1377" s="82">
        <f t="shared" si="370"/>
        <v>0.15805233877706315</v>
      </c>
      <c r="J1377" s="82">
        <f t="shared" si="370"/>
        <v>0.15963286216483377</v>
      </c>
      <c r="K1377" s="82">
        <f t="shared" si="370"/>
        <v>0.16122919078648212</v>
      </c>
      <c r="L1377" s="82">
        <f t="shared" si="370"/>
        <v>0.16284148269434695</v>
      </c>
      <c r="M1377" s="82">
        <f t="shared" si="370"/>
        <v>0.16446989752129043</v>
      </c>
      <c r="N1377" s="82">
        <f t="shared" si="370"/>
        <v>0.16611459649650334</v>
      </c>
      <c r="O1377" s="82">
        <f t="shared" si="370"/>
        <v>0.16694516947898583</v>
      </c>
      <c r="P1377" s="82">
        <f t="shared" si="370"/>
        <v>0.16777989532638074</v>
      </c>
      <c r="Q1377" s="82">
        <f t="shared" si="370"/>
        <v>0.16861879480301262</v>
      </c>
      <c r="R1377" s="82">
        <f t="shared" si="370"/>
        <v>0.16946188877702767</v>
      </c>
      <c r="S1377" s="82">
        <f t="shared" si="370"/>
        <v>0.17030919822091278</v>
      </c>
      <c r="T1377" s="82">
        <f t="shared" si="370"/>
        <v>0.17116074421201732</v>
      </c>
      <c r="U1377" s="82">
        <f t="shared" si="370"/>
        <v>0.17201654793307739</v>
      </c>
      <c r="V1377" s="82">
        <f t="shared" si="370"/>
        <v>0.17287663067274275</v>
      </c>
      <c r="W1377" s="82">
        <f t="shared" si="370"/>
        <v>0.17374101382610646</v>
      </c>
      <c r="X1377" s="82">
        <f t="shared" si="370"/>
        <v>0.17460971889523696</v>
      </c>
      <c r="Y1377" s="82">
        <f t="shared" si="370"/>
        <v>0.17635581608418935</v>
      </c>
      <c r="Z1377" s="82">
        <f t="shared" si="370"/>
        <v>0.17811937424503124</v>
      </c>
      <c r="AA1377" s="82">
        <f t="shared" si="370"/>
        <v>0.17990056798748155</v>
      </c>
      <c r="AB1377" s="82">
        <f t="shared" si="370"/>
        <v>0.18169957366735637</v>
      </c>
      <c r="AC1377" s="82">
        <f t="shared" si="370"/>
        <v>0.18351656940402994</v>
      </c>
      <c r="AD1377" s="82">
        <f t="shared" si="370"/>
        <v>0.18535173509807024</v>
      </c>
      <c r="AE1377" s="82">
        <f t="shared" si="370"/>
        <v>0.18720525244905095</v>
      </c>
      <c r="AF1377" s="82">
        <f t="shared" si="370"/>
        <v>0.18907730497354147</v>
      </c>
      <c r="AG1377" s="82">
        <f t="shared" si="370"/>
        <v>0.19096807802327689</v>
      </c>
      <c r="AH1377" s="82">
        <f t="shared" si="370"/>
        <v>0.19287775880350966</v>
      </c>
      <c r="AI1377" s="82">
        <f t="shared" si="370"/>
        <v>0.19654243622077633</v>
      </c>
      <c r="AJ1377" s="82">
        <f t="shared" si="370"/>
        <v>0.20027674250897107</v>
      </c>
      <c r="AK1377" s="82">
        <f t="shared" si="370"/>
        <v>0.2040820006166415</v>
      </c>
      <c r="AL1377" s="82">
        <f t="shared" si="370"/>
        <v>0.20795955862835766</v>
      </c>
      <c r="AM1377" s="82">
        <f t="shared" si="370"/>
        <v>0.21191079024229645</v>
      </c>
      <c r="AN1377" s="82">
        <f t="shared" si="370"/>
        <v>0.21593709525690005</v>
      </c>
      <c r="AO1377" s="82">
        <f t="shared" si="370"/>
        <v>0.22003990006678115</v>
      </c>
      <c r="AP1377" s="82">
        <f t="shared" si="370"/>
        <v>0.22422065816804998</v>
      </c>
      <c r="AQ1377" s="82">
        <f t="shared" si="370"/>
        <v>0.22848085067324292</v>
      </c>
      <c r="AR1377" s="82">
        <f t="shared" si="370"/>
        <v>0.2328219868360345</v>
      </c>
      <c r="AS1377" s="82">
        <f t="shared" si="370"/>
        <v>0.23328763080970658</v>
      </c>
      <c r="AT1377" s="82">
        <f t="shared" si="370"/>
        <v>0.23375420607132599</v>
      </c>
      <c r="AU1377" s="82">
        <f t="shared" si="370"/>
        <v>0.23422171448346865</v>
      </c>
      <c r="AV1377" s="82">
        <f t="shared" si="370"/>
        <v>0.23469015791243558</v>
      </c>
      <c r="AW1377" s="82">
        <f t="shared" si="370"/>
        <v>0.23515953822826044</v>
      </c>
      <c r="AX1377" s="82">
        <f t="shared" si="370"/>
        <v>0.23562985730471697</v>
      </c>
      <c r="AY1377" s="82">
        <f t="shared" si="370"/>
        <v>0.2361011170193264</v>
      </c>
      <c r="AZ1377" s="82">
        <f t="shared" si="351"/>
        <v>0.23657426555042727</v>
      </c>
    </row>
    <row r="1378" spans="1:52" s="8" customFormat="1" ht="12" customHeight="1" x14ac:dyDescent="0.25">
      <c r="A1378" s="8" t="s">
        <v>150</v>
      </c>
      <c r="B1378" s="8" t="str">
        <f t="shared" si="317"/>
        <v>CSA</v>
      </c>
      <c r="C1378" s="8" t="str">
        <f t="shared" si="318"/>
        <v>RJ</v>
      </c>
      <c r="D1378" s="85">
        <f t="shared" si="319"/>
        <v>0.15536796689167046</v>
      </c>
      <c r="E1378" s="86">
        <f t="shared" si="320"/>
        <v>0.15693734029461662</v>
      </c>
      <c r="F1378" s="82">
        <f t="shared" ref="F1378:AY1378" si="371">E1378*(1-INDEX($B$1267:$G$1267,,MATCH(F$1274,$B$1268:$G$1268,0)))</f>
        <v>0.15850671369756278</v>
      </c>
      <c r="G1378" s="82">
        <f t="shared" si="371"/>
        <v>0.1600917808345384</v>
      </c>
      <c r="H1378" s="82">
        <f t="shared" si="371"/>
        <v>0.1616926986428838</v>
      </c>
      <c r="I1378" s="82">
        <f t="shared" si="371"/>
        <v>0.16330962562931264</v>
      </c>
      <c r="J1378" s="82">
        <f t="shared" si="371"/>
        <v>0.16494272188560577</v>
      </c>
      <c r="K1378" s="82">
        <f t="shared" si="371"/>
        <v>0.16659214910446182</v>
      </c>
      <c r="L1378" s="82">
        <f t="shared" si="371"/>
        <v>0.16825807059550643</v>
      </c>
      <c r="M1378" s="82">
        <f t="shared" si="371"/>
        <v>0.16994065130146149</v>
      </c>
      <c r="N1378" s="82">
        <f t="shared" si="371"/>
        <v>0.17164005781447611</v>
      </c>
      <c r="O1378" s="82">
        <f t="shared" si="371"/>
        <v>0.17249825810354846</v>
      </c>
      <c r="P1378" s="82">
        <f t="shared" si="371"/>
        <v>0.17336074939406618</v>
      </c>
      <c r="Q1378" s="82">
        <f t="shared" si="371"/>
        <v>0.1742275531410365</v>
      </c>
      <c r="R1378" s="82">
        <f t="shared" si="371"/>
        <v>0.17509869090674166</v>
      </c>
      <c r="S1378" s="82">
        <f t="shared" si="371"/>
        <v>0.17597418436127535</v>
      </c>
      <c r="T1378" s="82">
        <f t="shared" si="371"/>
        <v>0.17685405528308171</v>
      </c>
      <c r="U1378" s="82">
        <f t="shared" si="371"/>
        <v>0.17773832555949709</v>
      </c>
      <c r="V1378" s="82">
        <f t="shared" si="371"/>
        <v>0.17862701718729457</v>
      </c>
      <c r="W1378" s="82">
        <f t="shared" si="371"/>
        <v>0.17952015227323101</v>
      </c>
      <c r="X1378" s="82">
        <f t="shared" si="371"/>
        <v>0.18041775303459714</v>
      </c>
      <c r="Y1378" s="82">
        <f t="shared" si="371"/>
        <v>0.18222193056494312</v>
      </c>
      <c r="Z1378" s="82">
        <f t="shared" si="371"/>
        <v>0.18404414987059256</v>
      </c>
      <c r="AA1378" s="82">
        <f t="shared" si="371"/>
        <v>0.1858845913692985</v>
      </c>
      <c r="AB1378" s="82">
        <f t="shared" si="371"/>
        <v>0.18774343728299148</v>
      </c>
      <c r="AC1378" s="82">
        <f t="shared" si="371"/>
        <v>0.18962087165582139</v>
      </c>
      <c r="AD1378" s="82">
        <f t="shared" si="371"/>
        <v>0.19151708037237961</v>
      </c>
      <c r="AE1378" s="82">
        <f t="shared" si="371"/>
        <v>0.19343225117610341</v>
      </c>
      <c r="AF1378" s="82">
        <f t="shared" si="371"/>
        <v>0.19536657368786445</v>
      </c>
      <c r="AG1378" s="82">
        <f t="shared" si="371"/>
        <v>0.19732023942474308</v>
      </c>
      <c r="AH1378" s="82">
        <f t="shared" si="371"/>
        <v>0.1992934418189905</v>
      </c>
      <c r="AI1378" s="82">
        <f t="shared" si="371"/>
        <v>0.20308001721355129</v>
      </c>
      <c r="AJ1378" s="82">
        <f t="shared" si="371"/>
        <v>0.20693853754060876</v>
      </c>
      <c r="AK1378" s="82">
        <f t="shared" si="371"/>
        <v>0.21087036975388029</v>
      </c>
      <c r="AL1378" s="82">
        <f t="shared" si="371"/>
        <v>0.21487690677920399</v>
      </c>
      <c r="AM1378" s="82">
        <f t="shared" si="371"/>
        <v>0.21895956800800884</v>
      </c>
      <c r="AN1378" s="82">
        <f t="shared" si="371"/>
        <v>0.22311979980016097</v>
      </c>
      <c r="AO1378" s="82">
        <f t="shared" si="371"/>
        <v>0.22735907599636401</v>
      </c>
      <c r="AP1378" s="82">
        <f t="shared" si="371"/>
        <v>0.23167889844029491</v>
      </c>
      <c r="AQ1378" s="82">
        <f t="shared" si="371"/>
        <v>0.2360807975106605</v>
      </c>
      <c r="AR1378" s="82">
        <f t="shared" si="371"/>
        <v>0.24056633266336303</v>
      </c>
      <c r="AS1378" s="82">
        <f t="shared" si="371"/>
        <v>0.24104746532868976</v>
      </c>
      <c r="AT1378" s="82">
        <f t="shared" si="371"/>
        <v>0.24152956025934713</v>
      </c>
      <c r="AU1378" s="82">
        <f t="shared" si="371"/>
        <v>0.24201261937986582</v>
      </c>
      <c r="AV1378" s="82">
        <f t="shared" si="371"/>
        <v>0.24249664461862555</v>
      </c>
      <c r="AW1378" s="82">
        <f t="shared" si="371"/>
        <v>0.24298163790786281</v>
      </c>
      <c r="AX1378" s="82">
        <f t="shared" si="371"/>
        <v>0.24346760118367855</v>
      </c>
      <c r="AY1378" s="82">
        <f t="shared" si="371"/>
        <v>0.24395453638604592</v>
      </c>
      <c r="AZ1378" s="82">
        <f t="shared" si="351"/>
        <v>0.24444342323251095</v>
      </c>
    </row>
    <row r="1379" spans="1:52" s="8" customFormat="1" ht="12" customHeight="1" x14ac:dyDescent="0.25">
      <c r="A1379" s="8" t="s">
        <v>311</v>
      </c>
      <c r="E1379" s="25"/>
      <c r="AD1379" s="25"/>
    </row>
    <row r="1380" spans="1:52" s="8" customFormat="1" ht="12" customHeight="1" x14ac:dyDescent="0.25">
      <c r="E1380" s="39"/>
      <c r="AD1380" s="39"/>
    </row>
    <row r="1381" spans="1:52" s="8" customFormat="1" ht="12" customHeight="1" x14ac:dyDescent="0.25">
      <c r="A1381" s="20" t="s">
        <v>312</v>
      </c>
      <c r="E1381" s="39"/>
      <c r="AD1381" s="39"/>
    </row>
    <row r="1382" spans="1:52" s="8" customFormat="1" ht="12" customHeight="1" x14ac:dyDescent="0.25">
      <c r="A1382" s="8" t="s">
        <v>313</v>
      </c>
      <c r="E1382" s="39"/>
      <c r="AD1382" s="39"/>
    </row>
    <row r="1383" spans="1:52" s="8" customFormat="1" ht="12" customHeight="1" x14ac:dyDescent="0.25">
      <c r="A1383" s="8" t="s">
        <v>314</v>
      </c>
      <c r="AD1383" s="39"/>
    </row>
    <row r="1384" spans="1:52" s="8" customFormat="1" ht="12" customHeight="1" x14ac:dyDescent="0.25">
      <c r="C1384" s="8">
        <v>2019</v>
      </c>
      <c r="D1384" s="8">
        <v>2020</v>
      </c>
      <c r="E1384" s="8">
        <v>2021</v>
      </c>
      <c r="F1384" s="8">
        <v>2022</v>
      </c>
      <c r="G1384" s="8">
        <v>2023</v>
      </c>
      <c r="H1384" s="8">
        <v>2024</v>
      </c>
      <c r="I1384" s="8">
        <v>2025</v>
      </c>
    </row>
    <row r="1385" spans="1:52" s="8" customFormat="1" ht="12" customHeight="1" x14ac:dyDescent="0.25">
      <c r="A1385" s="8" t="s">
        <v>49</v>
      </c>
      <c r="B1385" s="8" t="s">
        <v>51</v>
      </c>
      <c r="C1385" s="8">
        <v>0</v>
      </c>
      <c r="D1385" s="87">
        <v>0.97959446811804618</v>
      </c>
      <c r="E1385" s="87">
        <v>0.98979723405902309</v>
      </c>
      <c r="F1385" s="87">
        <v>0.99489861702951154</v>
      </c>
      <c r="G1385" s="87">
        <v>0.99744930851475577</v>
      </c>
      <c r="H1385" s="87">
        <v>0.99872465425737789</v>
      </c>
      <c r="I1385" s="87">
        <v>0.99987246542573782</v>
      </c>
      <c r="J1385" s="17"/>
      <c r="K1385" s="17"/>
      <c r="L1385" s="17"/>
      <c r="M1385" s="17"/>
      <c r="N1385" s="17"/>
    </row>
    <row r="1386" spans="1:52" s="8" customFormat="1" ht="12" customHeight="1" x14ac:dyDescent="0.25">
      <c r="A1386" s="8" t="s">
        <v>52</v>
      </c>
      <c r="B1386" s="8" t="s">
        <v>51</v>
      </c>
      <c r="C1386" s="8">
        <v>0</v>
      </c>
      <c r="D1386" s="87">
        <v>0.9810383426928051</v>
      </c>
      <c r="E1386" s="87">
        <v>0.99051917134640255</v>
      </c>
      <c r="F1386" s="87">
        <v>0.99525958567320127</v>
      </c>
      <c r="G1386" s="87">
        <v>0.99762979283660069</v>
      </c>
      <c r="H1386" s="87">
        <v>0.99881489641830035</v>
      </c>
      <c r="I1386" s="87">
        <v>0.99988148964182999</v>
      </c>
      <c r="J1386" s="17"/>
      <c r="K1386" s="17"/>
      <c r="L1386" s="17"/>
      <c r="M1386" s="17"/>
      <c r="N1386" s="17"/>
    </row>
    <row r="1387" spans="1:52" s="8" customFormat="1" ht="12" customHeight="1" x14ac:dyDescent="0.25">
      <c r="A1387" s="8" t="s">
        <v>53</v>
      </c>
      <c r="B1387" s="8" t="s">
        <v>51</v>
      </c>
      <c r="C1387" s="8">
        <v>0</v>
      </c>
      <c r="D1387" s="87">
        <v>0.97998515899435834</v>
      </c>
      <c r="E1387" s="87">
        <v>0.98999257949717911</v>
      </c>
      <c r="F1387" s="87">
        <v>0.99499628974858956</v>
      </c>
      <c r="G1387" s="87">
        <v>0.99749814487429478</v>
      </c>
      <c r="H1387" s="87">
        <v>0.99874907243714739</v>
      </c>
      <c r="I1387" s="87">
        <v>0.99987490724371475</v>
      </c>
      <c r="J1387" s="17"/>
      <c r="K1387" s="17"/>
      <c r="L1387" s="17"/>
      <c r="M1387" s="17"/>
      <c r="N1387" s="17"/>
    </row>
    <row r="1388" spans="1:52" s="8" customFormat="1" ht="12" customHeight="1" x14ac:dyDescent="0.25">
      <c r="A1388" s="8" t="s">
        <v>54</v>
      </c>
      <c r="B1388" s="8" t="s">
        <v>51</v>
      </c>
      <c r="C1388" s="8">
        <v>0</v>
      </c>
      <c r="D1388" s="87">
        <v>0.97829262014066054</v>
      </c>
      <c r="E1388" s="87">
        <v>0.98914631007033027</v>
      </c>
      <c r="F1388" s="87">
        <v>0.99457315503516508</v>
      </c>
      <c r="G1388" s="87">
        <v>0.99728657751758254</v>
      </c>
      <c r="H1388" s="87">
        <v>0.99864328875879127</v>
      </c>
      <c r="I1388" s="87">
        <v>0.99986432887587917</v>
      </c>
      <c r="J1388" s="17"/>
      <c r="K1388" s="17"/>
      <c r="L1388" s="17"/>
      <c r="M1388" s="17"/>
      <c r="N1388" s="17"/>
    </row>
    <row r="1389" spans="1:52" s="8" customFormat="1" ht="12" customHeight="1" x14ac:dyDescent="0.25">
      <c r="A1389" s="8" t="s">
        <v>55</v>
      </c>
      <c r="B1389" s="8" t="s">
        <v>51</v>
      </c>
      <c r="C1389" s="8">
        <v>0</v>
      </c>
      <c r="D1389" s="87">
        <v>0.97774525703712867</v>
      </c>
      <c r="E1389" s="87">
        <v>0.98887262851856428</v>
      </c>
      <c r="F1389" s="87">
        <v>0.99443631425928214</v>
      </c>
      <c r="G1389" s="87">
        <v>0.99721815712964101</v>
      </c>
      <c r="H1389" s="87">
        <v>0.99860907856482051</v>
      </c>
      <c r="I1389" s="87">
        <v>0.99986090785648207</v>
      </c>
      <c r="J1389" s="17"/>
      <c r="K1389" s="17"/>
      <c r="L1389" s="17"/>
      <c r="M1389" s="17"/>
      <c r="N1389" s="17"/>
    </row>
    <row r="1390" spans="1:52" s="8" customFormat="1" ht="12" customHeight="1" x14ac:dyDescent="0.25">
      <c r="A1390" s="8" t="s">
        <v>56</v>
      </c>
      <c r="B1390" s="8" t="s">
        <v>51</v>
      </c>
      <c r="C1390" s="8">
        <v>0</v>
      </c>
      <c r="D1390" s="87">
        <v>0.97761561916411588</v>
      </c>
      <c r="E1390" s="87">
        <v>0.98880780958205794</v>
      </c>
      <c r="F1390" s="87">
        <v>0.99440390479102891</v>
      </c>
      <c r="G1390" s="87">
        <v>0.99720195239551446</v>
      </c>
      <c r="H1390" s="87">
        <v>0.99860097619775723</v>
      </c>
      <c r="I1390" s="87">
        <v>0.99986009761977568</v>
      </c>
      <c r="J1390" s="17"/>
      <c r="K1390" s="17"/>
      <c r="L1390" s="17"/>
      <c r="M1390" s="17"/>
      <c r="N1390" s="17"/>
    </row>
    <row r="1391" spans="1:52" s="8" customFormat="1" ht="12" customHeight="1" x14ac:dyDescent="0.25">
      <c r="A1391" s="8" t="s">
        <v>57</v>
      </c>
      <c r="B1391" s="8" t="s">
        <v>51</v>
      </c>
      <c r="C1391" s="8">
        <v>0</v>
      </c>
      <c r="D1391" s="87">
        <v>0.97767640441086245</v>
      </c>
      <c r="E1391" s="87">
        <v>0.98883820220543117</v>
      </c>
      <c r="F1391" s="87">
        <v>0.99441910110271559</v>
      </c>
      <c r="G1391" s="87">
        <v>0.99720955055135785</v>
      </c>
      <c r="H1391" s="87">
        <v>0.99860477527567892</v>
      </c>
      <c r="I1391" s="87">
        <v>0.9998604775275679</v>
      </c>
      <c r="J1391" s="17"/>
      <c r="K1391" s="17"/>
      <c r="L1391" s="17"/>
      <c r="M1391" s="17"/>
      <c r="N1391" s="17"/>
    </row>
    <row r="1392" spans="1:52" s="8" customFormat="1" ht="12" customHeight="1" x14ac:dyDescent="0.25">
      <c r="A1392" s="8" t="s">
        <v>58</v>
      </c>
      <c r="B1392" s="8" t="s">
        <v>51</v>
      </c>
      <c r="C1392" s="8">
        <v>0</v>
      </c>
      <c r="D1392" s="87">
        <v>0.97983779800198234</v>
      </c>
      <c r="E1392" s="87">
        <v>0.98991889900099117</v>
      </c>
      <c r="F1392" s="87">
        <v>0.99495944950049564</v>
      </c>
      <c r="G1392" s="87">
        <v>0.99747972475024782</v>
      </c>
      <c r="H1392" s="87">
        <v>0.99873986237512391</v>
      </c>
      <c r="I1392" s="87">
        <v>0.99987398623751234</v>
      </c>
      <c r="J1392" s="17"/>
      <c r="K1392" s="17"/>
      <c r="L1392" s="17"/>
      <c r="M1392" s="17"/>
      <c r="N1392" s="17"/>
    </row>
    <row r="1393" spans="1:14" s="8" customFormat="1" ht="12" customHeight="1" x14ac:dyDescent="0.25">
      <c r="A1393" s="8" t="s">
        <v>59</v>
      </c>
      <c r="B1393" s="8" t="s">
        <v>51</v>
      </c>
      <c r="C1393" s="8">
        <v>0</v>
      </c>
      <c r="D1393" s="87">
        <v>0.98194986433652487</v>
      </c>
      <c r="E1393" s="87">
        <v>0.99097493216826238</v>
      </c>
      <c r="F1393" s="87">
        <v>0.99548746608413119</v>
      </c>
      <c r="G1393" s="87">
        <v>0.99774373304206554</v>
      </c>
      <c r="H1393" s="87">
        <v>0.99887186652103277</v>
      </c>
      <c r="I1393" s="87">
        <v>0.9998871866521033</v>
      </c>
      <c r="J1393" s="17"/>
      <c r="K1393" s="17"/>
      <c r="L1393" s="17"/>
      <c r="M1393" s="17"/>
      <c r="N1393" s="17"/>
    </row>
    <row r="1394" spans="1:14" s="8" customFormat="1" ht="12" customHeight="1" x14ac:dyDescent="0.25">
      <c r="A1394" s="8" t="s">
        <v>60</v>
      </c>
      <c r="B1394" s="8" t="s">
        <v>51</v>
      </c>
      <c r="C1394" s="8">
        <v>0</v>
      </c>
      <c r="D1394" s="87">
        <v>0.97795415048013035</v>
      </c>
      <c r="E1394" s="87">
        <v>0.98897707524006517</v>
      </c>
      <c r="F1394" s="87">
        <v>0.99448853762003253</v>
      </c>
      <c r="G1394" s="87">
        <v>0.99724426881001627</v>
      </c>
      <c r="H1394" s="87">
        <v>0.99862213440500813</v>
      </c>
      <c r="I1394" s="87">
        <v>0.99986221344050086</v>
      </c>
      <c r="J1394" s="17"/>
      <c r="K1394" s="17"/>
      <c r="L1394" s="17"/>
      <c r="M1394" s="17"/>
      <c r="N1394" s="17"/>
    </row>
    <row r="1395" spans="1:14" s="8" customFormat="1" ht="12" customHeight="1" x14ac:dyDescent="0.25">
      <c r="A1395" s="8" t="s">
        <v>61</v>
      </c>
      <c r="B1395" s="8" t="s">
        <v>51</v>
      </c>
      <c r="C1395" s="8">
        <v>0</v>
      </c>
      <c r="D1395" s="87">
        <v>0.97808634948535955</v>
      </c>
      <c r="E1395" s="87">
        <v>0.98904317474267978</v>
      </c>
      <c r="F1395" s="87">
        <v>0.99452158737133989</v>
      </c>
      <c r="G1395" s="87">
        <v>0.99726079368566989</v>
      </c>
      <c r="H1395" s="87">
        <v>0.99863039684283494</v>
      </c>
      <c r="I1395" s="87">
        <v>0.99986303968428347</v>
      </c>
      <c r="J1395" s="17"/>
      <c r="K1395" s="17"/>
      <c r="L1395" s="17"/>
      <c r="M1395" s="17"/>
      <c r="N1395" s="17"/>
    </row>
    <row r="1396" spans="1:14" s="8" customFormat="1" ht="12" customHeight="1" x14ac:dyDescent="0.25">
      <c r="A1396" s="8" t="s">
        <v>62</v>
      </c>
      <c r="B1396" s="8" t="s">
        <v>51</v>
      </c>
      <c r="C1396" s="8">
        <v>0</v>
      </c>
      <c r="D1396" s="87">
        <v>0.97885357371188153</v>
      </c>
      <c r="E1396" s="87">
        <v>0.98942678685594077</v>
      </c>
      <c r="F1396" s="87">
        <v>0.99471339342797038</v>
      </c>
      <c r="G1396" s="87">
        <v>0.99735669671398519</v>
      </c>
      <c r="H1396" s="87">
        <v>0.99867834835699254</v>
      </c>
      <c r="I1396" s="87">
        <v>0.9998678348356993</v>
      </c>
      <c r="J1396" s="17"/>
      <c r="K1396" s="17"/>
      <c r="L1396" s="17"/>
      <c r="M1396" s="17"/>
      <c r="N1396" s="17"/>
    </row>
    <row r="1397" spans="1:14" s="8" customFormat="1" ht="12" customHeight="1" x14ac:dyDescent="0.25">
      <c r="A1397" s="8" t="s">
        <v>63</v>
      </c>
      <c r="B1397" s="8" t="s">
        <v>51</v>
      </c>
      <c r="C1397" s="8">
        <v>0</v>
      </c>
      <c r="D1397" s="87">
        <v>0.98446926931840095</v>
      </c>
      <c r="E1397" s="87">
        <v>0.99223463465920048</v>
      </c>
      <c r="F1397" s="87">
        <v>0.99611731732960029</v>
      </c>
      <c r="G1397" s="87">
        <v>0.99805865866480015</v>
      </c>
      <c r="H1397" s="87">
        <v>0.99902932933240007</v>
      </c>
      <c r="I1397" s="87">
        <v>0.99990293293324006</v>
      </c>
      <c r="J1397" s="17"/>
      <c r="K1397" s="17"/>
      <c r="L1397" s="17"/>
      <c r="M1397" s="17"/>
      <c r="N1397" s="17"/>
    </row>
    <row r="1398" spans="1:14" s="8" customFormat="1" ht="12" customHeight="1" x14ac:dyDescent="0.25">
      <c r="A1398" s="8" t="s">
        <v>64</v>
      </c>
      <c r="B1398" s="8" t="s">
        <v>51</v>
      </c>
      <c r="C1398" s="8">
        <v>0</v>
      </c>
      <c r="D1398" s="87">
        <v>0.98251921245541995</v>
      </c>
      <c r="E1398" s="87">
        <v>0.99125960622770992</v>
      </c>
      <c r="F1398" s="87">
        <v>0.99562980311385496</v>
      </c>
      <c r="G1398" s="87">
        <v>0.99781490155692754</v>
      </c>
      <c r="H1398" s="87">
        <v>0.99890745077846377</v>
      </c>
      <c r="I1398" s="87">
        <v>0.99989074507784637</v>
      </c>
      <c r="J1398" s="17"/>
      <c r="K1398" s="17"/>
      <c r="L1398" s="17"/>
      <c r="M1398" s="17"/>
      <c r="N1398" s="17"/>
    </row>
    <row r="1399" spans="1:14" s="8" customFormat="1" ht="12" customHeight="1" x14ac:dyDescent="0.25">
      <c r="A1399" s="8" t="s">
        <v>65</v>
      </c>
      <c r="B1399" s="8" t="s">
        <v>51</v>
      </c>
      <c r="C1399" s="8">
        <v>0</v>
      </c>
      <c r="D1399" s="87">
        <v>0.97759629700233686</v>
      </c>
      <c r="E1399" s="87">
        <v>0.98879814850116843</v>
      </c>
      <c r="F1399" s="87">
        <v>0.99439907425058416</v>
      </c>
      <c r="G1399" s="87">
        <v>0.99719953712529208</v>
      </c>
      <c r="H1399" s="87">
        <v>0.99859976856264598</v>
      </c>
      <c r="I1399" s="87">
        <v>0.9998599768562646</v>
      </c>
      <c r="J1399" s="17"/>
      <c r="K1399" s="17"/>
      <c r="L1399" s="17"/>
      <c r="M1399" s="17"/>
      <c r="N1399" s="17"/>
    </row>
    <row r="1400" spans="1:14" s="8" customFormat="1" ht="12" customHeight="1" x14ac:dyDescent="0.25">
      <c r="A1400" s="8" t="s">
        <v>66</v>
      </c>
      <c r="B1400" s="8" t="s">
        <v>51</v>
      </c>
      <c r="C1400" s="8">
        <v>0</v>
      </c>
      <c r="D1400" s="87">
        <v>0.98750976101475885</v>
      </c>
      <c r="E1400" s="87">
        <v>0.99375488050737948</v>
      </c>
      <c r="F1400" s="87">
        <v>0.99687744025368974</v>
      </c>
      <c r="G1400" s="87">
        <v>0.99843872012684487</v>
      </c>
      <c r="H1400" s="87">
        <v>0.99921936006342249</v>
      </c>
      <c r="I1400" s="87">
        <v>0.99992193600634227</v>
      </c>
      <c r="J1400" s="17"/>
      <c r="K1400" s="17"/>
      <c r="L1400" s="17"/>
      <c r="M1400" s="17"/>
      <c r="N1400" s="17"/>
    </row>
    <row r="1401" spans="1:14" s="8" customFormat="1" ht="12" customHeight="1" x14ac:dyDescent="0.25">
      <c r="A1401" s="8" t="s">
        <v>49</v>
      </c>
      <c r="B1401" s="8" t="s">
        <v>67</v>
      </c>
      <c r="C1401" s="8">
        <v>0</v>
      </c>
      <c r="D1401" s="87">
        <v>1.0922293849023617</v>
      </c>
      <c r="E1401" s="87">
        <v>1.0461146924511808</v>
      </c>
      <c r="F1401" s="87">
        <v>1.0230573462255905</v>
      </c>
      <c r="G1401" s="87">
        <v>1.0115286731127953</v>
      </c>
      <c r="H1401" s="87">
        <v>1.0057643365563975</v>
      </c>
      <c r="I1401" s="87">
        <v>1.0005764336556398</v>
      </c>
      <c r="J1401" s="17"/>
      <c r="K1401" s="17"/>
      <c r="L1401" s="17"/>
      <c r="M1401" s="17"/>
      <c r="N1401" s="17"/>
    </row>
    <row r="1402" spans="1:14" s="8" customFormat="1" ht="12" customHeight="1" x14ac:dyDescent="0.25">
      <c r="A1402" s="8" t="s">
        <v>52</v>
      </c>
      <c r="B1402" s="8" t="s">
        <v>67</v>
      </c>
      <c r="C1402" s="8">
        <v>0</v>
      </c>
      <c r="D1402" s="87">
        <v>1.0917550280478001</v>
      </c>
      <c r="E1402" s="87">
        <v>1.0458775140239001</v>
      </c>
      <c r="F1402" s="87">
        <v>1.0229387570119499</v>
      </c>
      <c r="G1402" s="87">
        <v>1.011469378505975</v>
      </c>
      <c r="H1402" s="87">
        <v>1.0057346892529875</v>
      </c>
      <c r="I1402" s="87">
        <v>1.0005734689252987</v>
      </c>
      <c r="J1402" s="17"/>
      <c r="K1402" s="17"/>
      <c r="L1402" s="17"/>
      <c r="M1402" s="17"/>
      <c r="N1402" s="17"/>
    </row>
    <row r="1403" spans="1:14" s="8" customFormat="1" ht="12" customHeight="1" x14ac:dyDescent="0.25">
      <c r="A1403" s="8" t="s">
        <v>53</v>
      </c>
      <c r="B1403" s="8" t="s">
        <v>67</v>
      </c>
      <c r="C1403" s="8">
        <v>0</v>
      </c>
      <c r="D1403" s="87">
        <v>1.0933280269067365</v>
      </c>
      <c r="E1403" s="87">
        <v>1.0466640134533682</v>
      </c>
      <c r="F1403" s="87">
        <v>1.023332006726684</v>
      </c>
      <c r="G1403" s="87">
        <v>1.011666003363342</v>
      </c>
      <c r="H1403" s="87">
        <v>1.005833001681671</v>
      </c>
      <c r="I1403" s="87">
        <v>1.000583300168167</v>
      </c>
      <c r="J1403" s="17"/>
      <c r="K1403" s="17"/>
      <c r="L1403" s="17"/>
      <c r="M1403" s="17"/>
      <c r="N1403" s="17"/>
    </row>
    <row r="1404" spans="1:14" s="8" customFormat="1" ht="12" customHeight="1" x14ac:dyDescent="0.25">
      <c r="A1404" s="8" t="s">
        <v>54</v>
      </c>
      <c r="B1404" s="8" t="s">
        <v>67</v>
      </c>
      <c r="C1404" s="8">
        <v>0</v>
      </c>
      <c r="D1404" s="87">
        <v>1.0918695711444608</v>
      </c>
      <c r="E1404" s="87">
        <v>1.0459347855722303</v>
      </c>
      <c r="F1404" s="87">
        <v>1.0229673927861151</v>
      </c>
      <c r="G1404" s="87">
        <v>1.0114836963930576</v>
      </c>
      <c r="H1404" s="87">
        <v>1.0057418481965288</v>
      </c>
      <c r="I1404" s="87">
        <v>1.0005741848196528</v>
      </c>
      <c r="J1404" s="17"/>
      <c r="K1404" s="17"/>
      <c r="L1404" s="17"/>
      <c r="M1404" s="17"/>
      <c r="N1404" s="17"/>
    </row>
    <row r="1405" spans="1:14" s="8" customFormat="1" ht="12" customHeight="1" x14ac:dyDescent="0.25">
      <c r="A1405" s="8" t="s">
        <v>55</v>
      </c>
      <c r="B1405" s="8" t="s">
        <v>67</v>
      </c>
      <c r="C1405" s="8">
        <v>0</v>
      </c>
      <c r="D1405" s="87">
        <v>1.0914089703753067</v>
      </c>
      <c r="E1405" s="87">
        <v>1.0457044851876534</v>
      </c>
      <c r="F1405" s="87">
        <v>1.0228522425938267</v>
      </c>
      <c r="G1405" s="87">
        <v>1.0114261212969133</v>
      </c>
      <c r="H1405" s="87">
        <v>1.0057130606484566</v>
      </c>
      <c r="I1405" s="87">
        <v>1.0005713060648456</v>
      </c>
      <c r="J1405" s="17"/>
      <c r="K1405" s="17"/>
      <c r="L1405" s="17"/>
      <c r="M1405" s="17"/>
      <c r="N1405" s="17"/>
    </row>
    <row r="1406" spans="1:14" s="8" customFormat="1" ht="12" customHeight="1" x14ac:dyDescent="0.25">
      <c r="A1406" s="8" t="s">
        <v>56</v>
      </c>
      <c r="B1406" s="8" t="s">
        <v>67</v>
      </c>
      <c r="C1406" s="8">
        <v>0</v>
      </c>
      <c r="D1406" s="87">
        <v>1.0910271670824827</v>
      </c>
      <c r="E1406" s="87">
        <v>1.0455135835412412</v>
      </c>
      <c r="F1406" s="87">
        <v>1.0227567917706206</v>
      </c>
      <c r="G1406" s="87">
        <v>1.0113783958853104</v>
      </c>
      <c r="H1406" s="87">
        <v>1.0056891979426552</v>
      </c>
      <c r="I1406" s="87">
        <v>1.0005689197942655</v>
      </c>
      <c r="J1406" s="17"/>
      <c r="K1406" s="17"/>
      <c r="L1406" s="17"/>
      <c r="M1406" s="17"/>
      <c r="N1406" s="17"/>
    </row>
    <row r="1407" spans="1:14" s="8" customFormat="1" ht="12" customHeight="1" x14ac:dyDescent="0.25">
      <c r="A1407" s="8" t="s">
        <v>57</v>
      </c>
      <c r="B1407" s="8" t="s">
        <v>67</v>
      </c>
      <c r="C1407" s="8">
        <v>0</v>
      </c>
      <c r="D1407" s="87">
        <v>1.0913872873169495</v>
      </c>
      <c r="E1407" s="87">
        <v>1.0456936436584747</v>
      </c>
      <c r="F1407" s="87">
        <v>1.0228468218292375</v>
      </c>
      <c r="G1407" s="87">
        <v>1.0114234109146187</v>
      </c>
      <c r="H1407" s="87">
        <v>1.0057117054573093</v>
      </c>
      <c r="I1407" s="87">
        <v>1.000571170545731</v>
      </c>
      <c r="J1407" s="17"/>
      <c r="K1407" s="17"/>
      <c r="L1407" s="17"/>
      <c r="M1407" s="17"/>
      <c r="N1407" s="17"/>
    </row>
    <row r="1408" spans="1:14" s="8" customFormat="1" ht="12" customHeight="1" x14ac:dyDescent="0.25">
      <c r="A1408" s="8" t="s">
        <v>58</v>
      </c>
      <c r="B1408" s="8" t="s">
        <v>67</v>
      </c>
      <c r="C1408" s="8">
        <v>0</v>
      </c>
      <c r="D1408" s="87">
        <v>1.0894898604371741</v>
      </c>
      <c r="E1408" s="87">
        <v>1.0447449302185872</v>
      </c>
      <c r="F1408" s="87">
        <v>1.0223724651092936</v>
      </c>
      <c r="G1408" s="87">
        <v>1.0111862325546468</v>
      </c>
      <c r="H1408" s="87">
        <v>1.0055931162773235</v>
      </c>
      <c r="I1408" s="87">
        <v>1.0005593116277323</v>
      </c>
      <c r="J1408" s="17"/>
      <c r="K1408" s="17"/>
      <c r="L1408" s="17"/>
      <c r="M1408" s="17"/>
      <c r="N1408" s="17"/>
    </row>
    <row r="1409" spans="1:14" s="8" customFormat="1" ht="12" customHeight="1" x14ac:dyDescent="0.25">
      <c r="A1409" s="8" t="s">
        <v>59</v>
      </c>
      <c r="B1409" s="8" t="s">
        <v>67</v>
      </c>
      <c r="C1409" s="8">
        <v>0</v>
      </c>
      <c r="D1409" s="87">
        <v>1.0923878914047829</v>
      </c>
      <c r="E1409" s="87">
        <v>1.0461939457023914</v>
      </c>
      <c r="F1409" s="87">
        <v>1.0230969728511958</v>
      </c>
      <c r="G1409" s="87">
        <v>1.0115484864255979</v>
      </c>
      <c r="H1409" s="87">
        <v>1.005774243212799</v>
      </c>
      <c r="I1409" s="87">
        <v>1.0005774243212799</v>
      </c>
      <c r="J1409" s="17"/>
      <c r="K1409" s="17"/>
      <c r="L1409" s="17"/>
      <c r="M1409" s="17"/>
      <c r="N1409" s="17"/>
    </row>
    <row r="1410" spans="1:14" s="8" customFormat="1" ht="12" customHeight="1" x14ac:dyDescent="0.25">
      <c r="A1410" s="8" t="s">
        <v>60</v>
      </c>
      <c r="B1410" s="8" t="s">
        <v>67</v>
      </c>
      <c r="C1410" s="8">
        <v>0</v>
      </c>
      <c r="D1410" s="87">
        <v>1.0946820139312361</v>
      </c>
      <c r="E1410" s="87">
        <v>1.0473410069656182</v>
      </c>
      <c r="F1410" s="87">
        <v>1.0236705034828091</v>
      </c>
      <c r="G1410" s="87">
        <v>1.0118352517414047</v>
      </c>
      <c r="H1410" s="87">
        <v>1.0059176258707023</v>
      </c>
      <c r="I1410" s="87">
        <v>1.0005917625870702</v>
      </c>
      <c r="J1410" s="17"/>
      <c r="K1410" s="17"/>
      <c r="L1410" s="17"/>
      <c r="M1410" s="17"/>
      <c r="N1410" s="17"/>
    </row>
    <row r="1411" spans="1:14" s="8" customFormat="1" ht="12" customHeight="1" x14ac:dyDescent="0.25">
      <c r="A1411" s="8" t="s">
        <v>61</v>
      </c>
      <c r="B1411" s="8" t="s">
        <v>67</v>
      </c>
      <c r="C1411" s="8">
        <v>0</v>
      </c>
      <c r="D1411" s="87">
        <v>1.0927876571239288</v>
      </c>
      <c r="E1411" s="87">
        <v>1.0463938285619645</v>
      </c>
      <c r="F1411" s="87">
        <v>1.0231969142809823</v>
      </c>
      <c r="G1411" s="87">
        <v>1.011598457140491</v>
      </c>
      <c r="H1411" s="87">
        <v>1.0057992285702455</v>
      </c>
      <c r="I1411" s="87">
        <v>1.0005799228570245</v>
      </c>
      <c r="J1411" s="17"/>
      <c r="K1411" s="17"/>
      <c r="L1411" s="17"/>
      <c r="M1411" s="17"/>
      <c r="N1411" s="17"/>
    </row>
    <row r="1412" spans="1:14" s="8" customFormat="1" ht="12" customHeight="1" x14ac:dyDescent="0.25">
      <c r="A1412" s="8" t="s">
        <v>62</v>
      </c>
      <c r="B1412" s="8" t="s">
        <v>67</v>
      </c>
      <c r="C1412" s="8">
        <v>0</v>
      </c>
      <c r="D1412" s="87">
        <v>1.0936834121576495</v>
      </c>
      <c r="E1412" s="87">
        <v>1.0468417060788249</v>
      </c>
      <c r="F1412" s="87">
        <v>1.0234208530394124</v>
      </c>
      <c r="G1412" s="87">
        <v>1.0117104265197061</v>
      </c>
      <c r="H1412" s="87">
        <v>1.0058552132598531</v>
      </c>
      <c r="I1412" s="87">
        <v>1.0005855213259853</v>
      </c>
      <c r="J1412" s="17"/>
      <c r="K1412" s="17"/>
      <c r="L1412" s="17"/>
      <c r="M1412" s="17"/>
      <c r="N1412" s="17"/>
    </row>
    <row r="1413" spans="1:14" s="8" customFormat="1" ht="12" customHeight="1" x14ac:dyDescent="0.25">
      <c r="A1413" s="8" t="s">
        <v>63</v>
      </c>
      <c r="B1413" s="8" t="s">
        <v>67</v>
      </c>
      <c r="C1413" s="8">
        <v>0</v>
      </c>
      <c r="D1413" s="87">
        <v>1.0945747079742207</v>
      </c>
      <c r="E1413" s="87">
        <v>1.0472873539871104</v>
      </c>
      <c r="F1413" s="87">
        <v>1.0236436769935553</v>
      </c>
      <c r="G1413" s="87">
        <v>1.0118218384967776</v>
      </c>
      <c r="H1413" s="87">
        <v>1.0059109192483888</v>
      </c>
      <c r="I1413" s="87">
        <v>1.0005910919248389</v>
      </c>
      <c r="J1413" s="17"/>
      <c r="K1413" s="17"/>
      <c r="L1413" s="17"/>
      <c r="M1413" s="17"/>
      <c r="N1413" s="17"/>
    </row>
    <row r="1414" spans="1:14" s="8" customFormat="1" ht="12" customHeight="1" x14ac:dyDescent="0.25">
      <c r="A1414" s="8" t="s">
        <v>64</v>
      </c>
      <c r="B1414" s="8" t="s">
        <v>67</v>
      </c>
      <c r="C1414" s="8">
        <v>0</v>
      </c>
      <c r="D1414" s="87">
        <v>1.0936941912302849</v>
      </c>
      <c r="E1414" s="87">
        <v>1.0468470956151426</v>
      </c>
      <c r="F1414" s="87">
        <v>1.0234235478075713</v>
      </c>
      <c r="G1414" s="87">
        <v>1.0117117739037855</v>
      </c>
      <c r="H1414" s="87">
        <v>1.0058558869518928</v>
      </c>
      <c r="I1414" s="87">
        <v>1.0005855886951893</v>
      </c>
      <c r="J1414" s="17"/>
      <c r="K1414" s="17"/>
      <c r="L1414" s="17"/>
      <c r="M1414" s="17"/>
      <c r="N1414" s="17"/>
    </row>
    <row r="1415" spans="1:14" s="8" customFormat="1" ht="12" customHeight="1" x14ac:dyDescent="0.25">
      <c r="A1415" s="8" t="s">
        <v>65</v>
      </c>
      <c r="B1415" s="8" t="s">
        <v>67</v>
      </c>
      <c r="C1415" s="8">
        <v>0</v>
      </c>
      <c r="D1415" s="87">
        <v>1.092735134781128</v>
      </c>
      <c r="E1415" s="87">
        <v>1.0463675673905639</v>
      </c>
      <c r="F1415" s="87">
        <v>1.023183783695282</v>
      </c>
      <c r="G1415" s="87">
        <v>1.011591891847641</v>
      </c>
      <c r="H1415" s="87">
        <v>1.0057959459238206</v>
      </c>
      <c r="I1415" s="87">
        <v>1.0005795945923821</v>
      </c>
      <c r="J1415" s="17"/>
      <c r="K1415" s="17"/>
      <c r="L1415" s="17"/>
      <c r="M1415" s="17"/>
      <c r="N1415" s="17"/>
    </row>
    <row r="1416" spans="1:14" s="8" customFormat="1" ht="12" customHeight="1" x14ac:dyDescent="0.25">
      <c r="A1416" s="8" t="s">
        <v>66</v>
      </c>
      <c r="B1416" s="8" t="s">
        <v>67</v>
      </c>
      <c r="C1416" s="8">
        <v>0</v>
      </c>
      <c r="D1416" s="87">
        <v>1.0889155042317391</v>
      </c>
      <c r="E1416" s="87">
        <v>1.0444577521158696</v>
      </c>
      <c r="F1416" s="87">
        <v>1.0222288760579348</v>
      </c>
      <c r="G1416" s="87">
        <v>1.0111144380289674</v>
      </c>
      <c r="H1416" s="87">
        <v>1.0055572190144837</v>
      </c>
      <c r="I1416" s="87">
        <v>1.0005557219014483</v>
      </c>
      <c r="J1416" s="17"/>
      <c r="K1416" s="17"/>
      <c r="L1416" s="17"/>
      <c r="M1416" s="17"/>
      <c r="N1416" s="17"/>
    </row>
    <row r="1417" spans="1:14" s="8" customFormat="1" ht="12" customHeight="1" x14ac:dyDescent="0.25">
      <c r="A1417" s="8" t="s">
        <v>49</v>
      </c>
      <c r="B1417" s="8" t="s">
        <v>68</v>
      </c>
      <c r="C1417" s="8">
        <v>0</v>
      </c>
      <c r="D1417" s="87">
        <v>1.1453106195620359</v>
      </c>
      <c r="E1417" s="87">
        <v>1.0726553097810179</v>
      </c>
      <c r="F1417" s="87">
        <v>1.0363276548905089</v>
      </c>
      <c r="G1417" s="87">
        <v>1.0181638274452545</v>
      </c>
      <c r="H1417" s="87">
        <v>1.0090819137226272</v>
      </c>
      <c r="I1417" s="87">
        <v>1.0009081913722628</v>
      </c>
      <c r="J1417" s="17"/>
      <c r="K1417" s="17"/>
      <c r="L1417" s="17"/>
      <c r="M1417" s="17"/>
      <c r="N1417" s="17"/>
    </row>
    <row r="1418" spans="1:14" s="8" customFormat="1" ht="12" customHeight="1" x14ac:dyDescent="0.25">
      <c r="A1418" s="8" t="s">
        <v>52</v>
      </c>
      <c r="B1418" s="8" t="s">
        <v>68</v>
      </c>
      <c r="C1418" s="8">
        <v>0</v>
      </c>
      <c r="D1418" s="87">
        <v>1.1741303462753254</v>
      </c>
      <c r="E1418" s="87">
        <v>1.0870651731376628</v>
      </c>
      <c r="F1418" s="87">
        <v>1.0435325865688314</v>
      </c>
      <c r="G1418" s="87">
        <v>1.0217662932844158</v>
      </c>
      <c r="H1418" s="87">
        <v>1.0108831466422079</v>
      </c>
      <c r="I1418" s="87">
        <v>1.0010883146642209</v>
      </c>
      <c r="J1418" s="17"/>
      <c r="K1418" s="17"/>
      <c r="L1418" s="17"/>
      <c r="M1418" s="17"/>
      <c r="N1418" s="17"/>
    </row>
    <row r="1419" spans="1:14" s="8" customFormat="1" ht="12" customHeight="1" x14ac:dyDescent="0.25">
      <c r="A1419" s="8" t="s">
        <v>53</v>
      </c>
      <c r="B1419" s="8" t="s">
        <v>68</v>
      </c>
      <c r="C1419" s="8">
        <v>0</v>
      </c>
      <c r="D1419" s="87">
        <v>1.1597069587663928</v>
      </c>
      <c r="E1419" s="87">
        <v>1.0798534793831964</v>
      </c>
      <c r="F1419" s="87">
        <v>1.0399267396915981</v>
      </c>
      <c r="G1419" s="87">
        <v>1.0199633698457991</v>
      </c>
      <c r="H1419" s="87">
        <v>1.0099816849228995</v>
      </c>
      <c r="I1419" s="87">
        <v>1.00099816849229</v>
      </c>
      <c r="J1419" s="17"/>
      <c r="K1419" s="17"/>
      <c r="L1419" s="17"/>
      <c r="M1419" s="17"/>
      <c r="N1419" s="17"/>
    </row>
    <row r="1420" spans="1:14" s="8" customFormat="1" ht="12" customHeight="1" x14ac:dyDescent="0.25">
      <c r="A1420" s="8" t="s">
        <v>54</v>
      </c>
      <c r="B1420" s="8" t="s">
        <v>68</v>
      </c>
      <c r="C1420" s="8">
        <v>0</v>
      </c>
      <c r="D1420" s="87">
        <v>1.1560026169056679</v>
      </c>
      <c r="E1420" s="87">
        <v>1.0780013084528339</v>
      </c>
      <c r="F1420" s="87">
        <v>1.039000654226417</v>
      </c>
      <c r="G1420" s="87">
        <v>1.0195003271132084</v>
      </c>
      <c r="H1420" s="87">
        <v>1.0097501635566042</v>
      </c>
      <c r="I1420" s="87">
        <v>1.0009750163556603</v>
      </c>
      <c r="J1420" s="17"/>
      <c r="K1420" s="17"/>
      <c r="L1420" s="17"/>
      <c r="M1420" s="17"/>
      <c r="N1420" s="17"/>
    </row>
    <row r="1421" spans="1:14" s="8" customFormat="1" ht="12" customHeight="1" x14ac:dyDescent="0.25">
      <c r="A1421" s="8" t="s">
        <v>55</v>
      </c>
      <c r="B1421" s="8" t="s">
        <v>68</v>
      </c>
      <c r="C1421" s="8">
        <v>0</v>
      </c>
      <c r="D1421" s="87">
        <v>1.1479017917329213</v>
      </c>
      <c r="E1421" s="87">
        <v>1.0739508958664605</v>
      </c>
      <c r="F1421" s="87">
        <v>1.0369754479332303</v>
      </c>
      <c r="G1421" s="87">
        <v>1.018487723966615</v>
      </c>
      <c r="H1421" s="87">
        <v>1.0092438619833075</v>
      </c>
      <c r="I1421" s="87">
        <v>1.0009243861983308</v>
      </c>
      <c r="J1421" s="17"/>
      <c r="K1421" s="17"/>
      <c r="L1421" s="17"/>
      <c r="M1421" s="17"/>
      <c r="N1421" s="17"/>
    </row>
    <row r="1422" spans="1:14" s="8" customFormat="1" ht="12" customHeight="1" x14ac:dyDescent="0.25">
      <c r="A1422" s="8" t="s">
        <v>56</v>
      </c>
      <c r="B1422" s="8" t="s">
        <v>68</v>
      </c>
      <c r="C1422" s="8">
        <v>0</v>
      </c>
      <c r="D1422" s="87">
        <v>1.1909347496397868</v>
      </c>
      <c r="E1422" s="87">
        <v>1.0954673748198935</v>
      </c>
      <c r="F1422" s="87">
        <v>1.0477336874099468</v>
      </c>
      <c r="G1422" s="87">
        <v>1.0238668437049734</v>
      </c>
      <c r="H1422" s="87">
        <v>1.0119334218524867</v>
      </c>
      <c r="I1422" s="87">
        <v>1.0011933421852486</v>
      </c>
      <c r="J1422" s="17"/>
      <c r="K1422" s="17"/>
      <c r="L1422" s="17"/>
      <c r="M1422" s="17"/>
      <c r="N1422" s="17"/>
    </row>
    <row r="1423" spans="1:14" s="8" customFormat="1" ht="12" customHeight="1" x14ac:dyDescent="0.25">
      <c r="A1423" s="8" t="s">
        <v>57</v>
      </c>
      <c r="B1423" s="8" t="s">
        <v>68</v>
      </c>
      <c r="C1423" s="8">
        <v>0</v>
      </c>
      <c r="D1423" s="87">
        <v>1.1283971837826652</v>
      </c>
      <c r="E1423" s="87">
        <v>1.0641985918913326</v>
      </c>
      <c r="F1423" s="87">
        <v>1.0320992959456663</v>
      </c>
      <c r="G1423" s="87">
        <v>1.0160496479728331</v>
      </c>
      <c r="H1423" s="87">
        <v>1.0080248239864167</v>
      </c>
      <c r="I1423" s="87">
        <v>1.0008024823986417</v>
      </c>
      <c r="J1423" s="17"/>
      <c r="K1423" s="17"/>
      <c r="L1423" s="17"/>
      <c r="M1423" s="17"/>
      <c r="N1423" s="17"/>
    </row>
    <row r="1424" spans="1:14" s="8" customFormat="1" ht="12" customHeight="1" x14ac:dyDescent="0.25">
      <c r="A1424" s="8" t="s">
        <v>58</v>
      </c>
      <c r="B1424" s="8" t="s">
        <v>68</v>
      </c>
      <c r="C1424" s="8">
        <v>0</v>
      </c>
      <c r="D1424" s="87">
        <v>1.1479230501235613</v>
      </c>
      <c r="E1424" s="87">
        <v>1.0739615250617807</v>
      </c>
      <c r="F1424" s="87">
        <v>1.0369807625308902</v>
      </c>
      <c r="G1424" s="87">
        <v>1.0184903812654451</v>
      </c>
      <c r="H1424" s="87">
        <v>1.0092451906327224</v>
      </c>
      <c r="I1424" s="87">
        <v>1.0009245190632723</v>
      </c>
      <c r="J1424" s="17"/>
      <c r="K1424" s="17"/>
      <c r="L1424" s="17"/>
      <c r="M1424" s="17"/>
      <c r="N1424" s="17"/>
    </row>
    <row r="1425" spans="1:30" s="8" customFormat="1" ht="12" customHeight="1" x14ac:dyDescent="0.25">
      <c r="A1425" s="8" t="s">
        <v>59</v>
      </c>
      <c r="B1425" s="8" t="s">
        <v>68</v>
      </c>
      <c r="C1425" s="8">
        <v>0</v>
      </c>
      <c r="D1425" s="87">
        <v>1.1667561907388948</v>
      </c>
      <c r="E1425" s="87">
        <v>1.0833780953694474</v>
      </c>
      <c r="F1425" s="87">
        <v>1.0416890476847236</v>
      </c>
      <c r="G1425" s="87">
        <v>1.0208445238423618</v>
      </c>
      <c r="H1425" s="87">
        <v>1.0104222619211809</v>
      </c>
      <c r="I1425" s="87">
        <v>1.0010422261921181</v>
      </c>
      <c r="J1425" s="17"/>
      <c r="K1425" s="17"/>
      <c r="L1425" s="17"/>
      <c r="M1425" s="17"/>
      <c r="N1425" s="17"/>
    </row>
    <row r="1426" spans="1:30" s="8" customFormat="1" ht="12" customHeight="1" x14ac:dyDescent="0.25">
      <c r="A1426" s="8" t="s">
        <v>60</v>
      </c>
      <c r="B1426" s="8" t="s">
        <v>68</v>
      </c>
      <c r="C1426" s="8">
        <v>0</v>
      </c>
      <c r="D1426" s="87">
        <v>1.1453352522971167</v>
      </c>
      <c r="E1426" s="87">
        <v>1.0726676261485584</v>
      </c>
      <c r="F1426" s="87">
        <v>1.0363338130742792</v>
      </c>
      <c r="G1426" s="87">
        <v>1.0181669065371395</v>
      </c>
      <c r="H1426" s="87">
        <v>1.0090834532685697</v>
      </c>
      <c r="I1426" s="87">
        <v>1.000908345326857</v>
      </c>
      <c r="J1426" s="17"/>
      <c r="K1426" s="17"/>
      <c r="L1426" s="17"/>
      <c r="M1426" s="17"/>
      <c r="N1426" s="17"/>
    </row>
    <row r="1427" spans="1:30" s="8" customFormat="1" ht="12" customHeight="1" x14ac:dyDescent="0.25">
      <c r="A1427" s="8" t="s">
        <v>61</v>
      </c>
      <c r="B1427" s="8" t="s">
        <v>68</v>
      </c>
      <c r="C1427" s="8">
        <v>0</v>
      </c>
      <c r="D1427" s="87">
        <v>1.1463362137958333</v>
      </c>
      <c r="E1427" s="87">
        <v>1.0731681068979166</v>
      </c>
      <c r="F1427" s="87">
        <v>1.0365840534489583</v>
      </c>
      <c r="G1427" s="87">
        <v>1.0182920267244793</v>
      </c>
      <c r="H1427" s="87">
        <v>1.0091460133622396</v>
      </c>
      <c r="I1427" s="87">
        <v>1.000914601336224</v>
      </c>
      <c r="J1427" s="17"/>
      <c r="K1427" s="17"/>
      <c r="L1427" s="17"/>
      <c r="M1427" s="17"/>
      <c r="N1427" s="17"/>
    </row>
    <row r="1428" spans="1:30" s="8" customFormat="1" ht="12" customHeight="1" x14ac:dyDescent="0.25">
      <c r="A1428" s="8" t="s">
        <v>62</v>
      </c>
      <c r="B1428" s="8" t="s">
        <v>68</v>
      </c>
      <c r="C1428" s="8">
        <v>0</v>
      </c>
      <c r="D1428" s="87">
        <v>1.159242442318007</v>
      </c>
      <c r="E1428" s="87">
        <v>1.0796212211590035</v>
      </c>
      <c r="F1428" s="87">
        <v>1.0398106105795017</v>
      </c>
      <c r="G1428" s="87">
        <v>1.0199053052897509</v>
      </c>
      <c r="H1428" s="87">
        <v>1.0099526526448754</v>
      </c>
      <c r="I1428" s="87">
        <v>1.0009952652644876</v>
      </c>
      <c r="J1428" s="17"/>
      <c r="K1428" s="17"/>
      <c r="L1428" s="17"/>
      <c r="M1428" s="17"/>
      <c r="N1428" s="17"/>
    </row>
    <row r="1429" spans="1:30" s="8" customFormat="1" ht="12" customHeight="1" x14ac:dyDescent="0.25">
      <c r="A1429" s="8" t="s">
        <v>63</v>
      </c>
      <c r="B1429" s="8" t="s">
        <v>68</v>
      </c>
      <c r="C1429" s="8">
        <v>0</v>
      </c>
      <c r="D1429" s="87">
        <v>1.1917659466957291</v>
      </c>
      <c r="E1429" s="87">
        <v>1.0958829733478646</v>
      </c>
      <c r="F1429" s="87">
        <v>1.0479414866739323</v>
      </c>
      <c r="G1429" s="87">
        <v>1.023970743336966</v>
      </c>
      <c r="H1429" s="87">
        <v>1.011985371668483</v>
      </c>
      <c r="I1429" s="87">
        <v>1.0011985371668484</v>
      </c>
      <c r="J1429" s="17"/>
      <c r="K1429" s="17"/>
      <c r="L1429" s="17"/>
      <c r="M1429" s="17"/>
      <c r="N1429" s="17"/>
    </row>
    <row r="1430" spans="1:30" s="8" customFormat="1" ht="12" customHeight="1" x14ac:dyDescent="0.25">
      <c r="A1430" s="8" t="s">
        <v>64</v>
      </c>
      <c r="B1430" s="8" t="s">
        <v>68</v>
      </c>
      <c r="C1430" s="8">
        <v>0</v>
      </c>
      <c r="D1430" s="87">
        <v>1.1702436007487069</v>
      </c>
      <c r="E1430" s="87">
        <v>1.0851218003743535</v>
      </c>
      <c r="F1430" s="87">
        <v>1.0425609001871767</v>
      </c>
      <c r="G1430" s="87">
        <v>1.0212804500935884</v>
      </c>
      <c r="H1430" s="87">
        <v>1.0106402250467941</v>
      </c>
      <c r="I1430" s="87">
        <v>1.0010640225046794</v>
      </c>
      <c r="J1430" s="17"/>
      <c r="K1430" s="17"/>
      <c r="L1430" s="17"/>
      <c r="M1430" s="17"/>
      <c r="N1430" s="17"/>
    </row>
    <row r="1431" spans="1:30" s="8" customFormat="1" ht="12" customHeight="1" x14ac:dyDescent="0.25">
      <c r="A1431" s="8" t="s">
        <v>65</v>
      </c>
      <c r="B1431" s="8" t="s">
        <v>68</v>
      </c>
      <c r="C1431" s="8">
        <v>0</v>
      </c>
      <c r="D1431" s="87">
        <v>1.1600210158514552</v>
      </c>
      <c r="E1431" s="87">
        <v>1.0800105079257276</v>
      </c>
      <c r="F1431" s="87">
        <v>1.0400052539628639</v>
      </c>
      <c r="G1431" s="87">
        <v>1.020002626981432</v>
      </c>
      <c r="H1431" s="87">
        <v>1.010001313490716</v>
      </c>
      <c r="I1431" s="87">
        <v>1.0010001313490715</v>
      </c>
      <c r="J1431" s="17"/>
      <c r="K1431" s="17"/>
      <c r="L1431" s="17"/>
      <c r="M1431" s="17"/>
      <c r="N1431" s="17"/>
    </row>
    <row r="1432" spans="1:30" s="8" customFormat="1" ht="12" customHeight="1" x14ac:dyDescent="0.25">
      <c r="A1432" s="8" t="s">
        <v>66</v>
      </c>
      <c r="B1432" s="8" t="s">
        <v>68</v>
      </c>
      <c r="C1432" s="8">
        <v>0</v>
      </c>
      <c r="D1432" s="87">
        <v>1.1696146679676449</v>
      </c>
      <c r="E1432" s="87">
        <v>1.0848073339838225</v>
      </c>
      <c r="F1432" s="87">
        <v>1.0424036669919112</v>
      </c>
      <c r="G1432" s="87">
        <v>1.0212018334959556</v>
      </c>
      <c r="H1432" s="87">
        <v>1.0106009167479777</v>
      </c>
      <c r="I1432" s="87">
        <v>1.0010600916747978</v>
      </c>
      <c r="J1432" s="17"/>
      <c r="K1432" s="17"/>
      <c r="L1432" s="17"/>
      <c r="M1432" s="17"/>
      <c r="N1432" s="17"/>
    </row>
    <row r="1433" spans="1:30" s="8" customFormat="1" ht="12" customHeight="1" x14ac:dyDescent="0.25">
      <c r="A1433" s="8" t="s">
        <v>315</v>
      </c>
    </row>
    <row r="1434" spans="1:30" s="8" customFormat="1" ht="12" customHeight="1" x14ac:dyDescent="0.25">
      <c r="E1434" s="39"/>
      <c r="AD1434" s="39"/>
    </row>
    <row r="1435" spans="1:30" s="8" customFormat="1" ht="12" customHeight="1" x14ac:dyDescent="0.25"/>
    <row r="1436" spans="1:30" s="29" customFormat="1" ht="12" customHeight="1" thickBot="1" x14ac:dyDescent="0.3">
      <c r="A1436" s="29" t="s">
        <v>316</v>
      </c>
    </row>
    <row r="1437" spans="1:30" s="8" customFormat="1" ht="12" customHeight="1" thickTop="1" x14ac:dyDescent="0.25">
      <c r="A1437" s="8" t="s">
        <v>317</v>
      </c>
      <c r="D1437" s="8" t="s">
        <v>318</v>
      </c>
    </row>
    <row r="1438" spans="1:30" s="8" customFormat="1" ht="12" customHeight="1" x14ac:dyDescent="0.25">
      <c r="B1438" s="8" t="s">
        <v>319</v>
      </c>
      <c r="C1438" s="8">
        <v>14.4666</v>
      </c>
      <c r="E1438" s="8" t="s">
        <v>320</v>
      </c>
      <c r="F1438" s="8">
        <v>6.1665000000000001</v>
      </c>
    </row>
    <row r="1439" spans="1:30" s="8" customFormat="1" ht="12" customHeight="1" x14ac:dyDescent="0.25">
      <c r="B1439" s="8" t="s">
        <v>321</v>
      </c>
      <c r="C1439" s="8">
        <v>0.95950000000000002</v>
      </c>
      <c r="E1439" s="8" t="s">
        <v>322</v>
      </c>
      <c r="F1439" s="8">
        <v>0.62150000000000005</v>
      </c>
    </row>
    <row r="1440" spans="1:30" s="8" customFormat="1" ht="12" customHeight="1" x14ac:dyDescent="0.25">
      <c r="B1440" s="8" t="s">
        <v>323</v>
      </c>
      <c r="C1440" s="8">
        <v>0.19950000000000001</v>
      </c>
      <c r="E1440" s="8" t="s">
        <v>324</v>
      </c>
      <c r="F1440" s="8">
        <v>0.05</v>
      </c>
    </row>
    <row r="1441" spans="1:58" s="8" customFormat="1" ht="12" customHeight="1" x14ac:dyDescent="0.25">
      <c r="A1441" s="8" t="s">
        <v>325</v>
      </c>
      <c r="B1441" s="8" t="s">
        <v>326</v>
      </c>
      <c r="C1441" s="8">
        <v>0</v>
      </c>
      <c r="E1441" s="8" t="s">
        <v>327</v>
      </c>
      <c r="F1441" s="8">
        <v>0.1782</v>
      </c>
    </row>
    <row r="1442" spans="1:58" s="8" customFormat="1" ht="12" customHeight="1" x14ac:dyDescent="0.25"/>
    <row r="1443" spans="1:58" s="8" customFormat="1" ht="12" customHeight="1" x14ac:dyDescent="0.25">
      <c r="A1443" s="8" t="s">
        <v>328</v>
      </c>
      <c r="Q1443" s="8">
        <v>1.1157167530224525</v>
      </c>
      <c r="R1443" s="8">
        <v>1.0874613003095976</v>
      </c>
      <c r="S1443" s="8">
        <v>1.0213523131672597</v>
      </c>
      <c r="T1443" s="8">
        <v>1.0271777003484321</v>
      </c>
    </row>
    <row r="1444" spans="1:58" s="8" customFormat="1" ht="12" customHeight="1" x14ac:dyDescent="0.25">
      <c r="A1444" s="8" t="s">
        <v>329</v>
      </c>
      <c r="B1444" s="8">
        <v>1995</v>
      </c>
      <c r="C1444" s="8">
        <v>1996</v>
      </c>
      <c r="D1444" s="8">
        <v>1997</v>
      </c>
      <c r="E1444" s="8">
        <v>1998</v>
      </c>
      <c r="F1444" s="8">
        <v>1999</v>
      </c>
      <c r="G1444" s="8">
        <v>2000</v>
      </c>
      <c r="H1444" s="8">
        <v>2001</v>
      </c>
      <c r="I1444" s="8">
        <v>2002</v>
      </c>
      <c r="J1444" s="8">
        <v>2003</v>
      </c>
      <c r="K1444" s="8">
        <v>2004</v>
      </c>
      <c r="L1444" s="8">
        <v>2005</v>
      </c>
      <c r="M1444" s="8">
        <v>2006</v>
      </c>
      <c r="N1444" s="8">
        <v>2007</v>
      </c>
      <c r="O1444" s="8">
        <v>2008</v>
      </c>
      <c r="P1444" s="8">
        <v>2009</v>
      </c>
      <c r="Q1444" s="8">
        <v>2010</v>
      </c>
      <c r="R1444" s="8">
        <v>2011</v>
      </c>
      <c r="S1444" s="8">
        <v>2012</v>
      </c>
      <c r="T1444" s="8">
        <v>2013</v>
      </c>
      <c r="U1444" s="8">
        <v>2014</v>
      </c>
      <c r="V1444" s="8">
        <v>2015</v>
      </c>
      <c r="W1444" s="8">
        <v>2016</v>
      </c>
      <c r="X1444" s="8">
        <v>2017</v>
      </c>
      <c r="Y1444" s="8">
        <v>2018</v>
      </c>
      <c r="Z1444" s="8">
        <v>2019</v>
      </c>
      <c r="AA1444" s="8">
        <v>2020</v>
      </c>
      <c r="AB1444" s="8">
        <v>2021</v>
      </c>
      <c r="AC1444" s="8">
        <v>2022</v>
      </c>
      <c r="AD1444" s="8">
        <v>2023</v>
      </c>
      <c r="AE1444" s="8">
        <v>2024</v>
      </c>
      <c r="AF1444" s="8">
        <v>2025</v>
      </c>
      <c r="AG1444" s="8">
        <v>2026</v>
      </c>
      <c r="AH1444" s="8">
        <v>2027</v>
      </c>
      <c r="AI1444" s="8">
        <v>2028</v>
      </c>
      <c r="AJ1444" s="8">
        <v>2029</v>
      </c>
      <c r="AK1444" s="8">
        <v>2030</v>
      </c>
      <c r="AL1444" s="8">
        <v>2031</v>
      </c>
      <c r="AM1444" s="8">
        <v>2032</v>
      </c>
      <c r="AN1444" s="8">
        <v>2033</v>
      </c>
      <c r="AO1444" s="8">
        <v>2034</v>
      </c>
      <c r="AP1444" s="8">
        <v>2035</v>
      </c>
      <c r="AQ1444" s="8">
        <v>2036</v>
      </c>
      <c r="AR1444" s="8">
        <v>2037</v>
      </c>
      <c r="AS1444" s="8">
        <v>2038</v>
      </c>
      <c r="AT1444" s="8">
        <v>2039</v>
      </c>
      <c r="AU1444" s="8">
        <v>2040</v>
      </c>
      <c r="AV1444" s="8">
        <v>2041</v>
      </c>
      <c r="AW1444" s="8">
        <v>2042</v>
      </c>
      <c r="AX1444" s="8">
        <v>2043</v>
      </c>
      <c r="AY1444" s="8">
        <v>2044</v>
      </c>
      <c r="AZ1444" s="8">
        <v>2045</v>
      </c>
      <c r="BA1444" s="8">
        <v>2046</v>
      </c>
      <c r="BB1444" s="8">
        <v>2047</v>
      </c>
      <c r="BC1444" s="8">
        <v>2048</v>
      </c>
      <c r="BD1444" s="8">
        <v>2049</v>
      </c>
      <c r="BE1444" s="8">
        <v>2050</v>
      </c>
    </row>
    <row r="1445" spans="1:58" s="8" customFormat="1" ht="12" customHeight="1" x14ac:dyDescent="0.25">
      <c r="A1445" s="8" t="s">
        <v>330</v>
      </c>
      <c r="B1445" s="8">
        <v>13.643434035236014</v>
      </c>
      <c r="C1445" s="8">
        <v>13.488942815892711</v>
      </c>
      <c r="D1445" s="8">
        <v>13.314858282367169</v>
      </c>
      <c r="E1445" s="8">
        <v>13.172591416928269</v>
      </c>
      <c r="F1445" s="8">
        <v>12.783939137091098</v>
      </c>
      <c r="G1445" s="8">
        <v>13.018354028458612</v>
      </c>
      <c r="H1445" s="8">
        <v>11.523904107193971</v>
      </c>
      <c r="I1445" s="8">
        <v>10.351276084987383</v>
      </c>
      <c r="J1445" s="8">
        <v>10.035057355666661</v>
      </c>
      <c r="K1445" s="8">
        <v>9.4246766723502144</v>
      </c>
      <c r="L1445" s="8">
        <v>9.2881860477887557</v>
      </c>
      <c r="M1445" s="8">
        <v>9.67266357706389</v>
      </c>
      <c r="N1445" s="8">
        <v>9.4992290021696029</v>
      </c>
      <c r="O1445" s="8">
        <v>9.6412639306551124</v>
      </c>
      <c r="P1445" s="8">
        <v>8.526549108129851</v>
      </c>
      <c r="Q1445" s="8">
        <v>9.1886733933008813</v>
      </c>
      <c r="R1445" s="8">
        <v>9.6682708247689373</v>
      </c>
      <c r="S1445" s="8">
        <v>9.6146246715527983</v>
      </c>
      <c r="T1445" s="8">
        <v>9.830594380453304</v>
      </c>
      <c r="U1445" s="8">
        <v>10.036801917134243</v>
      </c>
      <c r="V1445" s="8">
        <v>9.6525876987522068</v>
      </c>
      <c r="W1445" s="8">
        <v>9.0602346049805096</v>
      </c>
      <c r="X1445" s="8">
        <v>8.915919119049887</v>
      </c>
      <c r="Y1445" s="8">
        <v>8.9526033396088209</v>
      </c>
      <c r="Z1445" s="8">
        <f>Y1445</f>
        <v>8.9526033396088209</v>
      </c>
      <c r="AA1445" s="8">
        <f>Z1445</f>
        <v>8.9526033396088209</v>
      </c>
    </row>
    <row r="1446" spans="1:58" s="8" customFormat="1" ht="12" customHeight="1" x14ac:dyDescent="0.25">
      <c r="A1446" s="8" t="s">
        <v>331</v>
      </c>
      <c r="B1446" s="8">
        <v>11.443315240560558</v>
      </c>
      <c r="C1446" s="8">
        <v>11.001821345938893</v>
      </c>
      <c r="D1446" s="8">
        <v>10.807168567158824</v>
      </c>
      <c r="E1446" s="8">
        <v>10.013684377386417</v>
      </c>
      <c r="F1446" s="8">
        <v>9.4217780670113136</v>
      </c>
      <c r="G1446" s="8">
        <v>9.5838768683778444</v>
      </c>
      <c r="H1446" s="8">
        <v>8.8578332616099633</v>
      </c>
      <c r="I1446" s="8">
        <v>8.4935886199458626</v>
      </c>
      <c r="J1446" s="8">
        <v>8.391674381439314</v>
      </c>
      <c r="K1446" s="8">
        <v>8.6123875789644426</v>
      </c>
      <c r="L1446" s="8">
        <v>8.8132963433896485</v>
      </c>
      <c r="M1446" s="8">
        <v>9.1565885605574344</v>
      </c>
      <c r="N1446" s="8">
        <v>9.5444755238779386</v>
      </c>
      <c r="O1446" s="8">
        <v>9.7786899104931706</v>
      </c>
      <c r="P1446" s="8">
        <v>8.2660915650846238</v>
      </c>
      <c r="Q1446" s="8">
        <v>9.4153417268923327</v>
      </c>
      <c r="R1446" s="8">
        <v>9.9474691494133314</v>
      </c>
      <c r="S1446" s="8">
        <v>9.9943605597758225</v>
      </c>
      <c r="T1446" s="8">
        <v>9.925995659485551</v>
      </c>
      <c r="U1446" s="8">
        <v>9.805705494968036</v>
      </c>
      <c r="V1446" s="8">
        <v>9.0593059284372739</v>
      </c>
      <c r="W1446" s="8">
        <v>8.3885500085381075</v>
      </c>
      <c r="X1446" s="8">
        <v>8.3082254217841474</v>
      </c>
      <c r="Y1446" s="8">
        <v>8.7179261447891232</v>
      </c>
      <c r="Z1446" s="8">
        <f>Y1446</f>
        <v>8.7179261447891232</v>
      </c>
      <c r="AA1446" s="8">
        <f>Z1446</f>
        <v>8.7179261447891232</v>
      </c>
    </row>
    <row r="1447" spans="1:58" s="8" customFormat="1" ht="12" customHeight="1" x14ac:dyDescent="0.25">
      <c r="A1447" s="8" t="s">
        <v>332</v>
      </c>
      <c r="Y1447" s="82"/>
      <c r="Z1447" s="21"/>
      <c r="AA1447" s="21"/>
    </row>
    <row r="1448" spans="1:58" s="8" customFormat="1" ht="12" customHeight="1" x14ac:dyDescent="0.25"/>
    <row r="1449" spans="1:58" s="8" customFormat="1" ht="12" customHeight="1" x14ac:dyDescent="0.25">
      <c r="A1449" s="8" t="s">
        <v>333</v>
      </c>
    </row>
    <row r="1450" spans="1:58" s="8" customFormat="1" ht="12" customHeight="1" x14ac:dyDescent="0.25">
      <c r="A1450" s="2" t="s">
        <v>334</v>
      </c>
      <c r="B1450" s="8">
        <v>1995</v>
      </c>
      <c r="C1450" s="8">
        <v>1996</v>
      </c>
      <c r="D1450" s="8">
        <v>1997</v>
      </c>
      <c r="E1450" s="8">
        <v>1998</v>
      </c>
      <c r="F1450" s="8">
        <v>1999</v>
      </c>
      <c r="G1450" s="8">
        <v>2000</v>
      </c>
      <c r="H1450" s="8">
        <v>2001</v>
      </c>
      <c r="I1450" s="8">
        <v>2002</v>
      </c>
      <c r="J1450" s="8">
        <v>2003</v>
      </c>
      <c r="K1450" s="8">
        <v>2004</v>
      </c>
      <c r="L1450" s="8">
        <v>2005</v>
      </c>
      <c r="M1450" s="8">
        <v>2006</v>
      </c>
      <c r="N1450" s="8">
        <v>2007</v>
      </c>
      <c r="O1450" s="8">
        <v>2008</v>
      </c>
      <c r="P1450" s="8">
        <v>2009</v>
      </c>
      <c r="Q1450" s="8">
        <v>2010</v>
      </c>
      <c r="R1450" s="8">
        <v>2011</v>
      </c>
      <c r="S1450" s="8">
        <v>2012</v>
      </c>
      <c r="T1450" s="8">
        <v>2013</v>
      </c>
      <c r="U1450" s="8">
        <v>2014</v>
      </c>
      <c r="V1450" s="8">
        <v>2015</v>
      </c>
      <c r="W1450" s="8">
        <v>2016</v>
      </c>
      <c r="X1450" s="8">
        <v>2017</v>
      </c>
      <c r="Y1450" s="8">
        <v>2018</v>
      </c>
      <c r="Z1450" s="8">
        <v>2019</v>
      </c>
      <c r="AA1450" s="8">
        <v>2020</v>
      </c>
      <c r="AB1450" s="8">
        <v>2021</v>
      </c>
      <c r="AC1450" s="8">
        <v>2022</v>
      </c>
      <c r="AD1450" s="8">
        <v>2023</v>
      </c>
      <c r="AE1450" s="8">
        <v>2024</v>
      </c>
      <c r="AF1450" s="8">
        <v>2025</v>
      </c>
      <c r="AG1450" s="8">
        <v>2026</v>
      </c>
      <c r="AH1450" s="8">
        <v>2027</v>
      </c>
      <c r="AI1450" s="8">
        <v>2028</v>
      </c>
      <c r="AJ1450" s="8">
        <v>2029</v>
      </c>
      <c r="AK1450" s="8">
        <v>2030</v>
      </c>
      <c r="AL1450" s="8">
        <v>2031</v>
      </c>
      <c r="AM1450" s="8">
        <v>2032</v>
      </c>
      <c r="AN1450" s="8">
        <v>2033</v>
      </c>
      <c r="AO1450" s="8">
        <v>2034</v>
      </c>
      <c r="AP1450" s="8">
        <v>2035</v>
      </c>
      <c r="AQ1450" s="8">
        <v>2036</v>
      </c>
      <c r="AR1450" s="8">
        <v>2037</v>
      </c>
      <c r="AS1450" s="8">
        <v>2038</v>
      </c>
      <c r="AT1450" s="8">
        <v>2039</v>
      </c>
      <c r="AU1450" s="8">
        <v>2040</v>
      </c>
      <c r="AV1450" s="8">
        <v>2041</v>
      </c>
      <c r="AW1450" s="8">
        <v>2042</v>
      </c>
      <c r="AX1450" s="8">
        <v>2043</v>
      </c>
      <c r="AY1450" s="8">
        <v>2044</v>
      </c>
      <c r="AZ1450" s="8">
        <v>2045</v>
      </c>
      <c r="BA1450" s="8">
        <v>2046</v>
      </c>
      <c r="BB1450" s="8">
        <v>2047</v>
      </c>
      <c r="BC1450" s="8">
        <v>2048</v>
      </c>
      <c r="BD1450" s="8">
        <v>2049</v>
      </c>
      <c r="BE1450" s="8">
        <v>2050</v>
      </c>
    </row>
    <row r="1451" spans="1:58" s="8" customFormat="1" ht="12" customHeight="1" x14ac:dyDescent="0.25">
      <c r="A1451" s="8" t="s">
        <v>335</v>
      </c>
      <c r="B1451" s="8">
        <v>39.581000000000003</v>
      </c>
      <c r="C1451" s="8">
        <v>37.354999999999997</v>
      </c>
      <c r="D1451" s="8">
        <v>39.697000000000003</v>
      </c>
      <c r="E1451" s="8">
        <v>35.497999999999998</v>
      </c>
      <c r="F1451" s="8">
        <v>39.171999999999997</v>
      </c>
      <c r="G1451" s="8">
        <v>36.284999999999997</v>
      </c>
      <c r="H1451" s="8">
        <v>34.936999999999998</v>
      </c>
      <c r="I1451" s="8">
        <v>33.731000000000002</v>
      </c>
      <c r="J1451" s="8">
        <v>30.222000000000001</v>
      </c>
      <c r="K1451" s="8">
        <v>31.242000000000001</v>
      </c>
      <c r="L1451" s="8">
        <v>35.366</v>
      </c>
      <c r="M1451" s="8">
        <v>33.448</v>
      </c>
      <c r="N1451" s="8">
        <v>31.59</v>
      </c>
      <c r="O1451" s="8">
        <v>28.283999999999999</v>
      </c>
      <c r="P1451" s="8">
        <v>26.558</v>
      </c>
      <c r="Q1451" s="8">
        <v>27.047000000000001</v>
      </c>
      <c r="R1451" s="8">
        <v>27.056999999999999</v>
      </c>
      <c r="S1451" s="8">
        <v>25.114000000000001</v>
      </c>
      <c r="T1451" s="8">
        <v>22.358000000000001</v>
      </c>
      <c r="U1451" s="8">
        <v>21.696000000000002</v>
      </c>
      <c r="V1451" s="8">
        <v>21.140999999999998</v>
      </c>
      <c r="W1451" s="8">
        <v>20.465</v>
      </c>
      <c r="X1451" s="8">
        <v>20.949000000000002</v>
      </c>
      <c r="Y1451" s="8">
        <v>22.393000000000001</v>
      </c>
      <c r="Z1451" s="82">
        <v>23.387106360000001</v>
      </c>
      <c r="AA1451" s="82">
        <v>19.860523079999997</v>
      </c>
    </row>
    <row r="1452" spans="1:58" s="8" customFormat="1" ht="12" customHeight="1" x14ac:dyDescent="0.25">
      <c r="A1452" s="8" t="s">
        <v>336</v>
      </c>
    </row>
    <row r="1453" spans="1:58" s="8" customFormat="1" ht="12" customHeight="1" x14ac:dyDescent="0.25"/>
    <row r="1454" spans="1:58" s="8" customFormat="1" ht="12" customHeight="1" x14ac:dyDescent="0.25"/>
    <row r="1455" spans="1:58" s="8" customFormat="1" ht="12" customHeight="1" x14ac:dyDescent="0.25">
      <c r="A1455" s="8" t="s">
        <v>337</v>
      </c>
      <c r="Y1455" s="8" t="s">
        <v>338</v>
      </c>
    </row>
    <row r="1456" spans="1:58" s="8" customFormat="1" ht="12" customHeight="1" x14ac:dyDescent="0.25">
      <c r="C1456" s="8">
        <v>1995</v>
      </c>
      <c r="D1456" s="8">
        <v>1996</v>
      </c>
      <c r="E1456" s="8">
        <v>1997</v>
      </c>
      <c r="F1456" s="8">
        <v>1998</v>
      </c>
      <c r="G1456" s="8">
        <v>1999</v>
      </c>
      <c r="H1456" s="8">
        <v>2000</v>
      </c>
      <c r="I1456" s="8">
        <v>2001</v>
      </c>
      <c r="J1456" s="8">
        <v>2002</v>
      </c>
      <c r="K1456" s="8">
        <v>2003</v>
      </c>
      <c r="L1456" s="8">
        <v>2004</v>
      </c>
      <c r="M1456" s="8">
        <v>2005</v>
      </c>
      <c r="N1456" s="8">
        <v>2006</v>
      </c>
      <c r="O1456" s="8">
        <v>2007</v>
      </c>
      <c r="P1456" s="8">
        <v>2008</v>
      </c>
      <c r="Q1456" s="8">
        <v>2009</v>
      </c>
      <c r="R1456" s="8">
        <v>2010</v>
      </c>
      <c r="S1456" s="8">
        <v>2011</v>
      </c>
      <c r="T1456" s="8">
        <v>2012</v>
      </c>
      <c r="U1456" s="8">
        <v>2013</v>
      </c>
      <c r="V1456" s="8">
        <v>2014</v>
      </c>
      <c r="W1456" s="8">
        <v>2015</v>
      </c>
      <c r="X1456" s="8">
        <v>2016</v>
      </c>
      <c r="Y1456" s="8">
        <v>2017</v>
      </c>
      <c r="Z1456" s="88">
        <v>2018</v>
      </c>
      <c r="AA1456" s="8">
        <v>2019</v>
      </c>
      <c r="AB1456" s="8">
        <v>2020</v>
      </c>
      <c r="AC1456" s="8">
        <v>2021</v>
      </c>
      <c r="AD1456" s="8">
        <v>2022</v>
      </c>
      <c r="AE1456" s="8">
        <v>2023</v>
      </c>
      <c r="AF1456" s="8">
        <v>2024</v>
      </c>
      <c r="AG1456" s="8">
        <v>2025</v>
      </c>
      <c r="AH1456" s="8">
        <v>2026</v>
      </c>
      <c r="AI1456" s="8">
        <v>2027</v>
      </c>
      <c r="AJ1456" s="8">
        <v>2028</v>
      </c>
      <c r="AK1456" s="8">
        <v>2029</v>
      </c>
      <c r="AL1456" s="8">
        <v>2030</v>
      </c>
      <c r="AM1456" s="8">
        <v>2031</v>
      </c>
      <c r="AN1456" s="8">
        <v>2032</v>
      </c>
      <c r="AO1456" s="8">
        <v>2033</v>
      </c>
      <c r="AP1456" s="8">
        <v>2034</v>
      </c>
      <c r="AQ1456" s="8">
        <v>2035</v>
      </c>
      <c r="AR1456" s="8">
        <v>2036</v>
      </c>
      <c r="AS1456" s="8">
        <v>2037</v>
      </c>
      <c r="AT1456" s="8">
        <v>2038</v>
      </c>
      <c r="AU1456" s="8">
        <v>2039</v>
      </c>
      <c r="AV1456" s="8">
        <v>2040</v>
      </c>
      <c r="AW1456" s="8">
        <v>2041</v>
      </c>
      <c r="AX1456" s="8">
        <v>2042</v>
      </c>
      <c r="AY1456" s="8">
        <v>2043</v>
      </c>
      <c r="AZ1456" s="8">
        <v>2044</v>
      </c>
      <c r="BA1456" s="8">
        <v>2045</v>
      </c>
      <c r="BB1456" s="8">
        <v>2046</v>
      </c>
      <c r="BC1456" s="8">
        <v>2047</v>
      </c>
      <c r="BD1456" s="8">
        <v>2048</v>
      </c>
      <c r="BE1456" s="8">
        <v>2049</v>
      </c>
      <c r="BF1456" s="8">
        <v>2050</v>
      </c>
    </row>
    <row r="1457" spans="1:58" s="8" customFormat="1" ht="12" customHeight="1" x14ac:dyDescent="0.25">
      <c r="A1457" s="8" t="s">
        <v>49</v>
      </c>
      <c r="B1457" s="8" t="s">
        <v>50</v>
      </c>
      <c r="C1457" s="8">
        <v>1</v>
      </c>
      <c r="D1457" s="8">
        <v>1</v>
      </c>
      <c r="E1457" s="8">
        <v>1</v>
      </c>
      <c r="F1457" s="8">
        <v>1</v>
      </c>
      <c r="G1457" s="8">
        <v>1</v>
      </c>
      <c r="H1457" s="8">
        <v>1</v>
      </c>
      <c r="I1457" s="8">
        <v>1</v>
      </c>
      <c r="J1457" s="8">
        <v>1</v>
      </c>
      <c r="K1457" s="8">
        <v>1</v>
      </c>
      <c r="L1457" s="8">
        <v>1</v>
      </c>
      <c r="M1457" s="8">
        <v>1</v>
      </c>
      <c r="N1457" s="8">
        <v>1</v>
      </c>
      <c r="O1457" s="8">
        <v>1</v>
      </c>
      <c r="P1457" s="8">
        <v>1</v>
      </c>
      <c r="Q1457" s="8">
        <v>1</v>
      </c>
      <c r="R1457" s="8">
        <v>1</v>
      </c>
      <c r="S1457" s="8">
        <v>1</v>
      </c>
      <c r="T1457" s="8">
        <v>1</v>
      </c>
      <c r="U1457" s="8">
        <v>1</v>
      </c>
      <c r="V1457" s="8">
        <v>1</v>
      </c>
      <c r="W1457" s="8">
        <v>1</v>
      </c>
      <c r="X1457" s="8">
        <v>1</v>
      </c>
      <c r="Y1457" s="8">
        <v>1</v>
      </c>
      <c r="Z1457" s="89">
        <v>1</v>
      </c>
      <c r="AA1457" s="8">
        <v>0.999</v>
      </c>
      <c r="AB1457" s="8">
        <v>0.99800100000000003</v>
      </c>
      <c r="AC1457" s="8">
        <v>0.997002999</v>
      </c>
      <c r="AD1457" s="8">
        <v>0.99600599600100004</v>
      </c>
      <c r="AE1457" s="8">
        <v>0.99500999000499901</v>
      </c>
      <c r="AF1457" s="8">
        <v>0.994014980014994</v>
      </c>
      <c r="AG1457" s="8">
        <v>0.99302096503497905</v>
      </c>
      <c r="AH1457" s="8">
        <v>0.9920279440699441</v>
      </c>
      <c r="AI1457" s="8">
        <v>0.99103591612587416</v>
      </c>
      <c r="AJ1457" s="8">
        <v>0.99004488020974823</v>
      </c>
      <c r="AK1457" s="8">
        <v>0.98905483532953853</v>
      </c>
      <c r="AL1457" s="8">
        <v>0.98806578049420901</v>
      </c>
      <c r="AM1457" s="8">
        <v>0.98707771471371475</v>
      </c>
      <c r="AN1457" s="8">
        <v>0.98609063699900101</v>
      </c>
      <c r="AO1457" s="8">
        <v>0.98510454636200206</v>
      </c>
      <c r="AP1457" s="8">
        <v>0.98411944181564004</v>
      </c>
      <c r="AQ1457" s="8">
        <v>0.98313532237382439</v>
      </c>
      <c r="AR1457" s="8">
        <v>0.98215218705145058</v>
      </c>
      <c r="AS1457" s="8">
        <v>0.98117003486439913</v>
      </c>
      <c r="AT1457" s="8">
        <v>0.98018886482953471</v>
      </c>
      <c r="AU1457" s="8">
        <v>0.97920867596470518</v>
      </c>
      <c r="AV1457" s="8">
        <v>0.9782294672887405</v>
      </c>
      <c r="AW1457" s="8">
        <v>0.97725123782145173</v>
      </c>
      <c r="AX1457" s="8">
        <v>0.97627398658363029</v>
      </c>
      <c r="AY1457" s="8">
        <v>0.97529771259704667</v>
      </c>
      <c r="AZ1457" s="8">
        <v>0.97432241488444959</v>
      </c>
      <c r="BA1457" s="8">
        <v>0.97334809246956511</v>
      </c>
      <c r="BB1457" s="8">
        <v>0.97237474437709559</v>
      </c>
      <c r="BC1457" s="8">
        <v>0.97140236963271853</v>
      </c>
      <c r="BD1457" s="8">
        <v>0.97043096726308586</v>
      </c>
      <c r="BE1457" s="8">
        <v>0.96946053629582274</v>
      </c>
      <c r="BF1457" s="8">
        <v>0.96849107575952686</v>
      </c>
    </row>
    <row r="1458" spans="1:58" s="8" customFormat="1" ht="12" customHeight="1" x14ac:dyDescent="0.25">
      <c r="A1458" s="8" t="s">
        <v>52</v>
      </c>
      <c r="B1458" s="8" t="s">
        <v>50</v>
      </c>
      <c r="C1458" s="8">
        <v>0.99</v>
      </c>
      <c r="D1458" s="8">
        <v>0.99</v>
      </c>
      <c r="E1458" s="8">
        <v>0.99</v>
      </c>
      <c r="F1458" s="8">
        <v>0.99</v>
      </c>
      <c r="G1458" s="8">
        <v>0.99</v>
      </c>
      <c r="H1458" s="8">
        <v>0.99</v>
      </c>
      <c r="I1458" s="8">
        <v>0.99</v>
      </c>
      <c r="J1458" s="8">
        <v>0.99</v>
      </c>
      <c r="K1458" s="8">
        <v>0.99</v>
      </c>
      <c r="L1458" s="8">
        <v>0.99</v>
      </c>
      <c r="M1458" s="8">
        <v>0.99</v>
      </c>
      <c r="N1458" s="8">
        <v>0.99</v>
      </c>
      <c r="O1458" s="8">
        <v>0.99</v>
      </c>
      <c r="P1458" s="8">
        <v>0.99</v>
      </c>
      <c r="Q1458" s="8">
        <v>0.99</v>
      </c>
      <c r="R1458" s="8">
        <v>0.99</v>
      </c>
      <c r="S1458" s="8">
        <v>0.99</v>
      </c>
      <c r="T1458" s="8">
        <v>0.99</v>
      </c>
      <c r="U1458" s="8">
        <v>0.99</v>
      </c>
      <c r="V1458" s="8">
        <v>0.99</v>
      </c>
      <c r="W1458" s="8">
        <v>0.99</v>
      </c>
      <c r="X1458" s="8">
        <v>0.99</v>
      </c>
      <c r="Y1458" s="8">
        <v>0.99</v>
      </c>
      <c r="Z1458" s="89">
        <v>0.99</v>
      </c>
      <c r="AA1458" s="8">
        <v>0.98900999999999994</v>
      </c>
      <c r="AB1458" s="8">
        <v>0.98802098999999999</v>
      </c>
      <c r="AC1458" s="8">
        <v>0.98703296901000004</v>
      </c>
      <c r="AD1458" s="8">
        <v>0.98604593604099</v>
      </c>
      <c r="AE1458" s="8">
        <v>0.98505989010494899</v>
      </c>
      <c r="AF1458" s="8">
        <v>0.9840748302148441</v>
      </c>
      <c r="AG1458" s="8">
        <v>0.9830907553846292</v>
      </c>
      <c r="AH1458" s="8">
        <v>0.9821076646292447</v>
      </c>
      <c r="AI1458" s="8">
        <v>0.98112555696461545</v>
      </c>
      <c r="AJ1458" s="8">
        <v>0.98014443140765073</v>
      </c>
      <c r="AK1458" s="8">
        <v>0.97916428697624314</v>
      </c>
      <c r="AL1458" s="8">
        <v>0.97818512268926694</v>
      </c>
      <c r="AM1458" s="8">
        <v>0.97720693756657762</v>
      </c>
      <c r="AN1458" s="8">
        <v>0.97622973062901097</v>
      </c>
      <c r="AO1458" s="8">
        <v>0.97525350089838203</v>
      </c>
      <c r="AP1458" s="8">
        <v>0.97427824739748359</v>
      </c>
      <c r="AQ1458" s="8">
        <v>0.9733039691500861</v>
      </c>
      <c r="AR1458" s="8">
        <v>0.97233066518093603</v>
      </c>
      <c r="AS1458" s="8">
        <v>0.97135833451575515</v>
      </c>
      <c r="AT1458" s="8">
        <v>0.97038697618123937</v>
      </c>
      <c r="AU1458" s="8">
        <v>0.96941658920505813</v>
      </c>
      <c r="AV1458" s="8">
        <v>0.96844717261585311</v>
      </c>
      <c r="AW1458" s="8">
        <v>0.96747872544323721</v>
      </c>
      <c r="AX1458" s="8">
        <v>0.96651124671779398</v>
      </c>
      <c r="AY1458" s="8">
        <v>0.96554473547107622</v>
      </c>
      <c r="AZ1458" s="8">
        <v>0.96457919073560505</v>
      </c>
      <c r="BA1458" s="8">
        <v>0.96361461154486949</v>
      </c>
      <c r="BB1458" s="8">
        <v>0.96265099693332468</v>
      </c>
      <c r="BC1458" s="8">
        <v>0.9616883459363913</v>
      </c>
      <c r="BD1458" s="8">
        <v>0.96072665759045495</v>
      </c>
      <c r="BE1458" s="8">
        <v>0.95976593093286455</v>
      </c>
      <c r="BF1458" s="8">
        <v>0.95880616500193161</v>
      </c>
    </row>
    <row r="1459" spans="1:58" s="8" customFormat="1" ht="12" customHeight="1" x14ac:dyDescent="0.25">
      <c r="A1459" s="8" t="s">
        <v>53</v>
      </c>
      <c r="B1459" s="8" t="s">
        <v>50</v>
      </c>
      <c r="C1459" s="8">
        <v>0.99</v>
      </c>
      <c r="D1459" s="8">
        <v>0.99</v>
      </c>
      <c r="E1459" s="8">
        <v>0.99</v>
      </c>
      <c r="F1459" s="8">
        <v>0.99</v>
      </c>
      <c r="G1459" s="8">
        <v>0.99</v>
      </c>
      <c r="H1459" s="8">
        <v>0.99</v>
      </c>
      <c r="I1459" s="8">
        <v>0.99</v>
      </c>
      <c r="J1459" s="8">
        <v>0.99</v>
      </c>
      <c r="K1459" s="8">
        <v>0.99</v>
      </c>
      <c r="L1459" s="8">
        <v>0.99</v>
      </c>
      <c r="M1459" s="8">
        <v>0.99</v>
      </c>
      <c r="N1459" s="8">
        <v>0.99</v>
      </c>
      <c r="O1459" s="8">
        <v>0.99</v>
      </c>
      <c r="P1459" s="8">
        <v>0.99</v>
      </c>
      <c r="Q1459" s="8">
        <v>0.99</v>
      </c>
      <c r="R1459" s="8">
        <v>0.99</v>
      </c>
      <c r="S1459" s="8">
        <v>0.99</v>
      </c>
      <c r="T1459" s="8">
        <v>0.99</v>
      </c>
      <c r="U1459" s="8">
        <v>0.99</v>
      </c>
      <c r="V1459" s="8">
        <v>0.99</v>
      </c>
      <c r="W1459" s="8">
        <v>0.99</v>
      </c>
      <c r="X1459" s="8">
        <v>0.99</v>
      </c>
      <c r="Y1459" s="8">
        <v>0.99</v>
      </c>
      <c r="Z1459" s="89">
        <v>0.99</v>
      </c>
      <c r="AA1459" s="8">
        <v>0.98900999999999994</v>
      </c>
      <c r="AB1459" s="8">
        <v>0.98802098999999999</v>
      </c>
      <c r="AC1459" s="8">
        <v>0.98703296901000004</v>
      </c>
      <c r="AD1459" s="8">
        <v>0.98604593604099</v>
      </c>
      <c r="AE1459" s="8">
        <v>0.98505989010494899</v>
      </c>
      <c r="AF1459" s="8">
        <v>0.9840748302148441</v>
      </c>
      <c r="AG1459" s="8">
        <v>0.9830907553846292</v>
      </c>
      <c r="AH1459" s="8">
        <v>0.9821076646292447</v>
      </c>
      <c r="AI1459" s="8">
        <v>0.98112555696461545</v>
      </c>
      <c r="AJ1459" s="8">
        <v>0.98014443140765073</v>
      </c>
      <c r="AK1459" s="8">
        <v>0.97916428697624314</v>
      </c>
      <c r="AL1459" s="8">
        <v>0.97818512268926694</v>
      </c>
      <c r="AM1459" s="8">
        <v>0.97720693756657762</v>
      </c>
      <c r="AN1459" s="8">
        <v>0.97622973062901097</v>
      </c>
      <c r="AO1459" s="8">
        <v>0.97525350089838203</v>
      </c>
      <c r="AP1459" s="8">
        <v>0.97427824739748359</v>
      </c>
      <c r="AQ1459" s="8">
        <v>0.9733039691500861</v>
      </c>
      <c r="AR1459" s="8">
        <v>0.97233066518093603</v>
      </c>
      <c r="AS1459" s="8">
        <v>0.97135833451575515</v>
      </c>
      <c r="AT1459" s="8">
        <v>0.97038697618123937</v>
      </c>
      <c r="AU1459" s="8">
        <v>0.96941658920505813</v>
      </c>
      <c r="AV1459" s="8">
        <v>0.96844717261585311</v>
      </c>
      <c r="AW1459" s="8">
        <v>0.96747872544323721</v>
      </c>
      <c r="AX1459" s="8">
        <v>0.96651124671779398</v>
      </c>
      <c r="AY1459" s="8">
        <v>0.96554473547107622</v>
      </c>
      <c r="AZ1459" s="8">
        <v>0.96457919073560505</v>
      </c>
      <c r="BA1459" s="8">
        <v>0.96361461154486949</v>
      </c>
      <c r="BB1459" s="8">
        <v>0.96265099693332468</v>
      </c>
      <c r="BC1459" s="8">
        <v>0.9616883459363913</v>
      </c>
      <c r="BD1459" s="8">
        <v>0.96072665759045495</v>
      </c>
      <c r="BE1459" s="8">
        <v>0.95976593093286455</v>
      </c>
      <c r="BF1459" s="8">
        <v>0.95880616500193161</v>
      </c>
    </row>
    <row r="1460" spans="1:58" s="8" customFormat="1" ht="12" customHeight="1" x14ac:dyDescent="0.25">
      <c r="A1460" s="8" t="s">
        <v>54</v>
      </c>
      <c r="B1460" s="8" t="s">
        <v>50</v>
      </c>
      <c r="C1460" s="8">
        <v>0.99</v>
      </c>
      <c r="D1460" s="8">
        <v>0.99</v>
      </c>
      <c r="E1460" s="8">
        <v>0.99</v>
      </c>
      <c r="F1460" s="8">
        <v>0.99</v>
      </c>
      <c r="G1460" s="8">
        <v>0.99</v>
      </c>
      <c r="H1460" s="8">
        <v>0.99</v>
      </c>
      <c r="I1460" s="8">
        <v>0.99</v>
      </c>
      <c r="J1460" s="8">
        <v>0.99</v>
      </c>
      <c r="K1460" s="8">
        <v>0.99</v>
      </c>
      <c r="L1460" s="8">
        <v>0.99</v>
      </c>
      <c r="M1460" s="8">
        <v>0.99</v>
      </c>
      <c r="N1460" s="8">
        <v>0.99</v>
      </c>
      <c r="O1460" s="8">
        <v>0.99</v>
      </c>
      <c r="P1460" s="8">
        <v>0.99</v>
      </c>
      <c r="Q1460" s="8">
        <v>0.99</v>
      </c>
      <c r="R1460" s="8">
        <v>0.99</v>
      </c>
      <c r="S1460" s="8">
        <v>0.99</v>
      </c>
      <c r="T1460" s="8">
        <v>0.99</v>
      </c>
      <c r="U1460" s="8">
        <v>0.99</v>
      </c>
      <c r="V1460" s="8">
        <v>0.99</v>
      </c>
      <c r="W1460" s="8">
        <v>0.99</v>
      </c>
      <c r="X1460" s="8">
        <v>0.99</v>
      </c>
      <c r="Y1460" s="8">
        <v>0.99</v>
      </c>
      <c r="Z1460" s="89">
        <v>0.99</v>
      </c>
      <c r="AA1460" s="8">
        <v>0.98900999999999994</v>
      </c>
      <c r="AB1460" s="8">
        <v>0.98802098999999999</v>
      </c>
      <c r="AC1460" s="8">
        <v>0.98703296901000004</v>
      </c>
      <c r="AD1460" s="8">
        <v>0.98604593604099</v>
      </c>
      <c r="AE1460" s="8">
        <v>0.98505989010494899</v>
      </c>
      <c r="AF1460" s="8">
        <v>0.9840748302148441</v>
      </c>
      <c r="AG1460" s="8">
        <v>0.9830907553846292</v>
      </c>
      <c r="AH1460" s="8">
        <v>0.9821076646292447</v>
      </c>
      <c r="AI1460" s="8">
        <v>0.98112555696461545</v>
      </c>
      <c r="AJ1460" s="8">
        <v>0.98014443140765073</v>
      </c>
      <c r="AK1460" s="8">
        <v>0.97916428697624314</v>
      </c>
      <c r="AL1460" s="8">
        <v>0.97818512268926694</v>
      </c>
      <c r="AM1460" s="8">
        <v>0.97720693756657762</v>
      </c>
      <c r="AN1460" s="8">
        <v>0.97622973062901097</v>
      </c>
      <c r="AO1460" s="8">
        <v>0.97525350089838203</v>
      </c>
      <c r="AP1460" s="8">
        <v>0.97427824739748359</v>
      </c>
      <c r="AQ1460" s="8">
        <v>0.9733039691500861</v>
      </c>
      <c r="AR1460" s="8">
        <v>0.97233066518093603</v>
      </c>
      <c r="AS1460" s="8">
        <v>0.97135833451575515</v>
      </c>
      <c r="AT1460" s="8">
        <v>0.97038697618123937</v>
      </c>
      <c r="AU1460" s="8">
        <v>0.96941658920505813</v>
      </c>
      <c r="AV1460" s="8">
        <v>0.96844717261585311</v>
      </c>
      <c r="AW1460" s="8">
        <v>0.96747872544323721</v>
      </c>
      <c r="AX1460" s="8">
        <v>0.96651124671779398</v>
      </c>
      <c r="AY1460" s="8">
        <v>0.96554473547107622</v>
      </c>
      <c r="AZ1460" s="8">
        <v>0.96457919073560505</v>
      </c>
      <c r="BA1460" s="8">
        <v>0.96361461154486949</v>
      </c>
      <c r="BB1460" s="8">
        <v>0.96265099693332468</v>
      </c>
      <c r="BC1460" s="8">
        <v>0.9616883459363913</v>
      </c>
      <c r="BD1460" s="8">
        <v>0.96072665759045495</v>
      </c>
      <c r="BE1460" s="8">
        <v>0.95976593093286455</v>
      </c>
      <c r="BF1460" s="8">
        <v>0.95880616500193161</v>
      </c>
    </row>
    <row r="1461" spans="1:58" s="8" customFormat="1" ht="12" customHeight="1" x14ac:dyDescent="0.25">
      <c r="A1461" s="8" t="s">
        <v>55</v>
      </c>
      <c r="B1461" s="8" t="s">
        <v>50</v>
      </c>
      <c r="C1461" s="8">
        <v>1.02</v>
      </c>
      <c r="D1461" s="8">
        <v>1.02</v>
      </c>
      <c r="E1461" s="8">
        <v>1.02</v>
      </c>
      <c r="F1461" s="8">
        <v>1.02</v>
      </c>
      <c r="G1461" s="8">
        <v>1.02</v>
      </c>
      <c r="H1461" s="8">
        <v>1.02</v>
      </c>
      <c r="I1461" s="8">
        <v>1.02</v>
      </c>
      <c r="J1461" s="8">
        <v>1.02</v>
      </c>
      <c r="K1461" s="8">
        <v>1.02</v>
      </c>
      <c r="L1461" s="8">
        <v>1.02</v>
      </c>
      <c r="M1461" s="8">
        <v>1.02</v>
      </c>
      <c r="N1461" s="8">
        <v>1.02</v>
      </c>
      <c r="O1461" s="8">
        <v>1.02</v>
      </c>
      <c r="P1461" s="8">
        <v>1.02</v>
      </c>
      <c r="Q1461" s="8">
        <v>1.02</v>
      </c>
      <c r="R1461" s="8">
        <v>1.02</v>
      </c>
      <c r="S1461" s="8">
        <v>1.02</v>
      </c>
      <c r="T1461" s="8">
        <v>1.02</v>
      </c>
      <c r="U1461" s="8">
        <v>1.02</v>
      </c>
      <c r="V1461" s="8">
        <v>1.02</v>
      </c>
      <c r="W1461" s="8">
        <v>1.02</v>
      </c>
      <c r="X1461" s="8">
        <v>1.02</v>
      </c>
      <c r="Y1461" s="8">
        <v>1.02</v>
      </c>
      <c r="Z1461" s="89">
        <v>1.02</v>
      </c>
      <c r="AA1461" s="8">
        <v>1.0169820000000001</v>
      </c>
      <c r="AB1461" s="8">
        <v>1.0141686162000001</v>
      </c>
      <c r="AC1461" s="8">
        <v>1.01153930272542</v>
      </c>
      <c r="AD1461" s="8">
        <v>1.0090755866805252</v>
      </c>
      <c r="AE1461" s="8">
        <v>1.0067608589849599</v>
      </c>
      <c r="AF1461" s="8">
        <v>1.0045801863148769</v>
      </c>
      <c r="AG1461" s="8">
        <v>1.0025201420192038</v>
      </c>
      <c r="AH1461" s="8">
        <v>1.0005686540964605</v>
      </c>
      <c r="AI1461" s="8">
        <v>0.99871486851071511</v>
      </c>
      <c r="AJ1461" s="8">
        <v>0.99694902629895887</v>
      </c>
      <c r="AK1461" s="8">
        <v>0.99526235307834776</v>
      </c>
      <c r="AL1461" s="8">
        <v>0.99364695970216332</v>
      </c>
      <c r="AM1461" s="8">
        <v>0.99209575293958663</v>
      </c>
      <c r="AN1461" s="8">
        <v>0.99060235516788231</v>
      </c>
      <c r="AO1461" s="8">
        <v>0.98916103216764317</v>
      </c>
      <c r="AP1461" s="8">
        <v>0.98776662820349193</v>
      </c>
      <c r="AQ1461" s="8">
        <v>0.98641450765514216</v>
      </c>
      <c r="AR1461" s="8">
        <v>0.98510050253788339</v>
      </c>
      <c r="AS1461" s="8">
        <v>0.98382086531825086</v>
      </c>
      <c r="AT1461" s="8">
        <v>0.98257222649059284</v>
      </c>
      <c r="AU1461" s="8">
        <v>0.9813515564341625</v>
      </c>
      <c r="AV1461" s="8">
        <v>0.9801561311188296</v>
      </c>
      <c r="AW1461" s="8">
        <v>0.9789835012710848</v>
      </c>
      <c r="AX1461" s="8">
        <v>0.9778314646511953</v>
      </c>
      <c r="AY1461" s="8">
        <v>0.9766980411275944</v>
      </c>
      <c r="AZ1461" s="8">
        <v>0.97558145026626508</v>
      </c>
      <c r="BA1461" s="8">
        <v>0.97448009118135548</v>
      </c>
      <c r="BB1461" s="8">
        <v>0.97339252441886637</v>
      </c>
      <c r="BC1461" s="8">
        <v>0.97231745566827454</v>
      </c>
      <c r="BD1461" s="8">
        <v>0.97125372111765418</v>
      </c>
      <c r="BE1461" s="8">
        <v>0.97020027428646516</v>
      </c>
      <c r="BF1461" s="8">
        <v>0.96915617418691336</v>
      </c>
    </row>
    <row r="1462" spans="1:58" s="8" customFormat="1" ht="12" customHeight="1" x14ac:dyDescent="0.25">
      <c r="A1462" s="8" t="s">
        <v>56</v>
      </c>
      <c r="B1462" s="8" t="s">
        <v>50</v>
      </c>
      <c r="C1462" s="8">
        <v>0.99</v>
      </c>
      <c r="D1462" s="8">
        <v>0.99</v>
      </c>
      <c r="E1462" s="8">
        <v>0.99</v>
      </c>
      <c r="F1462" s="8">
        <v>0.99</v>
      </c>
      <c r="G1462" s="8">
        <v>0.99</v>
      </c>
      <c r="H1462" s="8">
        <v>0.99</v>
      </c>
      <c r="I1462" s="8">
        <v>0.99</v>
      </c>
      <c r="J1462" s="8">
        <v>0.99</v>
      </c>
      <c r="K1462" s="8">
        <v>0.99</v>
      </c>
      <c r="L1462" s="8">
        <v>0.99</v>
      </c>
      <c r="M1462" s="8">
        <v>0.99</v>
      </c>
      <c r="N1462" s="8">
        <v>0.99</v>
      </c>
      <c r="O1462" s="8">
        <v>0.99</v>
      </c>
      <c r="P1462" s="8">
        <v>0.99</v>
      </c>
      <c r="Q1462" s="8">
        <v>0.99</v>
      </c>
      <c r="R1462" s="8">
        <v>0.99</v>
      </c>
      <c r="S1462" s="8">
        <v>0.99</v>
      </c>
      <c r="T1462" s="8">
        <v>0.99</v>
      </c>
      <c r="U1462" s="8">
        <v>0.99</v>
      </c>
      <c r="V1462" s="8">
        <v>0.99</v>
      </c>
      <c r="W1462" s="8">
        <v>0.99</v>
      </c>
      <c r="X1462" s="8">
        <v>0.99</v>
      </c>
      <c r="Y1462" s="8">
        <v>0.99</v>
      </c>
      <c r="Z1462" s="89">
        <v>0.99</v>
      </c>
      <c r="AA1462" s="8">
        <v>0.98900999999999994</v>
      </c>
      <c r="AB1462" s="8">
        <v>0.98802098999999999</v>
      </c>
      <c r="AC1462" s="8">
        <v>0.98703296901000004</v>
      </c>
      <c r="AD1462" s="8">
        <v>0.98604593604099</v>
      </c>
      <c r="AE1462" s="8">
        <v>0.98505989010494899</v>
      </c>
      <c r="AF1462" s="8">
        <v>0.9840748302148441</v>
      </c>
      <c r="AG1462" s="8">
        <v>0.9830907553846292</v>
      </c>
      <c r="AH1462" s="8">
        <v>0.9821076646292447</v>
      </c>
      <c r="AI1462" s="8">
        <v>0.98112555696461545</v>
      </c>
      <c r="AJ1462" s="8">
        <v>0.98014443140765073</v>
      </c>
      <c r="AK1462" s="8">
        <v>0.97916428697624314</v>
      </c>
      <c r="AL1462" s="8">
        <v>0.97818512268926694</v>
      </c>
      <c r="AM1462" s="8">
        <v>0.97720693756657762</v>
      </c>
      <c r="AN1462" s="8">
        <v>0.97622973062901097</v>
      </c>
      <c r="AO1462" s="8">
        <v>0.97525350089838203</v>
      </c>
      <c r="AP1462" s="8">
        <v>0.97427824739748359</v>
      </c>
      <c r="AQ1462" s="8">
        <v>0.9733039691500861</v>
      </c>
      <c r="AR1462" s="8">
        <v>0.97233066518093603</v>
      </c>
      <c r="AS1462" s="8">
        <v>0.97135833451575515</v>
      </c>
      <c r="AT1462" s="8">
        <v>0.97038697618123937</v>
      </c>
      <c r="AU1462" s="8">
        <v>0.96941658920505813</v>
      </c>
      <c r="AV1462" s="8">
        <v>0.96844717261585311</v>
      </c>
      <c r="AW1462" s="8">
        <v>0.96747872544323721</v>
      </c>
      <c r="AX1462" s="8">
        <v>0.96651124671779398</v>
      </c>
      <c r="AY1462" s="8">
        <v>0.96554473547107622</v>
      </c>
      <c r="AZ1462" s="8">
        <v>0.96457919073560505</v>
      </c>
      <c r="BA1462" s="8">
        <v>0.96361461154486949</v>
      </c>
      <c r="BB1462" s="8">
        <v>0.96265099693332468</v>
      </c>
      <c r="BC1462" s="8">
        <v>0.9616883459363913</v>
      </c>
      <c r="BD1462" s="8">
        <v>0.96072665759045495</v>
      </c>
      <c r="BE1462" s="8">
        <v>0.95976593093286455</v>
      </c>
      <c r="BF1462" s="8">
        <v>0.95880616500193161</v>
      </c>
    </row>
    <row r="1463" spans="1:58" s="8" customFormat="1" ht="12" customHeight="1" x14ac:dyDescent="0.25">
      <c r="A1463" s="8" t="s">
        <v>57</v>
      </c>
      <c r="B1463" s="8" t="s">
        <v>50</v>
      </c>
      <c r="C1463" s="8">
        <v>1.1299999999999999</v>
      </c>
      <c r="D1463" s="8">
        <v>1.1299999999999999</v>
      </c>
      <c r="E1463" s="8">
        <v>1.1299999999999999</v>
      </c>
      <c r="F1463" s="8">
        <v>1.1299999999999999</v>
      </c>
      <c r="G1463" s="8">
        <v>1.1299999999999999</v>
      </c>
      <c r="H1463" s="8">
        <v>1.1299999999999999</v>
      </c>
      <c r="I1463" s="8">
        <v>1.1299999999999999</v>
      </c>
      <c r="J1463" s="8">
        <v>1.1299999999999999</v>
      </c>
      <c r="K1463" s="8">
        <v>1.1299999999999999</v>
      </c>
      <c r="L1463" s="8">
        <v>1.1299999999999999</v>
      </c>
      <c r="M1463" s="8">
        <v>1.1299999999999999</v>
      </c>
      <c r="N1463" s="8">
        <v>1.1299999999999999</v>
      </c>
      <c r="O1463" s="8">
        <v>1.1299999999999999</v>
      </c>
      <c r="P1463" s="8">
        <v>1.1299999999999999</v>
      </c>
      <c r="Q1463" s="8">
        <v>1.1299999999999999</v>
      </c>
      <c r="R1463" s="8">
        <v>1.1299999999999999</v>
      </c>
      <c r="S1463" s="8">
        <v>1.1299999999999999</v>
      </c>
      <c r="T1463" s="8">
        <v>1.1299999999999999</v>
      </c>
      <c r="U1463" s="8">
        <v>1.1299999999999999</v>
      </c>
      <c r="V1463" s="8">
        <v>1.1299999999999999</v>
      </c>
      <c r="W1463" s="8">
        <v>1.1299999999999999</v>
      </c>
      <c r="X1463" s="8">
        <v>1.1299999999999999</v>
      </c>
      <c r="Y1463" s="8">
        <v>1.1299999999999999</v>
      </c>
      <c r="Z1463" s="89">
        <v>1.1299999999999999</v>
      </c>
      <c r="AA1463" s="8">
        <v>1.115883</v>
      </c>
      <c r="AB1463" s="8">
        <v>1.1030905053</v>
      </c>
      <c r="AC1463" s="8">
        <v>1.09148897321523</v>
      </c>
      <c r="AD1463" s="8">
        <v>1.0809583354179133</v>
      </c>
      <c r="AE1463" s="8">
        <v>1.0713906383747456</v>
      </c>
      <c r="AF1463" s="8">
        <v>1.0626888209642331</v>
      </c>
      <c r="AG1463" s="8">
        <v>1.0547656154324401</v>
      </c>
      <c r="AH1463" s="8">
        <v>1.0475425592423013</v>
      </c>
      <c r="AI1463" s="8">
        <v>1.0409491066273404</v>
      </c>
      <c r="AJ1463" s="8">
        <v>1.0349218297896166</v>
      </c>
      <c r="AK1463" s="8">
        <v>1.0294037006967982</v>
      </c>
      <c r="AL1463" s="8">
        <v>1.0243434453459122</v>
      </c>
      <c r="AM1463" s="8">
        <v>1.0196949631818812</v>
      </c>
      <c r="AN1463" s="8">
        <v>1.0154168050967294</v>
      </c>
      <c r="AO1463" s="8">
        <v>1.0114717040986698</v>
      </c>
      <c r="AP1463" s="8">
        <v>1.0078261533366779</v>
      </c>
      <c r="AQ1463" s="8">
        <v>1.0044500267023895</v>
      </c>
      <c r="AR1463" s="8">
        <v>1.0013162377132634</v>
      </c>
      <c r="AS1463" s="8">
        <v>0.99840043281443502</v>
      </c>
      <c r="AT1463" s="8">
        <v>0.99568071562641203</v>
      </c>
      <c r="AU1463" s="8">
        <v>0.9931373990161777</v>
      </c>
      <c r="AV1463" s="8">
        <v>0.99075278218431928</v>
      </c>
      <c r="AW1463" s="8">
        <v>0.98851095024406666</v>
      </c>
      <c r="AX1463" s="8">
        <v>0.98639759402280325</v>
      </c>
      <c r="AY1463" s="8">
        <v>0.98439984804560721</v>
      </c>
      <c r="AZ1463" s="8">
        <v>0.98250614486625032</v>
      </c>
      <c r="BA1463" s="8">
        <v>0.98070608409620219</v>
      </c>
      <c r="BB1463" s="8">
        <v>0.97899031464860498</v>
      </c>
      <c r="BC1463" s="8">
        <v>0.97735042886383261</v>
      </c>
      <c r="BD1463" s="8">
        <v>0.97577886731778063</v>
      </c>
      <c r="BE1463" s="8">
        <v>0.9742688332349988</v>
      </c>
      <c r="BF1463" s="8">
        <v>0.97281421553754011</v>
      </c>
    </row>
    <row r="1464" spans="1:58" s="8" customFormat="1" ht="12" customHeight="1" x14ac:dyDescent="0.25">
      <c r="A1464" s="8" t="s">
        <v>58</v>
      </c>
      <c r="B1464" s="8" t="s">
        <v>50</v>
      </c>
      <c r="C1464" s="8">
        <v>1</v>
      </c>
      <c r="D1464" s="8">
        <v>1</v>
      </c>
      <c r="E1464" s="8">
        <v>1</v>
      </c>
      <c r="F1464" s="8">
        <v>1</v>
      </c>
      <c r="G1464" s="8">
        <v>1</v>
      </c>
      <c r="H1464" s="8">
        <v>1</v>
      </c>
      <c r="I1464" s="8">
        <v>1</v>
      </c>
      <c r="J1464" s="8">
        <v>1</v>
      </c>
      <c r="K1464" s="8">
        <v>1</v>
      </c>
      <c r="L1464" s="8">
        <v>1</v>
      </c>
      <c r="M1464" s="8">
        <v>1</v>
      </c>
      <c r="N1464" s="8">
        <v>1</v>
      </c>
      <c r="O1464" s="8">
        <v>1</v>
      </c>
      <c r="P1464" s="8">
        <v>1</v>
      </c>
      <c r="Q1464" s="8">
        <v>1</v>
      </c>
      <c r="R1464" s="8">
        <v>1</v>
      </c>
      <c r="S1464" s="8">
        <v>1</v>
      </c>
      <c r="T1464" s="8">
        <v>1</v>
      </c>
      <c r="U1464" s="8">
        <v>1</v>
      </c>
      <c r="V1464" s="8">
        <v>1</v>
      </c>
      <c r="W1464" s="8">
        <v>1</v>
      </c>
      <c r="X1464" s="8">
        <v>1</v>
      </c>
      <c r="Y1464" s="8">
        <v>1</v>
      </c>
      <c r="Z1464" s="89">
        <v>1</v>
      </c>
      <c r="AA1464" s="8">
        <v>0.999</v>
      </c>
      <c r="AB1464" s="8">
        <v>0.99800100000000003</v>
      </c>
      <c r="AC1464" s="8">
        <v>0.997002999</v>
      </c>
      <c r="AD1464" s="8">
        <v>0.99600599600100004</v>
      </c>
      <c r="AE1464" s="8">
        <v>0.99500999000499901</v>
      </c>
      <c r="AF1464" s="8">
        <v>0.994014980014994</v>
      </c>
      <c r="AG1464" s="8">
        <v>0.99302096503497905</v>
      </c>
      <c r="AH1464" s="8">
        <v>0.9920279440699441</v>
      </c>
      <c r="AI1464" s="8">
        <v>0.99103591612587416</v>
      </c>
      <c r="AJ1464" s="8">
        <v>0.99004488020974823</v>
      </c>
      <c r="AK1464" s="8">
        <v>0.98905483532953853</v>
      </c>
      <c r="AL1464" s="8">
        <v>0.98806578049420901</v>
      </c>
      <c r="AM1464" s="8">
        <v>0.98707771471371475</v>
      </c>
      <c r="AN1464" s="8">
        <v>0.98609063699900101</v>
      </c>
      <c r="AO1464" s="8">
        <v>0.98510454636200206</v>
      </c>
      <c r="AP1464" s="8">
        <v>0.98411944181564004</v>
      </c>
      <c r="AQ1464" s="8">
        <v>0.98313532237382439</v>
      </c>
      <c r="AR1464" s="8">
        <v>0.98215218705145058</v>
      </c>
      <c r="AS1464" s="8">
        <v>0.98117003486439913</v>
      </c>
      <c r="AT1464" s="8">
        <v>0.98018886482953471</v>
      </c>
      <c r="AU1464" s="8">
        <v>0.97920867596470518</v>
      </c>
      <c r="AV1464" s="8">
        <v>0.9782294672887405</v>
      </c>
      <c r="AW1464" s="8">
        <v>0.97725123782145173</v>
      </c>
      <c r="AX1464" s="8">
        <v>0.97627398658363029</v>
      </c>
      <c r="AY1464" s="8">
        <v>0.97529771259704667</v>
      </c>
      <c r="AZ1464" s="8">
        <v>0.97432241488444959</v>
      </c>
      <c r="BA1464" s="8">
        <v>0.97334809246956511</v>
      </c>
      <c r="BB1464" s="8">
        <v>0.97237474437709559</v>
      </c>
      <c r="BC1464" s="8">
        <v>0.97140236963271853</v>
      </c>
      <c r="BD1464" s="8">
        <v>0.97043096726308586</v>
      </c>
      <c r="BE1464" s="8">
        <v>0.96946053629582274</v>
      </c>
      <c r="BF1464" s="8">
        <v>0.96849107575952686</v>
      </c>
    </row>
    <row r="1465" spans="1:58" s="8" customFormat="1" ht="12" customHeight="1" x14ac:dyDescent="0.25">
      <c r="A1465" s="8" t="s">
        <v>59</v>
      </c>
      <c r="B1465" s="8" t="s">
        <v>50</v>
      </c>
      <c r="C1465" s="8">
        <v>0.99</v>
      </c>
      <c r="D1465" s="8">
        <v>0.99</v>
      </c>
      <c r="E1465" s="8">
        <v>0.99</v>
      </c>
      <c r="F1465" s="8">
        <v>0.99</v>
      </c>
      <c r="G1465" s="8">
        <v>0.99</v>
      </c>
      <c r="H1465" s="8">
        <v>0.99</v>
      </c>
      <c r="I1465" s="8">
        <v>0.99</v>
      </c>
      <c r="J1465" s="8">
        <v>0.99</v>
      </c>
      <c r="K1465" s="8">
        <v>0.99</v>
      </c>
      <c r="L1465" s="8">
        <v>0.99</v>
      </c>
      <c r="M1465" s="8">
        <v>0.99</v>
      </c>
      <c r="N1465" s="8">
        <v>0.99</v>
      </c>
      <c r="O1465" s="8">
        <v>0.99</v>
      </c>
      <c r="P1465" s="8">
        <v>0.99</v>
      </c>
      <c r="Q1465" s="8">
        <v>0.99</v>
      </c>
      <c r="R1465" s="8">
        <v>0.99</v>
      </c>
      <c r="S1465" s="8">
        <v>0.99</v>
      </c>
      <c r="T1465" s="8">
        <v>0.99</v>
      </c>
      <c r="U1465" s="8">
        <v>0.99</v>
      </c>
      <c r="V1465" s="8">
        <v>0.99</v>
      </c>
      <c r="W1465" s="8">
        <v>0.99</v>
      </c>
      <c r="X1465" s="8">
        <v>0.99</v>
      </c>
      <c r="Y1465" s="8">
        <v>0.99</v>
      </c>
      <c r="Z1465" s="89">
        <v>0.99</v>
      </c>
      <c r="AA1465" s="8">
        <v>0.98900999999999994</v>
      </c>
      <c r="AB1465" s="8">
        <v>0.98802098999999999</v>
      </c>
      <c r="AC1465" s="8">
        <v>0.98703296901000004</v>
      </c>
      <c r="AD1465" s="8">
        <v>0.98604593604099</v>
      </c>
      <c r="AE1465" s="8">
        <v>0.98505989010494899</v>
      </c>
      <c r="AF1465" s="8">
        <v>0.9840748302148441</v>
      </c>
      <c r="AG1465" s="8">
        <v>0.9830907553846292</v>
      </c>
      <c r="AH1465" s="8">
        <v>0.9821076646292447</v>
      </c>
      <c r="AI1465" s="8">
        <v>0.98112555696461545</v>
      </c>
      <c r="AJ1465" s="8">
        <v>0.98014443140765073</v>
      </c>
      <c r="AK1465" s="8">
        <v>0.97916428697624314</v>
      </c>
      <c r="AL1465" s="8">
        <v>0.97818512268926694</v>
      </c>
      <c r="AM1465" s="8">
        <v>0.97720693756657762</v>
      </c>
      <c r="AN1465" s="8">
        <v>0.97622973062901097</v>
      </c>
      <c r="AO1465" s="8">
        <v>0.97525350089838203</v>
      </c>
      <c r="AP1465" s="8">
        <v>0.97427824739748359</v>
      </c>
      <c r="AQ1465" s="8">
        <v>0.9733039691500861</v>
      </c>
      <c r="AR1465" s="8">
        <v>0.97233066518093603</v>
      </c>
      <c r="AS1465" s="8">
        <v>0.97135833451575515</v>
      </c>
      <c r="AT1465" s="8">
        <v>0.97038697618123937</v>
      </c>
      <c r="AU1465" s="8">
        <v>0.96941658920505813</v>
      </c>
      <c r="AV1465" s="8">
        <v>0.96844717261585311</v>
      </c>
      <c r="AW1465" s="8">
        <v>0.96747872544323721</v>
      </c>
      <c r="AX1465" s="8">
        <v>0.96651124671779398</v>
      </c>
      <c r="AY1465" s="8">
        <v>0.96554473547107622</v>
      </c>
      <c r="AZ1465" s="8">
        <v>0.96457919073560505</v>
      </c>
      <c r="BA1465" s="8">
        <v>0.96361461154486949</v>
      </c>
      <c r="BB1465" s="8">
        <v>0.96265099693332468</v>
      </c>
      <c r="BC1465" s="8">
        <v>0.9616883459363913</v>
      </c>
      <c r="BD1465" s="8">
        <v>0.96072665759045495</v>
      </c>
      <c r="BE1465" s="8">
        <v>0.95976593093286455</v>
      </c>
      <c r="BF1465" s="8">
        <v>0.95880616500193161</v>
      </c>
    </row>
    <row r="1466" spans="1:58" s="8" customFormat="1" ht="12" customHeight="1" x14ac:dyDescent="0.25">
      <c r="A1466" s="8" t="s">
        <v>60</v>
      </c>
      <c r="B1466" s="8" t="s">
        <v>50</v>
      </c>
      <c r="C1466" s="8">
        <v>1.1100000000000001</v>
      </c>
      <c r="D1466" s="8">
        <v>1.1100000000000001</v>
      </c>
      <c r="E1466" s="8">
        <v>1.1100000000000001</v>
      </c>
      <c r="F1466" s="8">
        <v>1.1100000000000001</v>
      </c>
      <c r="G1466" s="8">
        <v>1.1100000000000001</v>
      </c>
      <c r="H1466" s="8">
        <v>1.1100000000000001</v>
      </c>
      <c r="I1466" s="8">
        <v>1.1100000000000001</v>
      </c>
      <c r="J1466" s="8">
        <v>1.1100000000000001</v>
      </c>
      <c r="K1466" s="8">
        <v>1.1100000000000001</v>
      </c>
      <c r="L1466" s="8">
        <v>1.1100000000000001</v>
      </c>
      <c r="M1466" s="8">
        <v>1.1100000000000001</v>
      </c>
      <c r="N1466" s="8">
        <v>1.1100000000000001</v>
      </c>
      <c r="O1466" s="8">
        <v>1.1100000000000001</v>
      </c>
      <c r="P1466" s="8">
        <v>1.1100000000000001</v>
      </c>
      <c r="Q1466" s="8">
        <v>1.1100000000000001</v>
      </c>
      <c r="R1466" s="8">
        <v>1.1100000000000001</v>
      </c>
      <c r="S1466" s="8">
        <v>1.1100000000000001</v>
      </c>
      <c r="T1466" s="8">
        <v>1.1100000000000001</v>
      </c>
      <c r="U1466" s="8">
        <v>1.1100000000000001</v>
      </c>
      <c r="V1466" s="8">
        <v>1.1100000000000001</v>
      </c>
      <c r="W1466" s="8">
        <v>1.1100000000000001</v>
      </c>
      <c r="X1466" s="8">
        <v>1.1100000000000001</v>
      </c>
      <c r="Y1466" s="8">
        <v>1.1100000000000001</v>
      </c>
      <c r="Z1466" s="89">
        <v>1.1100000000000001</v>
      </c>
      <c r="AA1466" s="8">
        <v>1.0979010000000002</v>
      </c>
      <c r="AB1466" s="8">
        <v>1.0869228891000002</v>
      </c>
      <c r="AC1466" s="8">
        <v>1.0769526694898099</v>
      </c>
      <c r="AD1466" s="8">
        <v>1.0678887447383882</v>
      </c>
      <c r="AE1466" s="8">
        <v>1.0596397693947848</v>
      </c>
      <c r="AF1466" s="8">
        <v>1.0521236146643504</v>
      </c>
      <c r="AG1466" s="8">
        <v>1.0452664384482153</v>
      </c>
      <c r="AH1466" s="8">
        <v>1.0390018492157849</v>
      </c>
      <c r="AI1466" s="8">
        <v>1.0332701542424996</v>
      </c>
      <c r="AJ1466" s="8">
        <v>1.0280176837004062</v>
      </c>
      <c r="AK1466" s="8">
        <v>1.023196182947989</v>
      </c>
      <c r="AL1466" s="8">
        <v>1.0187622661379578</v>
      </c>
      <c r="AM1466" s="8">
        <v>1.0146769249560093</v>
      </c>
      <c r="AN1466" s="8">
        <v>1.0109050869278482</v>
      </c>
      <c r="AO1466" s="8">
        <v>1.0074152182930285</v>
      </c>
      <c r="AP1466" s="8">
        <v>1.0041789669488259</v>
      </c>
      <c r="AQ1466" s="8">
        <v>1.0011708414210718</v>
      </c>
      <c r="AR1466" s="8">
        <v>0.99836792222683068</v>
      </c>
      <c r="AS1466" s="8">
        <v>0.99574960236058352</v>
      </c>
      <c r="AT1466" s="8">
        <v>0.9932973539653539</v>
      </c>
      <c r="AU1466" s="8">
        <v>0.99099451854672027</v>
      </c>
      <c r="AV1466" s="8">
        <v>0.9888261183542304</v>
      </c>
      <c r="AW1466" s="8">
        <v>0.98677868679443359</v>
      </c>
      <c r="AX1466" s="8">
        <v>0.98484011595523824</v>
      </c>
      <c r="AY1466" s="8">
        <v>0.98299951951505948</v>
      </c>
      <c r="AZ1466" s="8">
        <v>0.98124710948443494</v>
      </c>
      <c r="BA1466" s="8">
        <v>0.97957408538441182</v>
      </c>
      <c r="BB1466" s="8">
        <v>0.97797253460683431</v>
      </c>
      <c r="BC1466" s="8">
        <v>0.97643534282827671</v>
      </c>
      <c r="BD1466" s="8">
        <v>0.97495611346321209</v>
      </c>
      <c r="BE1466" s="8">
        <v>0.97352909524435638</v>
      </c>
      <c r="BF1466" s="8">
        <v>0.97214911711015328</v>
      </c>
    </row>
    <row r="1467" spans="1:58" s="8" customFormat="1" ht="12" customHeight="1" x14ac:dyDescent="0.25">
      <c r="A1467" s="8" t="s">
        <v>61</v>
      </c>
      <c r="B1467" s="8" t="s">
        <v>50</v>
      </c>
      <c r="C1467" s="8">
        <v>1.01</v>
      </c>
      <c r="D1467" s="8">
        <v>1.01</v>
      </c>
      <c r="E1467" s="8">
        <v>1.01</v>
      </c>
      <c r="F1467" s="8">
        <v>1.01</v>
      </c>
      <c r="G1467" s="8">
        <v>1.01</v>
      </c>
      <c r="H1467" s="8">
        <v>1.01</v>
      </c>
      <c r="I1467" s="8">
        <v>1.01</v>
      </c>
      <c r="J1467" s="8">
        <v>1.01</v>
      </c>
      <c r="K1467" s="8">
        <v>1.01</v>
      </c>
      <c r="L1467" s="8">
        <v>1.01</v>
      </c>
      <c r="M1467" s="8">
        <v>1.01</v>
      </c>
      <c r="N1467" s="8">
        <v>1.01</v>
      </c>
      <c r="O1467" s="8">
        <v>1.01</v>
      </c>
      <c r="P1467" s="8">
        <v>1.01</v>
      </c>
      <c r="Q1467" s="8">
        <v>1.01</v>
      </c>
      <c r="R1467" s="8">
        <v>1.01</v>
      </c>
      <c r="S1467" s="8">
        <v>1.01</v>
      </c>
      <c r="T1467" s="8">
        <v>1.01</v>
      </c>
      <c r="U1467" s="8">
        <v>1.01</v>
      </c>
      <c r="V1467" s="8">
        <v>1.01</v>
      </c>
      <c r="W1467" s="8">
        <v>1.01</v>
      </c>
      <c r="X1467" s="8">
        <v>1.01</v>
      </c>
      <c r="Y1467" s="8">
        <v>1.01</v>
      </c>
      <c r="Z1467" s="89">
        <v>1.01</v>
      </c>
      <c r="AA1467" s="8">
        <v>1.0079909999999999</v>
      </c>
      <c r="AB1467" s="8">
        <v>1.0060848081</v>
      </c>
      <c r="AC1467" s="8">
        <v>1.00427115086271</v>
      </c>
      <c r="AD1467" s="8">
        <v>1.0025407913407627</v>
      </c>
      <c r="AE1467" s="8">
        <v>1.0008854244949794</v>
      </c>
      <c r="AF1467" s="8">
        <v>0.99929758316493544</v>
      </c>
      <c r="AG1467" s="8">
        <v>0.99777055352709154</v>
      </c>
      <c r="AH1467" s="8">
        <v>0.99629829908320233</v>
      </c>
      <c r="AI1467" s="8">
        <v>0.99487539231829469</v>
      </c>
      <c r="AJ1467" s="8">
        <v>0.9934969532543535</v>
      </c>
      <c r="AK1467" s="8">
        <v>0.99215859420394303</v>
      </c>
      <c r="AL1467" s="8">
        <v>0.99085637009818628</v>
      </c>
      <c r="AM1467" s="8">
        <v>0.98958673382665052</v>
      </c>
      <c r="AN1467" s="8">
        <v>0.98834649608344161</v>
      </c>
      <c r="AO1467" s="8">
        <v>0.98713278926482273</v>
      </c>
      <c r="AP1467" s="8">
        <v>0.98594303500956604</v>
      </c>
      <c r="AQ1467" s="8">
        <v>0.98477491501448333</v>
      </c>
      <c r="AR1467" s="8">
        <v>0.98362634479466704</v>
      </c>
      <c r="AS1467" s="8">
        <v>0.982495450091325</v>
      </c>
      <c r="AT1467" s="8">
        <v>0.98138054566006361</v>
      </c>
      <c r="AU1467" s="8">
        <v>0.98028011619943378</v>
      </c>
      <c r="AV1467" s="8">
        <v>0.97919279920378488</v>
      </c>
      <c r="AW1467" s="8">
        <v>0.97811736954626816</v>
      </c>
      <c r="AX1467" s="8">
        <v>0.97705272561741285</v>
      </c>
      <c r="AY1467" s="8">
        <v>0.97599787686232053</v>
      </c>
      <c r="AZ1467" s="8">
        <v>0.97495193257535728</v>
      </c>
      <c r="BA1467" s="8">
        <v>0.97391409182546029</v>
      </c>
      <c r="BB1467" s="8">
        <v>0.97288363439798087</v>
      </c>
      <c r="BC1467" s="8">
        <v>0.97185991265049665</v>
      </c>
      <c r="BD1467" s="8">
        <v>0.97084234419037019</v>
      </c>
      <c r="BE1467" s="8">
        <v>0.96983040529114406</v>
      </c>
      <c r="BF1467" s="8">
        <v>0.96882362497322028</v>
      </c>
    </row>
    <row r="1468" spans="1:58" s="8" customFormat="1" ht="12" customHeight="1" x14ac:dyDescent="0.25">
      <c r="A1468" s="8" t="s">
        <v>62</v>
      </c>
      <c r="B1468" s="8" t="s">
        <v>50</v>
      </c>
      <c r="C1468" s="8">
        <v>1.02</v>
      </c>
      <c r="D1468" s="8">
        <v>1.02</v>
      </c>
      <c r="E1468" s="8">
        <v>1.02</v>
      </c>
      <c r="F1468" s="8">
        <v>1.02</v>
      </c>
      <c r="G1468" s="8">
        <v>1.02</v>
      </c>
      <c r="H1468" s="8">
        <v>1.02</v>
      </c>
      <c r="I1468" s="8">
        <v>1.02</v>
      </c>
      <c r="J1468" s="8">
        <v>1.02</v>
      </c>
      <c r="K1468" s="8">
        <v>1.02</v>
      </c>
      <c r="L1468" s="8">
        <v>1.02</v>
      </c>
      <c r="M1468" s="8">
        <v>1.02</v>
      </c>
      <c r="N1468" s="8">
        <v>1.02</v>
      </c>
      <c r="O1468" s="8">
        <v>1.02</v>
      </c>
      <c r="P1468" s="8">
        <v>1.02</v>
      </c>
      <c r="Q1468" s="8">
        <v>1.02</v>
      </c>
      <c r="R1468" s="8">
        <v>1.02</v>
      </c>
      <c r="S1468" s="8">
        <v>1.02</v>
      </c>
      <c r="T1468" s="8">
        <v>1.02</v>
      </c>
      <c r="U1468" s="8">
        <v>1.02</v>
      </c>
      <c r="V1468" s="8">
        <v>1.02</v>
      </c>
      <c r="W1468" s="8">
        <v>1.02</v>
      </c>
      <c r="X1468" s="8">
        <v>1.02</v>
      </c>
      <c r="Y1468" s="8">
        <v>1.02</v>
      </c>
      <c r="Z1468" s="89">
        <v>1.02</v>
      </c>
      <c r="AA1468" s="8">
        <v>1.0169820000000001</v>
      </c>
      <c r="AB1468" s="8">
        <v>1.0141686162000001</v>
      </c>
      <c r="AC1468" s="8">
        <v>1.01153930272542</v>
      </c>
      <c r="AD1468" s="8">
        <v>1.0090755866805252</v>
      </c>
      <c r="AE1468" s="8">
        <v>1.0067608589849599</v>
      </c>
      <c r="AF1468" s="8">
        <v>1.0045801863148769</v>
      </c>
      <c r="AG1468" s="8">
        <v>1.0025201420192038</v>
      </c>
      <c r="AH1468" s="8">
        <v>1.0005686540964605</v>
      </c>
      <c r="AI1468" s="8">
        <v>0.99871486851071511</v>
      </c>
      <c r="AJ1468" s="8">
        <v>0.99694902629895887</v>
      </c>
      <c r="AK1468" s="8">
        <v>0.99526235307834776</v>
      </c>
      <c r="AL1468" s="8">
        <v>0.99364695970216332</v>
      </c>
      <c r="AM1468" s="8">
        <v>0.99209575293958663</v>
      </c>
      <c r="AN1468" s="8">
        <v>0.99060235516788231</v>
      </c>
      <c r="AO1468" s="8">
        <v>0.98916103216764317</v>
      </c>
      <c r="AP1468" s="8">
        <v>0.98776662820349193</v>
      </c>
      <c r="AQ1468" s="8">
        <v>0.98641450765514216</v>
      </c>
      <c r="AR1468" s="8">
        <v>0.98510050253788339</v>
      </c>
      <c r="AS1468" s="8">
        <v>0.98382086531825086</v>
      </c>
      <c r="AT1468" s="8">
        <v>0.98257222649059284</v>
      </c>
      <c r="AU1468" s="8">
        <v>0.9813515564341625</v>
      </c>
      <c r="AV1468" s="8">
        <v>0.9801561311188296</v>
      </c>
      <c r="AW1468" s="8">
        <v>0.9789835012710848</v>
      </c>
      <c r="AX1468" s="8">
        <v>0.9778314646511953</v>
      </c>
      <c r="AY1468" s="8">
        <v>0.9766980411275944</v>
      </c>
      <c r="AZ1468" s="8">
        <v>0.97558145026626508</v>
      </c>
      <c r="BA1468" s="8">
        <v>0.97448009118135548</v>
      </c>
      <c r="BB1468" s="8">
        <v>0.97339252441886637</v>
      </c>
      <c r="BC1468" s="8">
        <v>0.97231745566827454</v>
      </c>
      <c r="BD1468" s="8">
        <v>0.97125372111765418</v>
      </c>
      <c r="BE1468" s="8">
        <v>0.97020027428646516</v>
      </c>
      <c r="BF1468" s="8">
        <v>0.96915617418691336</v>
      </c>
    </row>
    <row r="1469" spans="1:58" s="8" customFormat="1" ht="12" customHeight="1" x14ac:dyDescent="0.25">
      <c r="A1469" s="8" t="s">
        <v>63</v>
      </c>
      <c r="B1469" s="8" t="s">
        <v>50</v>
      </c>
      <c r="C1469" s="8">
        <v>1.02</v>
      </c>
      <c r="D1469" s="8">
        <v>1.02</v>
      </c>
      <c r="E1469" s="8">
        <v>1.02</v>
      </c>
      <c r="F1469" s="8">
        <v>1.02</v>
      </c>
      <c r="G1469" s="8">
        <v>1.02</v>
      </c>
      <c r="H1469" s="8">
        <v>1.02</v>
      </c>
      <c r="I1469" s="8">
        <v>1.02</v>
      </c>
      <c r="J1469" s="8">
        <v>1.02</v>
      </c>
      <c r="K1469" s="8">
        <v>1.02</v>
      </c>
      <c r="L1469" s="8">
        <v>1.02</v>
      </c>
      <c r="M1469" s="8">
        <v>1.02</v>
      </c>
      <c r="N1469" s="8">
        <v>1.02</v>
      </c>
      <c r="O1469" s="8">
        <v>1.02</v>
      </c>
      <c r="P1469" s="8">
        <v>1.02</v>
      </c>
      <c r="Q1469" s="8">
        <v>1.02</v>
      </c>
      <c r="R1469" s="8">
        <v>1.02</v>
      </c>
      <c r="S1469" s="8">
        <v>1.02</v>
      </c>
      <c r="T1469" s="8">
        <v>1.02</v>
      </c>
      <c r="U1469" s="8">
        <v>1.02</v>
      </c>
      <c r="V1469" s="8">
        <v>1.02</v>
      </c>
      <c r="W1469" s="8">
        <v>1.02</v>
      </c>
      <c r="X1469" s="8">
        <v>1.02</v>
      </c>
      <c r="Y1469" s="8">
        <v>1.02</v>
      </c>
      <c r="Z1469" s="89">
        <v>1.02</v>
      </c>
      <c r="AA1469" s="8">
        <v>1.0169820000000001</v>
      </c>
      <c r="AB1469" s="8">
        <v>1.0141686162000001</v>
      </c>
      <c r="AC1469" s="8">
        <v>1.01153930272542</v>
      </c>
      <c r="AD1469" s="8">
        <v>1.0090755866805252</v>
      </c>
      <c r="AE1469" s="8">
        <v>1.0067608589849599</v>
      </c>
      <c r="AF1469" s="8">
        <v>1.0045801863148769</v>
      </c>
      <c r="AG1469" s="8">
        <v>1.0025201420192038</v>
      </c>
      <c r="AH1469" s="8">
        <v>1.0005686540964605</v>
      </c>
      <c r="AI1469" s="8">
        <v>0.99871486851071511</v>
      </c>
      <c r="AJ1469" s="8">
        <v>0.99694902629895887</v>
      </c>
      <c r="AK1469" s="8">
        <v>0.99526235307834776</v>
      </c>
      <c r="AL1469" s="8">
        <v>0.99364695970216332</v>
      </c>
      <c r="AM1469" s="8">
        <v>0.99209575293958663</v>
      </c>
      <c r="AN1469" s="8">
        <v>0.99060235516788231</v>
      </c>
      <c r="AO1469" s="8">
        <v>0.98916103216764317</v>
      </c>
      <c r="AP1469" s="8">
        <v>0.98776662820349193</v>
      </c>
      <c r="AQ1469" s="8">
        <v>0.98641450765514216</v>
      </c>
      <c r="AR1469" s="8">
        <v>0.98510050253788339</v>
      </c>
      <c r="AS1469" s="8">
        <v>0.98382086531825086</v>
      </c>
      <c r="AT1469" s="8">
        <v>0.98257222649059284</v>
      </c>
      <c r="AU1469" s="8">
        <v>0.9813515564341625</v>
      </c>
      <c r="AV1469" s="8">
        <v>0.9801561311188296</v>
      </c>
      <c r="AW1469" s="8">
        <v>0.9789835012710848</v>
      </c>
      <c r="AX1469" s="8">
        <v>0.9778314646511953</v>
      </c>
      <c r="AY1469" s="8">
        <v>0.9766980411275944</v>
      </c>
      <c r="AZ1469" s="8">
        <v>0.97558145026626508</v>
      </c>
      <c r="BA1469" s="8">
        <v>0.97448009118135548</v>
      </c>
      <c r="BB1469" s="8">
        <v>0.97339252441886637</v>
      </c>
      <c r="BC1469" s="8">
        <v>0.97231745566827454</v>
      </c>
      <c r="BD1469" s="8">
        <v>0.97125372111765418</v>
      </c>
      <c r="BE1469" s="8">
        <v>0.97020027428646516</v>
      </c>
      <c r="BF1469" s="8">
        <v>0.96915617418691336</v>
      </c>
    </row>
    <row r="1470" spans="1:58" s="8" customFormat="1" ht="12" customHeight="1" x14ac:dyDescent="0.25">
      <c r="A1470" s="8" t="s">
        <v>64</v>
      </c>
      <c r="B1470" s="8" t="s">
        <v>50</v>
      </c>
      <c r="C1470" s="8">
        <v>1.03</v>
      </c>
      <c r="D1470" s="8">
        <v>1.03</v>
      </c>
      <c r="E1470" s="8">
        <v>1.03</v>
      </c>
      <c r="F1470" s="8">
        <v>1.03</v>
      </c>
      <c r="G1470" s="8">
        <v>1.03</v>
      </c>
      <c r="H1470" s="8">
        <v>1.03</v>
      </c>
      <c r="I1470" s="8">
        <v>1.03</v>
      </c>
      <c r="J1470" s="8">
        <v>1.03</v>
      </c>
      <c r="K1470" s="8">
        <v>1.03</v>
      </c>
      <c r="L1470" s="8">
        <v>1.03</v>
      </c>
      <c r="M1470" s="8">
        <v>1.03</v>
      </c>
      <c r="N1470" s="8">
        <v>1.03</v>
      </c>
      <c r="O1470" s="8">
        <v>1.03</v>
      </c>
      <c r="P1470" s="8">
        <v>1.03</v>
      </c>
      <c r="Q1470" s="8">
        <v>1.03</v>
      </c>
      <c r="R1470" s="8">
        <v>1.03</v>
      </c>
      <c r="S1470" s="8">
        <v>1.03</v>
      </c>
      <c r="T1470" s="8">
        <v>1.03</v>
      </c>
      <c r="U1470" s="8">
        <v>1.03</v>
      </c>
      <c r="V1470" s="8">
        <v>1.03</v>
      </c>
      <c r="W1470" s="8">
        <v>1.03</v>
      </c>
      <c r="X1470" s="8">
        <v>1.03</v>
      </c>
      <c r="Y1470" s="8">
        <v>1.03</v>
      </c>
      <c r="Z1470" s="89">
        <v>1.03</v>
      </c>
      <c r="AA1470" s="8">
        <v>1.025973</v>
      </c>
      <c r="AB1470" s="8">
        <v>1.0222524243</v>
      </c>
      <c r="AC1470" s="8">
        <v>1.01880745458813</v>
      </c>
      <c r="AD1470" s="8">
        <v>1.0156103820202877</v>
      </c>
      <c r="AE1470" s="8">
        <v>1.0126362934749404</v>
      </c>
      <c r="AF1470" s="8">
        <v>1.0098627894648184</v>
      </c>
      <c r="AG1470" s="8">
        <v>1.0072697305113163</v>
      </c>
      <c r="AH1470" s="8">
        <v>1.004839009109719</v>
      </c>
      <c r="AI1470" s="8">
        <v>1.0025543447031358</v>
      </c>
      <c r="AJ1470" s="8">
        <v>1.0004010993435641</v>
      </c>
      <c r="AK1470" s="8">
        <v>0.99836611195275227</v>
      </c>
      <c r="AL1470" s="8">
        <v>0.99643754930614059</v>
      </c>
      <c r="AM1470" s="8">
        <v>0.9946047720525224</v>
      </c>
      <c r="AN1470" s="8">
        <v>0.9928582142523229</v>
      </c>
      <c r="AO1470" s="8">
        <v>0.99118927507046395</v>
      </c>
      <c r="AP1470" s="8">
        <v>0.98959022139741815</v>
      </c>
      <c r="AQ1470" s="8">
        <v>0.9880541002958011</v>
      </c>
      <c r="AR1470" s="8">
        <v>0.98657466028109964</v>
      </c>
      <c r="AS1470" s="8">
        <v>0.98514628054517672</v>
      </c>
      <c r="AT1470" s="8">
        <v>0.98376390732112173</v>
      </c>
      <c r="AU1470" s="8">
        <v>0.9824229966688911</v>
      </c>
      <c r="AV1470" s="8">
        <v>0.98111946303387398</v>
      </c>
      <c r="AW1470" s="8">
        <v>0.97984963299590122</v>
      </c>
      <c r="AX1470" s="8">
        <v>0.97861020368497786</v>
      </c>
      <c r="AY1470" s="8">
        <v>0.97739820539286826</v>
      </c>
      <c r="AZ1470" s="8">
        <v>0.97621096795717277</v>
      </c>
      <c r="BA1470" s="8">
        <v>0.97504609053725066</v>
      </c>
      <c r="BB1470" s="8">
        <v>0.97390141443975164</v>
      </c>
      <c r="BC1470" s="8">
        <v>0.97277499868605266</v>
      </c>
      <c r="BD1470" s="8">
        <v>0.9716650980449385</v>
      </c>
      <c r="BE1470" s="8">
        <v>0.97057014328178648</v>
      </c>
      <c r="BF1470" s="8">
        <v>0.96948872340060677</v>
      </c>
    </row>
    <row r="1471" spans="1:58" s="8" customFormat="1" ht="12" customHeight="1" x14ac:dyDescent="0.25">
      <c r="A1471" s="8" t="s">
        <v>65</v>
      </c>
      <c r="B1471" s="8" t="s">
        <v>50</v>
      </c>
      <c r="C1471" s="8">
        <v>0.98</v>
      </c>
      <c r="D1471" s="8">
        <v>0.98</v>
      </c>
      <c r="E1471" s="8">
        <v>0.98</v>
      </c>
      <c r="F1471" s="8">
        <v>0.98</v>
      </c>
      <c r="G1471" s="8">
        <v>0.98</v>
      </c>
      <c r="H1471" s="8">
        <v>0.98</v>
      </c>
      <c r="I1471" s="8">
        <v>0.98</v>
      </c>
      <c r="J1471" s="8">
        <v>0.98</v>
      </c>
      <c r="K1471" s="8">
        <v>0.98</v>
      </c>
      <c r="L1471" s="8">
        <v>0.98</v>
      </c>
      <c r="M1471" s="8">
        <v>0.98</v>
      </c>
      <c r="N1471" s="8">
        <v>0.98</v>
      </c>
      <c r="O1471" s="8">
        <v>0.98</v>
      </c>
      <c r="P1471" s="8">
        <v>0.98</v>
      </c>
      <c r="Q1471" s="8">
        <v>0.98</v>
      </c>
      <c r="R1471" s="8">
        <v>0.98</v>
      </c>
      <c r="S1471" s="8">
        <v>0.98</v>
      </c>
      <c r="T1471" s="8">
        <v>0.98</v>
      </c>
      <c r="U1471" s="8">
        <v>0.98</v>
      </c>
      <c r="V1471" s="8">
        <v>0.98</v>
      </c>
      <c r="W1471" s="8">
        <v>0.98</v>
      </c>
      <c r="X1471" s="8">
        <v>0.98</v>
      </c>
      <c r="Y1471" s="8">
        <v>0.98</v>
      </c>
      <c r="Z1471" s="89">
        <v>0.98</v>
      </c>
      <c r="AA1471" s="8">
        <v>0.97902</v>
      </c>
      <c r="AB1471" s="8">
        <v>0.97804098000000006</v>
      </c>
      <c r="AC1471" s="8">
        <v>0.97706293901999997</v>
      </c>
      <c r="AD1471" s="8">
        <v>0.97608587608098007</v>
      </c>
      <c r="AE1471" s="8">
        <v>0.97510979020489896</v>
      </c>
      <c r="AF1471" s="8">
        <v>0.97413468041469409</v>
      </c>
      <c r="AG1471" s="8">
        <v>0.97316054573427946</v>
      </c>
      <c r="AH1471" s="8">
        <v>0.97218738518854519</v>
      </c>
      <c r="AI1471" s="8">
        <v>0.97121519780335663</v>
      </c>
      <c r="AJ1471" s="8">
        <v>0.97024398260555322</v>
      </c>
      <c r="AK1471" s="8">
        <v>0.96927373862294774</v>
      </c>
      <c r="AL1471" s="8">
        <v>0.96830446488432487</v>
      </c>
      <c r="AM1471" s="8">
        <v>0.96733616041944048</v>
      </c>
      <c r="AN1471" s="8">
        <v>0.96636882425902093</v>
      </c>
      <c r="AO1471" s="8">
        <v>0.965402455434762</v>
      </c>
      <c r="AP1471" s="8">
        <v>0.96443705297932725</v>
      </c>
      <c r="AQ1471" s="8">
        <v>0.96347261592634792</v>
      </c>
      <c r="AR1471" s="8">
        <v>0.96250914331042159</v>
      </c>
      <c r="AS1471" s="8">
        <v>0.96154663416711117</v>
      </c>
      <c r="AT1471" s="8">
        <v>0.96058508753294403</v>
      </c>
      <c r="AU1471" s="8">
        <v>0.95962450244541109</v>
      </c>
      <c r="AV1471" s="8">
        <v>0.95866487794296562</v>
      </c>
      <c r="AW1471" s="8">
        <v>0.95770621306502268</v>
      </c>
      <c r="AX1471" s="8">
        <v>0.95674850685195767</v>
      </c>
      <c r="AY1471" s="8">
        <v>0.95579175834510577</v>
      </c>
      <c r="AZ1471" s="8">
        <v>0.95483596658676062</v>
      </c>
      <c r="BA1471" s="8">
        <v>0.95388113062017377</v>
      </c>
      <c r="BB1471" s="8">
        <v>0.95292724948955365</v>
      </c>
      <c r="BC1471" s="8">
        <v>0.95197432224006417</v>
      </c>
      <c r="BD1471" s="8">
        <v>0.95102234791782414</v>
      </c>
      <c r="BE1471" s="8">
        <v>0.95007132556990626</v>
      </c>
      <c r="BF1471" s="8">
        <v>0.94912125424433635</v>
      </c>
    </row>
    <row r="1472" spans="1:58" s="8" customFormat="1" ht="12" customHeight="1" x14ac:dyDescent="0.25">
      <c r="A1472" s="8" t="s">
        <v>66</v>
      </c>
      <c r="B1472" s="8" t="s">
        <v>50</v>
      </c>
      <c r="C1472" s="8">
        <v>1</v>
      </c>
      <c r="D1472" s="8">
        <v>1</v>
      </c>
      <c r="E1472" s="8">
        <v>1</v>
      </c>
      <c r="F1472" s="8">
        <v>1</v>
      </c>
      <c r="G1472" s="8">
        <v>1</v>
      </c>
      <c r="H1472" s="8">
        <v>1</v>
      </c>
      <c r="I1472" s="8">
        <v>1</v>
      </c>
      <c r="J1472" s="8">
        <v>1</v>
      </c>
      <c r="K1472" s="8">
        <v>1</v>
      </c>
      <c r="L1472" s="8">
        <v>1</v>
      </c>
      <c r="M1472" s="8">
        <v>1</v>
      </c>
      <c r="N1472" s="8">
        <v>1</v>
      </c>
      <c r="O1472" s="8">
        <v>1</v>
      </c>
      <c r="P1472" s="8">
        <v>1</v>
      </c>
      <c r="Q1472" s="8">
        <v>1</v>
      </c>
      <c r="R1472" s="8">
        <v>1</v>
      </c>
      <c r="S1472" s="8">
        <v>1</v>
      </c>
      <c r="T1472" s="8">
        <v>1</v>
      </c>
      <c r="U1472" s="8">
        <v>1</v>
      </c>
      <c r="V1472" s="8">
        <v>1</v>
      </c>
      <c r="W1472" s="8">
        <v>1</v>
      </c>
      <c r="X1472" s="8">
        <v>1</v>
      </c>
      <c r="Y1472" s="8">
        <v>1</v>
      </c>
      <c r="Z1472" s="89">
        <v>1</v>
      </c>
      <c r="AA1472" s="8">
        <v>0.999</v>
      </c>
      <c r="AB1472" s="8">
        <v>0.99800100000000003</v>
      </c>
      <c r="AC1472" s="8">
        <v>0.997002999</v>
      </c>
      <c r="AD1472" s="8">
        <v>0.99600599600100004</v>
      </c>
      <c r="AE1472" s="8">
        <v>0.99500999000499901</v>
      </c>
      <c r="AF1472" s="8">
        <v>0.994014980014994</v>
      </c>
      <c r="AG1472" s="8">
        <v>0.99302096503497905</v>
      </c>
      <c r="AH1472" s="8">
        <v>0.9920279440699441</v>
      </c>
      <c r="AI1472" s="8">
        <v>0.99103591612587416</v>
      </c>
      <c r="AJ1472" s="8">
        <v>0.99004488020974823</v>
      </c>
      <c r="AK1472" s="8">
        <v>0.98905483532953853</v>
      </c>
      <c r="AL1472" s="8">
        <v>0.98806578049420901</v>
      </c>
      <c r="AM1472" s="8">
        <v>0.98707771471371475</v>
      </c>
      <c r="AN1472" s="8">
        <v>0.98609063699900101</v>
      </c>
      <c r="AO1472" s="8">
        <v>0.98510454636200206</v>
      </c>
      <c r="AP1472" s="8">
        <v>0.98411944181564004</v>
      </c>
      <c r="AQ1472" s="8">
        <v>0.98313532237382439</v>
      </c>
      <c r="AR1472" s="8">
        <v>0.98215218705145058</v>
      </c>
      <c r="AS1472" s="8">
        <v>0.98117003486439913</v>
      </c>
      <c r="AT1472" s="8">
        <v>0.98018886482953471</v>
      </c>
      <c r="AU1472" s="8">
        <v>0.97920867596470518</v>
      </c>
      <c r="AV1472" s="8">
        <v>0.9782294672887405</v>
      </c>
      <c r="AW1472" s="8">
        <v>0.97725123782145173</v>
      </c>
      <c r="AX1472" s="8">
        <v>0.97627398658363029</v>
      </c>
      <c r="AY1472" s="8">
        <v>0.97529771259704667</v>
      </c>
      <c r="AZ1472" s="8">
        <v>0.97432241488444959</v>
      </c>
      <c r="BA1472" s="8">
        <v>0.97334809246956511</v>
      </c>
      <c r="BB1472" s="8">
        <v>0.97237474437709559</v>
      </c>
      <c r="BC1472" s="8">
        <v>0.97140236963271853</v>
      </c>
      <c r="BD1472" s="8">
        <v>0.97043096726308586</v>
      </c>
      <c r="BE1472" s="8">
        <v>0.96946053629582274</v>
      </c>
      <c r="BF1472" s="8">
        <v>0.96849107575952686</v>
      </c>
    </row>
    <row r="1473" spans="1:58" s="8" customFormat="1" ht="12" customHeight="1" x14ac:dyDescent="0.25">
      <c r="A1473" s="8" t="s">
        <v>49</v>
      </c>
      <c r="B1473" s="8" t="s">
        <v>69</v>
      </c>
      <c r="C1473" s="8">
        <v>1</v>
      </c>
      <c r="D1473" s="8">
        <v>1</v>
      </c>
      <c r="E1473" s="8">
        <v>1</v>
      </c>
      <c r="F1473" s="8">
        <v>1</v>
      </c>
      <c r="G1473" s="8">
        <v>1</v>
      </c>
      <c r="H1473" s="8">
        <v>1</v>
      </c>
      <c r="I1473" s="8">
        <v>1</v>
      </c>
      <c r="J1473" s="8">
        <v>1</v>
      </c>
      <c r="K1473" s="8">
        <v>1</v>
      </c>
      <c r="L1473" s="8">
        <v>1</v>
      </c>
      <c r="M1473" s="8">
        <v>1</v>
      </c>
      <c r="N1473" s="8">
        <v>1</v>
      </c>
      <c r="O1473" s="8">
        <v>1</v>
      </c>
      <c r="P1473" s="8">
        <v>1</v>
      </c>
      <c r="Q1473" s="8">
        <v>1</v>
      </c>
      <c r="R1473" s="8">
        <v>1</v>
      </c>
      <c r="S1473" s="8">
        <v>1</v>
      </c>
      <c r="T1473" s="8">
        <v>1</v>
      </c>
      <c r="U1473" s="8">
        <v>1</v>
      </c>
      <c r="V1473" s="8">
        <v>1</v>
      </c>
      <c r="W1473" s="8">
        <v>1</v>
      </c>
      <c r="X1473" s="8">
        <v>1</v>
      </c>
      <c r="Y1473" s="8">
        <v>1</v>
      </c>
      <c r="Z1473" s="89">
        <v>1</v>
      </c>
      <c r="AA1473" s="8">
        <v>0.999</v>
      </c>
      <c r="AB1473" s="8">
        <v>0.99800100000000003</v>
      </c>
      <c r="AC1473" s="8">
        <v>0.997002999</v>
      </c>
      <c r="AD1473" s="8">
        <v>0.99600599600100004</v>
      </c>
      <c r="AE1473" s="8">
        <v>0.99500999000499901</v>
      </c>
      <c r="AF1473" s="8">
        <v>0.994014980014994</v>
      </c>
      <c r="AG1473" s="8">
        <v>0.99302096503497905</v>
      </c>
      <c r="AH1473" s="8">
        <v>0.9920279440699441</v>
      </c>
      <c r="AI1473" s="8">
        <v>0.99103591612587416</v>
      </c>
      <c r="AJ1473" s="8">
        <v>0.99004488020974823</v>
      </c>
      <c r="AK1473" s="8">
        <v>0.98905483532953853</v>
      </c>
      <c r="AL1473" s="8">
        <v>0.98806578049420901</v>
      </c>
      <c r="AM1473" s="8">
        <v>0.98707771471371475</v>
      </c>
      <c r="AN1473" s="8">
        <v>0.98609063699900101</v>
      </c>
      <c r="AO1473" s="8">
        <v>0.98510454636200206</v>
      </c>
      <c r="AP1473" s="8">
        <v>0.98411944181564004</v>
      </c>
      <c r="AQ1473" s="8">
        <v>0.98313532237382439</v>
      </c>
      <c r="AR1473" s="8">
        <v>0.98215218705145058</v>
      </c>
      <c r="AS1473" s="8">
        <v>0.98117003486439913</v>
      </c>
      <c r="AT1473" s="8">
        <v>0.98018886482953471</v>
      </c>
      <c r="AU1473" s="8">
        <v>0.97920867596470518</v>
      </c>
      <c r="AV1473" s="8">
        <v>0.9782294672887405</v>
      </c>
      <c r="AW1473" s="8">
        <v>0.97725123782145173</v>
      </c>
      <c r="AX1473" s="8">
        <v>0.97627398658363029</v>
      </c>
      <c r="AY1473" s="8">
        <v>0.97529771259704667</v>
      </c>
      <c r="AZ1473" s="8">
        <v>0.97432241488444959</v>
      </c>
      <c r="BA1473" s="8">
        <v>0.97334809246956511</v>
      </c>
      <c r="BB1473" s="8">
        <v>0.97237474437709559</v>
      </c>
      <c r="BC1473" s="8">
        <v>0.97140236963271853</v>
      </c>
      <c r="BD1473" s="8">
        <v>0.97043096726308586</v>
      </c>
      <c r="BE1473" s="8">
        <v>0.96946053629582274</v>
      </c>
      <c r="BF1473" s="8">
        <v>0.96849107575952686</v>
      </c>
    </row>
    <row r="1474" spans="1:58" s="8" customFormat="1" ht="12" customHeight="1" x14ac:dyDescent="0.25">
      <c r="A1474" s="8" t="s">
        <v>52</v>
      </c>
      <c r="B1474" s="8" t="s">
        <v>69</v>
      </c>
      <c r="C1474" s="8">
        <v>1.01</v>
      </c>
      <c r="D1474" s="8">
        <v>1.01</v>
      </c>
      <c r="E1474" s="8">
        <v>1.01</v>
      </c>
      <c r="F1474" s="8">
        <v>1.01</v>
      </c>
      <c r="G1474" s="8">
        <v>1.01</v>
      </c>
      <c r="H1474" s="8">
        <v>1.01</v>
      </c>
      <c r="I1474" s="8">
        <v>1.01</v>
      </c>
      <c r="J1474" s="8">
        <v>1.01</v>
      </c>
      <c r="K1474" s="8">
        <v>1.01</v>
      </c>
      <c r="L1474" s="8">
        <v>1.01</v>
      </c>
      <c r="M1474" s="8">
        <v>1.01</v>
      </c>
      <c r="N1474" s="8">
        <v>1.01</v>
      </c>
      <c r="O1474" s="8">
        <v>1.01</v>
      </c>
      <c r="P1474" s="8">
        <v>1.01</v>
      </c>
      <c r="Q1474" s="8">
        <v>1.01</v>
      </c>
      <c r="R1474" s="8">
        <v>1.01</v>
      </c>
      <c r="S1474" s="8">
        <v>1.01</v>
      </c>
      <c r="T1474" s="8">
        <v>1.01</v>
      </c>
      <c r="U1474" s="8">
        <v>1.01</v>
      </c>
      <c r="V1474" s="8">
        <v>1.01</v>
      </c>
      <c r="W1474" s="8">
        <v>1.01</v>
      </c>
      <c r="X1474" s="8">
        <v>1.01</v>
      </c>
      <c r="Y1474" s="8">
        <v>1.01</v>
      </c>
      <c r="Z1474" s="89">
        <v>1.01</v>
      </c>
      <c r="AA1474" s="8">
        <v>1.0079909999999999</v>
      </c>
      <c r="AB1474" s="8">
        <v>1.0060848081</v>
      </c>
      <c r="AC1474" s="8">
        <v>1.00427115086271</v>
      </c>
      <c r="AD1474" s="8">
        <v>1.0025407913407627</v>
      </c>
      <c r="AE1474" s="8">
        <v>1.0008854244949794</v>
      </c>
      <c r="AF1474" s="8">
        <v>0.99929758316493544</v>
      </c>
      <c r="AG1474" s="8">
        <v>0.99777055352709154</v>
      </c>
      <c r="AH1474" s="8">
        <v>0.99629829908320233</v>
      </c>
      <c r="AI1474" s="8">
        <v>0.99487539231829469</v>
      </c>
      <c r="AJ1474" s="8">
        <v>0.9934969532543535</v>
      </c>
      <c r="AK1474" s="8">
        <v>0.99215859420394303</v>
      </c>
      <c r="AL1474" s="8">
        <v>0.99085637009818628</v>
      </c>
      <c r="AM1474" s="8">
        <v>0.98958673382665052</v>
      </c>
      <c r="AN1474" s="8">
        <v>0.98834649608344161</v>
      </c>
      <c r="AO1474" s="8">
        <v>0.98713278926482273</v>
      </c>
      <c r="AP1474" s="8">
        <v>0.98594303500956604</v>
      </c>
      <c r="AQ1474" s="8">
        <v>0.98477491501448333</v>
      </c>
      <c r="AR1474" s="8">
        <v>0.98362634479466704</v>
      </c>
      <c r="AS1474" s="8">
        <v>0.982495450091325</v>
      </c>
      <c r="AT1474" s="8">
        <v>0.98138054566006361</v>
      </c>
      <c r="AU1474" s="8">
        <v>0.98028011619943378</v>
      </c>
      <c r="AV1474" s="8">
        <v>0.97919279920378488</v>
      </c>
      <c r="AW1474" s="8">
        <v>0.97811736954626816</v>
      </c>
      <c r="AX1474" s="8">
        <v>0.97705272561741285</v>
      </c>
      <c r="AY1474" s="8">
        <v>0.97599787686232053</v>
      </c>
      <c r="AZ1474" s="8">
        <v>0.97495193257535728</v>
      </c>
      <c r="BA1474" s="8">
        <v>0.97391409182546029</v>
      </c>
      <c r="BB1474" s="8">
        <v>0.97288363439798087</v>
      </c>
      <c r="BC1474" s="8">
        <v>0.97185991265049665</v>
      </c>
      <c r="BD1474" s="8">
        <v>0.97084234419037019</v>
      </c>
      <c r="BE1474" s="8">
        <v>0.96983040529114406</v>
      </c>
      <c r="BF1474" s="8">
        <v>0.96882362497322028</v>
      </c>
    </row>
    <row r="1475" spans="1:58" s="8" customFormat="1" ht="12" customHeight="1" x14ac:dyDescent="0.25">
      <c r="A1475" s="8" t="s">
        <v>53</v>
      </c>
      <c r="B1475" s="8" t="s">
        <v>69</v>
      </c>
      <c r="C1475" s="8">
        <v>0.99</v>
      </c>
      <c r="D1475" s="8">
        <v>0.99</v>
      </c>
      <c r="E1475" s="8">
        <v>0.99</v>
      </c>
      <c r="F1475" s="8">
        <v>0.99</v>
      </c>
      <c r="G1475" s="8">
        <v>0.99</v>
      </c>
      <c r="H1475" s="8">
        <v>0.99</v>
      </c>
      <c r="I1475" s="8">
        <v>0.99</v>
      </c>
      <c r="J1475" s="8">
        <v>0.99</v>
      </c>
      <c r="K1475" s="8">
        <v>0.99</v>
      </c>
      <c r="L1475" s="8">
        <v>0.99</v>
      </c>
      <c r="M1475" s="8">
        <v>0.99</v>
      </c>
      <c r="N1475" s="8">
        <v>0.99</v>
      </c>
      <c r="O1475" s="8">
        <v>0.99</v>
      </c>
      <c r="P1475" s="8">
        <v>0.99</v>
      </c>
      <c r="Q1475" s="8">
        <v>0.99</v>
      </c>
      <c r="R1475" s="8">
        <v>0.99</v>
      </c>
      <c r="S1475" s="8">
        <v>0.99</v>
      </c>
      <c r="T1475" s="8">
        <v>0.99</v>
      </c>
      <c r="U1475" s="8">
        <v>0.99</v>
      </c>
      <c r="V1475" s="8">
        <v>0.99</v>
      </c>
      <c r="W1475" s="8">
        <v>0.99</v>
      </c>
      <c r="X1475" s="8">
        <v>0.99</v>
      </c>
      <c r="Y1475" s="8">
        <v>0.99</v>
      </c>
      <c r="Z1475" s="89">
        <v>0.99</v>
      </c>
      <c r="AA1475" s="8">
        <v>0.98900999999999994</v>
      </c>
      <c r="AB1475" s="8">
        <v>0.98802098999999999</v>
      </c>
      <c r="AC1475" s="8">
        <v>0.98703296901000004</v>
      </c>
      <c r="AD1475" s="8">
        <v>0.98604593604099</v>
      </c>
      <c r="AE1475" s="8">
        <v>0.98505989010494899</v>
      </c>
      <c r="AF1475" s="8">
        <v>0.9840748302148441</v>
      </c>
      <c r="AG1475" s="8">
        <v>0.9830907553846292</v>
      </c>
      <c r="AH1475" s="8">
        <v>0.9821076646292447</v>
      </c>
      <c r="AI1475" s="8">
        <v>0.98112555696461545</v>
      </c>
      <c r="AJ1475" s="8">
        <v>0.98014443140765073</v>
      </c>
      <c r="AK1475" s="8">
        <v>0.97916428697624314</v>
      </c>
      <c r="AL1475" s="8">
        <v>0.97818512268926694</v>
      </c>
      <c r="AM1475" s="8">
        <v>0.97720693756657762</v>
      </c>
      <c r="AN1475" s="8">
        <v>0.97622973062901097</v>
      </c>
      <c r="AO1475" s="8">
        <v>0.97525350089838203</v>
      </c>
      <c r="AP1475" s="8">
        <v>0.97427824739748359</v>
      </c>
      <c r="AQ1475" s="8">
        <v>0.9733039691500861</v>
      </c>
      <c r="AR1475" s="8">
        <v>0.97233066518093603</v>
      </c>
      <c r="AS1475" s="8">
        <v>0.97135833451575515</v>
      </c>
      <c r="AT1475" s="8">
        <v>0.97038697618123937</v>
      </c>
      <c r="AU1475" s="8">
        <v>0.96941658920505813</v>
      </c>
      <c r="AV1475" s="8">
        <v>0.96844717261585311</v>
      </c>
      <c r="AW1475" s="8">
        <v>0.96747872544323721</v>
      </c>
      <c r="AX1475" s="8">
        <v>0.96651124671779398</v>
      </c>
      <c r="AY1475" s="8">
        <v>0.96554473547107622</v>
      </c>
      <c r="AZ1475" s="8">
        <v>0.96457919073560505</v>
      </c>
      <c r="BA1475" s="8">
        <v>0.96361461154486949</v>
      </c>
      <c r="BB1475" s="8">
        <v>0.96265099693332468</v>
      </c>
      <c r="BC1475" s="8">
        <v>0.9616883459363913</v>
      </c>
      <c r="BD1475" s="8">
        <v>0.96072665759045495</v>
      </c>
      <c r="BE1475" s="8">
        <v>0.95976593093286455</v>
      </c>
      <c r="BF1475" s="8">
        <v>0.95880616500193161</v>
      </c>
    </row>
    <row r="1476" spans="1:58" s="8" customFormat="1" ht="12" customHeight="1" x14ac:dyDescent="0.25">
      <c r="A1476" s="8" t="s">
        <v>54</v>
      </c>
      <c r="B1476" s="8" t="s">
        <v>69</v>
      </c>
      <c r="C1476" s="8">
        <v>1.01</v>
      </c>
      <c r="D1476" s="8">
        <v>1.01</v>
      </c>
      <c r="E1476" s="8">
        <v>1.01</v>
      </c>
      <c r="F1476" s="8">
        <v>1.01</v>
      </c>
      <c r="G1476" s="8">
        <v>1.01</v>
      </c>
      <c r="H1476" s="8">
        <v>1.01</v>
      </c>
      <c r="I1476" s="8">
        <v>1.01</v>
      </c>
      <c r="J1476" s="8">
        <v>1.01</v>
      </c>
      <c r="K1476" s="8">
        <v>1.01</v>
      </c>
      <c r="L1476" s="8">
        <v>1.01</v>
      </c>
      <c r="M1476" s="8">
        <v>1.01</v>
      </c>
      <c r="N1476" s="8">
        <v>1.01</v>
      </c>
      <c r="O1476" s="8">
        <v>1.01</v>
      </c>
      <c r="P1476" s="8">
        <v>1.01</v>
      </c>
      <c r="Q1476" s="8">
        <v>1.01</v>
      </c>
      <c r="R1476" s="8">
        <v>1.01</v>
      </c>
      <c r="S1476" s="8">
        <v>1.01</v>
      </c>
      <c r="T1476" s="8">
        <v>1.01</v>
      </c>
      <c r="U1476" s="8">
        <v>1.01</v>
      </c>
      <c r="V1476" s="8">
        <v>1.01</v>
      </c>
      <c r="W1476" s="8">
        <v>1.01</v>
      </c>
      <c r="X1476" s="8">
        <v>1.01</v>
      </c>
      <c r="Y1476" s="8">
        <v>1.01</v>
      </c>
      <c r="Z1476" s="89">
        <v>1.01</v>
      </c>
      <c r="AA1476" s="8">
        <v>1.0079909999999999</v>
      </c>
      <c r="AB1476" s="8">
        <v>1.0060848081</v>
      </c>
      <c r="AC1476" s="8">
        <v>1.00427115086271</v>
      </c>
      <c r="AD1476" s="8">
        <v>1.0025407913407627</v>
      </c>
      <c r="AE1476" s="8">
        <v>1.0008854244949794</v>
      </c>
      <c r="AF1476" s="8">
        <v>0.99929758316493544</v>
      </c>
      <c r="AG1476" s="8">
        <v>0.99777055352709154</v>
      </c>
      <c r="AH1476" s="8">
        <v>0.99629829908320233</v>
      </c>
      <c r="AI1476" s="8">
        <v>0.99487539231829469</v>
      </c>
      <c r="AJ1476" s="8">
        <v>0.9934969532543535</v>
      </c>
      <c r="AK1476" s="8">
        <v>0.99215859420394303</v>
      </c>
      <c r="AL1476" s="8">
        <v>0.99085637009818628</v>
      </c>
      <c r="AM1476" s="8">
        <v>0.98958673382665052</v>
      </c>
      <c r="AN1476" s="8">
        <v>0.98834649608344161</v>
      </c>
      <c r="AO1476" s="8">
        <v>0.98713278926482273</v>
      </c>
      <c r="AP1476" s="8">
        <v>0.98594303500956604</v>
      </c>
      <c r="AQ1476" s="8">
        <v>0.98477491501448333</v>
      </c>
      <c r="AR1476" s="8">
        <v>0.98362634479466704</v>
      </c>
      <c r="AS1476" s="8">
        <v>0.982495450091325</v>
      </c>
      <c r="AT1476" s="8">
        <v>0.98138054566006361</v>
      </c>
      <c r="AU1476" s="8">
        <v>0.98028011619943378</v>
      </c>
      <c r="AV1476" s="8">
        <v>0.97919279920378488</v>
      </c>
      <c r="AW1476" s="8">
        <v>0.97811736954626816</v>
      </c>
      <c r="AX1476" s="8">
        <v>0.97705272561741285</v>
      </c>
      <c r="AY1476" s="8">
        <v>0.97599787686232053</v>
      </c>
      <c r="AZ1476" s="8">
        <v>0.97495193257535728</v>
      </c>
      <c r="BA1476" s="8">
        <v>0.97391409182546029</v>
      </c>
      <c r="BB1476" s="8">
        <v>0.97288363439798087</v>
      </c>
      <c r="BC1476" s="8">
        <v>0.97185991265049665</v>
      </c>
      <c r="BD1476" s="8">
        <v>0.97084234419037019</v>
      </c>
      <c r="BE1476" s="8">
        <v>0.96983040529114406</v>
      </c>
      <c r="BF1476" s="8">
        <v>0.96882362497322028</v>
      </c>
    </row>
    <row r="1477" spans="1:58" s="8" customFormat="1" ht="12" customHeight="1" x14ac:dyDescent="0.25">
      <c r="A1477" s="8" t="s">
        <v>55</v>
      </c>
      <c r="B1477" s="8" t="s">
        <v>69</v>
      </c>
      <c r="C1477" s="8">
        <v>1.02</v>
      </c>
      <c r="D1477" s="8">
        <v>1.02</v>
      </c>
      <c r="E1477" s="8">
        <v>1.02</v>
      </c>
      <c r="F1477" s="8">
        <v>1.02</v>
      </c>
      <c r="G1477" s="8">
        <v>1.02</v>
      </c>
      <c r="H1477" s="8">
        <v>1.02</v>
      </c>
      <c r="I1477" s="8">
        <v>1.02</v>
      </c>
      <c r="J1477" s="8">
        <v>1.02</v>
      </c>
      <c r="K1477" s="8">
        <v>1.02</v>
      </c>
      <c r="L1477" s="8">
        <v>1.02</v>
      </c>
      <c r="M1477" s="8">
        <v>1.02</v>
      </c>
      <c r="N1477" s="8">
        <v>1.02</v>
      </c>
      <c r="O1477" s="8">
        <v>1.02</v>
      </c>
      <c r="P1477" s="8">
        <v>1.02</v>
      </c>
      <c r="Q1477" s="8">
        <v>1.02</v>
      </c>
      <c r="R1477" s="8">
        <v>1.02</v>
      </c>
      <c r="S1477" s="8">
        <v>1.02</v>
      </c>
      <c r="T1477" s="8">
        <v>1.02</v>
      </c>
      <c r="U1477" s="8">
        <v>1.02</v>
      </c>
      <c r="V1477" s="8">
        <v>1.02</v>
      </c>
      <c r="W1477" s="8">
        <v>1.02</v>
      </c>
      <c r="X1477" s="8">
        <v>1.02</v>
      </c>
      <c r="Y1477" s="8">
        <v>1.02</v>
      </c>
      <c r="Z1477" s="89">
        <v>1.02</v>
      </c>
      <c r="AA1477" s="8">
        <v>1.0169820000000001</v>
      </c>
      <c r="AB1477" s="8">
        <v>1.0141686162000001</v>
      </c>
      <c r="AC1477" s="8">
        <v>1.01153930272542</v>
      </c>
      <c r="AD1477" s="8">
        <v>1.0090755866805252</v>
      </c>
      <c r="AE1477" s="8">
        <v>1.0067608589849599</v>
      </c>
      <c r="AF1477" s="8">
        <v>1.0045801863148769</v>
      </c>
      <c r="AG1477" s="8">
        <v>1.0025201420192038</v>
      </c>
      <c r="AH1477" s="8">
        <v>1.0005686540964605</v>
      </c>
      <c r="AI1477" s="8">
        <v>0.99871486851071511</v>
      </c>
      <c r="AJ1477" s="8">
        <v>0.99694902629895887</v>
      </c>
      <c r="AK1477" s="8">
        <v>0.99526235307834776</v>
      </c>
      <c r="AL1477" s="8">
        <v>0.99364695970216332</v>
      </c>
      <c r="AM1477" s="8">
        <v>0.99209575293958663</v>
      </c>
      <c r="AN1477" s="8">
        <v>0.99060235516788231</v>
      </c>
      <c r="AO1477" s="8">
        <v>0.98916103216764317</v>
      </c>
      <c r="AP1477" s="8">
        <v>0.98776662820349193</v>
      </c>
      <c r="AQ1477" s="8">
        <v>0.98641450765514216</v>
      </c>
      <c r="AR1477" s="8">
        <v>0.98510050253788339</v>
      </c>
      <c r="AS1477" s="8">
        <v>0.98382086531825086</v>
      </c>
      <c r="AT1477" s="8">
        <v>0.98257222649059284</v>
      </c>
      <c r="AU1477" s="8">
        <v>0.9813515564341625</v>
      </c>
      <c r="AV1477" s="8">
        <v>0.9801561311188296</v>
      </c>
      <c r="AW1477" s="8">
        <v>0.9789835012710848</v>
      </c>
      <c r="AX1477" s="8">
        <v>0.9778314646511953</v>
      </c>
      <c r="AY1477" s="8">
        <v>0.9766980411275944</v>
      </c>
      <c r="AZ1477" s="8">
        <v>0.97558145026626508</v>
      </c>
      <c r="BA1477" s="8">
        <v>0.97448009118135548</v>
      </c>
      <c r="BB1477" s="8">
        <v>0.97339252441886637</v>
      </c>
      <c r="BC1477" s="8">
        <v>0.97231745566827454</v>
      </c>
      <c r="BD1477" s="8">
        <v>0.97125372111765418</v>
      </c>
      <c r="BE1477" s="8">
        <v>0.97020027428646516</v>
      </c>
      <c r="BF1477" s="8">
        <v>0.96915617418691336</v>
      </c>
    </row>
    <row r="1478" spans="1:58" s="8" customFormat="1" ht="12" customHeight="1" x14ac:dyDescent="0.25">
      <c r="A1478" s="8" t="s">
        <v>56</v>
      </c>
      <c r="B1478" s="8" t="s">
        <v>69</v>
      </c>
      <c r="C1478" s="8">
        <v>0.99</v>
      </c>
      <c r="D1478" s="8">
        <v>0.99</v>
      </c>
      <c r="E1478" s="8">
        <v>0.99</v>
      </c>
      <c r="F1478" s="8">
        <v>0.99</v>
      </c>
      <c r="G1478" s="8">
        <v>0.99</v>
      </c>
      <c r="H1478" s="8">
        <v>0.99</v>
      </c>
      <c r="I1478" s="8">
        <v>0.99</v>
      </c>
      <c r="J1478" s="8">
        <v>0.99</v>
      </c>
      <c r="K1478" s="8">
        <v>0.99</v>
      </c>
      <c r="L1478" s="8">
        <v>0.99</v>
      </c>
      <c r="M1478" s="8">
        <v>0.99</v>
      </c>
      <c r="N1478" s="8">
        <v>0.99</v>
      </c>
      <c r="O1478" s="8">
        <v>0.99</v>
      </c>
      <c r="P1478" s="8">
        <v>0.99</v>
      </c>
      <c r="Q1478" s="8">
        <v>0.99</v>
      </c>
      <c r="R1478" s="8">
        <v>0.99</v>
      </c>
      <c r="S1478" s="8">
        <v>0.99</v>
      </c>
      <c r="T1478" s="8">
        <v>0.99</v>
      </c>
      <c r="U1478" s="8">
        <v>0.99</v>
      </c>
      <c r="V1478" s="8">
        <v>0.99</v>
      </c>
      <c r="W1478" s="8">
        <v>0.99</v>
      </c>
      <c r="X1478" s="8">
        <v>0.99</v>
      </c>
      <c r="Y1478" s="8">
        <v>0.99</v>
      </c>
      <c r="Z1478" s="89">
        <v>0.99</v>
      </c>
      <c r="AA1478" s="8">
        <v>0.98900999999999994</v>
      </c>
      <c r="AB1478" s="8">
        <v>0.98802098999999999</v>
      </c>
      <c r="AC1478" s="8">
        <v>0.98703296901000004</v>
      </c>
      <c r="AD1478" s="8">
        <v>0.98604593604099</v>
      </c>
      <c r="AE1478" s="8">
        <v>0.98505989010494899</v>
      </c>
      <c r="AF1478" s="8">
        <v>0.9840748302148441</v>
      </c>
      <c r="AG1478" s="8">
        <v>0.9830907553846292</v>
      </c>
      <c r="AH1478" s="8">
        <v>0.9821076646292447</v>
      </c>
      <c r="AI1478" s="8">
        <v>0.98112555696461545</v>
      </c>
      <c r="AJ1478" s="8">
        <v>0.98014443140765073</v>
      </c>
      <c r="AK1478" s="8">
        <v>0.97916428697624314</v>
      </c>
      <c r="AL1478" s="8">
        <v>0.97818512268926694</v>
      </c>
      <c r="AM1478" s="8">
        <v>0.97720693756657762</v>
      </c>
      <c r="AN1478" s="8">
        <v>0.97622973062901097</v>
      </c>
      <c r="AO1478" s="8">
        <v>0.97525350089838203</v>
      </c>
      <c r="AP1478" s="8">
        <v>0.97427824739748359</v>
      </c>
      <c r="AQ1478" s="8">
        <v>0.9733039691500861</v>
      </c>
      <c r="AR1478" s="8">
        <v>0.97233066518093603</v>
      </c>
      <c r="AS1478" s="8">
        <v>0.97135833451575515</v>
      </c>
      <c r="AT1478" s="8">
        <v>0.97038697618123937</v>
      </c>
      <c r="AU1478" s="8">
        <v>0.96941658920505813</v>
      </c>
      <c r="AV1478" s="8">
        <v>0.96844717261585311</v>
      </c>
      <c r="AW1478" s="8">
        <v>0.96747872544323721</v>
      </c>
      <c r="AX1478" s="8">
        <v>0.96651124671779398</v>
      </c>
      <c r="AY1478" s="8">
        <v>0.96554473547107622</v>
      </c>
      <c r="AZ1478" s="8">
        <v>0.96457919073560505</v>
      </c>
      <c r="BA1478" s="8">
        <v>0.96361461154486949</v>
      </c>
      <c r="BB1478" s="8">
        <v>0.96265099693332468</v>
      </c>
      <c r="BC1478" s="8">
        <v>0.9616883459363913</v>
      </c>
      <c r="BD1478" s="8">
        <v>0.96072665759045495</v>
      </c>
      <c r="BE1478" s="8">
        <v>0.95976593093286455</v>
      </c>
      <c r="BF1478" s="8">
        <v>0.95880616500193161</v>
      </c>
    </row>
    <row r="1479" spans="1:58" s="8" customFormat="1" ht="12" customHeight="1" x14ac:dyDescent="0.25">
      <c r="A1479" s="8" t="s">
        <v>57</v>
      </c>
      <c r="B1479" s="8" t="s">
        <v>69</v>
      </c>
      <c r="C1479" s="8">
        <v>1.08</v>
      </c>
      <c r="D1479" s="8">
        <v>1.08</v>
      </c>
      <c r="E1479" s="8">
        <v>1.08</v>
      </c>
      <c r="F1479" s="8">
        <v>1.08</v>
      </c>
      <c r="G1479" s="8">
        <v>1.08</v>
      </c>
      <c r="H1479" s="8">
        <v>1.08</v>
      </c>
      <c r="I1479" s="8">
        <v>1.08</v>
      </c>
      <c r="J1479" s="8">
        <v>1.08</v>
      </c>
      <c r="K1479" s="8">
        <v>1.08</v>
      </c>
      <c r="L1479" s="8">
        <v>1.08</v>
      </c>
      <c r="M1479" s="8">
        <v>1.08</v>
      </c>
      <c r="N1479" s="8">
        <v>1.08</v>
      </c>
      <c r="O1479" s="8">
        <v>1.08</v>
      </c>
      <c r="P1479" s="8">
        <v>1.08</v>
      </c>
      <c r="Q1479" s="8">
        <v>1.08</v>
      </c>
      <c r="R1479" s="8">
        <v>1.08</v>
      </c>
      <c r="S1479" s="8">
        <v>1.08</v>
      </c>
      <c r="T1479" s="8">
        <v>1.08</v>
      </c>
      <c r="U1479" s="8">
        <v>1.08</v>
      </c>
      <c r="V1479" s="8">
        <v>1.08</v>
      </c>
      <c r="W1479" s="8">
        <v>1.08</v>
      </c>
      <c r="X1479" s="8">
        <v>1.08</v>
      </c>
      <c r="Y1479" s="8">
        <v>1.08</v>
      </c>
      <c r="Z1479" s="89">
        <v>1.08</v>
      </c>
      <c r="AA1479" s="8">
        <v>1.0709280000000001</v>
      </c>
      <c r="AB1479" s="8">
        <v>1.0626714648</v>
      </c>
      <c r="AC1479" s="8">
        <v>1.0551482139016801</v>
      </c>
      <c r="AD1479" s="8">
        <v>1.0482843587191006</v>
      </c>
      <c r="AE1479" s="8">
        <v>1.0420134659248432</v>
      </c>
      <c r="AF1479" s="8">
        <v>1.036275805214526</v>
      </c>
      <c r="AG1479" s="8">
        <v>1.0310176729718781</v>
      </c>
      <c r="AH1479" s="8">
        <v>1.0261907841760103</v>
      </c>
      <c r="AI1479" s="8">
        <v>1.0217517256652382</v>
      </c>
      <c r="AJ1479" s="8">
        <v>1.0176614645665905</v>
      </c>
      <c r="AK1479" s="8">
        <v>1.0138849063247752</v>
      </c>
      <c r="AL1479" s="8">
        <v>1.0103904973260263</v>
      </c>
      <c r="AM1479" s="8">
        <v>1.0071498676172017</v>
      </c>
      <c r="AN1479" s="8">
        <v>1.0041375096745262</v>
      </c>
      <c r="AO1479" s="8">
        <v>1.0013304895845667</v>
      </c>
      <c r="AP1479" s="8">
        <v>0.99870818736704792</v>
      </c>
      <c r="AQ1479" s="8">
        <v>0.99625206349909523</v>
      </c>
      <c r="AR1479" s="8">
        <v>0.99394544899718151</v>
      </c>
      <c r="AS1479" s="8">
        <v>0.99177335667980582</v>
      </c>
      <c r="AT1479" s="8">
        <v>0.98972231147376688</v>
      </c>
      <c r="AU1479" s="8">
        <v>0.98778019784253435</v>
      </c>
      <c r="AV1479" s="8">
        <v>0.98593612260909658</v>
      </c>
      <c r="AW1479" s="8">
        <v>0.98418029161998399</v>
      </c>
      <c r="AX1479" s="8">
        <v>0.98250389885389067</v>
      </c>
      <c r="AY1479" s="8">
        <v>0.9808990267192379</v>
      </c>
      <c r="AZ1479" s="8">
        <v>0.97935855641171154</v>
      </c>
      <c r="BA1479" s="8">
        <v>0.97787608731672648</v>
      </c>
      <c r="BB1479" s="8">
        <v>0.97644586454417825</v>
      </c>
      <c r="BC1479" s="8">
        <v>0.97506271377494258</v>
      </c>
      <c r="BD1479" s="8">
        <v>0.97372198268135945</v>
      </c>
      <c r="BE1479" s="8">
        <v>0.97241948825839264</v>
      </c>
      <c r="BF1479" s="8">
        <v>0.97115146946907338</v>
      </c>
    </row>
    <row r="1480" spans="1:58" s="8" customFormat="1" ht="12" customHeight="1" x14ac:dyDescent="0.25">
      <c r="A1480" s="8" t="s">
        <v>58</v>
      </c>
      <c r="B1480" s="8" t="s">
        <v>69</v>
      </c>
      <c r="C1480" s="8">
        <v>1.03</v>
      </c>
      <c r="D1480" s="8">
        <v>1.03</v>
      </c>
      <c r="E1480" s="8">
        <v>1.03</v>
      </c>
      <c r="F1480" s="8">
        <v>1.03</v>
      </c>
      <c r="G1480" s="8">
        <v>1.03</v>
      </c>
      <c r="H1480" s="8">
        <v>1.03</v>
      </c>
      <c r="I1480" s="8">
        <v>1.03</v>
      </c>
      <c r="J1480" s="8">
        <v>1.03</v>
      </c>
      <c r="K1480" s="8">
        <v>1.03</v>
      </c>
      <c r="L1480" s="8">
        <v>1.03</v>
      </c>
      <c r="M1480" s="8">
        <v>1.03</v>
      </c>
      <c r="N1480" s="8">
        <v>1.03</v>
      </c>
      <c r="O1480" s="8">
        <v>1.03</v>
      </c>
      <c r="P1480" s="8">
        <v>1.03</v>
      </c>
      <c r="Q1480" s="8">
        <v>1.03</v>
      </c>
      <c r="R1480" s="8">
        <v>1.03</v>
      </c>
      <c r="S1480" s="8">
        <v>1.03</v>
      </c>
      <c r="T1480" s="8">
        <v>1.03</v>
      </c>
      <c r="U1480" s="8">
        <v>1.03</v>
      </c>
      <c r="V1480" s="8">
        <v>1.03</v>
      </c>
      <c r="W1480" s="8">
        <v>1.03</v>
      </c>
      <c r="X1480" s="8">
        <v>1.03</v>
      </c>
      <c r="Y1480" s="8">
        <v>1.03</v>
      </c>
      <c r="Z1480" s="89">
        <v>1.03</v>
      </c>
      <c r="AA1480" s="8">
        <v>1.025973</v>
      </c>
      <c r="AB1480" s="8">
        <v>1.0222524243</v>
      </c>
      <c r="AC1480" s="8">
        <v>1.01880745458813</v>
      </c>
      <c r="AD1480" s="8">
        <v>1.0156103820202877</v>
      </c>
      <c r="AE1480" s="8">
        <v>1.0126362934749404</v>
      </c>
      <c r="AF1480" s="8">
        <v>1.0098627894648184</v>
      </c>
      <c r="AG1480" s="8">
        <v>1.0072697305113163</v>
      </c>
      <c r="AH1480" s="8">
        <v>1.004839009109719</v>
      </c>
      <c r="AI1480" s="8">
        <v>1.0025543447031358</v>
      </c>
      <c r="AJ1480" s="8">
        <v>1.0004010993435641</v>
      </c>
      <c r="AK1480" s="8">
        <v>0.99836611195275227</v>
      </c>
      <c r="AL1480" s="8">
        <v>0.99643754930614059</v>
      </c>
      <c r="AM1480" s="8">
        <v>0.9946047720525224</v>
      </c>
      <c r="AN1480" s="8">
        <v>0.9928582142523229</v>
      </c>
      <c r="AO1480" s="8">
        <v>0.99118927507046395</v>
      </c>
      <c r="AP1480" s="8">
        <v>0.98959022139741815</v>
      </c>
      <c r="AQ1480" s="8">
        <v>0.9880541002958011</v>
      </c>
      <c r="AR1480" s="8">
        <v>0.98657466028109964</v>
      </c>
      <c r="AS1480" s="8">
        <v>0.98514628054517672</v>
      </c>
      <c r="AT1480" s="8">
        <v>0.98376390732112173</v>
      </c>
      <c r="AU1480" s="8">
        <v>0.9824229966688911</v>
      </c>
      <c r="AV1480" s="8">
        <v>0.98111946303387398</v>
      </c>
      <c r="AW1480" s="8">
        <v>0.97984963299590122</v>
      </c>
      <c r="AX1480" s="8">
        <v>0.97861020368497786</v>
      </c>
      <c r="AY1480" s="8">
        <v>0.97739820539286826</v>
      </c>
      <c r="AZ1480" s="8">
        <v>0.97621096795717277</v>
      </c>
      <c r="BA1480" s="8">
        <v>0.97504609053725066</v>
      </c>
      <c r="BB1480" s="8">
        <v>0.97390141443975164</v>
      </c>
      <c r="BC1480" s="8">
        <v>0.97277499868605266</v>
      </c>
      <c r="BD1480" s="8">
        <v>0.9716650980449385</v>
      </c>
      <c r="BE1480" s="8">
        <v>0.97057014328178648</v>
      </c>
      <c r="BF1480" s="8">
        <v>0.96948872340060677</v>
      </c>
    </row>
    <row r="1481" spans="1:58" s="8" customFormat="1" ht="12" customHeight="1" x14ac:dyDescent="0.25">
      <c r="A1481" s="8" t="s">
        <v>59</v>
      </c>
      <c r="B1481" s="8" t="s">
        <v>69</v>
      </c>
      <c r="C1481" s="8">
        <v>1.04</v>
      </c>
      <c r="D1481" s="8">
        <v>1.04</v>
      </c>
      <c r="E1481" s="8">
        <v>1.04</v>
      </c>
      <c r="F1481" s="8">
        <v>1.04</v>
      </c>
      <c r="G1481" s="8">
        <v>1.04</v>
      </c>
      <c r="H1481" s="8">
        <v>1.04</v>
      </c>
      <c r="I1481" s="8">
        <v>1.04</v>
      </c>
      <c r="J1481" s="8">
        <v>1.04</v>
      </c>
      <c r="K1481" s="8">
        <v>1.04</v>
      </c>
      <c r="L1481" s="8">
        <v>1.04</v>
      </c>
      <c r="M1481" s="8">
        <v>1.04</v>
      </c>
      <c r="N1481" s="8">
        <v>1.04</v>
      </c>
      <c r="O1481" s="8">
        <v>1.04</v>
      </c>
      <c r="P1481" s="8">
        <v>1.04</v>
      </c>
      <c r="Q1481" s="8">
        <v>1.04</v>
      </c>
      <c r="R1481" s="8">
        <v>1.04</v>
      </c>
      <c r="S1481" s="8">
        <v>1.04</v>
      </c>
      <c r="T1481" s="8">
        <v>1.04</v>
      </c>
      <c r="U1481" s="8">
        <v>1.04</v>
      </c>
      <c r="V1481" s="8">
        <v>1.04</v>
      </c>
      <c r="W1481" s="8">
        <v>1.04</v>
      </c>
      <c r="X1481" s="8">
        <v>1.04</v>
      </c>
      <c r="Y1481" s="8">
        <v>1.04</v>
      </c>
      <c r="Z1481" s="89">
        <v>1.04</v>
      </c>
      <c r="AA1481" s="8">
        <v>1.034964</v>
      </c>
      <c r="AB1481" s="8">
        <v>1.0303362324000001</v>
      </c>
      <c r="AC1481" s="8">
        <v>1.0260756064508401</v>
      </c>
      <c r="AD1481" s="8">
        <v>1.0221451773600503</v>
      </c>
      <c r="AE1481" s="8">
        <v>1.018511727964921</v>
      </c>
      <c r="AF1481" s="8">
        <v>1.01514539261476</v>
      </c>
      <c r="AG1481" s="8">
        <v>1.0120193190034288</v>
      </c>
      <c r="AH1481" s="8">
        <v>1.0091093641229771</v>
      </c>
      <c r="AI1481" s="8">
        <v>1.0063938208955561</v>
      </c>
      <c r="AJ1481" s="8">
        <v>1.0038531723881694</v>
      </c>
      <c r="AK1481" s="8">
        <v>1.001469870827157</v>
      </c>
      <c r="AL1481" s="8">
        <v>0.99922813891011764</v>
      </c>
      <c r="AM1481" s="8">
        <v>0.99711379116545817</v>
      </c>
      <c r="AN1481" s="8">
        <v>0.9951140733367636</v>
      </c>
      <c r="AO1481" s="8">
        <v>0.99321751797328439</v>
      </c>
      <c r="AP1481" s="8">
        <v>0.99141381459134403</v>
      </c>
      <c r="AQ1481" s="8">
        <v>0.9896936929364597</v>
      </c>
      <c r="AR1481" s="8">
        <v>0.9880488180243161</v>
      </c>
      <c r="AS1481" s="8">
        <v>0.98647169577210259</v>
      </c>
      <c r="AT1481" s="8">
        <v>0.98495558815165085</v>
      </c>
      <c r="AU1481" s="8">
        <v>0.98349443690361971</v>
      </c>
      <c r="AV1481" s="8">
        <v>0.9820827949489187</v>
      </c>
      <c r="AW1481" s="8">
        <v>0.98071576472071786</v>
      </c>
      <c r="AX1481" s="8">
        <v>0.97938894271876054</v>
      </c>
      <c r="AY1481" s="8">
        <v>0.97809836965814212</v>
      </c>
      <c r="AZ1481" s="8">
        <v>0.97684048564808068</v>
      </c>
      <c r="BA1481" s="8">
        <v>0.97561208989314563</v>
      </c>
      <c r="BB1481" s="8">
        <v>0.97441030446063692</v>
      </c>
      <c r="BC1481" s="8">
        <v>0.97323254170383056</v>
      </c>
      <c r="BD1481" s="8">
        <v>0.97207647497222271</v>
      </c>
      <c r="BE1481" s="8">
        <v>0.97094001227710758</v>
      </c>
      <c r="BF1481" s="8">
        <v>0.96982127261430018</v>
      </c>
    </row>
    <row r="1482" spans="1:58" s="8" customFormat="1" ht="12" customHeight="1" x14ac:dyDescent="0.25">
      <c r="A1482" s="8" t="s">
        <v>60</v>
      </c>
      <c r="B1482" s="8" t="s">
        <v>69</v>
      </c>
      <c r="C1482" s="8">
        <v>1.06</v>
      </c>
      <c r="D1482" s="8">
        <v>1.06</v>
      </c>
      <c r="E1482" s="8">
        <v>1.06</v>
      </c>
      <c r="F1482" s="8">
        <v>1.06</v>
      </c>
      <c r="G1482" s="8">
        <v>1.06</v>
      </c>
      <c r="H1482" s="8">
        <v>1.06</v>
      </c>
      <c r="I1482" s="8">
        <v>1.06</v>
      </c>
      <c r="J1482" s="8">
        <v>1.06</v>
      </c>
      <c r="K1482" s="8">
        <v>1.06</v>
      </c>
      <c r="L1482" s="8">
        <v>1.06</v>
      </c>
      <c r="M1482" s="8">
        <v>1.06</v>
      </c>
      <c r="N1482" s="8">
        <v>1.06</v>
      </c>
      <c r="O1482" s="8">
        <v>1.06</v>
      </c>
      <c r="P1482" s="8">
        <v>1.06</v>
      </c>
      <c r="Q1482" s="8">
        <v>1.06</v>
      </c>
      <c r="R1482" s="8">
        <v>1.06</v>
      </c>
      <c r="S1482" s="8">
        <v>1.06</v>
      </c>
      <c r="T1482" s="8">
        <v>1.06</v>
      </c>
      <c r="U1482" s="8">
        <v>1.06</v>
      </c>
      <c r="V1482" s="8">
        <v>1.06</v>
      </c>
      <c r="W1482" s="8">
        <v>1.06</v>
      </c>
      <c r="X1482" s="8">
        <v>1.06</v>
      </c>
      <c r="Y1482" s="8">
        <v>1.06</v>
      </c>
      <c r="Z1482" s="89">
        <v>1.06</v>
      </c>
      <c r="AA1482" s="8">
        <v>1.0529459999999999</v>
      </c>
      <c r="AB1482" s="8">
        <v>1.0465038486</v>
      </c>
      <c r="AC1482" s="8">
        <v>1.0406119101762601</v>
      </c>
      <c r="AD1482" s="8">
        <v>1.0352147680395754</v>
      </c>
      <c r="AE1482" s="8">
        <v>1.030262596944882</v>
      </c>
      <c r="AF1482" s="8">
        <v>1.0257105989146429</v>
      </c>
      <c r="AG1482" s="8">
        <v>1.0215184959876533</v>
      </c>
      <c r="AH1482" s="8">
        <v>1.0176500741494936</v>
      </c>
      <c r="AI1482" s="8">
        <v>1.0140727732803971</v>
      </c>
      <c r="AJ1482" s="8">
        <v>1.0107573184773797</v>
      </c>
      <c r="AK1482" s="8">
        <v>1.007677388575966</v>
      </c>
      <c r="AL1482" s="8">
        <v>1.0048093181180719</v>
      </c>
      <c r="AM1482" s="8">
        <v>1.0021318293913302</v>
      </c>
      <c r="AN1482" s="8">
        <v>0.9996257915056449</v>
      </c>
      <c r="AO1482" s="8">
        <v>0.9972740037789255</v>
      </c>
      <c r="AP1482" s="8">
        <v>0.99506100097919592</v>
      </c>
      <c r="AQ1482" s="8">
        <v>0.99297287821777747</v>
      </c>
      <c r="AR1482" s="8">
        <v>0.99099713351074892</v>
      </c>
      <c r="AS1482" s="8">
        <v>0.98912252622595409</v>
      </c>
      <c r="AT1482" s="8">
        <v>0.98733894981270875</v>
      </c>
      <c r="AU1482" s="8">
        <v>0.98563731737307703</v>
      </c>
      <c r="AV1482" s="8">
        <v>0.98400945877900781</v>
      </c>
      <c r="AW1482" s="8">
        <v>0.98244802817035093</v>
      </c>
      <c r="AX1482" s="8">
        <v>0.98094642078632543</v>
      </c>
      <c r="AY1482" s="8">
        <v>0.97949869818868995</v>
      </c>
      <c r="AZ1482" s="8">
        <v>0.97809952102989617</v>
      </c>
      <c r="BA1482" s="8">
        <v>0.97674408860493611</v>
      </c>
      <c r="BB1482" s="8">
        <v>0.9754280845024077</v>
      </c>
      <c r="BC1482" s="8">
        <v>0.97414762773938657</v>
      </c>
      <c r="BD1482" s="8">
        <v>0.97289922882679114</v>
      </c>
      <c r="BE1482" s="8">
        <v>0.97167975026775022</v>
      </c>
      <c r="BF1482" s="8">
        <v>0.97048637104168667</v>
      </c>
    </row>
    <row r="1483" spans="1:58" s="8" customFormat="1" ht="12" customHeight="1" x14ac:dyDescent="0.25">
      <c r="A1483" s="8" t="s">
        <v>61</v>
      </c>
      <c r="B1483" s="8" t="s">
        <v>69</v>
      </c>
      <c r="C1483" s="8">
        <v>1.06</v>
      </c>
      <c r="D1483" s="8">
        <v>1.06</v>
      </c>
      <c r="E1483" s="8">
        <v>1.06</v>
      </c>
      <c r="F1483" s="8">
        <v>1.06</v>
      </c>
      <c r="G1483" s="8">
        <v>1.06</v>
      </c>
      <c r="H1483" s="8">
        <v>1.06</v>
      </c>
      <c r="I1483" s="8">
        <v>1.06</v>
      </c>
      <c r="J1483" s="8">
        <v>1.06</v>
      </c>
      <c r="K1483" s="8">
        <v>1.06</v>
      </c>
      <c r="L1483" s="8">
        <v>1.06</v>
      </c>
      <c r="M1483" s="8">
        <v>1.06</v>
      </c>
      <c r="N1483" s="8">
        <v>1.06</v>
      </c>
      <c r="O1483" s="8">
        <v>1.06</v>
      </c>
      <c r="P1483" s="8">
        <v>1.06</v>
      </c>
      <c r="Q1483" s="8">
        <v>1.06</v>
      </c>
      <c r="R1483" s="8">
        <v>1.06</v>
      </c>
      <c r="S1483" s="8">
        <v>1.06</v>
      </c>
      <c r="T1483" s="8">
        <v>1.06</v>
      </c>
      <c r="U1483" s="8">
        <v>1.06</v>
      </c>
      <c r="V1483" s="8">
        <v>1.06</v>
      </c>
      <c r="W1483" s="8">
        <v>1.06</v>
      </c>
      <c r="X1483" s="8">
        <v>1.06</v>
      </c>
      <c r="Y1483" s="39">
        <v>1.06</v>
      </c>
      <c r="Z1483" s="89">
        <v>1.06</v>
      </c>
      <c r="AA1483" s="8">
        <v>1.0529459999999999</v>
      </c>
      <c r="AB1483" s="8">
        <v>1.0465038486</v>
      </c>
      <c r="AC1483" s="8">
        <v>1.0406119101762601</v>
      </c>
      <c r="AD1483" s="8">
        <v>1.0352147680395754</v>
      </c>
      <c r="AE1483" s="8">
        <v>1.030262596944882</v>
      </c>
      <c r="AF1483" s="8">
        <v>1.0257105989146429</v>
      </c>
      <c r="AG1483" s="8">
        <v>1.0215184959876533</v>
      </c>
      <c r="AH1483" s="8">
        <v>1.0176500741494936</v>
      </c>
      <c r="AI1483" s="8">
        <v>1.0140727732803971</v>
      </c>
      <c r="AJ1483" s="8">
        <v>1.0107573184773797</v>
      </c>
      <c r="AK1483" s="8">
        <v>1.007677388575966</v>
      </c>
      <c r="AL1483" s="8">
        <v>1.0048093181180719</v>
      </c>
      <c r="AM1483" s="8">
        <v>1.0021318293913302</v>
      </c>
      <c r="AN1483" s="8">
        <v>0.9996257915056449</v>
      </c>
      <c r="AO1483" s="8">
        <v>0.9972740037789255</v>
      </c>
      <c r="AP1483" s="8">
        <v>0.99506100097919592</v>
      </c>
      <c r="AQ1483" s="8">
        <v>0.99297287821777747</v>
      </c>
      <c r="AR1483" s="8">
        <v>0.99099713351074892</v>
      </c>
      <c r="AS1483" s="8">
        <v>0.98912252622595409</v>
      </c>
      <c r="AT1483" s="8">
        <v>0.98733894981270875</v>
      </c>
      <c r="AU1483" s="8">
        <v>0.98563731737307703</v>
      </c>
      <c r="AV1483" s="8">
        <v>0.98400945877900781</v>
      </c>
      <c r="AW1483" s="8">
        <v>0.98244802817035093</v>
      </c>
      <c r="AX1483" s="8">
        <v>0.98094642078632543</v>
      </c>
      <c r="AY1483" s="8">
        <v>0.97949869818868995</v>
      </c>
      <c r="AZ1483" s="8">
        <v>0.97809952102989617</v>
      </c>
      <c r="BA1483" s="8">
        <v>0.97674408860493611</v>
      </c>
      <c r="BB1483" s="8">
        <v>0.9754280845024077</v>
      </c>
      <c r="BC1483" s="8">
        <v>0.97414762773938657</v>
      </c>
      <c r="BD1483" s="8">
        <v>0.97289922882679114</v>
      </c>
      <c r="BE1483" s="8">
        <v>0.97167975026775022</v>
      </c>
      <c r="BF1483" s="8">
        <v>0.97048637104168667</v>
      </c>
    </row>
    <row r="1484" spans="1:58" s="8" customFormat="1" ht="12" customHeight="1" x14ac:dyDescent="0.25">
      <c r="A1484" s="8" t="s">
        <v>62</v>
      </c>
      <c r="B1484" s="8" t="s">
        <v>69</v>
      </c>
      <c r="C1484" s="8">
        <v>1.04</v>
      </c>
      <c r="D1484" s="8">
        <v>1.04</v>
      </c>
      <c r="E1484" s="8">
        <v>1.04</v>
      </c>
      <c r="F1484" s="8">
        <v>1.04</v>
      </c>
      <c r="G1484" s="8">
        <v>1.04</v>
      </c>
      <c r="H1484" s="8">
        <v>1.04</v>
      </c>
      <c r="I1484" s="8">
        <v>1.04</v>
      </c>
      <c r="J1484" s="8">
        <v>1.04</v>
      </c>
      <c r="K1484" s="8">
        <v>1.04</v>
      </c>
      <c r="L1484" s="8">
        <v>1.04</v>
      </c>
      <c r="M1484" s="8">
        <v>1.04</v>
      </c>
      <c r="N1484" s="8">
        <v>1.04</v>
      </c>
      <c r="O1484" s="8">
        <v>1.04</v>
      </c>
      <c r="P1484" s="8">
        <v>1.04</v>
      </c>
      <c r="Q1484" s="8">
        <v>1.04</v>
      </c>
      <c r="R1484" s="8">
        <v>1.04</v>
      </c>
      <c r="S1484" s="8">
        <v>1.04</v>
      </c>
      <c r="T1484" s="8">
        <v>1.04</v>
      </c>
      <c r="U1484" s="8">
        <v>1.04</v>
      </c>
      <c r="V1484" s="8">
        <v>1.04</v>
      </c>
      <c r="W1484" s="8">
        <v>1.04</v>
      </c>
      <c r="X1484" s="8">
        <v>1.04</v>
      </c>
      <c r="Y1484" s="39">
        <v>1.04</v>
      </c>
      <c r="Z1484" s="89">
        <v>1.04</v>
      </c>
      <c r="AA1484" s="8">
        <v>1.034964</v>
      </c>
      <c r="AB1484" s="8">
        <v>1.0303362324000001</v>
      </c>
      <c r="AC1484" s="8">
        <v>1.0260756064508401</v>
      </c>
      <c r="AD1484" s="8">
        <v>1.0221451773600503</v>
      </c>
      <c r="AE1484" s="8">
        <v>1.018511727964921</v>
      </c>
      <c r="AF1484" s="8">
        <v>1.01514539261476</v>
      </c>
      <c r="AG1484" s="8">
        <v>1.0120193190034288</v>
      </c>
      <c r="AH1484" s="8">
        <v>1.0091093641229771</v>
      </c>
      <c r="AI1484" s="8">
        <v>1.0063938208955561</v>
      </c>
      <c r="AJ1484" s="8">
        <v>1.0038531723881694</v>
      </c>
      <c r="AK1484" s="8">
        <v>1.001469870827157</v>
      </c>
      <c r="AL1484" s="8">
        <v>0.99922813891011764</v>
      </c>
      <c r="AM1484" s="8">
        <v>0.99711379116545817</v>
      </c>
      <c r="AN1484" s="8">
        <v>0.9951140733367636</v>
      </c>
      <c r="AO1484" s="8">
        <v>0.99321751797328439</v>
      </c>
      <c r="AP1484" s="8">
        <v>0.99141381459134403</v>
      </c>
      <c r="AQ1484" s="8">
        <v>0.9896936929364597</v>
      </c>
      <c r="AR1484" s="8">
        <v>0.9880488180243161</v>
      </c>
      <c r="AS1484" s="8">
        <v>0.98647169577210259</v>
      </c>
      <c r="AT1484" s="8">
        <v>0.98495558815165085</v>
      </c>
      <c r="AU1484" s="8">
        <v>0.98349443690361971</v>
      </c>
      <c r="AV1484" s="8">
        <v>0.9820827949489187</v>
      </c>
      <c r="AW1484" s="8">
        <v>0.98071576472071786</v>
      </c>
      <c r="AX1484" s="8">
        <v>0.97938894271876054</v>
      </c>
      <c r="AY1484" s="8">
        <v>0.97809836965814212</v>
      </c>
      <c r="AZ1484" s="8">
        <v>0.97684048564808068</v>
      </c>
      <c r="BA1484" s="8">
        <v>0.97561208989314563</v>
      </c>
      <c r="BB1484" s="8">
        <v>0.97441030446063692</v>
      </c>
      <c r="BC1484" s="8">
        <v>0.97323254170383056</v>
      </c>
      <c r="BD1484" s="8">
        <v>0.97207647497222271</v>
      </c>
      <c r="BE1484" s="8">
        <v>0.97094001227710758</v>
      </c>
      <c r="BF1484" s="8">
        <v>0.96982127261430018</v>
      </c>
    </row>
    <row r="1485" spans="1:58" s="8" customFormat="1" ht="12" customHeight="1" x14ac:dyDescent="0.25">
      <c r="A1485" s="8" t="s">
        <v>63</v>
      </c>
      <c r="B1485" s="8" t="s">
        <v>69</v>
      </c>
      <c r="C1485" s="8">
        <v>1.04</v>
      </c>
      <c r="D1485" s="8">
        <v>1.04</v>
      </c>
      <c r="E1485" s="8">
        <v>1.04</v>
      </c>
      <c r="F1485" s="8">
        <v>1.04</v>
      </c>
      <c r="G1485" s="8">
        <v>1.04</v>
      </c>
      <c r="H1485" s="8">
        <v>1.04</v>
      </c>
      <c r="I1485" s="8">
        <v>1.04</v>
      </c>
      <c r="J1485" s="8">
        <v>1.04</v>
      </c>
      <c r="K1485" s="8">
        <v>1.04</v>
      </c>
      <c r="L1485" s="8">
        <v>1.04</v>
      </c>
      <c r="M1485" s="8">
        <v>1.04</v>
      </c>
      <c r="N1485" s="8">
        <v>1.04</v>
      </c>
      <c r="O1485" s="8">
        <v>1.04</v>
      </c>
      <c r="P1485" s="8">
        <v>1.04</v>
      </c>
      <c r="Q1485" s="8">
        <v>1.04</v>
      </c>
      <c r="R1485" s="8">
        <v>1.04</v>
      </c>
      <c r="S1485" s="8">
        <v>1.04</v>
      </c>
      <c r="T1485" s="8">
        <v>1.04</v>
      </c>
      <c r="U1485" s="8">
        <v>1.04</v>
      </c>
      <c r="V1485" s="8">
        <v>1.04</v>
      </c>
      <c r="W1485" s="8">
        <v>1.04</v>
      </c>
      <c r="X1485" s="8">
        <v>1.04</v>
      </c>
      <c r="Y1485" s="39">
        <v>1.04</v>
      </c>
      <c r="Z1485" s="89">
        <v>1.04</v>
      </c>
      <c r="AA1485" s="8">
        <v>1.034964</v>
      </c>
      <c r="AB1485" s="8">
        <v>1.0303362324000001</v>
      </c>
      <c r="AC1485" s="8">
        <v>1.0260756064508401</v>
      </c>
      <c r="AD1485" s="8">
        <v>1.0221451773600503</v>
      </c>
      <c r="AE1485" s="8">
        <v>1.018511727964921</v>
      </c>
      <c r="AF1485" s="8">
        <v>1.01514539261476</v>
      </c>
      <c r="AG1485" s="8">
        <v>1.0120193190034288</v>
      </c>
      <c r="AH1485" s="8">
        <v>1.0091093641229771</v>
      </c>
      <c r="AI1485" s="8">
        <v>1.0063938208955561</v>
      </c>
      <c r="AJ1485" s="8">
        <v>1.0038531723881694</v>
      </c>
      <c r="AK1485" s="8">
        <v>1.001469870827157</v>
      </c>
      <c r="AL1485" s="8">
        <v>0.99922813891011764</v>
      </c>
      <c r="AM1485" s="8">
        <v>0.99711379116545817</v>
      </c>
      <c r="AN1485" s="8">
        <v>0.9951140733367636</v>
      </c>
      <c r="AO1485" s="8">
        <v>0.99321751797328439</v>
      </c>
      <c r="AP1485" s="8">
        <v>0.99141381459134403</v>
      </c>
      <c r="AQ1485" s="8">
        <v>0.9896936929364597</v>
      </c>
      <c r="AR1485" s="8">
        <v>0.9880488180243161</v>
      </c>
      <c r="AS1485" s="8">
        <v>0.98647169577210259</v>
      </c>
      <c r="AT1485" s="8">
        <v>0.98495558815165085</v>
      </c>
      <c r="AU1485" s="8">
        <v>0.98349443690361971</v>
      </c>
      <c r="AV1485" s="8">
        <v>0.9820827949489187</v>
      </c>
      <c r="AW1485" s="8">
        <v>0.98071576472071786</v>
      </c>
      <c r="AX1485" s="8">
        <v>0.97938894271876054</v>
      </c>
      <c r="AY1485" s="8">
        <v>0.97809836965814212</v>
      </c>
      <c r="AZ1485" s="8">
        <v>0.97684048564808068</v>
      </c>
      <c r="BA1485" s="8">
        <v>0.97561208989314563</v>
      </c>
      <c r="BB1485" s="8">
        <v>0.97441030446063692</v>
      </c>
      <c r="BC1485" s="8">
        <v>0.97323254170383056</v>
      </c>
      <c r="BD1485" s="8">
        <v>0.97207647497222271</v>
      </c>
      <c r="BE1485" s="8">
        <v>0.97094001227710758</v>
      </c>
      <c r="BF1485" s="8">
        <v>0.96982127261430018</v>
      </c>
    </row>
    <row r="1486" spans="1:58" s="8" customFormat="1" ht="12" customHeight="1" x14ac:dyDescent="0.25">
      <c r="A1486" s="8" t="s">
        <v>64</v>
      </c>
      <c r="B1486" s="8" t="s">
        <v>69</v>
      </c>
      <c r="C1486" s="8">
        <v>1.03</v>
      </c>
      <c r="D1486" s="8">
        <v>1.03</v>
      </c>
      <c r="E1486" s="8">
        <v>1.03</v>
      </c>
      <c r="F1486" s="8">
        <v>1.03</v>
      </c>
      <c r="G1486" s="8">
        <v>1.03</v>
      </c>
      <c r="H1486" s="8">
        <v>1.03</v>
      </c>
      <c r="I1486" s="8">
        <v>1.03</v>
      </c>
      <c r="J1486" s="8">
        <v>1.03</v>
      </c>
      <c r="K1486" s="8">
        <v>1.03</v>
      </c>
      <c r="L1486" s="8">
        <v>1.03</v>
      </c>
      <c r="M1486" s="8">
        <v>1.03</v>
      </c>
      <c r="N1486" s="8">
        <v>1.03</v>
      </c>
      <c r="O1486" s="8">
        <v>1.03</v>
      </c>
      <c r="P1486" s="8">
        <v>1.03</v>
      </c>
      <c r="Q1486" s="8">
        <v>1.03</v>
      </c>
      <c r="R1486" s="8">
        <v>1.03</v>
      </c>
      <c r="S1486" s="8">
        <v>1.03</v>
      </c>
      <c r="T1486" s="8">
        <v>1.03</v>
      </c>
      <c r="U1486" s="8">
        <v>1.03</v>
      </c>
      <c r="V1486" s="8">
        <v>1.03</v>
      </c>
      <c r="W1486" s="8">
        <v>1.03</v>
      </c>
      <c r="X1486" s="8">
        <v>1.03</v>
      </c>
      <c r="Y1486" s="39">
        <v>1.03</v>
      </c>
      <c r="Z1486" s="89">
        <v>1.03</v>
      </c>
      <c r="AA1486" s="8">
        <v>1.025973</v>
      </c>
      <c r="AB1486" s="8">
        <v>1.0222524243</v>
      </c>
      <c r="AC1486" s="8">
        <v>1.01880745458813</v>
      </c>
      <c r="AD1486" s="8">
        <v>1.0156103820202877</v>
      </c>
      <c r="AE1486" s="8">
        <v>1.0126362934749404</v>
      </c>
      <c r="AF1486" s="8">
        <v>1.0098627894648184</v>
      </c>
      <c r="AG1486" s="8">
        <v>1.0072697305113163</v>
      </c>
      <c r="AH1486" s="8">
        <v>1.004839009109719</v>
      </c>
      <c r="AI1486" s="8">
        <v>1.0025543447031358</v>
      </c>
      <c r="AJ1486" s="8">
        <v>1.0004010993435641</v>
      </c>
      <c r="AK1486" s="8">
        <v>0.99836611195275227</v>
      </c>
      <c r="AL1486" s="8">
        <v>0.99643754930614059</v>
      </c>
      <c r="AM1486" s="8">
        <v>0.9946047720525224</v>
      </c>
      <c r="AN1486" s="8">
        <v>0.9928582142523229</v>
      </c>
      <c r="AO1486" s="8">
        <v>0.99118927507046395</v>
      </c>
      <c r="AP1486" s="8">
        <v>0.98959022139741815</v>
      </c>
      <c r="AQ1486" s="8">
        <v>0.9880541002958011</v>
      </c>
      <c r="AR1486" s="8">
        <v>0.98657466028109964</v>
      </c>
      <c r="AS1486" s="8">
        <v>0.98514628054517672</v>
      </c>
      <c r="AT1486" s="8">
        <v>0.98376390732112173</v>
      </c>
      <c r="AU1486" s="8">
        <v>0.9824229966688911</v>
      </c>
      <c r="AV1486" s="8">
        <v>0.98111946303387398</v>
      </c>
      <c r="AW1486" s="8">
        <v>0.97984963299590122</v>
      </c>
      <c r="AX1486" s="8">
        <v>0.97861020368497786</v>
      </c>
      <c r="AY1486" s="8">
        <v>0.97739820539286826</v>
      </c>
      <c r="AZ1486" s="8">
        <v>0.97621096795717277</v>
      </c>
      <c r="BA1486" s="8">
        <v>0.97504609053725066</v>
      </c>
      <c r="BB1486" s="8">
        <v>0.97390141443975164</v>
      </c>
      <c r="BC1486" s="8">
        <v>0.97277499868605266</v>
      </c>
      <c r="BD1486" s="8">
        <v>0.9716650980449385</v>
      </c>
      <c r="BE1486" s="8">
        <v>0.97057014328178648</v>
      </c>
      <c r="BF1486" s="8">
        <v>0.96948872340060677</v>
      </c>
    </row>
    <row r="1487" spans="1:58" s="8" customFormat="1" ht="12" customHeight="1" x14ac:dyDescent="0.25">
      <c r="A1487" s="8" t="s">
        <v>65</v>
      </c>
      <c r="B1487" s="8" t="s">
        <v>69</v>
      </c>
      <c r="C1487" s="8">
        <v>0.99</v>
      </c>
      <c r="D1487" s="8">
        <v>0.99</v>
      </c>
      <c r="E1487" s="8">
        <v>0.99</v>
      </c>
      <c r="F1487" s="8">
        <v>0.99</v>
      </c>
      <c r="G1487" s="8">
        <v>0.99</v>
      </c>
      <c r="H1487" s="8">
        <v>0.99</v>
      </c>
      <c r="I1487" s="8">
        <v>0.99</v>
      </c>
      <c r="J1487" s="8">
        <v>0.99</v>
      </c>
      <c r="K1487" s="8">
        <v>0.99</v>
      </c>
      <c r="L1487" s="8">
        <v>0.99</v>
      </c>
      <c r="M1487" s="8">
        <v>0.99</v>
      </c>
      <c r="N1487" s="8">
        <v>0.99</v>
      </c>
      <c r="O1487" s="8">
        <v>0.99</v>
      </c>
      <c r="P1487" s="8">
        <v>0.99</v>
      </c>
      <c r="Q1487" s="8">
        <v>0.99</v>
      </c>
      <c r="R1487" s="8">
        <v>0.99</v>
      </c>
      <c r="S1487" s="8">
        <v>0.99</v>
      </c>
      <c r="T1487" s="8">
        <v>0.99</v>
      </c>
      <c r="U1487" s="8">
        <v>0.99</v>
      </c>
      <c r="V1487" s="8">
        <v>0.99</v>
      </c>
      <c r="W1487" s="8">
        <v>0.99</v>
      </c>
      <c r="X1487" s="8">
        <v>0.99</v>
      </c>
      <c r="Y1487" s="39">
        <v>0.99</v>
      </c>
      <c r="Z1487" s="89">
        <v>0.99</v>
      </c>
      <c r="AA1487" s="8">
        <v>0.98900999999999994</v>
      </c>
      <c r="AB1487" s="8">
        <v>0.98802098999999999</v>
      </c>
      <c r="AC1487" s="8">
        <v>0.98703296901000004</v>
      </c>
      <c r="AD1487" s="8">
        <v>0.98604593604099</v>
      </c>
      <c r="AE1487" s="8">
        <v>0.98505989010494899</v>
      </c>
      <c r="AF1487" s="8">
        <v>0.9840748302148441</v>
      </c>
      <c r="AG1487" s="8">
        <v>0.9830907553846292</v>
      </c>
      <c r="AH1487" s="8">
        <v>0.9821076646292447</v>
      </c>
      <c r="AI1487" s="8">
        <v>0.98112555696461545</v>
      </c>
      <c r="AJ1487" s="8">
        <v>0.98014443140765073</v>
      </c>
      <c r="AK1487" s="8">
        <v>0.97916428697624314</v>
      </c>
      <c r="AL1487" s="8">
        <v>0.97818512268926694</v>
      </c>
      <c r="AM1487" s="8">
        <v>0.97720693756657762</v>
      </c>
      <c r="AN1487" s="8">
        <v>0.97622973062901097</v>
      </c>
      <c r="AO1487" s="8">
        <v>0.97525350089838203</v>
      </c>
      <c r="AP1487" s="8">
        <v>0.97427824739748359</v>
      </c>
      <c r="AQ1487" s="8">
        <v>0.9733039691500861</v>
      </c>
      <c r="AR1487" s="8">
        <v>0.97233066518093603</v>
      </c>
      <c r="AS1487" s="8">
        <v>0.97135833451575515</v>
      </c>
      <c r="AT1487" s="8">
        <v>0.97038697618123937</v>
      </c>
      <c r="AU1487" s="8">
        <v>0.96941658920505813</v>
      </c>
      <c r="AV1487" s="8">
        <v>0.96844717261585311</v>
      </c>
      <c r="AW1487" s="8">
        <v>0.96747872544323721</v>
      </c>
      <c r="AX1487" s="8">
        <v>0.96651124671779398</v>
      </c>
      <c r="AY1487" s="8">
        <v>0.96554473547107622</v>
      </c>
      <c r="AZ1487" s="8">
        <v>0.96457919073560505</v>
      </c>
      <c r="BA1487" s="8">
        <v>0.96361461154486949</v>
      </c>
      <c r="BB1487" s="8">
        <v>0.96265099693332468</v>
      </c>
      <c r="BC1487" s="8">
        <v>0.9616883459363913</v>
      </c>
      <c r="BD1487" s="8">
        <v>0.96072665759045495</v>
      </c>
      <c r="BE1487" s="8">
        <v>0.95976593093286455</v>
      </c>
      <c r="BF1487" s="8">
        <v>0.95880616500193161</v>
      </c>
    </row>
    <row r="1488" spans="1:58" s="8" customFormat="1" ht="12" customHeight="1" x14ac:dyDescent="0.25">
      <c r="A1488" s="8" t="s">
        <v>66</v>
      </c>
      <c r="B1488" s="8" t="s">
        <v>69</v>
      </c>
      <c r="C1488" s="8">
        <v>1</v>
      </c>
      <c r="D1488" s="8">
        <v>1</v>
      </c>
      <c r="E1488" s="8">
        <v>1</v>
      </c>
      <c r="F1488" s="8">
        <v>1</v>
      </c>
      <c r="G1488" s="8">
        <v>1</v>
      </c>
      <c r="H1488" s="8">
        <v>1</v>
      </c>
      <c r="I1488" s="8">
        <v>1</v>
      </c>
      <c r="J1488" s="8">
        <v>1</v>
      </c>
      <c r="K1488" s="8">
        <v>1</v>
      </c>
      <c r="L1488" s="8">
        <v>1</v>
      </c>
      <c r="M1488" s="8">
        <v>1</v>
      </c>
      <c r="N1488" s="8">
        <v>1</v>
      </c>
      <c r="O1488" s="8">
        <v>1</v>
      </c>
      <c r="P1488" s="8">
        <v>1</v>
      </c>
      <c r="Q1488" s="8">
        <v>1</v>
      </c>
      <c r="R1488" s="8">
        <v>1</v>
      </c>
      <c r="S1488" s="8">
        <v>1</v>
      </c>
      <c r="T1488" s="8">
        <v>1</v>
      </c>
      <c r="U1488" s="8">
        <v>1</v>
      </c>
      <c r="V1488" s="8">
        <v>1</v>
      </c>
      <c r="W1488" s="8">
        <v>1</v>
      </c>
      <c r="X1488" s="8">
        <v>1</v>
      </c>
      <c r="Y1488" s="39">
        <v>1</v>
      </c>
      <c r="Z1488" s="90">
        <v>1</v>
      </c>
      <c r="AA1488" s="8">
        <v>0.999</v>
      </c>
      <c r="AB1488" s="8">
        <v>0.99800100000000003</v>
      </c>
      <c r="AC1488" s="8">
        <v>0.997002999</v>
      </c>
      <c r="AD1488" s="8">
        <v>0.99600599600100004</v>
      </c>
      <c r="AE1488" s="8">
        <v>0.99500999000499901</v>
      </c>
      <c r="AF1488" s="8">
        <v>0.994014980014994</v>
      </c>
      <c r="AG1488" s="8">
        <v>0.99302096503497905</v>
      </c>
      <c r="AH1488" s="8">
        <v>0.9920279440699441</v>
      </c>
      <c r="AI1488" s="8">
        <v>0.99103591612587416</v>
      </c>
      <c r="AJ1488" s="8">
        <v>0.99004488020974823</v>
      </c>
      <c r="AK1488" s="8">
        <v>0.98905483532953853</v>
      </c>
      <c r="AL1488" s="8">
        <v>0.98806578049420901</v>
      </c>
      <c r="AM1488" s="8">
        <v>0.98707771471371475</v>
      </c>
      <c r="AN1488" s="8">
        <v>0.98609063699900101</v>
      </c>
      <c r="AO1488" s="8">
        <v>0.98510454636200206</v>
      </c>
      <c r="AP1488" s="8">
        <v>0.98411944181564004</v>
      </c>
      <c r="AQ1488" s="8">
        <v>0.98313532237382439</v>
      </c>
      <c r="AR1488" s="8">
        <v>0.98215218705145058</v>
      </c>
      <c r="AS1488" s="8">
        <v>0.98117003486439913</v>
      </c>
      <c r="AT1488" s="8">
        <v>0.98018886482953471</v>
      </c>
      <c r="AU1488" s="8">
        <v>0.97920867596470518</v>
      </c>
      <c r="AV1488" s="8">
        <v>0.9782294672887405</v>
      </c>
      <c r="AW1488" s="8">
        <v>0.97725123782145173</v>
      </c>
      <c r="AX1488" s="8">
        <v>0.97627398658363029</v>
      </c>
      <c r="AY1488" s="8">
        <v>0.97529771259704667</v>
      </c>
      <c r="AZ1488" s="8">
        <v>0.97432241488444959</v>
      </c>
      <c r="BA1488" s="8">
        <v>0.97334809246956511</v>
      </c>
      <c r="BB1488" s="8">
        <v>0.97237474437709559</v>
      </c>
      <c r="BC1488" s="8">
        <v>0.97140236963271853</v>
      </c>
      <c r="BD1488" s="8">
        <v>0.97043096726308586</v>
      </c>
      <c r="BE1488" s="8">
        <v>0.96946053629582274</v>
      </c>
      <c r="BF1488" s="8">
        <v>0.96849107575952686</v>
      </c>
    </row>
    <row r="1489" spans="1:38" s="8" customFormat="1" ht="12" customHeight="1" x14ac:dyDescent="0.25">
      <c r="A1489" s="8" t="s">
        <v>339</v>
      </c>
    </row>
    <row r="1490" spans="1:38" s="8" customFormat="1" ht="12" customHeight="1" x14ac:dyDescent="0.25"/>
    <row r="1491" spans="1:38" s="8" customFormat="1" ht="12" customHeight="1" x14ac:dyDescent="0.25">
      <c r="A1491" s="20" t="s">
        <v>340</v>
      </c>
      <c r="H1491" s="8" t="s">
        <v>341</v>
      </c>
      <c r="AG1491" s="8" t="s">
        <v>342</v>
      </c>
    </row>
    <row r="1492" spans="1:38" s="8" customFormat="1" ht="12" customHeight="1" x14ac:dyDescent="0.25">
      <c r="A1492" s="8" t="s">
        <v>343</v>
      </c>
      <c r="O1492" s="8" t="s">
        <v>344</v>
      </c>
      <c r="AA1492" s="8" t="s">
        <v>345</v>
      </c>
    </row>
    <row r="1493" spans="1:38" s="8" customFormat="1" ht="12" customHeight="1" x14ac:dyDescent="0.25">
      <c r="C1493" s="8">
        <v>2019</v>
      </c>
      <c r="D1493" s="8">
        <v>2020</v>
      </c>
      <c r="E1493" s="8">
        <v>2021</v>
      </c>
      <c r="F1493" s="8">
        <v>2022</v>
      </c>
      <c r="G1493" s="8">
        <v>2023</v>
      </c>
      <c r="H1493" s="8">
        <v>2024</v>
      </c>
      <c r="I1493" s="8">
        <v>2025</v>
      </c>
      <c r="J1493" s="8">
        <v>2026</v>
      </c>
      <c r="K1493" s="8">
        <v>2027</v>
      </c>
      <c r="L1493" s="8">
        <v>2028</v>
      </c>
      <c r="M1493" s="8">
        <v>2029</v>
      </c>
      <c r="N1493" s="8">
        <v>2030</v>
      </c>
      <c r="O1493" s="8">
        <v>2019</v>
      </c>
      <c r="P1493" s="8">
        <v>2020</v>
      </c>
      <c r="Q1493" s="8">
        <v>2021</v>
      </c>
      <c r="R1493" s="8">
        <v>2022</v>
      </c>
      <c r="S1493" s="8">
        <v>2023</v>
      </c>
      <c r="T1493" s="8">
        <v>2024</v>
      </c>
      <c r="U1493" s="8">
        <v>2025</v>
      </c>
      <c r="V1493" s="8">
        <v>2026</v>
      </c>
      <c r="W1493" s="8">
        <v>2027</v>
      </c>
      <c r="X1493" s="8">
        <v>2028</v>
      </c>
      <c r="Y1493" s="8">
        <v>2029</v>
      </c>
      <c r="Z1493" s="8">
        <v>2030</v>
      </c>
      <c r="AA1493" s="8">
        <v>2019</v>
      </c>
      <c r="AB1493" s="8">
        <v>2020</v>
      </c>
      <c r="AC1493" s="8">
        <v>2021</v>
      </c>
      <c r="AD1493" s="8">
        <v>2022</v>
      </c>
      <c r="AE1493" s="8">
        <v>2023</v>
      </c>
      <c r="AF1493" s="8">
        <v>2024</v>
      </c>
      <c r="AG1493" s="8">
        <v>2025</v>
      </c>
      <c r="AH1493" s="8">
        <v>2026</v>
      </c>
      <c r="AI1493" s="8">
        <v>2027</v>
      </c>
      <c r="AJ1493" s="8">
        <v>2028</v>
      </c>
      <c r="AK1493" s="8">
        <v>2029</v>
      </c>
      <c r="AL1493" s="8">
        <v>2030</v>
      </c>
    </row>
    <row r="1494" spans="1:38" s="8" customFormat="1" ht="12" customHeight="1" x14ac:dyDescent="0.25">
      <c r="A1494" s="8" t="s">
        <v>49</v>
      </c>
      <c r="B1494" s="8" t="s">
        <v>50</v>
      </c>
      <c r="C1494" s="8">
        <v>0</v>
      </c>
      <c r="D1494" s="8">
        <v>0</v>
      </c>
      <c r="E1494" s="91">
        <v>0.23799999999999999</v>
      </c>
      <c r="F1494" s="91">
        <v>5.7000000000000002E-2</v>
      </c>
      <c r="G1494" s="91">
        <v>0.01</v>
      </c>
      <c r="H1494" s="91">
        <v>0</v>
      </c>
      <c r="I1494" s="91">
        <v>0</v>
      </c>
      <c r="J1494" s="91">
        <v>0</v>
      </c>
      <c r="K1494" s="91">
        <v>0</v>
      </c>
      <c r="L1494" s="91">
        <v>0</v>
      </c>
      <c r="M1494" s="91">
        <v>0</v>
      </c>
      <c r="N1494" s="91">
        <v>0</v>
      </c>
      <c r="O1494" s="8">
        <v>0</v>
      </c>
      <c r="P1494" s="8">
        <f t="shared" ref="P1494:P1525" si="372">D1494</f>
        <v>0</v>
      </c>
      <c r="Q1494" s="8">
        <f t="shared" ref="Q1494:Q1525" si="373">E1494</f>
        <v>0.23799999999999999</v>
      </c>
      <c r="R1494" s="8">
        <f t="shared" ref="R1494:R1525" si="374">F1494</f>
        <v>5.7000000000000002E-2</v>
      </c>
      <c r="S1494" s="8">
        <f t="shared" ref="S1494:S1525" si="375">G1494</f>
        <v>0.01</v>
      </c>
      <c r="T1494" s="8">
        <f t="shared" ref="T1494:T1525" si="376">H1494</f>
        <v>0</v>
      </c>
      <c r="U1494" s="8">
        <f t="shared" ref="U1494:U1525" si="377">I1494</f>
        <v>0</v>
      </c>
      <c r="V1494" s="8">
        <f t="shared" ref="V1494:V1525" si="378">J1494</f>
        <v>0</v>
      </c>
      <c r="W1494" s="8">
        <f t="shared" ref="W1494:W1525" si="379">K1494</f>
        <v>0</v>
      </c>
      <c r="X1494" s="8">
        <f t="shared" ref="X1494:X1525" si="380">L1494</f>
        <v>0</v>
      </c>
      <c r="Y1494" s="8">
        <f t="shared" ref="Y1494:Y1525" si="381">M1494</f>
        <v>0</v>
      </c>
      <c r="Z1494" s="8">
        <f t="shared" ref="Z1494:Z1525" si="382">N1494</f>
        <v>0</v>
      </c>
      <c r="AA1494" s="8">
        <v>0</v>
      </c>
      <c r="AB1494" s="8">
        <f t="shared" ref="AB1494:AB1525" si="383">P1494</f>
        <v>0</v>
      </c>
      <c r="AC1494" s="8">
        <f t="shared" ref="AC1494:AC1525" si="384">Q1494</f>
        <v>0.23799999999999999</v>
      </c>
      <c r="AD1494" s="8">
        <f t="shared" ref="AD1494:AD1525" si="385">R1494</f>
        <v>5.7000000000000002E-2</v>
      </c>
      <c r="AE1494" s="8">
        <f t="shared" ref="AE1494:AE1525" si="386">S1494</f>
        <v>0.01</v>
      </c>
      <c r="AF1494" s="8">
        <f t="shared" ref="AF1494:AF1525" si="387">T1494</f>
        <v>0</v>
      </c>
      <c r="AG1494" s="8">
        <f t="shared" ref="AG1494:AG1525" si="388">U1494</f>
        <v>0</v>
      </c>
      <c r="AH1494" s="8">
        <f t="shared" ref="AH1494:AH1525" si="389">V1494</f>
        <v>0</v>
      </c>
      <c r="AI1494" s="8">
        <f t="shared" ref="AI1494:AI1525" si="390">W1494</f>
        <v>0</v>
      </c>
      <c r="AJ1494" s="8">
        <f t="shared" ref="AJ1494:AJ1525" si="391">X1494</f>
        <v>0</v>
      </c>
      <c r="AK1494" s="8">
        <f t="shared" ref="AK1494:AK1525" si="392">Y1494</f>
        <v>0</v>
      </c>
      <c r="AL1494" s="8">
        <f t="shared" ref="AL1494:AL1525" si="393">Z1494</f>
        <v>0</v>
      </c>
    </row>
    <row r="1495" spans="1:38" s="8" customFormat="1" ht="12" customHeight="1" x14ac:dyDescent="0.25">
      <c r="A1495" s="8" t="s">
        <v>52</v>
      </c>
      <c r="B1495" s="8" t="s">
        <v>50</v>
      </c>
      <c r="C1495" s="8">
        <v>0</v>
      </c>
      <c r="D1495" s="8">
        <v>0</v>
      </c>
      <c r="E1495" s="91">
        <v>0.23799999999999999</v>
      </c>
      <c r="F1495" s="91">
        <v>8.4000000000000005E-2</v>
      </c>
      <c r="G1495" s="91">
        <v>0.01</v>
      </c>
      <c r="H1495" s="91">
        <v>0</v>
      </c>
      <c r="I1495" s="91">
        <v>0</v>
      </c>
      <c r="J1495" s="91">
        <v>0</v>
      </c>
      <c r="K1495" s="91">
        <v>0</v>
      </c>
      <c r="L1495" s="91">
        <v>0</v>
      </c>
      <c r="M1495" s="91">
        <v>0</v>
      </c>
      <c r="N1495" s="91">
        <v>0</v>
      </c>
      <c r="O1495" s="8">
        <v>0</v>
      </c>
      <c r="P1495" s="8">
        <f t="shared" si="372"/>
        <v>0</v>
      </c>
      <c r="Q1495" s="8">
        <f t="shared" si="373"/>
        <v>0.23799999999999999</v>
      </c>
      <c r="R1495" s="8">
        <f t="shared" si="374"/>
        <v>8.4000000000000005E-2</v>
      </c>
      <c r="S1495" s="8">
        <f t="shared" si="375"/>
        <v>0.01</v>
      </c>
      <c r="T1495" s="8">
        <f t="shared" si="376"/>
        <v>0</v>
      </c>
      <c r="U1495" s="8">
        <f t="shared" si="377"/>
        <v>0</v>
      </c>
      <c r="V1495" s="8">
        <f t="shared" si="378"/>
        <v>0</v>
      </c>
      <c r="W1495" s="8">
        <f t="shared" si="379"/>
        <v>0</v>
      </c>
      <c r="X1495" s="8">
        <f t="shared" si="380"/>
        <v>0</v>
      </c>
      <c r="Y1495" s="8">
        <f t="shared" si="381"/>
        <v>0</v>
      </c>
      <c r="Z1495" s="8">
        <f t="shared" si="382"/>
        <v>0</v>
      </c>
      <c r="AA1495" s="8">
        <v>0</v>
      </c>
      <c r="AB1495" s="8">
        <f t="shared" si="383"/>
        <v>0</v>
      </c>
      <c r="AC1495" s="8">
        <f t="shared" si="384"/>
        <v>0.23799999999999999</v>
      </c>
      <c r="AD1495" s="8">
        <f t="shared" si="385"/>
        <v>8.4000000000000005E-2</v>
      </c>
      <c r="AE1495" s="8">
        <f t="shared" si="386"/>
        <v>0.01</v>
      </c>
      <c r="AF1495" s="8">
        <f t="shared" si="387"/>
        <v>0</v>
      </c>
      <c r="AG1495" s="8">
        <f t="shared" si="388"/>
        <v>0</v>
      </c>
      <c r="AH1495" s="8">
        <f t="shared" si="389"/>
        <v>0</v>
      </c>
      <c r="AI1495" s="8">
        <f t="shared" si="390"/>
        <v>0</v>
      </c>
      <c r="AJ1495" s="8">
        <f t="shared" si="391"/>
        <v>0</v>
      </c>
      <c r="AK1495" s="8">
        <f t="shared" si="392"/>
        <v>0</v>
      </c>
      <c r="AL1495" s="8">
        <f t="shared" si="393"/>
        <v>0</v>
      </c>
    </row>
    <row r="1496" spans="1:38" s="8" customFormat="1" ht="12" customHeight="1" x14ac:dyDescent="0.25">
      <c r="A1496" s="8" t="s">
        <v>53</v>
      </c>
      <c r="B1496" s="8" t="s">
        <v>50</v>
      </c>
      <c r="C1496" s="8">
        <v>0</v>
      </c>
      <c r="D1496" s="8">
        <v>0</v>
      </c>
      <c r="E1496" s="91">
        <v>0.32300000000000001</v>
      </c>
      <c r="F1496" s="91">
        <v>0.16800000000000001</v>
      </c>
      <c r="G1496" s="91">
        <v>7.2999999999999995E-2</v>
      </c>
      <c r="H1496" s="91">
        <v>0.01</v>
      </c>
      <c r="I1496" s="91">
        <v>0</v>
      </c>
      <c r="J1496" s="91">
        <v>0</v>
      </c>
      <c r="K1496" s="91">
        <v>0</v>
      </c>
      <c r="L1496" s="91">
        <v>0</v>
      </c>
      <c r="M1496" s="91">
        <v>0</v>
      </c>
      <c r="N1496" s="91">
        <v>0</v>
      </c>
      <c r="O1496" s="8">
        <v>0</v>
      </c>
      <c r="P1496" s="8">
        <f t="shared" si="372"/>
        <v>0</v>
      </c>
      <c r="Q1496" s="8">
        <f t="shared" si="373"/>
        <v>0.32300000000000001</v>
      </c>
      <c r="R1496" s="8">
        <f t="shared" si="374"/>
        <v>0.16800000000000001</v>
      </c>
      <c r="S1496" s="8">
        <f t="shared" si="375"/>
        <v>7.2999999999999995E-2</v>
      </c>
      <c r="T1496" s="8">
        <f t="shared" si="376"/>
        <v>0.01</v>
      </c>
      <c r="U1496" s="8">
        <f t="shared" si="377"/>
        <v>0</v>
      </c>
      <c r="V1496" s="8">
        <f t="shared" si="378"/>
        <v>0</v>
      </c>
      <c r="W1496" s="8">
        <f t="shared" si="379"/>
        <v>0</v>
      </c>
      <c r="X1496" s="8">
        <f t="shared" si="380"/>
        <v>0</v>
      </c>
      <c r="Y1496" s="8">
        <f t="shared" si="381"/>
        <v>0</v>
      </c>
      <c r="Z1496" s="8">
        <f t="shared" si="382"/>
        <v>0</v>
      </c>
      <c r="AA1496" s="8">
        <v>0</v>
      </c>
      <c r="AB1496" s="8">
        <f t="shared" si="383"/>
        <v>0</v>
      </c>
      <c r="AC1496" s="8">
        <f t="shared" si="384"/>
        <v>0.32300000000000001</v>
      </c>
      <c r="AD1496" s="8">
        <f t="shared" si="385"/>
        <v>0.16800000000000001</v>
      </c>
      <c r="AE1496" s="8">
        <f t="shared" si="386"/>
        <v>7.2999999999999995E-2</v>
      </c>
      <c r="AF1496" s="8">
        <f t="shared" si="387"/>
        <v>0.01</v>
      </c>
      <c r="AG1496" s="8">
        <f t="shared" si="388"/>
        <v>0</v>
      </c>
      <c r="AH1496" s="8">
        <f t="shared" si="389"/>
        <v>0</v>
      </c>
      <c r="AI1496" s="8">
        <f t="shared" si="390"/>
        <v>0</v>
      </c>
      <c r="AJ1496" s="8">
        <f t="shared" si="391"/>
        <v>0</v>
      </c>
      <c r="AK1496" s="8">
        <f t="shared" si="392"/>
        <v>0</v>
      </c>
      <c r="AL1496" s="8">
        <f t="shared" si="393"/>
        <v>0</v>
      </c>
    </row>
    <row r="1497" spans="1:38" s="8" customFormat="1" ht="12" customHeight="1" x14ac:dyDescent="0.25">
      <c r="A1497" s="8" t="s">
        <v>54</v>
      </c>
      <c r="B1497" s="8" t="s">
        <v>50</v>
      </c>
      <c r="C1497" s="8">
        <v>0</v>
      </c>
      <c r="D1497" s="8">
        <v>0</v>
      </c>
      <c r="E1497" s="91">
        <v>0.626</v>
      </c>
      <c r="F1497" s="91">
        <v>0.44900000000000001</v>
      </c>
      <c r="G1497" s="91">
        <v>0.26200000000000001</v>
      </c>
      <c r="H1497" s="91">
        <v>0.124</v>
      </c>
      <c r="I1497" s="91">
        <v>4.3999999999999997E-2</v>
      </c>
      <c r="J1497" s="91">
        <v>0.01</v>
      </c>
      <c r="K1497" s="91">
        <v>0</v>
      </c>
      <c r="L1497" s="91">
        <v>0</v>
      </c>
      <c r="M1497" s="91">
        <v>0</v>
      </c>
      <c r="N1497" s="91">
        <v>0</v>
      </c>
      <c r="O1497" s="8">
        <v>0</v>
      </c>
      <c r="P1497" s="8">
        <f t="shared" si="372"/>
        <v>0</v>
      </c>
      <c r="Q1497" s="8">
        <f t="shared" si="373"/>
        <v>0.626</v>
      </c>
      <c r="R1497" s="8">
        <f t="shared" si="374"/>
        <v>0.44900000000000001</v>
      </c>
      <c r="S1497" s="8">
        <f t="shared" si="375"/>
        <v>0.26200000000000001</v>
      </c>
      <c r="T1497" s="8">
        <f t="shared" si="376"/>
        <v>0.124</v>
      </c>
      <c r="U1497" s="8">
        <f t="shared" si="377"/>
        <v>4.3999999999999997E-2</v>
      </c>
      <c r="V1497" s="8">
        <f t="shared" si="378"/>
        <v>0.01</v>
      </c>
      <c r="W1497" s="8">
        <f t="shared" si="379"/>
        <v>0</v>
      </c>
      <c r="X1497" s="8">
        <f t="shared" si="380"/>
        <v>0</v>
      </c>
      <c r="Y1497" s="8">
        <f t="shared" si="381"/>
        <v>0</v>
      </c>
      <c r="Z1497" s="8">
        <f t="shared" si="382"/>
        <v>0</v>
      </c>
      <c r="AA1497" s="8">
        <v>0</v>
      </c>
      <c r="AB1497" s="8">
        <f t="shared" si="383"/>
        <v>0</v>
      </c>
      <c r="AC1497" s="8">
        <f t="shared" si="384"/>
        <v>0.626</v>
      </c>
      <c r="AD1497" s="8">
        <f t="shared" si="385"/>
        <v>0.44900000000000001</v>
      </c>
      <c r="AE1497" s="8">
        <f t="shared" si="386"/>
        <v>0.26200000000000001</v>
      </c>
      <c r="AF1497" s="8">
        <f t="shared" si="387"/>
        <v>0.124</v>
      </c>
      <c r="AG1497" s="8">
        <f t="shared" si="388"/>
        <v>4.3999999999999997E-2</v>
      </c>
      <c r="AH1497" s="8">
        <f t="shared" si="389"/>
        <v>0.01</v>
      </c>
      <c r="AI1497" s="8">
        <f t="shared" si="390"/>
        <v>0</v>
      </c>
      <c r="AJ1497" s="8">
        <f t="shared" si="391"/>
        <v>0</v>
      </c>
      <c r="AK1497" s="8">
        <f t="shared" si="392"/>
        <v>0</v>
      </c>
      <c r="AL1497" s="8">
        <f t="shared" si="393"/>
        <v>0</v>
      </c>
    </row>
    <row r="1498" spans="1:38" s="8" customFormat="1" ht="12" customHeight="1" x14ac:dyDescent="0.25">
      <c r="A1498" s="8" t="s">
        <v>55</v>
      </c>
      <c r="B1498" s="8" t="s">
        <v>50</v>
      </c>
      <c r="C1498" s="8">
        <v>0</v>
      </c>
      <c r="D1498" s="8">
        <v>0</v>
      </c>
      <c r="E1498" s="91">
        <v>0.61</v>
      </c>
      <c r="F1498" s="91">
        <v>0.56499999999999995</v>
      </c>
      <c r="G1498" s="91">
        <v>0.23499999999999999</v>
      </c>
      <c r="H1498" s="91">
        <v>4.3999999999999997E-2</v>
      </c>
      <c r="I1498" s="91">
        <v>0.01</v>
      </c>
      <c r="J1498" s="91">
        <v>0</v>
      </c>
      <c r="K1498" s="91">
        <v>0</v>
      </c>
      <c r="L1498" s="91">
        <v>0</v>
      </c>
      <c r="M1498" s="91">
        <v>0</v>
      </c>
      <c r="N1498" s="91">
        <v>0</v>
      </c>
      <c r="O1498" s="8">
        <v>0</v>
      </c>
      <c r="P1498" s="8">
        <f t="shared" si="372"/>
        <v>0</v>
      </c>
      <c r="Q1498" s="8">
        <f t="shared" si="373"/>
        <v>0.61</v>
      </c>
      <c r="R1498" s="8">
        <f t="shared" si="374"/>
        <v>0.56499999999999995</v>
      </c>
      <c r="S1498" s="8">
        <f t="shared" si="375"/>
        <v>0.23499999999999999</v>
      </c>
      <c r="T1498" s="8">
        <f t="shared" si="376"/>
        <v>4.3999999999999997E-2</v>
      </c>
      <c r="U1498" s="8">
        <f t="shared" si="377"/>
        <v>0.01</v>
      </c>
      <c r="V1498" s="8">
        <f t="shared" si="378"/>
        <v>0</v>
      </c>
      <c r="W1498" s="8">
        <f t="shared" si="379"/>
        <v>0</v>
      </c>
      <c r="X1498" s="8">
        <f t="shared" si="380"/>
        <v>0</v>
      </c>
      <c r="Y1498" s="8">
        <f t="shared" si="381"/>
        <v>0</v>
      </c>
      <c r="Z1498" s="8">
        <f t="shared" si="382"/>
        <v>0</v>
      </c>
      <c r="AA1498" s="8">
        <v>0</v>
      </c>
      <c r="AB1498" s="8">
        <f t="shared" si="383"/>
        <v>0</v>
      </c>
      <c r="AC1498" s="8">
        <f t="shared" si="384"/>
        <v>0.61</v>
      </c>
      <c r="AD1498" s="8">
        <f t="shared" si="385"/>
        <v>0.56499999999999995</v>
      </c>
      <c r="AE1498" s="8">
        <f t="shared" si="386"/>
        <v>0.23499999999999999</v>
      </c>
      <c r="AF1498" s="8">
        <f t="shared" si="387"/>
        <v>4.3999999999999997E-2</v>
      </c>
      <c r="AG1498" s="8">
        <f t="shared" si="388"/>
        <v>0.01</v>
      </c>
      <c r="AH1498" s="8">
        <f t="shared" si="389"/>
        <v>0</v>
      </c>
      <c r="AI1498" s="8">
        <f t="shared" si="390"/>
        <v>0</v>
      </c>
      <c r="AJ1498" s="8">
        <f t="shared" si="391"/>
        <v>0</v>
      </c>
      <c r="AK1498" s="8">
        <f t="shared" si="392"/>
        <v>0</v>
      </c>
      <c r="AL1498" s="8">
        <f t="shared" si="393"/>
        <v>0</v>
      </c>
    </row>
    <row r="1499" spans="1:38" s="8" customFormat="1" ht="12" customHeight="1" x14ac:dyDescent="0.25">
      <c r="A1499" s="8" t="s">
        <v>56</v>
      </c>
      <c r="B1499" s="8" t="s">
        <v>50</v>
      </c>
      <c r="C1499" s="8">
        <v>0</v>
      </c>
      <c r="D1499" s="8">
        <v>0</v>
      </c>
      <c r="E1499" s="91">
        <v>0.65</v>
      </c>
      <c r="F1499" s="91">
        <v>0.45100000000000001</v>
      </c>
      <c r="G1499" s="91">
        <v>0.224</v>
      </c>
      <c r="H1499" s="91">
        <v>0.08</v>
      </c>
      <c r="I1499" s="91">
        <v>0.01</v>
      </c>
      <c r="J1499" s="91">
        <v>0</v>
      </c>
      <c r="K1499" s="91">
        <v>0</v>
      </c>
      <c r="L1499" s="91">
        <v>0</v>
      </c>
      <c r="M1499" s="91">
        <v>0</v>
      </c>
      <c r="N1499" s="91">
        <v>0</v>
      </c>
      <c r="O1499" s="8">
        <v>0</v>
      </c>
      <c r="P1499" s="8">
        <f t="shared" si="372"/>
        <v>0</v>
      </c>
      <c r="Q1499" s="8">
        <f t="shared" si="373"/>
        <v>0.65</v>
      </c>
      <c r="R1499" s="8">
        <f t="shared" si="374"/>
        <v>0.45100000000000001</v>
      </c>
      <c r="S1499" s="8">
        <f t="shared" si="375"/>
        <v>0.224</v>
      </c>
      <c r="T1499" s="8">
        <f t="shared" si="376"/>
        <v>0.08</v>
      </c>
      <c r="U1499" s="8">
        <f t="shared" si="377"/>
        <v>0.01</v>
      </c>
      <c r="V1499" s="8">
        <f t="shared" si="378"/>
        <v>0</v>
      </c>
      <c r="W1499" s="8">
        <f t="shared" si="379"/>
        <v>0</v>
      </c>
      <c r="X1499" s="8">
        <f t="shared" si="380"/>
        <v>0</v>
      </c>
      <c r="Y1499" s="8">
        <f t="shared" si="381"/>
        <v>0</v>
      </c>
      <c r="Z1499" s="8">
        <f t="shared" si="382"/>
        <v>0</v>
      </c>
      <c r="AA1499" s="8">
        <v>0</v>
      </c>
      <c r="AB1499" s="8">
        <f t="shared" si="383"/>
        <v>0</v>
      </c>
      <c r="AC1499" s="8">
        <f t="shared" si="384"/>
        <v>0.65</v>
      </c>
      <c r="AD1499" s="8">
        <f t="shared" si="385"/>
        <v>0.45100000000000001</v>
      </c>
      <c r="AE1499" s="8">
        <f t="shared" si="386"/>
        <v>0.224</v>
      </c>
      <c r="AF1499" s="8">
        <f t="shared" si="387"/>
        <v>0.08</v>
      </c>
      <c r="AG1499" s="8">
        <f t="shared" si="388"/>
        <v>0.01</v>
      </c>
      <c r="AH1499" s="8">
        <f t="shared" si="389"/>
        <v>0</v>
      </c>
      <c r="AI1499" s="8">
        <f t="shared" si="390"/>
        <v>0</v>
      </c>
      <c r="AJ1499" s="8">
        <f t="shared" si="391"/>
        <v>0</v>
      </c>
      <c r="AK1499" s="8">
        <f t="shared" si="392"/>
        <v>0</v>
      </c>
      <c r="AL1499" s="8">
        <f t="shared" si="393"/>
        <v>0</v>
      </c>
    </row>
    <row r="1500" spans="1:38" s="8" customFormat="1" ht="12" customHeight="1" x14ac:dyDescent="0.25">
      <c r="A1500" s="8" t="s">
        <v>57</v>
      </c>
      <c r="B1500" s="8" t="s">
        <v>50</v>
      </c>
      <c r="C1500" s="8">
        <v>0</v>
      </c>
      <c r="D1500" s="8">
        <v>0</v>
      </c>
      <c r="E1500" s="91">
        <v>0.436</v>
      </c>
      <c r="F1500" s="91">
        <v>0.33600000000000002</v>
      </c>
      <c r="G1500" s="91">
        <v>0.217</v>
      </c>
      <c r="H1500" s="91">
        <v>0.11600000000000001</v>
      </c>
      <c r="I1500" s="91">
        <v>4.3999999999999997E-2</v>
      </c>
      <c r="J1500" s="91">
        <v>0.01</v>
      </c>
      <c r="K1500" s="91">
        <v>0</v>
      </c>
      <c r="L1500" s="91">
        <v>0</v>
      </c>
      <c r="M1500" s="91">
        <v>0</v>
      </c>
      <c r="N1500" s="91">
        <v>0</v>
      </c>
      <c r="O1500" s="8">
        <v>0</v>
      </c>
      <c r="P1500" s="8">
        <f t="shared" si="372"/>
        <v>0</v>
      </c>
      <c r="Q1500" s="8">
        <f t="shared" si="373"/>
        <v>0.436</v>
      </c>
      <c r="R1500" s="8">
        <f t="shared" si="374"/>
        <v>0.33600000000000002</v>
      </c>
      <c r="S1500" s="8">
        <f t="shared" si="375"/>
        <v>0.217</v>
      </c>
      <c r="T1500" s="8">
        <f t="shared" si="376"/>
        <v>0.11600000000000001</v>
      </c>
      <c r="U1500" s="8">
        <f t="shared" si="377"/>
        <v>4.3999999999999997E-2</v>
      </c>
      <c r="V1500" s="8">
        <f t="shared" si="378"/>
        <v>0.01</v>
      </c>
      <c r="W1500" s="8">
        <f t="shared" si="379"/>
        <v>0</v>
      </c>
      <c r="X1500" s="8">
        <f t="shared" si="380"/>
        <v>0</v>
      </c>
      <c r="Y1500" s="8">
        <f t="shared" si="381"/>
        <v>0</v>
      </c>
      <c r="Z1500" s="8">
        <f t="shared" si="382"/>
        <v>0</v>
      </c>
      <c r="AA1500" s="8">
        <v>0</v>
      </c>
      <c r="AB1500" s="8">
        <f t="shared" si="383"/>
        <v>0</v>
      </c>
      <c r="AC1500" s="8">
        <f t="shared" si="384"/>
        <v>0.436</v>
      </c>
      <c r="AD1500" s="8">
        <f t="shared" si="385"/>
        <v>0.33600000000000002</v>
      </c>
      <c r="AE1500" s="8">
        <f t="shared" si="386"/>
        <v>0.217</v>
      </c>
      <c r="AF1500" s="8">
        <f t="shared" si="387"/>
        <v>0.11600000000000001</v>
      </c>
      <c r="AG1500" s="8">
        <f t="shared" si="388"/>
        <v>4.3999999999999997E-2</v>
      </c>
      <c r="AH1500" s="8">
        <f t="shared" si="389"/>
        <v>0.01</v>
      </c>
      <c r="AI1500" s="8">
        <f t="shared" si="390"/>
        <v>0</v>
      </c>
      <c r="AJ1500" s="8">
        <f t="shared" si="391"/>
        <v>0</v>
      </c>
      <c r="AK1500" s="8">
        <f t="shared" si="392"/>
        <v>0</v>
      </c>
      <c r="AL1500" s="8">
        <f t="shared" si="393"/>
        <v>0</v>
      </c>
    </row>
    <row r="1501" spans="1:38" s="8" customFormat="1" ht="12" customHeight="1" x14ac:dyDescent="0.25">
      <c r="A1501" s="8" t="s">
        <v>58</v>
      </c>
      <c r="B1501" s="8" t="s">
        <v>50</v>
      </c>
      <c r="C1501" s="8">
        <v>0</v>
      </c>
      <c r="D1501" s="8">
        <v>0</v>
      </c>
      <c r="E1501" s="91">
        <v>-0.22600000000000001</v>
      </c>
      <c r="F1501" s="91">
        <v>0</v>
      </c>
      <c r="G1501" s="91">
        <v>0</v>
      </c>
      <c r="H1501" s="91">
        <v>0</v>
      </c>
      <c r="I1501" s="91">
        <v>0</v>
      </c>
      <c r="J1501" s="91">
        <v>0</v>
      </c>
      <c r="K1501" s="91">
        <v>0</v>
      </c>
      <c r="L1501" s="91">
        <v>0</v>
      </c>
      <c r="M1501" s="91">
        <v>0</v>
      </c>
      <c r="N1501" s="91">
        <v>0</v>
      </c>
      <c r="O1501" s="8">
        <v>0</v>
      </c>
      <c r="P1501" s="8">
        <f t="shared" si="372"/>
        <v>0</v>
      </c>
      <c r="Q1501" s="8">
        <f t="shared" si="373"/>
        <v>-0.22600000000000001</v>
      </c>
      <c r="R1501" s="8">
        <f t="shared" si="374"/>
        <v>0</v>
      </c>
      <c r="S1501" s="8">
        <f t="shared" si="375"/>
        <v>0</v>
      </c>
      <c r="T1501" s="8">
        <f t="shared" si="376"/>
        <v>0</v>
      </c>
      <c r="U1501" s="8">
        <f t="shared" si="377"/>
        <v>0</v>
      </c>
      <c r="V1501" s="8">
        <f t="shared" si="378"/>
        <v>0</v>
      </c>
      <c r="W1501" s="8">
        <f t="shared" si="379"/>
        <v>0</v>
      </c>
      <c r="X1501" s="8">
        <f t="shared" si="380"/>
        <v>0</v>
      </c>
      <c r="Y1501" s="8">
        <f t="shared" si="381"/>
        <v>0</v>
      </c>
      <c r="Z1501" s="8">
        <f t="shared" si="382"/>
        <v>0</v>
      </c>
      <c r="AA1501" s="8">
        <v>0</v>
      </c>
      <c r="AB1501" s="8">
        <f t="shared" si="383"/>
        <v>0</v>
      </c>
      <c r="AC1501" s="8">
        <f t="shared" si="384"/>
        <v>-0.22600000000000001</v>
      </c>
      <c r="AD1501" s="8">
        <f t="shared" si="385"/>
        <v>0</v>
      </c>
      <c r="AE1501" s="8">
        <f t="shared" si="386"/>
        <v>0</v>
      </c>
      <c r="AF1501" s="8">
        <f t="shared" si="387"/>
        <v>0</v>
      </c>
      <c r="AG1501" s="8">
        <f t="shared" si="388"/>
        <v>0</v>
      </c>
      <c r="AH1501" s="8">
        <f t="shared" si="389"/>
        <v>0</v>
      </c>
      <c r="AI1501" s="8">
        <f t="shared" si="390"/>
        <v>0</v>
      </c>
      <c r="AJ1501" s="8">
        <f t="shared" si="391"/>
        <v>0</v>
      </c>
      <c r="AK1501" s="8">
        <f t="shared" si="392"/>
        <v>0</v>
      </c>
      <c r="AL1501" s="8">
        <f t="shared" si="393"/>
        <v>0</v>
      </c>
    </row>
    <row r="1502" spans="1:38" s="8" customFormat="1" ht="12" customHeight="1" x14ac:dyDescent="0.25">
      <c r="A1502" s="8" t="s">
        <v>59</v>
      </c>
      <c r="B1502" s="8" t="s">
        <v>50</v>
      </c>
      <c r="C1502" s="8">
        <v>0</v>
      </c>
      <c r="D1502" s="8">
        <v>0</v>
      </c>
      <c r="E1502" s="91">
        <v>0.51200000000000001</v>
      </c>
      <c r="F1502" s="91">
        <v>0.51200000000000001</v>
      </c>
      <c r="G1502" s="91">
        <v>0.39700000000000002</v>
      </c>
      <c r="H1502" s="91">
        <v>0.23499999999999999</v>
      </c>
      <c r="I1502" s="91">
        <v>9.8000000000000004E-2</v>
      </c>
      <c r="J1502" s="91">
        <v>0.01</v>
      </c>
      <c r="K1502" s="91">
        <v>0</v>
      </c>
      <c r="L1502" s="91">
        <v>0</v>
      </c>
      <c r="M1502" s="91">
        <v>0</v>
      </c>
      <c r="N1502" s="91">
        <v>0</v>
      </c>
      <c r="O1502" s="8">
        <v>0</v>
      </c>
      <c r="P1502" s="8">
        <f t="shared" si="372"/>
        <v>0</v>
      </c>
      <c r="Q1502" s="8">
        <f t="shared" si="373"/>
        <v>0.51200000000000001</v>
      </c>
      <c r="R1502" s="8">
        <f t="shared" si="374"/>
        <v>0.51200000000000001</v>
      </c>
      <c r="S1502" s="8">
        <f t="shared" si="375"/>
        <v>0.39700000000000002</v>
      </c>
      <c r="T1502" s="8">
        <f t="shared" si="376"/>
        <v>0.23499999999999999</v>
      </c>
      <c r="U1502" s="8">
        <f t="shared" si="377"/>
        <v>9.8000000000000004E-2</v>
      </c>
      <c r="V1502" s="8">
        <f t="shared" si="378"/>
        <v>0.01</v>
      </c>
      <c r="W1502" s="8">
        <f t="shared" si="379"/>
        <v>0</v>
      </c>
      <c r="X1502" s="8">
        <f t="shared" si="380"/>
        <v>0</v>
      </c>
      <c r="Y1502" s="8">
        <f t="shared" si="381"/>
        <v>0</v>
      </c>
      <c r="Z1502" s="8">
        <f t="shared" si="382"/>
        <v>0</v>
      </c>
      <c r="AA1502" s="8">
        <v>0</v>
      </c>
      <c r="AB1502" s="8">
        <f t="shared" si="383"/>
        <v>0</v>
      </c>
      <c r="AC1502" s="8">
        <f t="shared" si="384"/>
        <v>0.51200000000000001</v>
      </c>
      <c r="AD1502" s="8">
        <f t="shared" si="385"/>
        <v>0.51200000000000001</v>
      </c>
      <c r="AE1502" s="8">
        <f t="shared" si="386"/>
        <v>0.39700000000000002</v>
      </c>
      <c r="AF1502" s="8">
        <f t="shared" si="387"/>
        <v>0.23499999999999999</v>
      </c>
      <c r="AG1502" s="8">
        <f t="shared" si="388"/>
        <v>9.8000000000000004E-2</v>
      </c>
      <c r="AH1502" s="8">
        <f t="shared" si="389"/>
        <v>0.01</v>
      </c>
      <c r="AI1502" s="8">
        <f t="shared" si="390"/>
        <v>0</v>
      </c>
      <c r="AJ1502" s="8">
        <f t="shared" si="391"/>
        <v>0</v>
      </c>
      <c r="AK1502" s="8">
        <f t="shared" si="392"/>
        <v>0</v>
      </c>
      <c r="AL1502" s="8">
        <f t="shared" si="393"/>
        <v>0</v>
      </c>
    </row>
    <row r="1503" spans="1:38" s="8" customFormat="1" ht="12" customHeight="1" x14ac:dyDescent="0.25">
      <c r="A1503" s="8" t="s">
        <v>60</v>
      </c>
      <c r="B1503" s="8" t="s">
        <v>50</v>
      </c>
      <c r="C1503" s="8">
        <v>0</v>
      </c>
      <c r="D1503" s="8">
        <v>0</v>
      </c>
      <c r="E1503" s="91">
        <v>0.247</v>
      </c>
      <c r="F1503" s="91">
        <v>0.157</v>
      </c>
      <c r="G1503" s="91">
        <v>7.9000000000000001E-2</v>
      </c>
      <c r="H1503" s="91">
        <v>0.01</v>
      </c>
      <c r="I1503" s="91">
        <v>0</v>
      </c>
      <c r="J1503" s="91">
        <v>0</v>
      </c>
      <c r="K1503" s="91">
        <v>0</v>
      </c>
      <c r="L1503" s="91">
        <v>0</v>
      </c>
      <c r="M1503" s="91">
        <v>0</v>
      </c>
      <c r="N1503" s="91">
        <v>0</v>
      </c>
      <c r="O1503" s="8">
        <v>0</v>
      </c>
      <c r="P1503" s="8">
        <f t="shared" si="372"/>
        <v>0</v>
      </c>
      <c r="Q1503" s="8">
        <f t="shared" si="373"/>
        <v>0.247</v>
      </c>
      <c r="R1503" s="8">
        <f t="shared" si="374"/>
        <v>0.157</v>
      </c>
      <c r="S1503" s="8">
        <f t="shared" si="375"/>
        <v>7.9000000000000001E-2</v>
      </c>
      <c r="T1503" s="8">
        <f t="shared" si="376"/>
        <v>0.01</v>
      </c>
      <c r="U1503" s="8">
        <f t="shared" si="377"/>
        <v>0</v>
      </c>
      <c r="V1503" s="8">
        <f t="shared" si="378"/>
        <v>0</v>
      </c>
      <c r="W1503" s="8">
        <f t="shared" si="379"/>
        <v>0</v>
      </c>
      <c r="X1503" s="8">
        <f t="shared" si="380"/>
        <v>0</v>
      </c>
      <c r="Y1503" s="8">
        <f t="shared" si="381"/>
        <v>0</v>
      </c>
      <c r="Z1503" s="8">
        <f t="shared" si="382"/>
        <v>0</v>
      </c>
      <c r="AA1503" s="8">
        <v>0</v>
      </c>
      <c r="AB1503" s="8">
        <f t="shared" si="383"/>
        <v>0</v>
      </c>
      <c r="AC1503" s="8">
        <f t="shared" si="384"/>
        <v>0.247</v>
      </c>
      <c r="AD1503" s="8">
        <f t="shared" si="385"/>
        <v>0.157</v>
      </c>
      <c r="AE1503" s="8">
        <f t="shared" si="386"/>
        <v>7.9000000000000001E-2</v>
      </c>
      <c r="AF1503" s="8">
        <f t="shared" si="387"/>
        <v>0.01</v>
      </c>
      <c r="AG1503" s="8">
        <f t="shared" si="388"/>
        <v>0</v>
      </c>
      <c r="AH1503" s="8">
        <f t="shared" si="389"/>
        <v>0</v>
      </c>
      <c r="AI1503" s="8">
        <f t="shared" si="390"/>
        <v>0</v>
      </c>
      <c r="AJ1503" s="8">
        <f t="shared" si="391"/>
        <v>0</v>
      </c>
      <c r="AK1503" s="8">
        <f t="shared" si="392"/>
        <v>0</v>
      </c>
      <c r="AL1503" s="8">
        <f t="shared" si="393"/>
        <v>0</v>
      </c>
    </row>
    <row r="1504" spans="1:38" s="8" customFormat="1" ht="12" customHeight="1" x14ac:dyDescent="0.25">
      <c r="A1504" s="8" t="s">
        <v>61</v>
      </c>
      <c r="B1504" s="8" t="s">
        <v>50</v>
      </c>
      <c r="C1504" s="8">
        <v>0</v>
      </c>
      <c r="D1504" s="8">
        <v>0</v>
      </c>
      <c r="E1504" s="91">
        <v>0.42</v>
      </c>
      <c r="F1504" s="91">
        <v>0.252</v>
      </c>
      <c r="G1504" s="91">
        <v>0.121</v>
      </c>
      <c r="H1504" s="91">
        <v>4.7E-2</v>
      </c>
      <c r="I1504" s="91">
        <v>0.01</v>
      </c>
      <c r="J1504" s="91">
        <v>0</v>
      </c>
      <c r="K1504" s="91">
        <v>0</v>
      </c>
      <c r="L1504" s="91">
        <v>0</v>
      </c>
      <c r="M1504" s="91">
        <v>0</v>
      </c>
      <c r="N1504" s="91">
        <v>0</v>
      </c>
      <c r="O1504" s="8">
        <v>0</v>
      </c>
      <c r="P1504" s="8">
        <f t="shared" si="372"/>
        <v>0</v>
      </c>
      <c r="Q1504" s="8">
        <f t="shared" si="373"/>
        <v>0.42</v>
      </c>
      <c r="R1504" s="8">
        <f t="shared" si="374"/>
        <v>0.252</v>
      </c>
      <c r="S1504" s="8">
        <f t="shared" si="375"/>
        <v>0.121</v>
      </c>
      <c r="T1504" s="8">
        <f t="shared" si="376"/>
        <v>4.7E-2</v>
      </c>
      <c r="U1504" s="8">
        <f t="shared" si="377"/>
        <v>0.01</v>
      </c>
      <c r="V1504" s="8">
        <f t="shared" si="378"/>
        <v>0</v>
      </c>
      <c r="W1504" s="8">
        <f t="shared" si="379"/>
        <v>0</v>
      </c>
      <c r="X1504" s="8">
        <f t="shared" si="380"/>
        <v>0</v>
      </c>
      <c r="Y1504" s="8">
        <f t="shared" si="381"/>
        <v>0</v>
      </c>
      <c r="Z1504" s="8">
        <f t="shared" si="382"/>
        <v>0</v>
      </c>
      <c r="AA1504" s="8">
        <v>0</v>
      </c>
      <c r="AB1504" s="8">
        <f t="shared" si="383"/>
        <v>0</v>
      </c>
      <c r="AC1504" s="8">
        <f t="shared" si="384"/>
        <v>0.42</v>
      </c>
      <c r="AD1504" s="8">
        <f t="shared" si="385"/>
        <v>0.252</v>
      </c>
      <c r="AE1504" s="8">
        <f t="shared" si="386"/>
        <v>0.121</v>
      </c>
      <c r="AF1504" s="8">
        <f t="shared" si="387"/>
        <v>4.7E-2</v>
      </c>
      <c r="AG1504" s="8">
        <f t="shared" si="388"/>
        <v>0.01</v>
      </c>
      <c r="AH1504" s="8">
        <f t="shared" si="389"/>
        <v>0</v>
      </c>
      <c r="AI1504" s="8">
        <f t="shared" si="390"/>
        <v>0</v>
      </c>
      <c r="AJ1504" s="8">
        <f t="shared" si="391"/>
        <v>0</v>
      </c>
      <c r="AK1504" s="8">
        <f t="shared" si="392"/>
        <v>0</v>
      </c>
      <c r="AL1504" s="8">
        <f t="shared" si="393"/>
        <v>0</v>
      </c>
    </row>
    <row r="1505" spans="1:38" s="8" customFormat="1" ht="12" customHeight="1" x14ac:dyDescent="0.25">
      <c r="A1505" s="8" t="s">
        <v>62</v>
      </c>
      <c r="B1505" s="8" t="s">
        <v>50</v>
      </c>
      <c r="C1505" s="8">
        <v>0</v>
      </c>
      <c r="D1505" s="8">
        <v>0</v>
      </c>
      <c r="E1505" s="91">
        <v>0.59099999999999997</v>
      </c>
      <c r="F1505" s="91">
        <v>0.46700000000000003</v>
      </c>
      <c r="G1505" s="91">
        <v>0.32100000000000001</v>
      </c>
      <c r="H1505" s="91">
        <v>0.189</v>
      </c>
      <c r="I1505" s="91">
        <v>8.2000000000000003E-2</v>
      </c>
      <c r="J1505" s="91">
        <v>0.01</v>
      </c>
      <c r="K1505" s="91">
        <v>0</v>
      </c>
      <c r="L1505" s="91">
        <v>0</v>
      </c>
      <c r="M1505" s="91">
        <v>0</v>
      </c>
      <c r="N1505" s="91">
        <v>0</v>
      </c>
      <c r="O1505" s="8">
        <v>0</v>
      </c>
      <c r="P1505" s="8">
        <f t="shared" si="372"/>
        <v>0</v>
      </c>
      <c r="Q1505" s="8">
        <f t="shared" si="373"/>
        <v>0.59099999999999997</v>
      </c>
      <c r="R1505" s="8">
        <f t="shared" si="374"/>
        <v>0.46700000000000003</v>
      </c>
      <c r="S1505" s="8">
        <f t="shared" si="375"/>
        <v>0.32100000000000001</v>
      </c>
      <c r="T1505" s="8">
        <f t="shared" si="376"/>
        <v>0.189</v>
      </c>
      <c r="U1505" s="8">
        <f t="shared" si="377"/>
        <v>8.2000000000000003E-2</v>
      </c>
      <c r="V1505" s="8">
        <f t="shared" si="378"/>
        <v>0.01</v>
      </c>
      <c r="W1505" s="8">
        <f t="shared" si="379"/>
        <v>0</v>
      </c>
      <c r="X1505" s="8">
        <f t="shared" si="380"/>
        <v>0</v>
      </c>
      <c r="Y1505" s="8">
        <f t="shared" si="381"/>
        <v>0</v>
      </c>
      <c r="Z1505" s="8">
        <f t="shared" si="382"/>
        <v>0</v>
      </c>
      <c r="AA1505" s="8">
        <v>0</v>
      </c>
      <c r="AB1505" s="8">
        <f t="shared" si="383"/>
        <v>0</v>
      </c>
      <c r="AC1505" s="8">
        <f t="shared" si="384"/>
        <v>0.59099999999999997</v>
      </c>
      <c r="AD1505" s="8">
        <f t="shared" si="385"/>
        <v>0.46700000000000003</v>
      </c>
      <c r="AE1505" s="8">
        <f t="shared" si="386"/>
        <v>0.32100000000000001</v>
      </c>
      <c r="AF1505" s="8">
        <f t="shared" si="387"/>
        <v>0.189</v>
      </c>
      <c r="AG1505" s="8">
        <f t="shared" si="388"/>
        <v>8.2000000000000003E-2</v>
      </c>
      <c r="AH1505" s="8">
        <f t="shared" si="389"/>
        <v>0.01</v>
      </c>
      <c r="AI1505" s="8">
        <f t="shared" si="390"/>
        <v>0</v>
      </c>
      <c r="AJ1505" s="8">
        <f t="shared" si="391"/>
        <v>0</v>
      </c>
      <c r="AK1505" s="8">
        <f t="shared" si="392"/>
        <v>0</v>
      </c>
      <c r="AL1505" s="8">
        <f t="shared" si="393"/>
        <v>0</v>
      </c>
    </row>
    <row r="1506" spans="1:38" s="8" customFormat="1" ht="12" customHeight="1" x14ac:dyDescent="0.25">
      <c r="A1506" s="8" t="s">
        <v>63</v>
      </c>
      <c r="B1506" s="8" t="s">
        <v>50</v>
      </c>
      <c r="C1506" s="8">
        <v>0</v>
      </c>
      <c r="D1506" s="8">
        <v>0</v>
      </c>
      <c r="E1506" s="91">
        <v>0.53800000000000003</v>
      </c>
      <c r="F1506" s="91">
        <v>0.51700000000000002</v>
      </c>
      <c r="G1506" s="91">
        <v>0.35199999999999998</v>
      </c>
      <c r="H1506" s="91">
        <v>0.16900000000000001</v>
      </c>
      <c r="I1506" s="91">
        <v>5.1999999999999998E-2</v>
      </c>
      <c r="J1506" s="91">
        <v>0.01</v>
      </c>
      <c r="K1506" s="91">
        <v>0</v>
      </c>
      <c r="L1506" s="91">
        <v>0</v>
      </c>
      <c r="M1506" s="91">
        <v>0</v>
      </c>
      <c r="N1506" s="91">
        <v>0</v>
      </c>
      <c r="O1506" s="8">
        <v>0</v>
      </c>
      <c r="P1506" s="8">
        <f t="shared" si="372"/>
        <v>0</v>
      </c>
      <c r="Q1506" s="8">
        <f t="shared" si="373"/>
        <v>0.53800000000000003</v>
      </c>
      <c r="R1506" s="8">
        <f t="shared" si="374"/>
        <v>0.51700000000000002</v>
      </c>
      <c r="S1506" s="8">
        <f t="shared" si="375"/>
        <v>0.35199999999999998</v>
      </c>
      <c r="T1506" s="8">
        <f t="shared" si="376"/>
        <v>0.16900000000000001</v>
      </c>
      <c r="U1506" s="8">
        <f t="shared" si="377"/>
        <v>5.1999999999999998E-2</v>
      </c>
      <c r="V1506" s="8">
        <f t="shared" si="378"/>
        <v>0.01</v>
      </c>
      <c r="W1506" s="8">
        <f t="shared" si="379"/>
        <v>0</v>
      </c>
      <c r="X1506" s="8">
        <f t="shared" si="380"/>
        <v>0</v>
      </c>
      <c r="Y1506" s="8">
        <f t="shared" si="381"/>
        <v>0</v>
      </c>
      <c r="Z1506" s="8">
        <f t="shared" si="382"/>
        <v>0</v>
      </c>
      <c r="AA1506" s="8">
        <v>0</v>
      </c>
      <c r="AB1506" s="8">
        <f t="shared" si="383"/>
        <v>0</v>
      </c>
      <c r="AC1506" s="8">
        <f t="shared" si="384"/>
        <v>0.53800000000000003</v>
      </c>
      <c r="AD1506" s="8">
        <f t="shared" si="385"/>
        <v>0.51700000000000002</v>
      </c>
      <c r="AE1506" s="8">
        <f t="shared" si="386"/>
        <v>0.35199999999999998</v>
      </c>
      <c r="AF1506" s="8">
        <f t="shared" si="387"/>
        <v>0.16900000000000001</v>
      </c>
      <c r="AG1506" s="8">
        <f t="shared" si="388"/>
        <v>5.1999999999999998E-2</v>
      </c>
      <c r="AH1506" s="8">
        <f t="shared" si="389"/>
        <v>0.01</v>
      </c>
      <c r="AI1506" s="8">
        <f t="shared" si="390"/>
        <v>0</v>
      </c>
      <c r="AJ1506" s="8">
        <f t="shared" si="391"/>
        <v>0</v>
      </c>
      <c r="AK1506" s="8">
        <f t="shared" si="392"/>
        <v>0</v>
      </c>
      <c r="AL1506" s="8">
        <f t="shared" si="393"/>
        <v>0</v>
      </c>
    </row>
    <row r="1507" spans="1:38" s="8" customFormat="1" ht="12" customHeight="1" x14ac:dyDescent="0.25">
      <c r="A1507" s="8" t="s">
        <v>64</v>
      </c>
      <c r="B1507" s="8" t="s">
        <v>50</v>
      </c>
      <c r="C1507" s="8">
        <v>0</v>
      </c>
      <c r="D1507" s="8">
        <v>0</v>
      </c>
      <c r="E1507" s="91">
        <v>0.53900000000000003</v>
      </c>
      <c r="F1507" s="91">
        <v>0.50600000000000001</v>
      </c>
      <c r="G1507" s="91">
        <v>0.36399999999999999</v>
      </c>
      <c r="H1507" s="91">
        <v>0.18</v>
      </c>
      <c r="I1507" s="91">
        <v>6.6000000000000003E-2</v>
      </c>
      <c r="J1507" s="91">
        <v>0.01</v>
      </c>
      <c r="K1507" s="91">
        <v>0</v>
      </c>
      <c r="L1507" s="91">
        <v>0</v>
      </c>
      <c r="M1507" s="91">
        <v>0</v>
      </c>
      <c r="N1507" s="91">
        <v>0</v>
      </c>
      <c r="O1507" s="8">
        <v>0</v>
      </c>
      <c r="P1507" s="8">
        <f t="shared" si="372"/>
        <v>0</v>
      </c>
      <c r="Q1507" s="8">
        <f t="shared" si="373"/>
        <v>0.53900000000000003</v>
      </c>
      <c r="R1507" s="8">
        <f t="shared" si="374"/>
        <v>0.50600000000000001</v>
      </c>
      <c r="S1507" s="8">
        <f t="shared" si="375"/>
        <v>0.36399999999999999</v>
      </c>
      <c r="T1507" s="8">
        <f t="shared" si="376"/>
        <v>0.18</v>
      </c>
      <c r="U1507" s="8">
        <f t="shared" si="377"/>
        <v>6.6000000000000003E-2</v>
      </c>
      <c r="V1507" s="8">
        <f t="shared" si="378"/>
        <v>0.01</v>
      </c>
      <c r="W1507" s="8">
        <f t="shared" si="379"/>
        <v>0</v>
      </c>
      <c r="X1507" s="8">
        <f t="shared" si="380"/>
        <v>0</v>
      </c>
      <c r="Y1507" s="8">
        <f t="shared" si="381"/>
        <v>0</v>
      </c>
      <c r="Z1507" s="8">
        <f t="shared" si="382"/>
        <v>0</v>
      </c>
      <c r="AA1507" s="8">
        <v>0</v>
      </c>
      <c r="AB1507" s="8">
        <f t="shared" si="383"/>
        <v>0</v>
      </c>
      <c r="AC1507" s="8">
        <f t="shared" si="384"/>
        <v>0.53900000000000003</v>
      </c>
      <c r="AD1507" s="8">
        <f t="shared" si="385"/>
        <v>0.50600000000000001</v>
      </c>
      <c r="AE1507" s="8">
        <f t="shared" si="386"/>
        <v>0.36399999999999999</v>
      </c>
      <c r="AF1507" s="8">
        <f t="shared" si="387"/>
        <v>0.18</v>
      </c>
      <c r="AG1507" s="8">
        <f t="shared" si="388"/>
        <v>6.6000000000000003E-2</v>
      </c>
      <c r="AH1507" s="8">
        <f t="shared" si="389"/>
        <v>0.01</v>
      </c>
      <c r="AI1507" s="8">
        <f t="shared" si="390"/>
        <v>0</v>
      </c>
      <c r="AJ1507" s="8">
        <f t="shared" si="391"/>
        <v>0</v>
      </c>
      <c r="AK1507" s="8">
        <f t="shared" si="392"/>
        <v>0</v>
      </c>
      <c r="AL1507" s="8">
        <f t="shared" si="393"/>
        <v>0</v>
      </c>
    </row>
    <row r="1508" spans="1:38" s="8" customFormat="1" ht="12" customHeight="1" x14ac:dyDescent="0.25">
      <c r="A1508" s="8" t="s">
        <v>65</v>
      </c>
      <c r="B1508" s="8" t="s">
        <v>50</v>
      </c>
      <c r="C1508" s="8">
        <v>0</v>
      </c>
      <c r="D1508" s="8">
        <v>0</v>
      </c>
      <c r="E1508" s="91">
        <v>0.27300000000000002</v>
      </c>
      <c r="F1508" s="91">
        <v>0.151</v>
      </c>
      <c r="G1508" s="91">
        <v>8.4000000000000005E-2</v>
      </c>
      <c r="H1508" s="91">
        <v>4.7E-2</v>
      </c>
      <c r="I1508" s="91">
        <v>0.01</v>
      </c>
      <c r="J1508" s="91">
        <v>0</v>
      </c>
      <c r="K1508" s="91">
        <v>0</v>
      </c>
      <c r="L1508" s="91">
        <v>0</v>
      </c>
      <c r="M1508" s="91">
        <v>0</v>
      </c>
      <c r="N1508" s="91">
        <v>0</v>
      </c>
      <c r="O1508" s="8">
        <v>0</v>
      </c>
      <c r="P1508" s="8">
        <f t="shared" si="372"/>
        <v>0</v>
      </c>
      <c r="Q1508" s="8">
        <f t="shared" si="373"/>
        <v>0.27300000000000002</v>
      </c>
      <c r="R1508" s="8">
        <f t="shared" si="374"/>
        <v>0.151</v>
      </c>
      <c r="S1508" s="8">
        <f t="shared" si="375"/>
        <v>8.4000000000000005E-2</v>
      </c>
      <c r="T1508" s="8">
        <f t="shared" si="376"/>
        <v>4.7E-2</v>
      </c>
      <c r="U1508" s="8">
        <f t="shared" si="377"/>
        <v>0.01</v>
      </c>
      <c r="V1508" s="8">
        <f t="shared" si="378"/>
        <v>0</v>
      </c>
      <c r="W1508" s="8">
        <f t="shared" si="379"/>
        <v>0</v>
      </c>
      <c r="X1508" s="8">
        <f t="shared" si="380"/>
        <v>0</v>
      </c>
      <c r="Y1508" s="8">
        <f t="shared" si="381"/>
        <v>0</v>
      </c>
      <c r="Z1508" s="8">
        <f t="shared" si="382"/>
        <v>0</v>
      </c>
      <c r="AA1508" s="8">
        <v>0</v>
      </c>
      <c r="AB1508" s="8">
        <f t="shared" si="383"/>
        <v>0</v>
      </c>
      <c r="AC1508" s="8">
        <f t="shared" si="384"/>
        <v>0.27300000000000002</v>
      </c>
      <c r="AD1508" s="8">
        <f t="shared" si="385"/>
        <v>0.151</v>
      </c>
      <c r="AE1508" s="8">
        <f t="shared" si="386"/>
        <v>8.4000000000000005E-2</v>
      </c>
      <c r="AF1508" s="8">
        <f t="shared" si="387"/>
        <v>4.7E-2</v>
      </c>
      <c r="AG1508" s="8">
        <f t="shared" si="388"/>
        <v>0.01</v>
      </c>
      <c r="AH1508" s="8">
        <f t="shared" si="389"/>
        <v>0</v>
      </c>
      <c r="AI1508" s="8">
        <f t="shared" si="390"/>
        <v>0</v>
      </c>
      <c r="AJ1508" s="8">
        <f t="shared" si="391"/>
        <v>0</v>
      </c>
      <c r="AK1508" s="8">
        <f t="shared" si="392"/>
        <v>0</v>
      </c>
      <c r="AL1508" s="8">
        <f t="shared" si="393"/>
        <v>0</v>
      </c>
    </row>
    <row r="1509" spans="1:38" s="8" customFormat="1" ht="12" customHeight="1" x14ac:dyDescent="0.25">
      <c r="A1509" s="8" t="s">
        <v>66</v>
      </c>
      <c r="B1509" s="8" t="s">
        <v>50</v>
      </c>
      <c r="C1509" s="8">
        <v>0</v>
      </c>
      <c r="D1509" s="8">
        <v>0</v>
      </c>
      <c r="E1509" s="91">
        <v>0.48699999999999999</v>
      </c>
      <c r="F1509" s="91">
        <v>0.28000000000000003</v>
      </c>
      <c r="G1509" s="91">
        <v>0.124</v>
      </c>
      <c r="H1509" s="91">
        <v>0.01</v>
      </c>
      <c r="I1509" s="91">
        <v>0</v>
      </c>
      <c r="J1509" s="91">
        <v>0</v>
      </c>
      <c r="K1509" s="91">
        <v>0</v>
      </c>
      <c r="L1509" s="91">
        <v>0</v>
      </c>
      <c r="M1509" s="91">
        <v>0</v>
      </c>
      <c r="N1509" s="91">
        <v>0</v>
      </c>
      <c r="O1509" s="8">
        <v>0</v>
      </c>
      <c r="P1509" s="8">
        <f t="shared" si="372"/>
        <v>0</v>
      </c>
      <c r="Q1509" s="8">
        <f t="shared" si="373"/>
        <v>0.48699999999999999</v>
      </c>
      <c r="R1509" s="8">
        <f t="shared" si="374"/>
        <v>0.28000000000000003</v>
      </c>
      <c r="S1509" s="8">
        <f t="shared" si="375"/>
        <v>0.124</v>
      </c>
      <c r="T1509" s="8">
        <f t="shared" si="376"/>
        <v>0.01</v>
      </c>
      <c r="U1509" s="8">
        <f t="shared" si="377"/>
        <v>0</v>
      </c>
      <c r="V1509" s="8">
        <f t="shared" si="378"/>
        <v>0</v>
      </c>
      <c r="W1509" s="8">
        <f t="shared" si="379"/>
        <v>0</v>
      </c>
      <c r="X1509" s="8">
        <f t="shared" si="380"/>
        <v>0</v>
      </c>
      <c r="Y1509" s="8">
        <f t="shared" si="381"/>
        <v>0</v>
      </c>
      <c r="Z1509" s="8">
        <f t="shared" si="382"/>
        <v>0</v>
      </c>
      <c r="AA1509" s="8">
        <v>0</v>
      </c>
      <c r="AB1509" s="8">
        <f t="shared" si="383"/>
        <v>0</v>
      </c>
      <c r="AC1509" s="8">
        <f t="shared" si="384"/>
        <v>0.48699999999999999</v>
      </c>
      <c r="AD1509" s="8">
        <f t="shared" si="385"/>
        <v>0.28000000000000003</v>
      </c>
      <c r="AE1509" s="8">
        <f t="shared" si="386"/>
        <v>0.124</v>
      </c>
      <c r="AF1509" s="8">
        <f t="shared" si="387"/>
        <v>0.01</v>
      </c>
      <c r="AG1509" s="8">
        <f t="shared" si="388"/>
        <v>0</v>
      </c>
      <c r="AH1509" s="8">
        <f t="shared" si="389"/>
        <v>0</v>
      </c>
      <c r="AI1509" s="8">
        <f t="shared" si="390"/>
        <v>0</v>
      </c>
      <c r="AJ1509" s="8">
        <f t="shared" si="391"/>
        <v>0</v>
      </c>
      <c r="AK1509" s="8">
        <f t="shared" si="392"/>
        <v>0</v>
      </c>
      <c r="AL1509" s="8">
        <f t="shared" si="393"/>
        <v>0</v>
      </c>
    </row>
    <row r="1510" spans="1:38" s="8" customFormat="1" ht="12" customHeight="1" x14ac:dyDescent="0.25">
      <c r="A1510" s="8" t="s">
        <v>49</v>
      </c>
      <c r="B1510" s="8" t="s">
        <v>69</v>
      </c>
      <c r="C1510" s="8">
        <v>0</v>
      </c>
      <c r="D1510" s="8">
        <v>0</v>
      </c>
      <c r="E1510" s="91">
        <v>0.65600000000000003</v>
      </c>
      <c r="F1510" s="91">
        <v>0.39900000000000002</v>
      </c>
      <c r="G1510" s="91">
        <v>0.17</v>
      </c>
      <c r="H1510" s="91">
        <v>5.0999999999999997E-2</v>
      </c>
      <c r="I1510" s="91">
        <v>0.01</v>
      </c>
      <c r="J1510" s="91">
        <v>0</v>
      </c>
      <c r="K1510" s="91">
        <v>0</v>
      </c>
      <c r="L1510" s="91">
        <v>0</v>
      </c>
      <c r="M1510" s="91">
        <v>0</v>
      </c>
      <c r="N1510" s="91">
        <v>0</v>
      </c>
      <c r="O1510" s="8">
        <v>0</v>
      </c>
      <c r="P1510" s="8">
        <f t="shared" si="372"/>
        <v>0</v>
      </c>
      <c r="Q1510" s="8">
        <f t="shared" si="373"/>
        <v>0.65600000000000003</v>
      </c>
      <c r="R1510" s="8">
        <f t="shared" si="374"/>
        <v>0.39900000000000002</v>
      </c>
      <c r="S1510" s="8">
        <f t="shared" si="375"/>
        <v>0.17</v>
      </c>
      <c r="T1510" s="8">
        <f t="shared" si="376"/>
        <v>5.0999999999999997E-2</v>
      </c>
      <c r="U1510" s="8">
        <f t="shared" si="377"/>
        <v>0.01</v>
      </c>
      <c r="V1510" s="8">
        <f t="shared" si="378"/>
        <v>0</v>
      </c>
      <c r="W1510" s="8">
        <f t="shared" si="379"/>
        <v>0</v>
      </c>
      <c r="X1510" s="8">
        <f t="shared" si="380"/>
        <v>0</v>
      </c>
      <c r="Y1510" s="8">
        <f t="shared" si="381"/>
        <v>0</v>
      </c>
      <c r="Z1510" s="8">
        <f t="shared" si="382"/>
        <v>0</v>
      </c>
      <c r="AA1510" s="8">
        <v>0</v>
      </c>
      <c r="AB1510" s="8">
        <f t="shared" si="383"/>
        <v>0</v>
      </c>
      <c r="AC1510" s="8">
        <f t="shared" si="384"/>
        <v>0.65600000000000003</v>
      </c>
      <c r="AD1510" s="8">
        <f t="shared" si="385"/>
        <v>0.39900000000000002</v>
      </c>
      <c r="AE1510" s="8">
        <f t="shared" si="386"/>
        <v>0.17</v>
      </c>
      <c r="AF1510" s="8">
        <f t="shared" si="387"/>
        <v>5.0999999999999997E-2</v>
      </c>
      <c r="AG1510" s="8">
        <f t="shared" si="388"/>
        <v>0.01</v>
      </c>
      <c r="AH1510" s="8">
        <f t="shared" si="389"/>
        <v>0</v>
      </c>
      <c r="AI1510" s="8">
        <f t="shared" si="390"/>
        <v>0</v>
      </c>
      <c r="AJ1510" s="8">
        <f t="shared" si="391"/>
        <v>0</v>
      </c>
      <c r="AK1510" s="8">
        <f t="shared" si="392"/>
        <v>0</v>
      </c>
      <c r="AL1510" s="8">
        <f t="shared" si="393"/>
        <v>0</v>
      </c>
    </row>
    <row r="1511" spans="1:38" s="8" customFormat="1" ht="12" customHeight="1" x14ac:dyDescent="0.25">
      <c r="A1511" s="8" t="s">
        <v>52</v>
      </c>
      <c r="B1511" s="8" t="s">
        <v>69</v>
      </c>
      <c r="C1511" s="8">
        <v>0</v>
      </c>
      <c r="D1511" s="8">
        <v>0</v>
      </c>
      <c r="E1511" s="91">
        <v>0.65600000000000003</v>
      </c>
      <c r="F1511" s="91">
        <v>0.51300000000000001</v>
      </c>
      <c r="G1511" s="91">
        <v>0.36199999999999999</v>
      </c>
      <c r="H1511" s="91">
        <v>0.23</v>
      </c>
      <c r="I1511" s="91">
        <v>0.13100000000000001</v>
      </c>
      <c r="J1511" s="91">
        <v>6.7000000000000004E-2</v>
      </c>
      <c r="K1511" s="91">
        <v>0.01</v>
      </c>
      <c r="L1511" s="91">
        <v>0</v>
      </c>
      <c r="M1511" s="91">
        <v>0</v>
      </c>
      <c r="N1511" s="91">
        <v>0</v>
      </c>
      <c r="O1511" s="8">
        <v>0</v>
      </c>
      <c r="P1511" s="8">
        <f t="shared" si="372"/>
        <v>0</v>
      </c>
      <c r="Q1511" s="8">
        <f t="shared" si="373"/>
        <v>0.65600000000000003</v>
      </c>
      <c r="R1511" s="8">
        <f t="shared" si="374"/>
        <v>0.51300000000000001</v>
      </c>
      <c r="S1511" s="8">
        <f t="shared" si="375"/>
        <v>0.36199999999999999</v>
      </c>
      <c r="T1511" s="8">
        <f t="shared" si="376"/>
        <v>0.23</v>
      </c>
      <c r="U1511" s="8">
        <f t="shared" si="377"/>
        <v>0.13100000000000001</v>
      </c>
      <c r="V1511" s="8">
        <f t="shared" si="378"/>
        <v>6.7000000000000004E-2</v>
      </c>
      <c r="W1511" s="8">
        <f t="shared" si="379"/>
        <v>0.01</v>
      </c>
      <c r="X1511" s="8">
        <f t="shared" si="380"/>
        <v>0</v>
      </c>
      <c r="Y1511" s="8">
        <f t="shared" si="381"/>
        <v>0</v>
      </c>
      <c r="Z1511" s="8">
        <f t="shared" si="382"/>
        <v>0</v>
      </c>
      <c r="AA1511" s="8">
        <v>0</v>
      </c>
      <c r="AB1511" s="8">
        <f t="shared" si="383"/>
        <v>0</v>
      </c>
      <c r="AC1511" s="8">
        <f t="shared" si="384"/>
        <v>0.65600000000000003</v>
      </c>
      <c r="AD1511" s="8">
        <f t="shared" si="385"/>
        <v>0.51300000000000001</v>
      </c>
      <c r="AE1511" s="8">
        <f t="shared" si="386"/>
        <v>0.36199999999999999</v>
      </c>
      <c r="AF1511" s="8">
        <f t="shared" si="387"/>
        <v>0.23</v>
      </c>
      <c r="AG1511" s="8">
        <f t="shared" si="388"/>
        <v>0.13100000000000001</v>
      </c>
      <c r="AH1511" s="8">
        <f t="shared" si="389"/>
        <v>6.7000000000000004E-2</v>
      </c>
      <c r="AI1511" s="8">
        <f t="shared" si="390"/>
        <v>0.01</v>
      </c>
      <c r="AJ1511" s="8">
        <f t="shared" si="391"/>
        <v>0</v>
      </c>
      <c r="AK1511" s="8">
        <f t="shared" si="392"/>
        <v>0</v>
      </c>
      <c r="AL1511" s="8">
        <f t="shared" si="393"/>
        <v>0</v>
      </c>
    </row>
    <row r="1512" spans="1:38" s="8" customFormat="1" ht="12" customHeight="1" x14ac:dyDescent="0.25">
      <c r="A1512" s="8" t="s">
        <v>53</v>
      </c>
      <c r="B1512" s="8" t="s">
        <v>69</v>
      </c>
      <c r="C1512" s="8">
        <v>0</v>
      </c>
      <c r="D1512" s="8">
        <v>0</v>
      </c>
      <c r="E1512" s="91">
        <v>0.70199999999999996</v>
      </c>
      <c r="F1512" s="91">
        <v>0.58899999999999997</v>
      </c>
      <c r="G1512" s="91">
        <v>0.44400000000000001</v>
      </c>
      <c r="H1512" s="91">
        <v>0.30199999999999999</v>
      </c>
      <c r="I1512" s="91">
        <v>0.185</v>
      </c>
      <c r="J1512" s="91">
        <v>0.10199999999999999</v>
      </c>
      <c r="K1512" s="91">
        <v>0.05</v>
      </c>
      <c r="L1512" s="91">
        <v>0.01</v>
      </c>
      <c r="M1512" s="91">
        <v>0</v>
      </c>
      <c r="N1512" s="91">
        <v>0</v>
      </c>
      <c r="O1512" s="8">
        <v>0</v>
      </c>
      <c r="P1512" s="8">
        <f t="shared" si="372"/>
        <v>0</v>
      </c>
      <c r="Q1512" s="8">
        <f t="shared" si="373"/>
        <v>0.70199999999999996</v>
      </c>
      <c r="R1512" s="8">
        <f t="shared" si="374"/>
        <v>0.58899999999999997</v>
      </c>
      <c r="S1512" s="8">
        <f t="shared" si="375"/>
        <v>0.44400000000000001</v>
      </c>
      <c r="T1512" s="8">
        <f t="shared" si="376"/>
        <v>0.30199999999999999</v>
      </c>
      <c r="U1512" s="8">
        <f t="shared" si="377"/>
        <v>0.185</v>
      </c>
      <c r="V1512" s="8">
        <f t="shared" si="378"/>
        <v>0.10199999999999999</v>
      </c>
      <c r="W1512" s="8">
        <f t="shared" si="379"/>
        <v>0.05</v>
      </c>
      <c r="X1512" s="8">
        <f t="shared" si="380"/>
        <v>0.01</v>
      </c>
      <c r="Y1512" s="8">
        <f t="shared" si="381"/>
        <v>0</v>
      </c>
      <c r="Z1512" s="8">
        <f t="shared" si="382"/>
        <v>0</v>
      </c>
      <c r="AA1512" s="8">
        <v>0</v>
      </c>
      <c r="AB1512" s="8">
        <f t="shared" si="383"/>
        <v>0</v>
      </c>
      <c r="AC1512" s="8">
        <f t="shared" si="384"/>
        <v>0.70199999999999996</v>
      </c>
      <c r="AD1512" s="8">
        <f t="shared" si="385"/>
        <v>0.58899999999999997</v>
      </c>
      <c r="AE1512" s="8">
        <f t="shared" si="386"/>
        <v>0.44400000000000001</v>
      </c>
      <c r="AF1512" s="8">
        <f t="shared" si="387"/>
        <v>0.30199999999999999</v>
      </c>
      <c r="AG1512" s="8">
        <f t="shared" si="388"/>
        <v>0.185</v>
      </c>
      <c r="AH1512" s="8">
        <f t="shared" si="389"/>
        <v>0.10199999999999999</v>
      </c>
      <c r="AI1512" s="8">
        <f t="shared" si="390"/>
        <v>0.05</v>
      </c>
      <c r="AJ1512" s="8">
        <f t="shared" si="391"/>
        <v>0.01</v>
      </c>
      <c r="AK1512" s="8">
        <f t="shared" si="392"/>
        <v>0</v>
      </c>
      <c r="AL1512" s="8">
        <f t="shared" si="393"/>
        <v>0</v>
      </c>
    </row>
    <row r="1513" spans="1:38" s="8" customFormat="1" ht="12" customHeight="1" x14ac:dyDescent="0.25">
      <c r="A1513" s="8" t="s">
        <v>54</v>
      </c>
      <c r="B1513" s="8" t="s">
        <v>69</v>
      </c>
      <c r="C1513" s="8">
        <v>0</v>
      </c>
      <c r="D1513" s="8">
        <v>0</v>
      </c>
      <c r="E1513" s="91">
        <v>0.69099999999999995</v>
      </c>
      <c r="F1513" s="91">
        <v>0.53900000000000003</v>
      </c>
      <c r="G1513" s="91">
        <v>0.35699999999999998</v>
      </c>
      <c r="H1513" s="91">
        <v>0.20100000000000001</v>
      </c>
      <c r="I1513" s="91">
        <v>9.6000000000000002E-2</v>
      </c>
      <c r="J1513" s="91">
        <v>0.01</v>
      </c>
      <c r="K1513" s="91">
        <v>0</v>
      </c>
      <c r="L1513" s="91">
        <v>0</v>
      </c>
      <c r="M1513" s="91">
        <v>0</v>
      </c>
      <c r="N1513" s="91">
        <v>0</v>
      </c>
      <c r="O1513" s="8">
        <v>0</v>
      </c>
      <c r="P1513" s="8">
        <f t="shared" si="372"/>
        <v>0</v>
      </c>
      <c r="Q1513" s="8">
        <f t="shared" si="373"/>
        <v>0.69099999999999995</v>
      </c>
      <c r="R1513" s="8">
        <f t="shared" si="374"/>
        <v>0.53900000000000003</v>
      </c>
      <c r="S1513" s="8">
        <f t="shared" si="375"/>
        <v>0.35699999999999998</v>
      </c>
      <c r="T1513" s="8">
        <f t="shared" si="376"/>
        <v>0.20100000000000001</v>
      </c>
      <c r="U1513" s="8">
        <f t="shared" si="377"/>
        <v>9.6000000000000002E-2</v>
      </c>
      <c r="V1513" s="8">
        <f t="shared" si="378"/>
        <v>0.01</v>
      </c>
      <c r="W1513" s="8">
        <f t="shared" si="379"/>
        <v>0</v>
      </c>
      <c r="X1513" s="8">
        <f t="shared" si="380"/>
        <v>0</v>
      </c>
      <c r="Y1513" s="8">
        <f t="shared" si="381"/>
        <v>0</v>
      </c>
      <c r="Z1513" s="8">
        <f t="shared" si="382"/>
        <v>0</v>
      </c>
      <c r="AA1513" s="8">
        <v>0</v>
      </c>
      <c r="AB1513" s="8">
        <f t="shared" si="383"/>
        <v>0</v>
      </c>
      <c r="AC1513" s="8">
        <f t="shared" si="384"/>
        <v>0.69099999999999995</v>
      </c>
      <c r="AD1513" s="8">
        <f t="shared" si="385"/>
        <v>0.53900000000000003</v>
      </c>
      <c r="AE1513" s="8">
        <f t="shared" si="386"/>
        <v>0.35699999999999998</v>
      </c>
      <c r="AF1513" s="8">
        <f t="shared" si="387"/>
        <v>0.20100000000000001</v>
      </c>
      <c r="AG1513" s="8">
        <f t="shared" si="388"/>
        <v>9.6000000000000002E-2</v>
      </c>
      <c r="AH1513" s="8">
        <f t="shared" si="389"/>
        <v>0.01</v>
      </c>
      <c r="AI1513" s="8">
        <f t="shared" si="390"/>
        <v>0</v>
      </c>
      <c r="AJ1513" s="8">
        <f t="shared" si="391"/>
        <v>0</v>
      </c>
      <c r="AK1513" s="8">
        <f t="shared" si="392"/>
        <v>0</v>
      </c>
      <c r="AL1513" s="8">
        <f t="shared" si="393"/>
        <v>0</v>
      </c>
    </row>
    <row r="1514" spans="1:38" s="8" customFormat="1" ht="12" customHeight="1" x14ac:dyDescent="0.25">
      <c r="A1514" s="8" t="s">
        <v>55</v>
      </c>
      <c r="B1514" s="8" t="s">
        <v>69</v>
      </c>
      <c r="C1514" s="8">
        <v>0</v>
      </c>
      <c r="D1514" s="8">
        <v>0</v>
      </c>
      <c r="E1514" s="91">
        <v>0.875</v>
      </c>
      <c r="F1514" s="91">
        <v>0.754</v>
      </c>
      <c r="G1514" s="91">
        <v>0.58399999999999996</v>
      </c>
      <c r="H1514" s="91">
        <v>0.40799999999999997</v>
      </c>
      <c r="I1514" s="91">
        <v>0.25600000000000001</v>
      </c>
      <c r="J1514" s="91">
        <v>0.14499999999999999</v>
      </c>
      <c r="K1514" s="91">
        <v>7.3999999999999996E-2</v>
      </c>
      <c r="L1514" s="91">
        <v>0.01</v>
      </c>
      <c r="M1514" s="91">
        <v>0</v>
      </c>
      <c r="N1514" s="91">
        <v>0</v>
      </c>
      <c r="O1514" s="8">
        <v>0</v>
      </c>
      <c r="P1514" s="8">
        <f t="shared" si="372"/>
        <v>0</v>
      </c>
      <c r="Q1514" s="8">
        <f t="shared" si="373"/>
        <v>0.875</v>
      </c>
      <c r="R1514" s="8">
        <f t="shared" si="374"/>
        <v>0.754</v>
      </c>
      <c r="S1514" s="8">
        <f t="shared" si="375"/>
        <v>0.58399999999999996</v>
      </c>
      <c r="T1514" s="8">
        <f t="shared" si="376"/>
        <v>0.40799999999999997</v>
      </c>
      <c r="U1514" s="8">
        <f t="shared" si="377"/>
        <v>0.25600000000000001</v>
      </c>
      <c r="V1514" s="8">
        <f t="shared" si="378"/>
        <v>0.14499999999999999</v>
      </c>
      <c r="W1514" s="8">
        <f t="shared" si="379"/>
        <v>7.3999999999999996E-2</v>
      </c>
      <c r="X1514" s="8">
        <f t="shared" si="380"/>
        <v>0.01</v>
      </c>
      <c r="Y1514" s="8">
        <f t="shared" si="381"/>
        <v>0</v>
      </c>
      <c r="Z1514" s="8">
        <f t="shared" si="382"/>
        <v>0</v>
      </c>
      <c r="AA1514" s="8">
        <v>0</v>
      </c>
      <c r="AB1514" s="8">
        <f t="shared" si="383"/>
        <v>0</v>
      </c>
      <c r="AC1514" s="8">
        <f t="shared" si="384"/>
        <v>0.875</v>
      </c>
      <c r="AD1514" s="8">
        <f t="shared" si="385"/>
        <v>0.754</v>
      </c>
      <c r="AE1514" s="8">
        <f t="shared" si="386"/>
        <v>0.58399999999999996</v>
      </c>
      <c r="AF1514" s="8">
        <f t="shared" si="387"/>
        <v>0.40799999999999997</v>
      </c>
      <c r="AG1514" s="8">
        <f t="shared" si="388"/>
        <v>0.25600000000000001</v>
      </c>
      <c r="AH1514" s="8">
        <f t="shared" si="389"/>
        <v>0.14499999999999999</v>
      </c>
      <c r="AI1514" s="8">
        <f t="shared" si="390"/>
        <v>7.3999999999999996E-2</v>
      </c>
      <c r="AJ1514" s="8">
        <f t="shared" si="391"/>
        <v>0.01</v>
      </c>
      <c r="AK1514" s="8">
        <f t="shared" si="392"/>
        <v>0</v>
      </c>
      <c r="AL1514" s="8">
        <f t="shared" si="393"/>
        <v>0</v>
      </c>
    </row>
    <row r="1515" spans="1:38" s="8" customFormat="1" ht="12" customHeight="1" x14ac:dyDescent="0.25">
      <c r="A1515" s="8" t="s">
        <v>56</v>
      </c>
      <c r="B1515" s="8" t="s">
        <v>69</v>
      </c>
      <c r="C1515" s="8">
        <v>0</v>
      </c>
      <c r="D1515" s="8">
        <v>0</v>
      </c>
      <c r="E1515" s="91">
        <v>0.875</v>
      </c>
      <c r="F1515" s="91">
        <v>0.754</v>
      </c>
      <c r="G1515" s="91">
        <v>0.58399999999999996</v>
      </c>
      <c r="H1515" s="91">
        <v>0.40799999999999997</v>
      </c>
      <c r="I1515" s="91">
        <v>0.25600000000000001</v>
      </c>
      <c r="J1515" s="91">
        <v>0.14499999999999999</v>
      </c>
      <c r="K1515" s="91">
        <v>7.3999999999999996E-2</v>
      </c>
      <c r="L1515" s="91">
        <v>0.01</v>
      </c>
      <c r="M1515" s="91">
        <v>0</v>
      </c>
      <c r="N1515" s="91">
        <v>0</v>
      </c>
      <c r="O1515" s="8">
        <v>0</v>
      </c>
      <c r="P1515" s="8">
        <f t="shared" si="372"/>
        <v>0</v>
      </c>
      <c r="Q1515" s="8">
        <f t="shared" si="373"/>
        <v>0.875</v>
      </c>
      <c r="R1515" s="8">
        <f t="shared" si="374"/>
        <v>0.754</v>
      </c>
      <c r="S1515" s="8">
        <f t="shared" si="375"/>
        <v>0.58399999999999996</v>
      </c>
      <c r="T1515" s="8">
        <f t="shared" si="376"/>
        <v>0.40799999999999997</v>
      </c>
      <c r="U1515" s="8">
        <f t="shared" si="377"/>
        <v>0.25600000000000001</v>
      </c>
      <c r="V1515" s="8">
        <f t="shared" si="378"/>
        <v>0.14499999999999999</v>
      </c>
      <c r="W1515" s="8">
        <f t="shared" si="379"/>
        <v>7.3999999999999996E-2</v>
      </c>
      <c r="X1515" s="8">
        <f t="shared" si="380"/>
        <v>0.01</v>
      </c>
      <c r="Y1515" s="8">
        <f t="shared" si="381"/>
        <v>0</v>
      </c>
      <c r="Z1515" s="8">
        <f t="shared" si="382"/>
        <v>0</v>
      </c>
      <c r="AA1515" s="8">
        <v>0</v>
      </c>
      <c r="AB1515" s="8">
        <f t="shared" si="383"/>
        <v>0</v>
      </c>
      <c r="AC1515" s="8">
        <f t="shared" si="384"/>
        <v>0.875</v>
      </c>
      <c r="AD1515" s="8">
        <f t="shared" si="385"/>
        <v>0.754</v>
      </c>
      <c r="AE1515" s="8">
        <f t="shared" si="386"/>
        <v>0.58399999999999996</v>
      </c>
      <c r="AF1515" s="8">
        <f t="shared" si="387"/>
        <v>0.40799999999999997</v>
      </c>
      <c r="AG1515" s="8">
        <f t="shared" si="388"/>
        <v>0.25600000000000001</v>
      </c>
      <c r="AH1515" s="8">
        <f t="shared" si="389"/>
        <v>0.14499999999999999</v>
      </c>
      <c r="AI1515" s="8">
        <f t="shared" si="390"/>
        <v>7.3999999999999996E-2</v>
      </c>
      <c r="AJ1515" s="8">
        <f t="shared" si="391"/>
        <v>0.01</v>
      </c>
      <c r="AK1515" s="8">
        <f t="shared" si="392"/>
        <v>0</v>
      </c>
      <c r="AL1515" s="8">
        <f t="shared" si="393"/>
        <v>0</v>
      </c>
    </row>
    <row r="1516" spans="1:38" s="8" customFormat="1" ht="12" customHeight="1" x14ac:dyDescent="0.25">
      <c r="A1516" s="8" t="s">
        <v>57</v>
      </c>
      <c r="B1516" s="8" t="s">
        <v>69</v>
      </c>
      <c r="C1516" s="8">
        <v>0</v>
      </c>
      <c r="D1516" s="8">
        <v>0</v>
      </c>
      <c r="E1516" s="91">
        <v>0.875</v>
      </c>
      <c r="F1516" s="91">
        <v>0.754</v>
      </c>
      <c r="G1516" s="91">
        <v>0.58399999999999996</v>
      </c>
      <c r="H1516" s="91">
        <v>0.40799999999999997</v>
      </c>
      <c r="I1516" s="91">
        <v>0.25600000000000001</v>
      </c>
      <c r="J1516" s="91">
        <v>0.14499999999999999</v>
      </c>
      <c r="K1516" s="91">
        <v>7.3999999999999996E-2</v>
      </c>
      <c r="L1516" s="91">
        <v>0.01</v>
      </c>
      <c r="M1516" s="91">
        <v>0</v>
      </c>
      <c r="N1516" s="91">
        <v>0</v>
      </c>
      <c r="O1516" s="8">
        <v>0</v>
      </c>
      <c r="P1516" s="8">
        <f t="shared" si="372"/>
        <v>0</v>
      </c>
      <c r="Q1516" s="8">
        <f t="shared" si="373"/>
        <v>0.875</v>
      </c>
      <c r="R1516" s="8">
        <f t="shared" si="374"/>
        <v>0.754</v>
      </c>
      <c r="S1516" s="8">
        <f t="shared" si="375"/>
        <v>0.58399999999999996</v>
      </c>
      <c r="T1516" s="8">
        <f t="shared" si="376"/>
        <v>0.40799999999999997</v>
      </c>
      <c r="U1516" s="8">
        <f t="shared" si="377"/>
        <v>0.25600000000000001</v>
      </c>
      <c r="V1516" s="8">
        <f t="shared" si="378"/>
        <v>0.14499999999999999</v>
      </c>
      <c r="W1516" s="8">
        <f t="shared" si="379"/>
        <v>7.3999999999999996E-2</v>
      </c>
      <c r="X1516" s="8">
        <f t="shared" si="380"/>
        <v>0.01</v>
      </c>
      <c r="Y1516" s="8">
        <f t="shared" si="381"/>
        <v>0</v>
      </c>
      <c r="Z1516" s="8">
        <f t="shared" si="382"/>
        <v>0</v>
      </c>
      <c r="AA1516" s="8">
        <v>0</v>
      </c>
      <c r="AB1516" s="8">
        <f t="shared" si="383"/>
        <v>0</v>
      </c>
      <c r="AC1516" s="8">
        <f t="shared" si="384"/>
        <v>0.875</v>
      </c>
      <c r="AD1516" s="8">
        <f t="shared" si="385"/>
        <v>0.754</v>
      </c>
      <c r="AE1516" s="8">
        <f t="shared" si="386"/>
        <v>0.58399999999999996</v>
      </c>
      <c r="AF1516" s="8">
        <f t="shared" si="387"/>
        <v>0.40799999999999997</v>
      </c>
      <c r="AG1516" s="8">
        <f t="shared" si="388"/>
        <v>0.25600000000000001</v>
      </c>
      <c r="AH1516" s="8">
        <f t="shared" si="389"/>
        <v>0.14499999999999999</v>
      </c>
      <c r="AI1516" s="8">
        <f t="shared" si="390"/>
        <v>7.3999999999999996E-2</v>
      </c>
      <c r="AJ1516" s="8">
        <f t="shared" si="391"/>
        <v>0.01</v>
      </c>
      <c r="AK1516" s="8">
        <f t="shared" si="392"/>
        <v>0</v>
      </c>
      <c r="AL1516" s="8">
        <f t="shared" si="393"/>
        <v>0</v>
      </c>
    </row>
    <row r="1517" spans="1:38" s="8" customFormat="1" ht="12" customHeight="1" x14ac:dyDescent="0.25">
      <c r="A1517" s="8" t="s">
        <v>58</v>
      </c>
      <c r="B1517" s="8" t="s">
        <v>69</v>
      </c>
      <c r="C1517" s="8">
        <v>0</v>
      </c>
      <c r="D1517" s="8">
        <v>0</v>
      </c>
      <c r="E1517" s="91">
        <v>0.69099999999999995</v>
      </c>
      <c r="F1517" s="91">
        <v>0.57099999999999995</v>
      </c>
      <c r="G1517" s="91">
        <v>0.42399999999999999</v>
      </c>
      <c r="H1517" s="91">
        <v>0.28399999999999997</v>
      </c>
      <c r="I1517" s="91">
        <v>0.17100000000000001</v>
      </c>
      <c r="J1517" s="91">
        <v>9.1999999999999998E-2</v>
      </c>
      <c r="K1517" s="91">
        <v>4.4999999999999998E-2</v>
      </c>
      <c r="L1517" s="91">
        <v>0.01</v>
      </c>
      <c r="M1517" s="91">
        <v>0</v>
      </c>
      <c r="N1517" s="91">
        <v>0</v>
      </c>
      <c r="O1517" s="8">
        <v>0</v>
      </c>
      <c r="P1517" s="8">
        <f t="shared" si="372"/>
        <v>0</v>
      </c>
      <c r="Q1517" s="8">
        <f t="shared" si="373"/>
        <v>0.69099999999999995</v>
      </c>
      <c r="R1517" s="8">
        <f t="shared" si="374"/>
        <v>0.57099999999999995</v>
      </c>
      <c r="S1517" s="8">
        <f t="shared" si="375"/>
        <v>0.42399999999999999</v>
      </c>
      <c r="T1517" s="8">
        <f t="shared" si="376"/>
        <v>0.28399999999999997</v>
      </c>
      <c r="U1517" s="8">
        <f t="shared" si="377"/>
        <v>0.17100000000000001</v>
      </c>
      <c r="V1517" s="8">
        <f t="shared" si="378"/>
        <v>9.1999999999999998E-2</v>
      </c>
      <c r="W1517" s="8">
        <f t="shared" si="379"/>
        <v>4.4999999999999998E-2</v>
      </c>
      <c r="X1517" s="8">
        <f t="shared" si="380"/>
        <v>0.01</v>
      </c>
      <c r="Y1517" s="8">
        <f t="shared" si="381"/>
        <v>0</v>
      </c>
      <c r="Z1517" s="8">
        <f t="shared" si="382"/>
        <v>0</v>
      </c>
      <c r="AA1517" s="8">
        <v>0</v>
      </c>
      <c r="AB1517" s="8">
        <f t="shared" si="383"/>
        <v>0</v>
      </c>
      <c r="AC1517" s="8">
        <f t="shared" si="384"/>
        <v>0.69099999999999995</v>
      </c>
      <c r="AD1517" s="8">
        <f t="shared" si="385"/>
        <v>0.57099999999999995</v>
      </c>
      <c r="AE1517" s="8">
        <f t="shared" si="386"/>
        <v>0.42399999999999999</v>
      </c>
      <c r="AF1517" s="8">
        <f t="shared" si="387"/>
        <v>0.28399999999999997</v>
      </c>
      <c r="AG1517" s="8">
        <f t="shared" si="388"/>
        <v>0.17100000000000001</v>
      </c>
      <c r="AH1517" s="8">
        <f t="shared" si="389"/>
        <v>9.1999999999999998E-2</v>
      </c>
      <c r="AI1517" s="8">
        <f t="shared" si="390"/>
        <v>4.4999999999999998E-2</v>
      </c>
      <c r="AJ1517" s="8">
        <f t="shared" si="391"/>
        <v>0.01</v>
      </c>
      <c r="AK1517" s="8">
        <f t="shared" si="392"/>
        <v>0</v>
      </c>
      <c r="AL1517" s="8">
        <f t="shared" si="393"/>
        <v>0</v>
      </c>
    </row>
    <row r="1518" spans="1:38" s="8" customFormat="1" ht="12" customHeight="1" x14ac:dyDescent="0.25">
      <c r="A1518" s="8" t="s">
        <v>59</v>
      </c>
      <c r="B1518" s="8" t="s">
        <v>69</v>
      </c>
      <c r="C1518" s="8">
        <v>0</v>
      </c>
      <c r="D1518" s="8">
        <v>0</v>
      </c>
      <c r="E1518" s="91">
        <v>0.69099999999999995</v>
      </c>
      <c r="F1518" s="91">
        <v>0.57099999999999995</v>
      </c>
      <c r="G1518" s="91">
        <v>0.42399999999999999</v>
      </c>
      <c r="H1518" s="91">
        <v>0.28399999999999997</v>
      </c>
      <c r="I1518" s="91">
        <v>0.17100000000000001</v>
      </c>
      <c r="J1518" s="91">
        <v>9.1999999999999998E-2</v>
      </c>
      <c r="K1518" s="91">
        <v>4.4999999999999998E-2</v>
      </c>
      <c r="L1518" s="91">
        <v>0.01</v>
      </c>
      <c r="M1518" s="91">
        <v>0</v>
      </c>
      <c r="N1518" s="91">
        <v>0</v>
      </c>
      <c r="O1518" s="8">
        <v>0</v>
      </c>
      <c r="P1518" s="8">
        <f t="shared" si="372"/>
        <v>0</v>
      </c>
      <c r="Q1518" s="8">
        <f t="shared" si="373"/>
        <v>0.69099999999999995</v>
      </c>
      <c r="R1518" s="8">
        <f t="shared" si="374"/>
        <v>0.57099999999999995</v>
      </c>
      <c r="S1518" s="8">
        <f t="shared" si="375"/>
        <v>0.42399999999999999</v>
      </c>
      <c r="T1518" s="8">
        <f t="shared" si="376"/>
        <v>0.28399999999999997</v>
      </c>
      <c r="U1518" s="8">
        <f t="shared" si="377"/>
        <v>0.17100000000000001</v>
      </c>
      <c r="V1518" s="8">
        <f t="shared" si="378"/>
        <v>9.1999999999999998E-2</v>
      </c>
      <c r="W1518" s="8">
        <f t="shared" si="379"/>
        <v>4.4999999999999998E-2</v>
      </c>
      <c r="X1518" s="8">
        <f t="shared" si="380"/>
        <v>0.01</v>
      </c>
      <c r="Y1518" s="8">
        <f t="shared" si="381"/>
        <v>0</v>
      </c>
      <c r="Z1518" s="8">
        <f t="shared" si="382"/>
        <v>0</v>
      </c>
      <c r="AA1518" s="8">
        <v>0</v>
      </c>
      <c r="AB1518" s="8">
        <f t="shared" si="383"/>
        <v>0</v>
      </c>
      <c r="AC1518" s="8">
        <f t="shared" si="384"/>
        <v>0.69099999999999995</v>
      </c>
      <c r="AD1518" s="8">
        <f t="shared" si="385"/>
        <v>0.57099999999999995</v>
      </c>
      <c r="AE1518" s="8">
        <f t="shared" si="386"/>
        <v>0.42399999999999999</v>
      </c>
      <c r="AF1518" s="8">
        <f t="shared" si="387"/>
        <v>0.28399999999999997</v>
      </c>
      <c r="AG1518" s="8">
        <f t="shared" si="388"/>
        <v>0.17100000000000001</v>
      </c>
      <c r="AH1518" s="8">
        <f t="shared" si="389"/>
        <v>9.1999999999999998E-2</v>
      </c>
      <c r="AI1518" s="8">
        <f t="shared" si="390"/>
        <v>4.4999999999999998E-2</v>
      </c>
      <c r="AJ1518" s="8">
        <f t="shared" si="391"/>
        <v>0.01</v>
      </c>
      <c r="AK1518" s="8">
        <f t="shared" si="392"/>
        <v>0</v>
      </c>
      <c r="AL1518" s="8">
        <f t="shared" si="393"/>
        <v>0</v>
      </c>
    </row>
    <row r="1519" spans="1:38" s="8" customFormat="1" ht="12" customHeight="1" x14ac:dyDescent="0.25">
      <c r="A1519" s="8" t="s">
        <v>60</v>
      </c>
      <c r="B1519" s="8" t="s">
        <v>69</v>
      </c>
      <c r="C1519" s="8">
        <v>0</v>
      </c>
      <c r="D1519" s="8">
        <v>0</v>
      </c>
      <c r="E1519" s="91">
        <v>0.875</v>
      </c>
      <c r="F1519" s="91">
        <v>0.754</v>
      </c>
      <c r="G1519" s="91">
        <v>0.55200000000000005</v>
      </c>
      <c r="H1519" s="91">
        <v>0.34399999999999997</v>
      </c>
      <c r="I1519" s="91">
        <v>0.182</v>
      </c>
      <c r="J1519" s="91">
        <v>8.2000000000000003E-2</v>
      </c>
      <c r="K1519" s="91">
        <v>0.01</v>
      </c>
      <c r="L1519" s="91">
        <v>0</v>
      </c>
      <c r="M1519" s="91">
        <v>0</v>
      </c>
      <c r="N1519" s="91">
        <v>0</v>
      </c>
      <c r="O1519" s="8">
        <v>0</v>
      </c>
      <c r="P1519" s="8">
        <f t="shared" si="372"/>
        <v>0</v>
      </c>
      <c r="Q1519" s="8">
        <f t="shared" si="373"/>
        <v>0.875</v>
      </c>
      <c r="R1519" s="8">
        <f t="shared" si="374"/>
        <v>0.754</v>
      </c>
      <c r="S1519" s="8">
        <f t="shared" si="375"/>
        <v>0.55200000000000005</v>
      </c>
      <c r="T1519" s="8">
        <f t="shared" si="376"/>
        <v>0.34399999999999997</v>
      </c>
      <c r="U1519" s="8">
        <f t="shared" si="377"/>
        <v>0.182</v>
      </c>
      <c r="V1519" s="8">
        <f t="shared" si="378"/>
        <v>8.2000000000000003E-2</v>
      </c>
      <c r="W1519" s="8">
        <f t="shared" si="379"/>
        <v>0.01</v>
      </c>
      <c r="X1519" s="8">
        <f t="shared" si="380"/>
        <v>0</v>
      </c>
      <c r="Y1519" s="8">
        <f t="shared" si="381"/>
        <v>0</v>
      </c>
      <c r="Z1519" s="8">
        <f t="shared" si="382"/>
        <v>0</v>
      </c>
      <c r="AA1519" s="8">
        <v>0</v>
      </c>
      <c r="AB1519" s="8">
        <f t="shared" si="383"/>
        <v>0</v>
      </c>
      <c r="AC1519" s="8">
        <f t="shared" si="384"/>
        <v>0.875</v>
      </c>
      <c r="AD1519" s="8">
        <f t="shared" si="385"/>
        <v>0.754</v>
      </c>
      <c r="AE1519" s="8">
        <f t="shared" si="386"/>
        <v>0.55200000000000005</v>
      </c>
      <c r="AF1519" s="8">
        <f t="shared" si="387"/>
        <v>0.34399999999999997</v>
      </c>
      <c r="AG1519" s="8">
        <f t="shared" si="388"/>
        <v>0.182</v>
      </c>
      <c r="AH1519" s="8">
        <f t="shared" si="389"/>
        <v>8.2000000000000003E-2</v>
      </c>
      <c r="AI1519" s="8">
        <f t="shared" si="390"/>
        <v>0.01</v>
      </c>
      <c r="AJ1519" s="8">
        <f t="shared" si="391"/>
        <v>0</v>
      </c>
      <c r="AK1519" s="8">
        <f t="shared" si="392"/>
        <v>0</v>
      </c>
      <c r="AL1519" s="8">
        <f t="shared" si="393"/>
        <v>0</v>
      </c>
    </row>
    <row r="1520" spans="1:38" s="8" customFormat="1" ht="12" customHeight="1" x14ac:dyDescent="0.25">
      <c r="A1520" s="8" t="s">
        <v>61</v>
      </c>
      <c r="B1520" s="8" t="s">
        <v>69</v>
      </c>
      <c r="C1520" s="8">
        <v>0</v>
      </c>
      <c r="D1520" s="8">
        <v>0</v>
      </c>
      <c r="E1520" s="91">
        <v>0.875</v>
      </c>
      <c r="F1520" s="91">
        <v>0.754</v>
      </c>
      <c r="G1520" s="91">
        <v>0.58399999999999996</v>
      </c>
      <c r="H1520" s="91">
        <v>0.40799999999999997</v>
      </c>
      <c r="I1520" s="91">
        <v>0.25600000000000001</v>
      </c>
      <c r="J1520" s="91">
        <v>0.14499999999999999</v>
      </c>
      <c r="K1520" s="91">
        <v>7.3999999999999996E-2</v>
      </c>
      <c r="L1520" s="91">
        <v>0.01</v>
      </c>
      <c r="M1520" s="91">
        <v>0</v>
      </c>
      <c r="N1520" s="91">
        <v>0</v>
      </c>
      <c r="O1520" s="8">
        <v>0</v>
      </c>
      <c r="P1520" s="8">
        <f t="shared" si="372"/>
        <v>0</v>
      </c>
      <c r="Q1520" s="8">
        <f t="shared" si="373"/>
        <v>0.875</v>
      </c>
      <c r="R1520" s="8">
        <f t="shared" si="374"/>
        <v>0.754</v>
      </c>
      <c r="S1520" s="8">
        <f t="shared" si="375"/>
        <v>0.58399999999999996</v>
      </c>
      <c r="T1520" s="8">
        <f t="shared" si="376"/>
        <v>0.40799999999999997</v>
      </c>
      <c r="U1520" s="8">
        <f t="shared" si="377"/>
        <v>0.25600000000000001</v>
      </c>
      <c r="V1520" s="8">
        <f t="shared" si="378"/>
        <v>0.14499999999999999</v>
      </c>
      <c r="W1520" s="8">
        <f t="shared" si="379"/>
        <v>7.3999999999999996E-2</v>
      </c>
      <c r="X1520" s="8">
        <f t="shared" si="380"/>
        <v>0.01</v>
      </c>
      <c r="Y1520" s="8">
        <f t="shared" si="381"/>
        <v>0</v>
      </c>
      <c r="Z1520" s="8">
        <f t="shared" si="382"/>
        <v>0</v>
      </c>
      <c r="AA1520" s="8">
        <v>1</v>
      </c>
      <c r="AB1520" s="8">
        <f t="shared" si="383"/>
        <v>0</v>
      </c>
      <c r="AC1520" s="8">
        <f t="shared" si="384"/>
        <v>0.875</v>
      </c>
      <c r="AD1520" s="8">
        <f t="shared" si="385"/>
        <v>0.754</v>
      </c>
      <c r="AE1520" s="8">
        <f t="shared" si="386"/>
        <v>0.58399999999999996</v>
      </c>
      <c r="AF1520" s="8">
        <f t="shared" si="387"/>
        <v>0.40799999999999997</v>
      </c>
      <c r="AG1520" s="8">
        <f t="shared" si="388"/>
        <v>0.25600000000000001</v>
      </c>
      <c r="AH1520" s="8">
        <f t="shared" si="389"/>
        <v>0.14499999999999999</v>
      </c>
      <c r="AI1520" s="8">
        <f t="shared" si="390"/>
        <v>7.3999999999999996E-2</v>
      </c>
      <c r="AJ1520" s="8">
        <f t="shared" si="391"/>
        <v>0.01</v>
      </c>
      <c r="AK1520" s="8">
        <f t="shared" si="392"/>
        <v>0</v>
      </c>
      <c r="AL1520" s="8">
        <f t="shared" si="393"/>
        <v>0</v>
      </c>
    </row>
    <row r="1521" spans="1:57" s="8" customFormat="1" ht="12" customHeight="1" x14ac:dyDescent="0.25">
      <c r="A1521" s="8" t="s">
        <v>62</v>
      </c>
      <c r="B1521" s="8" t="s">
        <v>69</v>
      </c>
      <c r="C1521" s="8">
        <v>0</v>
      </c>
      <c r="D1521" s="8">
        <v>0</v>
      </c>
      <c r="E1521" s="91">
        <v>0.875</v>
      </c>
      <c r="F1521" s="91">
        <v>0.754</v>
      </c>
      <c r="G1521" s="91">
        <v>0.58399999999999996</v>
      </c>
      <c r="H1521" s="91">
        <v>0.40799999999999997</v>
      </c>
      <c r="I1521" s="91">
        <v>0.25600000000000001</v>
      </c>
      <c r="J1521" s="91">
        <v>0.14499999999999999</v>
      </c>
      <c r="K1521" s="91">
        <v>7.3999999999999996E-2</v>
      </c>
      <c r="L1521" s="91">
        <v>0.01</v>
      </c>
      <c r="M1521" s="91">
        <v>0</v>
      </c>
      <c r="N1521" s="91">
        <v>0</v>
      </c>
      <c r="O1521" s="8">
        <v>0</v>
      </c>
      <c r="P1521" s="8">
        <f t="shared" si="372"/>
        <v>0</v>
      </c>
      <c r="Q1521" s="8">
        <f t="shared" si="373"/>
        <v>0.875</v>
      </c>
      <c r="R1521" s="8">
        <f t="shared" si="374"/>
        <v>0.754</v>
      </c>
      <c r="S1521" s="8">
        <f t="shared" si="375"/>
        <v>0.58399999999999996</v>
      </c>
      <c r="T1521" s="8">
        <f t="shared" si="376"/>
        <v>0.40799999999999997</v>
      </c>
      <c r="U1521" s="8">
        <f t="shared" si="377"/>
        <v>0.25600000000000001</v>
      </c>
      <c r="V1521" s="8">
        <f t="shared" si="378"/>
        <v>0.14499999999999999</v>
      </c>
      <c r="W1521" s="8">
        <f t="shared" si="379"/>
        <v>7.3999999999999996E-2</v>
      </c>
      <c r="X1521" s="8">
        <f t="shared" si="380"/>
        <v>0.01</v>
      </c>
      <c r="Y1521" s="8">
        <f t="shared" si="381"/>
        <v>0</v>
      </c>
      <c r="Z1521" s="8">
        <f t="shared" si="382"/>
        <v>0</v>
      </c>
      <c r="AA1521" s="8">
        <v>2</v>
      </c>
      <c r="AB1521" s="8">
        <f t="shared" si="383"/>
        <v>0</v>
      </c>
      <c r="AC1521" s="8">
        <f t="shared" si="384"/>
        <v>0.875</v>
      </c>
      <c r="AD1521" s="8">
        <f t="shared" si="385"/>
        <v>0.754</v>
      </c>
      <c r="AE1521" s="8">
        <f t="shared" si="386"/>
        <v>0.58399999999999996</v>
      </c>
      <c r="AF1521" s="8">
        <f t="shared" si="387"/>
        <v>0.40799999999999997</v>
      </c>
      <c r="AG1521" s="8">
        <f t="shared" si="388"/>
        <v>0.25600000000000001</v>
      </c>
      <c r="AH1521" s="8">
        <f t="shared" si="389"/>
        <v>0.14499999999999999</v>
      </c>
      <c r="AI1521" s="8">
        <f t="shared" si="390"/>
        <v>7.3999999999999996E-2</v>
      </c>
      <c r="AJ1521" s="8">
        <f t="shared" si="391"/>
        <v>0.01</v>
      </c>
      <c r="AK1521" s="8">
        <f t="shared" si="392"/>
        <v>0</v>
      </c>
      <c r="AL1521" s="8">
        <f t="shared" si="393"/>
        <v>0</v>
      </c>
    </row>
    <row r="1522" spans="1:57" s="8" customFormat="1" ht="12" customHeight="1" x14ac:dyDescent="0.25">
      <c r="A1522" s="8" t="s">
        <v>63</v>
      </c>
      <c r="B1522" s="8" t="s">
        <v>69</v>
      </c>
      <c r="C1522" s="8">
        <v>0</v>
      </c>
      <c r="D1522" s="8">
        <v>0</v>
      </c>
      <c r="E1522" s="91">
        <v>0.74</v>
      </c>
      <c r="F1522" s="91">
        <v>0.65400000000000003</v>
      </c>
      <c r="G1522" s="91">
        <v>0.52100000000000002</v>
      </c>
      <c r="H1522" s="91">
        <v>0.373</v>
      </c>
      <c r="I1522" s="91">
        <v>0.24</v>
      </c>
      <c r="J1522" s="91">
        <v>0.13900000000000001</v>
      </c>
      <c r="K1522" s="91">
        <v>7.2999999999999995E-2</v>
      </c>
      <c r="L1522" s="91">
        <v>0.01</v>
      </c>
      <c r="M1522" s="91">
        <v>0</v>
      </c>
      <c r="N1522" s="91">
        <v>0</v>
      </c>
      <c r="O1522" s="8">
        <v>0</v>
      </c>
      <c r="P1522" s="8">
        <f t="shared" si="372"/>
        <v>0</v>
      </c>
      <c r="Q1522" s="8">
        <f t="shared" si="373"/>
        <v>0.74</v>
      </c>
      <c r="R1522" s="8">
        <f t="shared" si="374"/>
        <v>0.65400000000000003</v>
      </c>
      <c r="S1522" s="8">
        <f t="shared" si="375"/>
        <v>0.52100000000000002</v>
      </c>
      <c r="T1522" s="8">
        <f t="shared" si="376"/>
        <v>0.373</v>
      </c>
      <c r="U1522" s="8">
        <f t="shared" si="377"/>
        <v>0.24</v>
      </c>
      <c r="V1522" s="8">
        <f t="shared" si="378"/>
        <v>0.13900000000000001</v>
      </c>
      <c r="W1522" s="8">
        <f t="shared" si="379"/>
        <v>7.2999999999999995E-2</v>
      </c>
      <c r="X1522" s="8">
        <f t="shared" si="380"/>
        <v>0.01</v>
      </c>
      <c r="Y1522" s="8">
        <f t="shared" si="381"/>
        <v>0</v>
      </c>
      <c r="Z1522" s="8">
        <f t="shared" si="382"/>
        <v>0</v>
      </c>
      <c r="AA1522" s="8">
        <v>3</v>
      </c>
      <c r="AB1522" s="8">
        <f t="shared" si="383"/>
        <v>0</v>
      </c>
      <c r="AC1522" s="8">
        <f t="shared" si="384"/>
        <v>0.74</v>
      </c>
      <c r="AD1522" s="8">
        <f t="shared" si="385"/>
        <v>0.65400000000000003</v>
      </c>
      <c r="AE1522" s="8">
        <f t="shared" si="386"/>
        <v>0.52100000000000002</v>
      </c>
      <c r="AF1522" s="8">
        <f t="shared" si="387"/>
        <v>0.373</v>
      </c>
      <c r="AG1522" s="8">
        <f t="shared" si="388"/>
        <v>0.24</v>
      </c>
      <c r="AH1522" s="8">
        <f t="shared" si="389"/>
        <v>0.13900000000000001</v>
      </c>
      <c r="AI1522" s="8">
        <f t="shared" si="390"/>
        <v>7.2999999999999995E-2</v>
      </c>
      <c r="AJ1522" s="8">
        <f t="shared" si="391"/>
        <v>0.01</v>
      </c>
      <c r="AK1522" s="8">
        <f t="shared" si="392"/>
        <v>0</v>
      </c>
      <c r="AL1522" s="8">
        <f t="shared" si="393"/>
        <v>0</v>
      </c>
    </row>
    <row r="1523" spans="1:57" s="8" customFormat="1" ht="12" customHeight="1" x14ac:dyDescent="0.25">
      <c r="A1523" s="8" t="s">
        <v>64</v>
      </c>
      <c r="B1523" s="8" t="s">
        <v>69</v>
      </c>
      <c r="C1523" s="8">
        <v>0</v>
      </c>
      <c r="D1523" s="8">
        <v>0</v>
      </c>
      <c r="E1523" s="91">
        <v>0.70399999999999996</v>
      </c>
      <c r="F1523" s="91">
        <v>0.59199999999999997</v>
      </c>
      <c r="G1523" s="91">
        <v>0.44800000000000001</v>
      </c>
      <c r="H1523" s="91">
        <v>0.30499999999999999</v>
      </c>
      <c r="I1523" s="91">
        <v>0.187</v>
      </c>
      <c r="J1523" s="91">
        <v>0.10299999999999999</v>
      </c>
      <c r="K1523" s="91">
        <v>5.0999999999999997E-2</v>
      </c>
      <c r="L1523" s="91">
        <v>0.01</v>
      </c>
      <c r="M1523" s="91">
        <v>0</v>
      </c>
      <c r="N1523" s="91">
        <v>0</v>
      </c>
      <c r="O1523" s="8">
        <v>0</v>
      </c>
      <c r="P1523" s="8">
        <f t="shared" si="372"/>
        <v>0</v>
      </c>
      <c r="Q1523" s="8">
        <f t="shared" si="373"/>
        <v>0.70399999999999996</v>
      </c>
      <c r="R1523" s="8">
        <f t="shared" si="374"/>
        <v>0.59199999999999997</v>
      </c>
      <c r="S1523" s="8">
        <f t="shared" si="375"/>
        <v>0.44800000000000001</v>
      </c>
      <c r="T1523" s="8">
        <f t="shared" si="376"/>
        <v>0.30499999999999999</v>
      </c>
      <c r="U1523" s="8">
        <f t="shared" si="377"/>
        <v>0.187</v>
      </c>
      <c r="V1523" s="8">
        <f t="shared" si="378"/>
        <v>0.10299999999999999</v>
      </c>
      <c r="W1523" s="8">
        <f t="shared" si="379"/>
        <v>5.0999999999999997E-2</v>
      </c>
      <c r="X1523" s="8">
        <f t="shared" si="380"/>
        <v>0.01</v>
      </c>
      <c r="Y1523" s="8">
        <f t="shared" si="381"/>
        <v>0</v>
      </c>
      <c r="Z1523" s="8">
        <f t="shared" si="382"/>
        <v>0</v>
      </c>
      <c r="AA1523" s="8">
        <v>4</v>
      </c>
      <c r="AB1523" s="8">
        <f t="shared" si="383"/>
        <v>0</v>
      </c>
      <c r="AC1523" s="8">
        <f t="shared" si="384"/>
        <v>0.70399999999999996</v>
      </c>
      <c r="AD1523" s="8">
        <f t="shared" si="385"/>
        <v>0.59199999999999997</v>
      </c>
      <c r="AE1523" s="8">
        <f t="shared" si="386"/>
        <v>0.44800000000000001</v>
      </c>
      <c r="AF1523" s="8">
        <f t="shared" si="387"/>
        <v>0.30499999999999999</v>
      </c>
      <c r="AG1523" s="8">
        <f t="shared" si="388"/>
        <v>0.187</v>
      </c>
      <c r="AH1523" s="8">
        <f t="shared" si="389"/>
        <v>0.10299999999999999</v>
      </c>
      <c r="AI1523" s="8">
        <f t="shared" si="390"/>
        <v>5.0999999999999997E-2</v>
      </c>
      <c r="AJ1523" s="8">
        <f t="shared" si="391"/>
        <v>0.01</v>
      </c>
      <c r="AK1523" s="8">
        <f t="shared" si="392"/>
        <v>0</v>
      </c>
      <c r="AL1523" s="8">
        <f t="shared" si="393"/>
        <v>0</v>
      </c>
    </row>
    <row r="1524" spans="1:57" s="8" customFormat="1" ht="12" customHeight="1" x14ac:dyDescent="0.25">
      <c r="A1524" s="8" t="s">
        <v>65</v>
      </c>
      <c r="B1524" s="8" t="s">
        <v>69</v>
      </c>
      <c r="C1524" s="8">
        <v>0</v>
      </c>
      <c r="D1524" s="8">
        <v>0</v>
      </c>
      <c r="E1524" s="91">
        <v>0.70199999999999996</v>
      </c>
      <c r="F1524" s="91">
        <v>0.58899999999999997</v>
      </c>
      <c r="G1524" s="91">
        <v>0.44400000000000001</v>
      </c>
      <c r="H1524" s="91">
        <v>0.30199999999999999</v>
      </c>
      <c r="I1524" s="91">
        <v>0.185</v>
      </c>
      <c r="J1524" s="91">
        <v>0.10199999999999999</v>
      </c>
      <c r="K1524" s="91">
        <v>0.05</v>
      </c>
      <c r="L1524" s="91">
        <v>0.01</v>
      </c>
      <c r="M1524" s="91">
        <v>0</v>
      </c>
      <c r="N1524" s="91">
        <v>0</v>
      </c>
      <c r="O1524" s="8">
        <v>0</v>
      </c>
      <c r="P1524" s="8">
        <f t="shared" si="372"/>
        <v>0</v>
      </c>
      <c r="Q1524" s="8">
        <f t="shared" si="373"/>
        <v>0.70199999999999996</v>
      </c>
      <c r="R1524" s="8">
        <f t="shared" si="374"/>
        <v>0.58899999999999997</v>
      </c>
      <c r="S1524" s="8">
        <f t="shared" si="375"/>
        <v>0.44400000000000001</v>
      </c>
      <c r="T1524" s="8">
        <f t="shared" si="376"/>
        <v>0.30199999999999999</v>
      </c>
      <c r="U1524" s="8">
        <f t="shared" si="377"/>
        <v>0.185</v>
      </c>
      <c r="V1524" s="8">
        <f t="shared" si="378"/>
        <v>0.10199999999999999</v>
      </c>
      <c r="W1524" s="8">
        <f t="shared" si="379"/>
        <v>0.05</v>
      </c>
      <c r="X1524" s="8">
        <f t="shared" si="380"/>
        <v>0.01</v>
      </c>
      <c r="Y1524" s="8">
        <f t="shared" si="381"/>
        <v>0</v>
      </c>
      <c r="Z1524" s="8">
        <f t="shared" si="382"/>
        <v>0</v>
      </c>
      <c r="AA1524" s="8">
        <v>5</v>
      </c>
      <c r="AB1524" s="8">
        <f t="shared" si="383"/>
        <v>0</v>
      </c>
      <c r="AC1524" s="8">
        <f t="shared" si="384"/>
        <v>0.70199999999999996</v>
      </c>
      <c r="AD1524" s="8">
        <f t="shared" si="385"/>
        <v>0.58899999999999997</v>
      </c>
      <c r="AE1524" s="8">
        <f t="shared" si="386"/>
        <v>0.44400000000000001</v>
      </c>
      <c r="AF1524" s="8">
        <f t="shared" si="387"/>
        <v>0.30199999999999999</v>
      </c>
      <c r="AG1524" s="8">
        <f t="shared" si="388"/>
        <v>0.185</v>
      </c>
      <c r="AH1524" s="8">
        <f t="shared" si="389"/>
        <v>0.10199999999999999</v>
      </c>
      <c r="AI1524" s="8">
        <f t="shared" si="390"/>
        <v>0.05</v>
      </c>
      <c r="AJ1524" s="8">
        <f t="shared" si="391"/>
        <v>0.01</v>
      </c>
      <c r="AK1524" s="8">
        <f t="shared" si="392"/>
        <v>0</v>
      </c>
      <c r="AL1524" s="8">
        <f t="shared" si="393"/>
        <v>0</v>
      </c>
    </row>
    <row r="1525" spans="1:57" s="8" customFormat="1" ht="12" customHeight="1" x14ac:dyDescent="0.25">
      <c r="A1525" s="8" t="s">
        <v>66</v>
      </c>
      <c r="B1525" s="8" t="s">
        <v>69</v>
      </c>
      <c r="C1525" s="8">
        <v>0</v>
      </c>
      <c r="D1525" s="8">
        <v>0</v>
      </c>
      <c r="E1525" s="91">
        <v>0.70199999999999996</v>
      </c>
      <c r="F1525" s="91">
        <v>0.58899999999999997</v>
      </c>
      <c r="G1525" s="91">
        <v>0.44400000000000001</v>
      </c>
      <c r="H1525" s="91">
        <v>0.30199999999999999</v>
      </c>
      <c r="I1525" s="91">
        <v>0.185</v>
      </c>
      <c r="J1525" s="91">
        <v>0.10199999999999999</v>
      </c>
      <c r="K1525" s="91">
        <v>0.05</v>
      </c>
      <c r="L1525" s="91">
        <v>0.01</v>
      </c>
      <c r="M1525" s="91">
        <v>0</v>
      </c>
      <c r="N1525" s="91">
        <v>0</v>
      </c>
      <c r="O1525" s="8">
        <v>0</v>
      </c>
      <c r="P1525" s="8">
        <f t="shared" si="372"/>
        <v>0</v>
      </c>
      <c r="Q1525" s="8">
        <f t="shared" si="373"/>
        <v>0.70199999999999996</v>
      </c>
      <c r="R1525" s="8">
        <f t="shared" si="374"/>
        <v>0.58899999999999997</v>
      </c>
      <c r="S1525" s="8">
        <f t="shared" si="375"/>
        <v>0.44400000000000001</v>
      </c>
      <c r="T1525" s="8">
        <f t="shared" si="376"/>
        <v>0.30199999999999999</v>
      </c>
      <c r="U1525" s="8">
        <f t="shared" si="377"/>
        <v>0.185</v>
      </c>
      <c r="V1525" s="8">
        <f t="shared" si="378"/>
        <v>0.10199999999999999</v>
      </c>
      <c r="W1525" s="8">
        <f t="shared" si="379"/>
        <v>0.05</v>
      </c>
      <c r="X1525" s="8">
        <f t="shared" si="380"/>
        <v>0.01</v>
      </c>
      <c r="Y1525" s="8">
        <f t="shared" si="381"/>
        <v>0</v>
      </c>
      <c r="Z1525" s="8">
        <f t="shared" si="382"/>
        <v>0</v>
      </c>
      <c r="AA1525" s="8">
        <v>6</v>
      </c>
      <c r="AB1525" s="8">
        <f t="shared" si="383"/>
        <v>0</v>
      </c>
      <c r="AC1525" s="8">
        <f t="shared" si="384"/>
        <v>0.70199999999999996</v>
      </c>
      <c r="AD1525" s="8">
        <f t="shared" si="385"/>
        <v>0.58899999999999997</v>
      </c>
      <c r="AE1525" s="8">
        <f t="shared" si="386"/>
        <v>0.44400000000000001</v>
      </c>
      <c r="AF1525" s="8">
        <f t="shared" si="387"/>
        <v>0.30199999999999999</v>
      </c>
      <c r="AG1525" s="8">
        <f t="shared" si="388"/>
        <v>0.185</v>
      </c>
      <c r="AH1525" s="8">
        <f t="shared" si="389"/>
        <v>0.10199999999999999</v>
      </c>
      <c r="AI1525" s="8">
        <f t="shared" si="390"/>
        <v>0.05</v>
      </c>
      <c r="AJ1525" s="8">
        <f t="shared" si="391"/>
        <v>0.01</v>
      </c>
      <c r="AK1525" s="8">
        <f t="shared" si="392"/>
        <v>0</v>
      </c>
      <c r="AL1525" s="8">
        <f t="shared" si="393"/>
        <v>0</v>
      </c>
    </row>
    <row r="1526" spans="1:57" s="8" customFormat="1" ht="12" customHeight="1" x14ac:dyDescent="0.25">
      <c r="A1526" s="8" t="s">
        <v>315</v>
      </c>
    </row>
    <row r="1527" spans="1:57" s="8" customFormat="1" ht="12" customHeight="1" x14ac:dyDescent="0.25">
      <c r="A1527" s="8" t="s">
        <v>346</v>
      </c>
    </row>
    <row r="1528" spans="1:57" s="8" customFormat="1" ht="12" customHeight="1" x14ac:dyDescent="0.25"/>
    <row r="1529" spans="1:57" s="8" customFormat="1" ht="12" customHeight="1" x14ac:dyDescent="0.25">
      <c r="A1529" s="93" t="s">
        <v>347</v>
      </c>
      <c r="B1529" s="93"/>
      <c r="C1529" s="93"/>
      <c r="D1529" s="93"/>
      <c r="E1529" s="93"/>
      <c r="F1529" s="93"/>
      <c r="G1529" s="93"/>
      <c r="H1529" s="93"/>
      <c r="I1529" s="93"/>
      <c r="J1529" s="93"/>
      <c r="K1529" s="93"/>
      <c r="L1529" s="93"/>
      <c r="M1529" s="93"/>
      <c r="N1529" s="93"/>
      <c r="O1529" s="93"/>
      <c r="P1529" s="93"/>
      <c r="Q1529" s="93"/>
      <c r="R1529" s="93"/>
      <c r="S1529" s="93"/>
      <c r="T1529" s="93"/>
      <c r="U1529" s="93"/>
      <c r="V1529" s="93"/>
      <c r="W1529" s="93"/>
      <c r="X1529" s="93"/>
      <c r="Y1529" s="93"/>
      <c r="Z1529" s="93"/>
      <c r="AA1529" s="93"/>
      <c r="AB1529" s="93"/>
      <c r="AC1529" s="93"/>
      <c r="AD1529" s="93"/>
      <c r="AE1529" s="93"/>
      <c r="AF1529" s="93"/>
      <c r="AG1529" s="93"/>
      <c r="AH1529" s="93"/>
      <c r="AI1529" s="93"/>
      <c r="AJ1529" s="93"/>
      <c r="AK1529" s="93"/>
      <c r="AL1529" s="93"/>
      <c r="AM1529" s="93"/>
      <c r="AN1529" s="93"/>
      <c r="AO1529" s="93"/>
      <c r="AP1529" s="93"/>
      <c r="AQ1529" s="93"/>
      <c r="AR1529" s="93"/>
      <c r="AS1529" s="93"/>
      <c r="AT1529" s="93"/>
      <c r="AU1529" s="93"/>
      <c r="AV1529" s="93" t="s">
        <v>348</v>
      </c>
      <c r="AW1529" s="93"/>
      <c r="AX1529" s="93"/>
      <c r="AY1529" s="93"/>
      <c r="AZ1529" s="93"/>
      <c r="BA1529" s="93"/>
      <c r="BB1529" s="93"/>
      <c r="BC1529" s="93"/>
      <c r="BD1529" s="93"/>
      <c r="BE1529" s="93"/>
    </row>
    <row r="1530" spans="1:57" ht="12" customHeight="1" x14ac:dyDescent="0.25">
      <c r="A1530" s="93" t="s">
        <v>349</v>
      </c>
      <c r="B1530" s="93">
        <v>1995</v>
      </c>
      <c r="C1530" s="93">
        <v>1996</v>
      </c>
      <c r="D1530" s="93">
        <v>1997</v>
      </c>
      <c r="E1530" s="93">
        <v>1998</v>
      </c>
      <c r="F1530" s="93">
        <v>1999</v>
      </c>
      <c r="G1530" s="93">
        <v>2000</v>
      </c>
      <c r="H1530" s="93">
        <v>2001</v>
      </c>
      <c r="I1530" s="93">
        <v>2002</v>
      </c>
      <c r="J1530" s="93">
        <v>2003</v>
      </c>
      <c r="K1530" s="93">
        <v>2004</v>
      </c>
      <c r="L1530" s="93">
        <v>2005</v>
      </c>
      <c r="M1530" s="93">
        <v>2006</v>
      </c>
      <c r="N1530" s="93">
        <v>2007</v>
      </c>
      <c r="O1530" s="93">
        <v>2008</v>
      </c>
      <c r="P1530" s="93">
        <v>2009</v>
      </c>
      <c r="Q1530" s="93">
        <v>2010</v>
      </c>
      <c r="R1530" s="93">
        <v>2011</v>
      </c>
      <c r="S1530" s="93">
        <v>2012</v>
      </c>
      <c r="T1530" s="93">
        <v>2013</v>
      </c>
      <c r="U1530" s="93">
        <v>2014</v>
      </c>
      <c r="V1530" s="93">
        <v>2015</v>
      </c>
      <c r="W1530" s="93">
        <v>2016</v>
      </c>
      <c r="X1530" s="93">
        <v>2017</v>
      </c>
      <c r="Y1530" s="93">
        <v>2018</v>
      </c>
      <c r="Z1530" s="93">
        <v>2019</v>
      </c>
      <c r="AA1530" s="93">
        <v>2020</v>
      </c>
      <c r="AB1530" s="93">
        <v>2021</v>
      </c>
      <c r="AC1530" s="93">
        <v>2022</v>
      </c>
      <c r="AD1530" s="93">
        <v>2023</v>
      </c>
      <c r="AE1530" s="93">
        <v>2024</v>
      </c>
      <c r="AF1530" s="93">
        <v>2025</v>
      </c>
      <c r="AG1530" s="93">
        <v>2026</v>
      </c>
      <c r="AH1530" s="93">
        <v>2027</v>
      </c>
      <c r="AI1530" s="93">
        <v>2028</v>
      </c>
      <c r="AJ1530" s="93">
        <v>2029</v>
      </c>
      <c r="AK1530" s="93">
        <v>2030</v>
      </c>
      <c r="AL1530" s="93">
        <v>2031</v>
      </c>
      <c r="AM1530" s="93">
        <v>2032</v>
      </c>
      <c r="AN1530" s="93">
        <v>2033</v>
      </c>
      <c r="AO1530" s="93">
        <v>2034</v>
      </c>
      <c r="AP1530" s="93">
        <v>2035</v>
      </c>
      <c r="AQ1530" s="93">
        <v>2036</v>
      </c>
      <c r="AR1530" s="93">
        <v>2037</v>
      </c>
      <c r="AS1530" s="93">
        <v>2038</v>
      </c>
      <c r="AT1530" s="93">
        <v>2039</v>
      </c>
      <c r="AU1530" s="93">
        <v>2040</v>
      </c>
      <c r="AV1530" s="93">
        <v>2041</v>
      </c>
      <c r="AW1530" s="93">
        <v>2042</v>
      </c>
      <c r="AX1530" s="93">
        <v>2043</v>
      </c>
      <c r="AY1530" s="93">
        <v>2044</v>
      </c>
      <c r="AZ1530" s="93">
        <v>2045</v>
      </c>
      <c r="BA1530" s="93">
        <v>2046</v>
      </c>
      <c r="BB1530" s="93">
        <v>2047</v>
      </c>
      <c r="BC1530" s="93">
        <v>2048</v>
      </c>
      <c r="BD1530" s="93">
        <v>2049</v>
      </c>
      <c r="BE1530" s="93">
        <v>2050</v>
      </c>
    </row>
    <row r="1531" spans="1:57" ht="12" customHeight="1" x14ac:dyDescent="0.25">
      <c r="A1531" s="93" t="s">
        <v>49</v>
      </c>
      <c r="B1531" s="93">
        <v>266.17930000000001</v>
      </c>
      <c r="C1531" s="93">
        <v>269.31049999999999</v>
      </c>
      <c r="D1531" s="93">
        <v>272.55930000000001</v>
      </c>
      <c r="E1531" s="93">
        <v>275.76229999999998</v>
      </c>
      <c r="F1531" s="93">
        <v>278.94150000000002</v>
      </c>
      <c r="G1531" s="93">
        <v>282.05430000000001</v>
      </c>
      <c r="H1531" s="93">
        <v>284.87099999999998</v>
      </c>
      <c r="I1531" s="93">
        <v>287.54179999999997</v>
      </c>
      <c r="J1531" s="93">
        <v>290.06380000000001</v>
      </c>
      <c r="K1531" s="93">
        <v>292.72980000000001</v>
      </c>
      <c r="L1531" s="93">
        <v>295.43129999999996</v>
      </c>
      <c r="M1531" s="93">
        <v>298.28479999999996</v>
      </c>
      <c r="N1531" s="93">
        <v>301.15350000000001</v>
      </c>
      <c r="O1531" s="93">
        <v>304.00630000000001</v>
      </c>
      <c r="P1531" s="93">
        <v>306.70080000000002</v>
      </c>
      <c r="Q1531" s="93">
        <v>309.27279999999996</v>
      </c>
      <c r="R1531" s="93">
        <v>311.69799999999998</v>
      </c>
      <c r="S1531" s="93">
        <v>314.18129999999996</v>
      </c>
      <c r="T1531" s="93">
        <v>316.57279999999997</v>
      </c>
      <c r="U1531" s="93">
        <v>319.08729999999997</v>
      </c>
      <c r="V1531" s="93">
        <v>321.62200000000001</v>
      </c>
      <c r="W1531" s="93">
        <v>324.12200000000001</v>
      </c>
      <c r="X1531" s="93">
        <v>326.38529999999997</v>
      </c>
      <c r="Y1531" s="93">
        <v>328.31979999999999</v>
      </c>
      <c r="Z1531" s="93">
        <v>330.04629999999997</v>
      </c>
      <c r="AA1531" s="93">
        <v>331.4248</v>
      </c>
      <c r="AB1531" s="93">
        <v>331.82</v>
      </c>
      <c r="AC1531" s="93">
        <v>332.48179999999996</v>
      </c>
      <c r="AD1531" s="93">
        <v>333.96800000000002</v>
      </c>
      <c r="AE1531" s="93">
        <v>335.70049999999998</v>
      </c>
      <c r="AF1531" s="93">
        <v>337.48</v>
      </c>
      <c r="AG1531" s="93">
        <v>339.29599999999999</v>
      </c>
      <c r="AH1531" s="93">
        <v>341.14949999999999</v>
      </c>
      <c r="AI1531" s="93">
        <v>343.04079999999999</v>
      </c>
      <c r="AJ1531" s="93">
        <v>344.97</v>
      </c>
      <c r="AK1531" s="93">
        <v>346.93849999999998</v>
      </c>
      <c r="AL1531" s="93">
        <v>348.93680000000001</v>
      </c>
      <c r="AM1531" s="93">
        <v>350.90129999999999</v>
      </c>
      <c r="AN1531" s="93">
        <v>352.81829999999997</v>
      </c>
      <c r="AO1531" s="93">
        <v>354.68849999999998</v>
      </c>
      <c r="AP1531" s="93">
        <v>356.5145</v>
      </c>
      <c r="AQ1531" s="93">
        <v>358.29649999999998</v>
      </c>
      <c r="AR1531" s="93">
        <v>360.03699999999998</v>
      </c>
      <c r="AS1531" s="93">
        <v>361.73779999999999</v>
      </c>
      <c r="AT1531" s="93">
        <v>363.40030000000002</v>
      </c>
      <c r="AU1531" s="93">
        <v>365.0283</v>
      </c>
      <c r="AV1531" s="93">
        <v>366.62430000000001</v>
      </c>
      <c r="AW1531" s="93">
        <v>368.19079999999997</v>
      </c>
      <c r="AX1531" s="93">
        <v>369.73179999999996</v>
      </c>
      <c r="AY1531" s="93">
        <v>371.25200000000001</v>
      </c>
      <c r="AZ1531" s="93">
        <v>372.75479999999999</v>
      </c>
      <c r="BA1531" s="93">
        <v>374.24549999999999</v>
      </c>
      <c r="BB1531" s="93">
        <v>375.72829999999999</v>
      </c>
      <c r="BC1531" s="93">
        <v>377.20529999999997</v>
      </c>
      <c r="BD1531" s="93">
        <v>378.68049999999999</v>
      </c>
      <c r="BE1531" s="93">
        <v>380.15800000000002</v>
      </c>
    </row>
    <row r="1532" spans="1:57" ht="12" customHeight="1" x14ac:dyDescent="0.25">
      <c r="A1532" s="93" t="s">
        <v>52</v>
      </c>
      <c r="B1532" s="93">
        <v>29.302319999999998</v>
      </c>
      <c r="C1532" s="93">
        <v>29.610220000000002</v>
      </c>
      <c r="D1532" s="93">
        <v>29.905950000000001</v>
      </c>
      <c r="E1532" s="93">
        <v>30.155150000000003</v>
      </c>
      <c r="F1532" s="93">
        <v>30.401299999999999</v>
      </c>
      <c r="G1532" s="93">
        <v>30.685749999999999</v>
      </c>
      <c r="H1532" s="93">
        <v>31.020900000000001</v>
      </c>
      <c r="I1532" s="93">
        <v>31.360049999999998</v>
      </c>
      <c r="J1532" s="93">
        <v>31.644020000000001</v>
      </c>
      <c r="K1532" s="93">
        <v>31.94068</v>
      </c>
      <c r="L1532" s="93">
        <v>32.243749999999999</v>
      </c>
      <c r="M1532" s="93">
        <v>32.571179999999998</v>
      </c>
      <c r="N1532" s="93">
        <v>32.889000000000003</v>
      </c>
      <c r="O1532" s="93">
        <v>33.247099999999996</v>
      </c>
      <c r="P1532" s="93">
        <v>33.628900000000002</v>
      </c>
      <c r="Q1532" s="93">
        <v>34.004899999999999</v>
      </c>
      <c r="R1532" s="93">
        <v>34.339320000000001</v>
      </c>
      <c r="S1532" s="93">
        <v>34.714220000000005</v>
      </c>
      <c r="T1532" s="93">
        <v>35.082949999999997</v>
      </c>
      <c r="U1532" s="93">
        <v>35.437449999999998</v>
      </c>
      <c r="V1532" s="93">
        <v>35.7029</v>
      </c>
      <c r="W1532" s="93">
        <v>36.109480000000005</v>
      </c>
      <c r="X1532" s="93">
        <v>36.545250000000003</v>
      </c>
      <c r="Y1532" s="93">
        <v>37.065100000000001</v>
      </c>
      <c r="Z1532" s="93">
        <v>37.601230000000001</v>
      </c>
      <c r="AA1532" s="93">
        <v>38.037199999999999</v>
      </c>
      <c r="AB1532" s="93">
        <v>38.246130000000001</v>
      </c>
      <c r="AC1532" s="93">
        <v>38.694319999999998</v>
      </c>
      <c r="AD1532" s="93">
        <v>39.102599999999995</v>
      </c>
      <c r="AE1532" s="93">
        <v>39.509080000000004</v>
      </c>
      <c r="AF1532" s="93">
        <v>39.913519999999998</v>
      </c>
      <c r="AG1532" s="93">
        <v>40.315199999999997</v>
      </c>
      <c r="AH1532" s="93">
        <v>40.713900000000002</v>
      </c>
      <c r="AI1532" s="93">
        <v>41.109199999999994</v>
      </c>
      <c r="AJ1532" s="93">
        <v>41.50067</v>
      </c>
      <c r="AK1532" s="93">
        <v>41.888100000000001</v>
      </c>
      <c r="AL1532" s="93">
        <v>42.271000000000001</v>
      </c>
      <c r="AM1532" s="93">
        <v>42.649300000000004</v>
      </c>
      <c r="AN1532" s="93">
        <v>43.022800000000004</v>
      </c>
      <c r="AO1532" s="93">
        <v>43.391500000000001</v>
      </c>
      <c r="AP1532" s="93">
        <v>43.755499999999998</v>
      </c>
      <c r="AQ1532" s="93">
        <v>44.114730000000002</v>
      </c>
      <c r="AR1532" s="93">
        <v>44.4694</v>
      </c>
      <c r="AS1532" s="93">
        <v>44.819480000000006</v>
      </c>
      <c r="AT1532" s="93">
        <v>45.165300000000002</v>
      </c>
      <c r="AU1532" s="93">
        <v>45.506800000000005</v>
      </c>
      <c r="AV1532" s="93">
        <v>45.843879999999999</v>
      </c>
      <c r="AW1532" s="93">
        <v>46.176900000000003</v>
      </c>
      <c r="AX1532" s="93">
        <v>46.505600000000001</v>
      </c>
      <c r="AY1532" s="93">
        <v>46.831769999999999</v>
      </c>
      <c r="AZ1532" s="93">
        <v>47.156199999999998</v>
      </c>
      <c r="BA1532" s="93">
        <v>47.47907</v>
      </c>
      <c r="BB1532" s="93">
        <v>47.800800000000002</v>
      </c>
      <c r="BC1532" s="93">
        <v>48.121670000000002</v>
      </c>
      <c r="BD1532" s="93">
        <v>48.442320000000002</v>
      </c>
      <c r="BE1532" s="93">
        <v>48.763080000000002</v>
      </c>
    </row>
    <row r="1533" spans="1:57" ht="12" customHeight="1" x14ac:dyDescent="0.25">
      <c r="A1533" s="93" t="s">
        <v>53</v>
      </c>
      <c r="B1533" s="93">
        <v>149.79527599999997</v>
      </c>
      <c r="C1533" s="93">
        <v>152.25134800000001</v>
      </c>
      <c r="D1533" s="93">
        <v>154.66724500000001</v>
      </c>
      <c r="E1533" s="93">
        <v>157.04925599999999</v>
      </c>
      <c r="F1533" s="93">
        <v>159.405002</v>
      </c>
      <c r="G1533" s="93">
        <v>161.73706199999998</v>
      </c>
      <c r="H1533" s="93">
        <v>164.027163</v>
      </c>
      <c r="I1533" s="93">
        <v>166.27431600000003</v>
      </c>
      <c r="J1533" s="93">
        <v>168.50425000000001</v>
      </c>
      <c r="K1533" s="93">
        <v>170.74266900000003</v>
      </c>
      <c r="L1533" s="93">
        <v>173.02124000000001</v>
      </c>
      <c r="M1533" s="93">
        <v>175.35825900000003</v>
      </c>
      <c r="N1533" s="93">
        <v>177.73779299999998</v>
      </c>
      <c r="O1533" s="93">
        <v>180.12780200000003</v>
      </c>
      <c r="P1533" s="93">
        <v>182.48298299999999</v>
      </c>
      <c r="Q1533" s="93">
        <v>184.78728499999997</v>
      </c>
      <c r="R1533" s="93">
        <v>187.03121400000001</v>
      </c>
      <c r="S1533" s="93">
        <v>189.24073000000001</v>
      </c>
      <c r="T1533" s="93">
        <v>191.42471099999997</v>
      </c>
      <c r="U1533" s="93">
        <v>193.60048800000001</v>
      </c>
      <c r="V1533" s="93">
        <v>195.80923800000002</v>
      </c>
      <c r="W1533" s="93">
        <v>198.06798299999997</v>
      </c>
      <c r="X1533" s="93">
        <v>200.383105</v>
      </c>
      <c r="Y1533" s="93">
        <v>202.76641100000003</v>
      </c>
      <c r="Z1533" s="93">
        <v>205.11295800000002</v>
      </c>
      <c r="AA1533" s="93">
        <v>207.310676</v>
      </c>
      <c r="AB1533" s="93">
        <v>209.39102000000003</v>
      </c>
      <c r="AC1533" s="93">
        <v>211.18936300000001</v>
      </c>
      <c r="AD1533" s="93">
        <v>212.813277</v>
      </c>
      <c r="AE1533" s="93">
        <v>214.37699999999998</v>
      </c>
      <c r="AF1533" s="93">
        <v>215.94142399999998</v>
      </c>
      <c r="AG1533" s="93">
        <v>217.51377500000001</v>
      </c>
      <c r="AH1533" s="93">
        <v>219.08682599999997</v>
      </c>
      <c r="AI1533" s="93">
        <v>220.64658700000001</v>
      </c>
      <c r="AJ1533" s="93">
        <v>222.16916799999998</v>
      </c>
      <c r="AK1533" s="93">
        <v>223.63586899999999</v>
      </c>
      <c r="AL1533" s="93">
        <v>225.02613100000002</v>
      </c>
      <c r="AM1533" s="93">
        <v>226.36834399999995</v>
      </c>
      <c r="AN1533" s="93">
        <v>227.65804600000001</v>
      </c>
      <c r="AO1533" s="93">
        <v>228.89286799999999</v>
      </c>
      <c r="AP1533" s="93">
        <v>230.07032100000001</v>
      </c>
      <c r="AQ1533" s="93">
        <v>231.18978399999997</v>
      </c>
      <c r="AR1533" s="93">
        <v>232.25276699999998</v>
      </c>
      <c r="AS1533" s="93">
        <v>233.26014999999998</v>
      </c>
      <c r="AT1533" s="93">
        <v>234.21229300000002</v>
      </c>
      <c r="AU1533" s="93">
        <v>235.11044700000002</v>
      </c>
      <c r="AV1533" s="93">
        <v>235.952921</v>
      </c>
      <c r="AW1533" s="93">
        <v>236.74145499999997</v>
      </c>
      <c r="AX1533" s="93">
        <v>237.47668000000002</v>
      </c>
      <c r="AY1533" s="93">
        <v>238.15965399999999</v>
      </c>
      <c r="AZ1533" s="93">
        <v>238.78855799999999</v>
      </c>
      <c r="BA1533" s="93">
        <v>239.34923499999999</v>
      </c>
      <c r="BB1533" s="93">
        <v>239.84662199999997</v>
      </c>
      <c r="BC1533" s="93">
        <v>240.30192799999998</v>
      </c>
      <c r="BD1533" s="93">
        <v>240.73754499999998</v>
      </c>
      <c r="BE1533" s="93">
        <v>241.16895100000002</v>
      </c>
    </row>
    <row r="1534" spans="1:57" ht="12" customHeight="1" x14ac:dyDescent="0.25">
      <c r="A1534" s="93" t="s">
        <v>54</v>
      </c>
      <c r="B1534" s="93">
        <v>522.41247700000008</v>
      </c>
      <c r="C1534" s="93">
        <v>524.47682600000007</v>
      </c>
      <c r="D1534" s="93">
        <v>526.50068099999999</v>
      </c>
      <c r="E1534" s="93">
        <v>528.41845899999987</v>
      </c>
      <c r="F1534" s="93">
        <v>530.25230199999987</v>
      </c>
      <c r="G1534" s="93">
        <v>532.35709799999995</v>
      </c>
      <c r="H1534" s="93">
        <v>534.83352900000011</v>
      </c>
      <c r="I1534" s="93">
        <v>537.75818700000002</v>
      </c>
      <c r="J1534" s="93">
        <v>540.85711199999992</v>
      </c>
      <c r="K1534" s="93">
        <v>544.05932099999995</v>
      </c>
      <c r="L1534" s="93">
        <v>547.23198700000012</v>
      </c>
      <c r="M1534" s="93">
        <v>550.31940300000008</v>
      </c>
      <c r="N1534" s="93">
        <v>553.73308200000019</v>
      </c>
      <c r="O1534" s="93">
        <v>557.12135599999999</v>
      </c>
      <c r="P1534" s="93">
        <v>559.790212</v>
      </c>
      <c r="Q1534" s="93">
        <v>562.31379700000002</v>
      </c>
      <c r="R1534" s="93">
        <v>565.02095899999995</v>
      </c>
      <c r="S1534" s="93">
        <v>567.77472900000021</v>
      </c>
      <c r="T1534" s="93">
        <v>571.175341</v>
      </c>
      <c r="U1534" s="93">
        <v>574.46867499999996</v>
      </c>
      <c r="V1534" s="93">
        <v>577.6587330000001</v>
      </c>
      <c r="W1534" s="93">
        <v>580.75136899999995</v>
      </c>
      <c r="X1534" s="93">
        <v>583.55351700000006</v>
      </c>
      <c r="Y1534" s="93">
        <v>585.99140699999998</v>
      </c>
      <c r="Z1534" s="93">
        <v>588.45441399999993</v>
      </c>
      <c r="AA1534" s="93">
        <v>590.24294200000008</v>
      </c>
      <c r="AB1534" s="93">
        <v>591.51680700000009</v>
      </c>
      <c r="AC1534" s="93">
        <v>593.35405900000001</v>
      </c>
      <c r="AD1534" s="93">
        <v>594.89341100000001</v>
      </c>
      <c r="AE1534" s="93">
        <v>596.01285700000005</v>
      </c>
      <c r="AF1534" s="93">
        <v>597.10222199999998</v>
      </c>
      <c r="AG1534" s="93">
        <v>598.16390800000011</v>
      </c>
      <c r="AH1534" s="93">
        <v>599.16956600000003</v>
      </c>
      <c r="AI1534" s="93">
        <v>600.12352700000008</v>
      </c>
      <c r="AJ1534" s="93">
        <v>601.03641599999992</v>
      </c>
      <c r="AK1534" s="93">
        <v>601.92196100000001</v>
      </c>
      <c r="AL1534" s="93">
        <v>602.7912389999999</v>
      </c>
      <c r="AM1534" s="93">
        <v>603.64048199999991</v>
      </c>
      <c r="AN1534" s="93">
        <v>604.45333100000005</v>
      </c>
      <c r="AO1534" s="93">
        <v>605.21512799999982</v>
      </c>
      <c r="AP1534" s="93">
        <v>605.912688</v>
      </c>
      <c r="AQ1534" s="93">
        <v>606.54969600000004</v>
      </c>
      <c r="AR1534" s="93">
        <v>607.13715600000012</v>
      </c>
      <c r="AS1534" s="93">
        <v>607.67241800000011</v>
      </c>
      <c r="AT1534" s="93">
        <v>608.15138400000012</v>
      </c>
      <c r="AU1534" s="93">
        <v>608.5703729999999</v>
      </c>
      <c r="AV1534" s="93">
        <v>608.92955799999982</v>
      </c>
      <c r="AW1534" s="93">
        <v>609.22714399999995</v>
      </c>
      <c r="AX1534" s="93">
        <v>609.45968300000004</v>
      </c>
      <c r="AY1534" s="93">
        <v>609.62509099999988</v>
      </c>
      <c r="AZ1534" s="93">
        <v>609.71998799999994</v>
      </c>
      <c r="BA1534" s="93">
        <v>609.73304200000018</v>
      </c>
      <c r="BB1534" s="93">
        <v>609.66314199999988</v>
      </c>
      <c r="BC1534" s="93">
        <v>609.52267200000006</v>
      </c>
      <c r="BD1534" s="93">
        <v>609.32612500000005</v>
      </c>
      <c r="BE1534" s="93">
        <v>609.08608400000003</v>
      </c>
    </row>
    <row r="1535" spans="1:57" ht="12" customHeight="1" x14ac:dyDescent="0.25">
      <c r="A1535" s="93" t="s">
        <v>55</v>
      </c>
      <c r="B1535" s="93">
        <v>126.349</v>
      </c>
      <c r="C1535" s="93">
        <v>126.62949999999999</v>
      </c>
      <c r="D1535" s="93">
        <v>126.8813</v>
      </c>
      <c r="E1535" s="93">
        <v>127.1095</v>
      </c>
      <c r="F1535" s="93">
        <v>127.321</v>
      </c>
      <c r="G1535" s="93">
        <v>127.5198</v>
      </c>
      <c r="H1535" s="93">
        <v>127.7088</v>
      </c>
      <c r="I1535" s="93">
        <v>127.88630000000001</v>
      </c>
      <c r="J1535" s="93">
        <v>128.04900000000001</v>
      </c>
      <c r="K1535" s="93">
        <v>128.19280000000001</v>
      </c>
      <c r="L1535" s="93">
        <v>128.31380000000001</v>
      </c>
      <c r="M1535" s="93">
        <v>128.41050000000001</v>
      </c>
      <c r="N1535" s="93">
        <v>128.4813</v>
      </c>
      <c r="O1535" s="93">
        <v>128.52530000000002</v>
      </c>
      <c r="P1535" s="93">
        <v>128.54130000000001</v>
      </c>
      <c r="Q1535" s="93">
        <v>128.5275</v>
      </c>
      <c r="R1535" s="93">
        <v>128.48349999999999</v>
      </c>
      <c r="S1535" s="93">
        <v>128.4075</v>
      </c>
      <c r="T1535" s="93">
        <v>128.297</v>
      </c>
      <c r="U1535" s="93">
        <v>128.15049999999999</v>
      </c>
      <c r="V1535" s="93">
        <v>127.96680000000001</v>
      </c>
      <c r="W1535" s="93">
        <v>127.7448</v>
      </c>
      <c r="X1535" s="93">
        <v>127.4838</v>
      </c>
      <c r="Y1535" s="93">
        <v>127.1828</v>
      </c>
      <c r="Z1535" s="93">
        <v>126.8403</v>
      </c>
      <c r="AA1535" s="93">
        <v>126.45650000000001</v>
      </c>
      <c r="AB1535" s="93">
        <v>126.0398</v>
      </c>
      <c r="AC1535" s="93">
        <v>125.59050000000001</v>
      </c>
      <c r="AD1535" s="93">
        <v>125.10550000000001</v>
      </c>
      <c r="AE1535" s="93">
        <v>124.58750000000001</v>
      </c>
      <c r="AF1535" s="93">
        <v>124.0385</v>
      </c>
      <c r="AG1535" s="93">
        <v>123.46130000000001</v>
      </c>
      <c r="AH1535" s="93">
        <v>122.8583</v>
      </c>
      <c r="AI1535" s="93">
        <v>122.23180000000001</v>
      </c>
      <c r="AJ1535" s="93">
        <v>121.58499999999999</v>
      </c>
      <c r="AK1535" s="93">
        <v>120.9195</v>
      </c>
      <c r="AL1535" s="93">
        <v>120.23780000000001</v>
      </c>
      <c r="AM1535" s="93">
        <v>119.54180000000001</v>
      </c>
      <c r="AN1535" s="93">
        <v>118.8325</v>
      </c>
      <c r="AO1535" s="93">
        <v>118.11330000000001</v>
      </c>
      <c r="AP1535" s="93">
        <v>117.38500000000001</v>
      </c>
      <c r="AQ1535" s="93">
        <v>116.6485</v>
      </c>
      <c r="AR1535" s="93">
        <v>115.9058</v>
      </c>
      <c r="AS1535" s="93">
        <v>115.15780000000001</v>
      </c>
      <c r="AT1535" s="93">
        <v>114.4058</v>
      </c>
      <c r="AU1535" s="93">
        <v>113.65049999999999</v>
      </c>
      <c r="AV1535" s="93">
        <v>112.89400000000001</v>
      </c>
      <c r="AW1535" s="93">
        <v>112.13680000000001</v>
      </c>
      <c r="AX1535" s="93">
        <v>111.3798</v>
      </c>
      <c r="AY1535" s="93">
        <v>110.62480000000001</v>
      </c>
      <c r="AZ1535" s="93">
        <v>109.871</v>
      </c>
      <c r="BA1535" s="93">
        <v>109.12</v>
      </c>
      <c r="BB1535" s="93">
        <v>108.37180000000001</v>
      </c>
      <c r="BC1535" s="93">
        <v>107.626</v>
      </c>
      <c r="BD1535" s="93">
        <v>106.8823</v>
      </c>
      <c r="BE1535" s="93">
        <v>106.1403</v>
      </c>
    </row>
    <row r="1536" spans="1:57" ht="12" customHeight="1" x14ac:dyDescent="0.25">
      <c r="A1536" s="93" t="s">
        <v>56</v>
      </c>
      <c r="B1536" s="93">
        <v>21.685122</v>
      </c>
      <c r="C1536" s="93">
        <v>21.958767999999999</v>
      </c>
      <c r="D1536" s="93">
        <v>22.207967</v>
      </c>
      <c r="E1536" s="93">
        <v>22.434622999999998</v>
      </c>
      <c r="F1536" s="93">
        <v>22.666074999999999</v>
      </c>
      <c r="G1536" s="93">
        <v>22.908562000000003</v>
      </c>
      <c r="H1536" s="93">
        <v>23.175473</v>
      </c>
      <c r="I1536" s="93">
        <v>23.445834999999999</v>
      </c>
      <c r="J1536" s="93">
        <v>23.742699999999999</v>
      </c>
      <c r="K1536" s="93">
        <v>24.027815000000004</v>
      </c>
      <c r="L1536" s="93">
        <v>24.325875</v>
      </c>
      <c r="M1536" s="93">
        <v>24.662222</v>
      </c>
      <c r="N1536" s="93">
        <v>25.088995000000001</v>
      </c>
      <c r="O1536" s="93">
        <v>25.552275000000002</v>
      </c>
      <c r="P1536" s="93">
        <v>26.018991999999997</v>
      </c>
      <c r="Q1536" s="93">
        <v>26.401070000000001</v>
      </c>
      <c r="R1536" s="93">
        <v>26.761870000000002</v>
      </c>
      <c r="S1536" s="93">
        <v>27.181733000000001</v>
      </c>
      <c r="T1536" s="93">
        <v>27.600282</v>
      </c>
      <c r="U1536" s="93">
        <v>28.004442000000004</v>
      </c>
      <c r="V1536" s="93">
        <v>28.436454999999999</v>
      </c>
      <c r="W1536" s="93">
        <v>28.915768</v>
      </c>
      <c r="X1536" s="93">
        <v>29.423069999999999</v>
      </c>
      <c r="Y1536" s="93">
        <v>29.896882999999999</v>
      </c>
      <c r="Z1536" s="93">
        <v>30.363415</v>
      </c>
      <c r="AA1536" s="93">
        <v>30.735219999999998</v>
      </c>
      <c r="AB1536" s="93">
        <v>30.868024999999999</v>
      </c>
      <c r="AC1536" s="93">
        <v>31.123240000000003</v>
      </c>
      <c r="AD1536" s="93">
        <v>31.552334999999999</v>
      </c>
      <c r="AE1536" s="93">
        <v>31.987663000000001</v>
      </c>
      <c r="AF1536" s="93">
        <v>32.409655000000001</v>
      </c>
      <c r="AG1536" s="93">
        <v>32.829385000000002</v>
      </c>
      <c r="AH1536" s="93">
        <v>33.245940000000004</v>
      </c>
      <c r="AI1536" s="93">
        <v>33.658963</v>
      </c>
      <c r="AJ1536" s="93">
        <v>34.068351999999997</v>
      </c>
      <c r="AK1536" s="93">
        <v>34.474315000000004</v>
      </c>
      <c r="AL1536" s="93">
        <v>34.877042000000003</v>
      </c>
      <c r="AM1536" s="93">
        <v>35.276365000000006</v>
      </c>
      <c r="AN1536" s="93">
        <v>35.672787</v>
      </c>
      <c r="AO1536" s="93">
        <v>36.066764999999997</v>
      </c>
      <c r="AP1536" s="93">
        <v>36.458548</v>
      </c>
      <c r="AQ1536" s="93">
        <v>36.848582</v>
      </c>
      <c r="AR1536" s="93">
        <v>37.237124999999999</v>
      </c>
      <c r="AS1536" s="93">
        <v>37.624455000000005</v>
      </c>
      <c r="AT1536" s="93">
        <v>38.010419999999996</v>
      </c>
      <c r="AU1536" s="93">
        <v>38.394979999999997</v>
      </c>
      <c r="AV1536" s="93">
        <v>38.777883000000003</v>
      </c>
      <c r="AW1536" s="93">
        <v>39.158962000000002</v>
      </c>
      <c r="AX1536" s="93">
        <v>39.537840000000003</v>
      </c>
      <c r="AY1536" s="93">
        <v>39.914401999999995</v>
      </c>
      <c r="AZ1536" s="93">
        <v>40.288212000000001</v>
      </c>
      <c r="BA1536" s="93">
        <v>40.659005000000008</v>
      </c>
      <c r="BB1536" s="93">
        <v>41.026544999999999</v>
      </c>
      <c r="BC1536" s="93">
        <v>41.390678000000001</v>
      </c>
      <c r="BD1536" s="93">
        <v>41.751362999999998</v>
      </c>
      <c r="BE1536" s="93">
        <v>42.10857</v>
      </c>
    </row>
    <row r="1537" spans="1:61" ht="12" customHeight="1" x14ac:dyDescent="0.25">
      <c r="A1537" s="93" t="s">
        <v>57</v>
      </c>
      <c r="B1537" s="93">
        <v>45.348699999999994</v>
      </c>
      <c r="C1537" s="93">
        <v>45.796519999999994</v>
      </c>
      <c r="D1537" s="93">
        <v>46.238769999999995</v>
      </c>
      <c r="E1537" s="93">
        <v>46.664430000000003</v>
      </c>
      <c r="F1537" s="93">
        <v>47.061669999999999</v>
      </c>
      <c r="G1537" s="93">
        <v>47.419980000000002</v>
      </c>
      <c r="H1537" s="93">
        <v>47.736499999999999</v>
      </c>
      <c r="I1537" s="93">
        <v>48.018599999999999</v>
      </c>
      <c r="J1537" s="93">
        <v>48.273300000000006</v>
      </c>
      <c r="K1537" s="93">
        <v>48.507930000000002</v>
      </c>
      <c r="L1537" s="93">
        <v>48.725749999999998</v>
      </c>
      <c r="M1537" s="93">
        <v>48.913650000000004</v>
      </c>
      <c r="N1537" s="93">
        <v>49.070879999999995</v>
      </c>
      <c r="O1537" s="93">
        <v>49.218879999999999</v>
      </c>
      <c r="P1537" s="93">
        <v>49.379649999999998</v>
      </c>
      <c r="Q1537" s="93">
        <v>49.57555</v>
      </c>
      <c r="R1537" s="93">
        <v>49.821680000000001</v>
      </c>
      <c r="S1537" s="93">
        <v>50.10163</v>
      </c>
      <c r="T1537" s="93">
        <v>50.385019999999997</v>
      </c>
      <c r="U1537" s="93">
        <v>50.640999999999998</v>
      </c>
      <c r="V1537" s="93">
        <v>50.842269999999999</v>
      </c>
      <c r="W1537" s="93">
        <v>50.985699999999994</v>
      </c>
      <c r="X1537" s="93">
        <v>51.089669999999998</v>
      </c>
      <c r="Y1537" s="93">
        <v>51.16545</v>
      </c>
      <c r="Z1537" s="93">
        <v>51.224179999999997</v>
      </c>
      <c r="AA1537" s="93">
        <v>51.274900000000002</v>
      </c>
      <c r="AB1537" s="93">
        <v>51.314900000000002</v>
      </c>
      <c r="AC1537" s="93">
        <v>51.338449999999995</v>
      </c>
      <c r="AD1537" s="93">
        <v>51.348169999999996</v>
      </c>
      <c r="AE1537" s="93">
        <v>51.347050000000003</v>
      </c>
      <c r="AF1537" s="93">
        <v>51.337629999999997</v>
      </c>
      <c r="AG1537" s="93">
        <v>51.319879999999998</v>
      </c>
      <c r="AH1537" s="93">
        <v>51.29213</v>
      </c>
      <c r="AI1537" s="93">
        <v>51.253830000000001</v>
      </c>
      <c r="AJ1537" s="93">
        <v>51.20438</v>
      </c>
      <c r="AK1537" s="93">
        <v>51.143800000000006</v>
      </c>
      <c r="AL1537" s="93">
        <v>51.07423</v>
      </c>
      <c r="AM1537" s="93">
        <v>50.995400000000004</v>
      </c>
      <c r="AN1537" s="93">
        <v>50.903750000000002</v>
      </c>
      <c r="AO1537" s="93">
        <v>50.795449999999995</v>
      </c>
      <c r="AP1537" s="93">
        <v>50.667169999999999</v>
      </c>
      <c r="AQ1537" s="93">
        <v>50.518929999999997</v>
      </c>
      <c r="AR1537" s="93">
        <v>50.352899999999998</v>
      </c>
      <c r="AS1537" s="93">
        <v>50.169830000000005</v>
      </c>
      <c r="AT1537" s="93">
        <v>49.970500000000001</v>
      </c>
      <c r="AU1537" s="93">
        <v>49.755480000000006</v>
      </c>
      <c r="AV1537" s="93">
        <v>49.523800000000001</v>
      </c>
      <c r="AW1537" s="93">
        <v>49.275320000000001</v>
      </c>
      <c r="AX1537" s="93">
        <v>49.011379999999996</v>
      </c>
      <c r="AY1537" s="93">
        <v>48.733330000000002</v>
      </c>
      <c r="AZ1537" s="93">
        <v>48.442250000000001</v>
      </c>
      <c r="BA1537" s="93">
        <v>48.137830000000001</v>
      </c>
      <c r="BB1537" s="93">
        <v>47.819249999999997</v>
      </c>
      <c r="BC1537" s="93">
        <v>47.487099999999998</v>
      </c>
      <c r="BD1537" s="93">
        <v>47.141970000000001</v>
      </c>
      <c r="BE1537" s="93">
        <v>46.783929999999998</v>
      </c>
    </row>
    <row r="1538" spans="1:61" ht="12" customHeight="1" x14ac:dyDescent="0.25">
      <c r="A1538" s="93" t="s">
        <v>58</v>
      </c>
      <c r="B1538" s="93">
        <v>148.20650000000001</v>
      </c>
      <c r="C1538" s="93">
        <v>148.0008</v>
      </c>
      <c r="D1538" s="93">
        <v>147.67429999999999</v>
      </c>
      <c r="E1538" s="93">
        <v>147.2645</v>
      </c>
      <c r="F1538" s="93">
        <v>146.81200000000001</v>
      </c>
      <c r="G1538" s="93">
        <v>146.34049999999999</v>
      </c>
      <c r="H1538" s="93">
        <v>145.79829999999998</v>
      </c>
      <c r="I1538" s="93">
        <v>145.17599999999999</v>
      </c>
      <c r="J1538" s="93">
        <v>144.55449999999999</v>
      </c>
      <c r="K1538" s="93">
        <v>144.01929999999999</v>
      </c>
      <c r="L1538" s="93">
        <v>143.64250000000001</v>
      </c>
      <c r="M1538" s="93">
        <v>143.42850000000001</v>
      </c>
      <c r="N1538" s="93">
        <v>143.3278</v>
      </c>
      <c r="O1538" s="93">
        <v>143.31879999999998</v>
      </c>
      <c r="P1538" s="93">
        <v>143.381</v>
      </c>
      <c r="Q1538" s="93">
        <v>143.5035</v>
      </c>
      <c r="R1538" s="93">
        <v>143.71899999999999</v>
      </c>
      <c r="S1538" s="93">
        <v>144.03100000000001</v>
      </c>
      <c r="T1538" s="93">
        <v>144.38650000000001</v>
      </c>
      <c r="U1538" s="93">
        <v>144.7295</v>
      </c>
      <c r="V1538" s="93">
        <v>145.017</v>
      </c>
      <c r="W1538" s="93">
        <v>145.2713</v>
      </c>
      <c r="X1538" s="93">
        <v>145.51779999999999</v>
      </c>
      <c r="Y1538" s="93">
        <v>145.72929999999999</v>
      </c>
      <c r="Z1538" s="93">
        <v>145.87629999999999</v>
      </c>
      <c r="AA1538" s="93">
        <v>145.93179999999998</v>
      </c>
      <c r="AB1538" s="93">
        <v>145.88900000000001</v>
      </c>
      <c r="AC1538" s="93">
        <v>145.76579999999998</v>
      </c>
      <c r="AD1538" s="93">
        <v>145.5813</v>
      </c>
      <c r="AE1538" s="93">
        <v>145.35379999999998</v>
      </c>
      <c r="AF1538" s="93">
        <v>145.09800000000001</v>
      </c>
      <c r="AG1538" s="93">
        <v>144.8048</v>
      </c>
      <c r="AH1538" s="93">
        <v>144.46449999999999</v>
      </c>
      <c r="AI1538" s="93">
        <v>144.0915</v>
      </c>
      <c r="AJ1538" s="93">
        <v>143.6985</v>
      </c>
      <c r="AK1538" s="93">
        <v>143.29650000000001</v>
      </c>
      <c r="AL1538" s="93">
        <v>142.87549999999999</v>
      </c>
      <c r="AM1538" s="93">
        <v>142.43079999999998</v>
      </c>
      <c r="AN1538" s="93">
        <v>141.97499999999999</v>
      </c>
      <c r="AO1538" s="93">
        <v>141.52099999999999</v>
      </c>
      <c r="AP1538" s="93">
        <v>141.0795</v>
      </c>
      <c r="AQ1538" s="93">
        <v>140.64599999999999</v>
      </c>
      <c r="AR1538" s="93">
        <v>140.21350000000001</v>
      </c>
      <c r="AS1538" s="93">
        <v>139.7885</v>
      </c>
      <c r="AT1538" s="93">
        <v>139.37679999999997</v>
      </c>
      <c r="AU1538" s="93">
        <v>138.98479999999998</v>
      </c>
      <c r="AV1538" s="93">
        <v>138.61250000000001</v>
      </c>
      <c r="AW1538" s="93">
        <v>138.25649999999999</v>
      </c>
      <c r="AX1538" s="93">
        <v>137.91399999999999</v>
      </c>
      <c r="AY1538" s="93">
        <v>137.58229999999998</v>
      </c>
      <c r="AZ1538" s="93">
        <v>137.2595</v>
      </c>
      <c r="BA1538" s="93">
        <v>136.9503</v>
      </c>
      <c r="BB1538" s="93">
        <v>136.65379999999999</v>
      </c>
      <c r="BC1538" s="93">
        <v>136.3648</v>
      </c>
      <c r="BD1538" s="93">
        <v>136.07849999999999</v>
      </c>
      <c r="BE1538" s="93">
        <v>135.78879999999998</v>
      </c>
    </row>
    <row r="1539" spans="1:61" ht="12" customHeight="1" x14ac:dyDescent="0.25">
      <c r="A1539" s="93" t="s">
        <v>59</v>
      </c>
      <c r="B1539" s="93">
        <v>191.51900899999998</v>
      </c>
      <c r="C1539" s="93">
        <v>191.17558799999998</v>
      </c>
      <c r="D1539" s="93">
        <v>190.79725999999999</v>
      </c>
      <c r="E1539" s="93">
        <v>189.68875</v>
      </c>
      <c r="F1539" s="93">
        <v>189.18875800000004</v>
      </c>
      <c r="G1539" s="93">
        <v>188.75310700000003</v>
      </c>
      <c r="H1539" s="93">
        <v>188.00620000000001</v>
      </c>
      <c r="I1539" s="93">
        <v>187.53676000000002</v>
      </c>
      <c r="J1539" s="93">
        <v>187.46819600000003</v>
      </c>
      <c r="K1539" s="93">
        <v>187.55218500000001</v>
      </c>
      <c r="L1539" s="93">
        <v>187.71503700000002</v>
      </c>
      <c r="M1539" s="93">
        <v>187.91603000000001</v>
      </c>
      <c r="N1539" s="93">
        <v>188.00835600000002</v>
      </c>
      <c r="O1539" s="93">
        <v>188.22147799999999</v>
      </c>
      <c r="P1539" s="93">
        <v>188.702155</v>
      </c>
      <c r="Q1539" s="93">
        <v>189.35028499999999</v>
      </c>
      <c r="R1539" s="93">
        <v>190.06875600000001</v>
      </c>
      <c r="S1539" s="93">
        <v>190.92108300000001</v>
      </c>
      <c r="T1539" s="93">
        <v>191.89223100000001</v>
      </c>
      <c r="U1539" s="93">
        <v>192.826931</v>
      </c>
      <c r="V1539" s="93">
        <v>191.36236099999999</v>
      </c>
      <c r="W1539" s="93">
        <v>192.22845500000003</v>
      </c>
      <c r="X1539" s="93">
        <v>193.11711699999998</v>
      </c>
      <c r="Y1539" s="93">
        <v>193.954306</v>
      </c>
      <c r="Z1539" s="93">
        <v>194.76418699999999</v>
      </c>
      <c r="AA1539" s="93">
        <v>195.49915500000003</v>
      </c>
      <c r="AB1539" s="93">
        <v>196.042452</v>
      </c>
      <c r="AC1539" s="93">
        <v>196.40559300000001</v>
      </c>
      <c r="AD1539" s="93">
        <v>196.88910499999997</v>
      </c>
      <c r="AE1539" s="93">
        <v>197.34137300000003</v>
      </c>
      <c r="AF1539" s="93">
        <v>197.77440299999998</v>
      </c>
      <c r="AG1539" s="93">
        <v>198.136865</v>
      </c>
      <c r="AH1539" s="93">
        <v>198.47818600000002</v>
      </c>
      <c r="AI1539" s="93">
        <v>198.80619199999998</v>
      </c>
      <c r="AJ1539" s="93">
        <v>199.13061099999999</v>
      </c>
      <c r="AK1539" s="93">
        <v>199.45708500000003</v>
      </c>
      <c r="AL1539" s="93">
        <v>199.80789899999999</v>
      </c>
      <c r="AM1539" s="93">
        <v>200.15795399999996</v>
      </c>
      <c r="AN1539" s="93">
        <v>200.500913</v>
      </c>
      <c r="AO1539" s="93">
        <v>200.82986900000003</v>
      </c>
      <c r="AP1539" s="93">
        <v>201.14311599999999</v>
      </c>
      <c r="AQ1539" s="93">
        <v>201.484296</v>
      </c>
      <c r="AR1539" s="93">
        <v>201.81070199999999</v>
      </c>
      <c r="AS1539" s="93">
        <v>202.124394</v>
      </c>
      <c r="AT1539" s="93">
        <v>202.42715000000001</v>
      </c>
      <c r="AU1539" s="93">
        <v>202.71910399999996</v>
      </c>
      <c r="AV1539" s="93">
        <v>202.99388499999998</v>
      </c>
      <c r="AW1539" s="93">
        <v>203.25670699999998</v>
      </c>
      <c r="AX1539" s="93">
        <v>203.500799</v>
      </c>
      <c r="AY1539" s="93">
        <v>203.71812799999998</v>
      </c>
      <c r="AZ1539" s="93">
        <v>203.90544599999998</v>
      </c>
      <c r="BA1539" s="93">
        <v>204.02445</v>
      </c>
      <c r="BB1539" s="93">
        <v>204.11603099999999</v>
      </c>
      <c r="BC1539" s="93">
        <v>204.18515499999998</v>
      </c>
      <c r="BD1539" s="93">
        <v>204.23820600000002</v>
      </c>
      <c r="BE1539" s="93">
        <v>204.27871299999998</v>
      </c>
    </row>
    <row r="1540" spans="1:61" ht="12" customHeight="1" x14ac:dyDescent="0.25">
      <c r="A1540" s="93" t="s">
        <v>60</v>
      </c>
      <c r="B1540" s="93">
        <v>1242.31</v>
      </c>
      <c r="C1540" s="93">
        <v>1253.223</v>
      </c>
      <c r="D1540" s="93">
        <v>1263.498</v>
      </c>
      <c r="E1540" s="93">
        <v>1273.2529999999999</v>
      </c>
      <c r="F1540" s="93">
        <v>1282.6079999999999</v>
      </c>
      <c r="G1540" s="93">
        <v>1291.6479999999999</v>
      </c>
      <c r="H1540" s="93">
        <v>1300.2650000000001</v>
      </c>
      <c r="I1540" s="93">
        <v>1308.413</v>
      </c>
      <c r="J1540" s="93">
        <v>1316.2650000000001</v>
      </c>
      <c r="K1540" s="93">
        <v>1323.998</v>
      </c>
      <c r="L1540" s="93">
        <v>1331.7529999999999</v>
      </c>
      <c r="M1540" s="93">
        <v>1339.4829999999999</v>
      </c>
      <c r="N1540" s="93">
        <v>1347.098</v>
      </c>
      <c r="O1540" s="93">
        <v>1354.6479999999999</v>
      </c>
      <c r="P1540" s="93">
        <v>1362.1880000000001</v>
      </c>
      <c r="Q1540" s="93">
        <v>1369.778</v>
      </c>
      <c r="R1540" s="93">
        <v>1377.4880000000001</v>
      </c>
      <c r="S1540" s="93">
        <v>1385.268</v>
      </c>
      <c r="T1540" s="93">
        <v>1392.9880000000001</v>
      </c>
      <c r="U1540" s="93">
        <v>1400.508</v>
      </c>
      <c r="V1540" s="93">
        <v>1407.74</v>
      </c>
      <c r="W1540" s="93">
        <v>1414.8050000000001</v>
      </c>
      <c r="X1540" s="93">
        <v>1421.7550000000001</v>
      </c>
      <c r="Y1540" s="93">
        <v>1428.393</v>
      </c>
      <c r="Z1540" s="93">
        <v>1434.5129999999999</v>
      </c>
      <c r="AA1540" s="93">
        <v>1439.9349999999999</v>
      </c>
      <c r="AB1540" s="93">
        <v>1444.663</v>
      </c>
      <c r="AC1540" s="93">
        <v>1448.8130000000001</v>
      </c>
      <c r="AD1540" s="93">
        <v>1452.423</v>
      </c>
      <c r="AE1540" s="93">
        <v>1455.5429999999999</v>
      </c>
      <c r="AF1540" s="93">
        <v>1458.1980000000001</v>
      </c>
      <c r="AG1540" s="93">
        <v>1460.3530000000001</v>
      </c>
      <c r="AH1540" s="93">
        <v>1461.9849999999999</v>
      </c>
      <c r="AI1540" s="93">
        <v>1463.16</v>
      </c>
      <c r="AJ1540" s="93">
        <v>1463.94</v>
      </c>
      <c r="AK1540" s="93">
        <v>1464.365</v>
      </c>
      <c r="AL1540" s="93">
        <v>1464.423</v>
      </c>
      <c r="AM1540" s="93">
        <v>1464.085</v>
      </c>
      <c r="AN1540" s="93">
        <v>1463.365</v>
      </c>
      <c r="AO1540" s="93">
        <v>1462.29</v>
      </c>
      <c r="AP1540" s="93">
        <v>1460.8779999999999</v>
      </c>
      <c r="AQ1540" s="93">
        <v>1459.1079999999999</v>
      </c>
      <c r="AR1540" s="93">
        <v>1456.9680000000001</v>
      </c>
      <c r="AS1540" s="93">
        <v>1454.4929999999999</v>
      </c>
      <c r="AT1540" s="93">
        <v>1451.703</v>
      </c>
      <c r="AU1540" s="93">
        <v>1448.623</v>
      </c>
      <c r="AV1540" s="93">
        <v>1445.2449999999999</v>
      </c>
      <c r="AW1540" s="93">
        <v>1441.5550000000001</v>
      </c>
      <c r="AX1540" s="93">
        <v>1437.5630000000001</v>
      </c>
      <c r="AY1540" s="93">
        <v>1433.2829999999999</v>
      </c>
      <c r="AZ1540" s="93">
        <v>1428.7180000000001</v>
      </c>
      <c r="BA1540" s="93">
        <v>1423.85</v>
      </c>
      <c r="BB1540" s="93">
        <v>1418.683</v>
      </c>
      <c r="BC1540" s="93">
        <v>1413.24</v>
      </c>
      <c r="BD1540" s="93">
        <v>1407.5550000000001</v>
      </c>
      <c r="BE1540" s="93">
        <v>1401.65</v>
      </c>
    </row>
    <row r="1541" spans="1:61" ht="12" customHeight="1" x14ac:dyDescent="0.25">
      <c r="A1541" s="93" t="s">
        <v>61</v>
      </c>
      <c r="B1541" s="93">
        <v>966.2278</v>
      </c>
      <c r="C1541" s="93">
        <v>984.67449999999997</v>
      </c>
      <c r="D1541" s="93">
        <v>1003.247</v>
      </c>
      <c r="E1541" s="93">
        <v>1021.865</v>
      </c>
      <c r="F1541" s="93">
        <v>1040.43</v>
      </c>
      <c r="G1541" s="93">
        <v>1058.8779999999999</v>
      </c>
      <c r="H1541" s="93">
        <v>1077.2550000000001</v>
      </c>
      <c r="I1541" s="93">
        <v>1095.6079999999999</v>
      </c>
      <c r="J1541" s="93">
        <v>1113.8599999999999</v>
      </c>
      <c r="K1541" s="93">
        <v>1131.953</v>
      </c>
      <c r="L1541" s="93">
        <v>1149.8399999999999</v>
      </c>
      <c r="M1541" s="93">
        <v>1167.6199999999999</v>
      </c>
      <c r="N1541" s="93">
        <v>1185.3050000000001</v>
      </c>
      <c r="O1541" s="93">
        <v>1202.75</v>
      </c>
      <c r="P1541" s="93">
        <v>1219.7950000000001</v>
      </c>
      <c r="Q1541" s="93">
        <v>1236.2850000000001</v>
      </c>
      <c r="R1541" s="93">
        <v>1252.1849999999999</v>
      </c>
      <c r="S1541" s="93">
        <v>1267.588</v>
      </c>
      <c r="T1541" s="93">
        <v>1282.6099999999999</v>
      </c>
      <c r="U1541" s="93">
        <v>1297.373</v>
      </c>
      <c r="V1541" s="93">
        <v>1311.9680000000001</v>
      </c>
      <c r="W1541" s="93">
        <v>1326.3630000000001</v>
      </c>
      <c r="X1541" s="93">
        <v>1340.51</v>
      </c>
      <c r="Y1541" s="93">
        <v>1354.425</v>
      </c>
      <c r="Z1541" s="93">
        <v>1368.14</v>
      </c>
      <c r="AA1541" s="93">
        <v>1381.6880000000001</v>
      </c>
      <c r="AB1541" s="93">
        <v>1395.08</v>
      </c>
      <c r="AC1541" s="93">
        <v>1408.3</v>
      </c>
      <c r="AD1541" s="93">
        <v>1421.308</v>
      </c>
      <c r="AE1541" s="93">
        <v>1434.07</v>
      </c>
      <c r="AF1541" s="93">
        <v>1446.5550000000001</v>
      </c>
      <c r="AG1541" s="93">
        <v>1458.8</v>
      </c>
      <c r="AH1541" s="93">
        <v>1470.8130000000001</v>
      </c>
      <c r="AI1541" s="93">
        <v>1482.5530000000001</v>
      </c>
      <c r="AJ1541" s="93">
        <v>1493.96</v>
      </c>
      <c r="AK1541" s="93">
        <v>1504.9929999999999</v>
      </c>
      <c r="AL1541" s="93">
        <v>1515.6980000000001</v>
      </c>
      <c r="AM1541" s="93">
        <v>1526.095</v>
      </c>
      <c r="AN1541" s="93">
        <v>1536.123</v>
      </c>
      <c r="AO1541" s="93">
        <v>1545.7149999999999</v>
      </c>
      <c r="AP1541" s="93">
        <v>1554.82</v>
      </c>
      <c r="AQ1541" s="93">
        <v>1563.45</v>
      </c>
      <c r="AR1541" s="93">
        <v>1571.625</v>
      </c>
      <c r="AS1541" s="93">
        <v>1579.3630000000001</v>
      </c>
      <c r="AT1541" s="93">
        <v>1586.6579999999999</v>
      </c>
      <c r="AU1541" s="93">
        <v>1593.51</v>
      </c>
      <c r="AV1541" s="93">
        <v>1599.893</v>
      </c>
      <c r="AW1541" s="93">
        <v>1605.8130000000001</v>
      </c>
      <c r="AX1541" s="93">
        <v>1611.308</v>
      </c>
      <c r="AY1541" s="93">
        <v>1616.42</v>
      </c>
      <c r="AZ1541" s="93">
        <v>1621.1849999999999</v>
      </c>
      <c r="BA1541" s="93">
        <v>1625.5830000000001</v>
      </c>
      <c r="BB1541" s="93">
        <v>1629.5930000000001</v>
      </c>
      <c r="BC1541" s="93">
        <v>1633.2380000000001</v>
      </c>
      <c r="BD1541" s="93">
        <v>1636.5429999999999</v>
      </c>
      <c r="BE1541" s="93">
        <v>1639.5250000000001</v>
      </c>
    </row>
    <row r="1542" spans="1:61" ht="12" customHeight="1" x14ac:dyDescent="0.25">
      <c r="A1542" s="93" t="s">
        <v>62</v>
      </c>
      <c r="B1542" s="93">
        <v>842.83201799999983</v>
      </c>
      <c r="C1542" s="93">
        <v>859.08471999999995</v>
      </c>
      <c r="D1542" s="93">
        <v>875.16087300000027</v>
      </c>
      <c r="E1542" s="93">
        <v>891.04096900000002</v>
      </c>
      <c r="F1542" s="93">
        <v>906.7008169999998</v>
      </c>
      <c r="G1542" s="93">
        <v>922.29473000000007</v>
      </c>
      <c r="H1542" s="93">
        <v>937.79992499999992</v>
      </c>
      <c r="I1542" s="93">
        <v>953.11524400000019</v>
      </c>
      <c r="J1542" s="93">
        <v>968.20883800000001</v>
      </c>
      <c r="K1542" s="93">
        <v>983.16692699999987</v>
      </c>
      <c r="L1542" s="93">
        <v>997.91567099999997</v>
      </c>
      <c r="M1542" s="93">
        <v>1012.413088</v>
      </c>
      <c r="N1542" s="93">
        <v>1026.6990290000001</v>
      </c>
      <c r="O1542" s="93">
        <v>1040.8902139999998</v>
      </c>
      <c r="P1542" s="93">
        <v>1055.0624310000001</v>
      </c>
      <c r="Q1542" s="93">
        <v>1069.3768170000001</v>
      </c>
      <c r="R1542" s="93">
        <v>1083.9936139999998</v>
      </c>
      <c r="S1542" s="93">
        <v>1098.883</v>
      </c>
      <c r="T1542" s="93">
        <v>1113.8773270000004</v>
      </c>
      <c r="U1542" s="93">
        <v>1128.8852280000001</v>
      </c>
      <c r="V1542" s="93">
        <v>1143.8360810000001</v>
      </c>
      <c r="W1542" s="93">
        <v>1158.7271239999993</v>
      </c>
      <c r="X1542" s="93">
        <v>1173.5508790000004</v>
      </c>
      <c r="Y1542" s="93">
        <v>1188.284946</v>
      </c>
      <c r="Z1542" s="93">
        <v>1202.9648929999998</v>
      </c>
      <c r="AA1542" s="93">
        <v>1217.4742620000002</v>
      </c>
      <c r="AB1542" s="93">
        <v>1231.4662069999999</v>
      </c>
      <c r="AC1542" s="93">
        <v>1245.6159779999998</v>
      </c>
      <c r="AD1542" s="93">
        <v>1259.7116509999998</v>
      </c>
      <c r="AE1542" s="93">
        <v>1273.6291220000001</v>
      </c>
      <c r="AF1542" s="93">
        <v>1287.3407749999999</v>
      </c>
      <c r="AG1542" s="93">
        <v>1300.3362149999996</v>
      </c>
      <c r="AH1542" s="93">
        <v>1313.1352319999999</v>
      </c>
      <c r="AI1542" s="93">
        <v>1325.738859</v>
      </c>
      <c r="AJ1542" s="93">
        <v>1338.1497389999997</v>
      </c>
      <c r="AK1542" s="93">
        <v>1350.3621839999998</v>
      </c>
      <c r="AL1542" s="93">
        <v>1361.792805</v>
      </c>
      <c r="AM1542" s="93">
        <v>1373.043944</v>
      </c>
      <c r="AN1542" s="93">
        <v>1384.1105069999999</v>
      </c>
      <c r="AO1542" s="93">
        <v>1394.9650369999999</v>
      </c>
      <c r="AP1542" s="93">
        <v>1405.6123149999999</v>
      </c>
      <c r="AQ1542" s="93">
        <v>1415.5485329999999</v>
      </c>
      <c r="AR1542" s="93">
        <v>1425.296126</v>
      </c>
      <c r="AS1542" s="93">
        <v>1434.8343620000001</v>
      </c>
      <c r="AT1542" s="93">
        <v>1444.167915</v>
      </c>
      <c r="AU1542" s="93">
        <v>1453.312594</v>
      </c>
      <c r="AV1542" s="93">
        <v>1461.7869879999998</v>
      </c>
      <c r="AW1542" s="93">
        <v>1470.0508079999997</v>
      </c>
      <c r="AX1542" s="93">
        <v>1478.1164860000004</v>
      </c>
      <c r="AY1542" s="93">
        <v>1485.9939000000002</v>
      </c>
      <c r="AZ1542" s="93">
        <v>1493.6848069999999</v>
      </c>
      <c r="BA1542" s="93">
        <v>1500.5680380000003</v>
      </c>
      <c r="BB1542" s="93">
        <v>1507.2523170000002</v>
      </c>
      <c r="BC1542" s="93">
        <v>1513.7522060000001</v>
      </c>
      <c r="BD1542" s="93">
        <v>1520.0760590000004</v>
      </c>
      <c r="BE1542" s="93">
        <v>1526.2166300000001</v>
      </c>
    </row>
    <row r="1543" spans="1:61" ht="12" customHeight="1" x14ac:dyDescent="0.25">
      <c r="A1543" s="93" t="s">
        <v>63</v>
      </c>
      <c r="B1543" s="93">
        <v>147.49656600000003</v>
      </c>
      <c r="C1543" s="93">
        <v>150.91546299999999</v>
      </c>
      <c r="D1543" s="93">
        <v>154.29921299999998</v>
      </c>
      <c r="E1543" s="93">
        <v>157.68577899999997</v>
      </c>
      <c r="F1543" s="93">
        <v>161.11612399999999</v>
      </c>
      <c r="G1543" s="93">
        <v>164.27632000000003</v>
      </c>
      <c r="H1543" s="93">
        <v>167.93310600000001</v>
      </c>
      <c r="I1543" s="93">
        <v>171.64431600000006</v>
      </c>
      <c r="J1543" s="93">
        <v>175.45016000000004</v>
      </c>
      <c r="K1543" s="93">
        <v>179.37427600000004</v>
      </c>
      <c r="L1543" s="93">
        <v>183.64946399999999</v>
      </c>
      <c r="M1543" s="93">
        <v>188.61481499999996</v>
      </c>
      <c r="N1543" s="93">
        <v>193.73302999999999</v>
      </c>
      <c r="O1543" s="93">
        <v>198.94771000000003</v>
      </c>
      <c r="P1543" s="93">
        <v>204.23602000000002</v>
      </c>
      <c r="Q1543" s="93">
        <v>209.52321999999998</v>
      </c>
      <c r="R1543" s="93">
        <v>213.98353</v>
      </c>
      <c r="S1543" s="93">
        <v>218.49770000000001</v>
      </c>
      <c r="T1543" s="93">
        <v>222.98915</v>
      </c>
      <c r="U1543" s="93">
        <v>227.40850000000003</v>
      </c>
      <c r="V1543" s="93">
        <v>231.09772999999998</v>
      </c>
      <c r="W1543" s="93">
        <v>235.30094999999997</v>
      </c>
      <c r="X1543" s="93">
        <v>239.48931999999996</v>
      </c>
      <c r="Y1543" s="93">
        <v>243.63469000000001</v>
      </c>
      <c r="Z1543" s="93">
        <v>247.71907000000002</v>
      </c>
      <c r="AA1543" s="93">
        <v>250.88210000000001</v>
      </c>
      <c r="AB1543" s="93">
        <v>255.78604000000001</v>
      </c>
      <c r="AC1543" s="93">
        <v>261.10183000000001</v>
      </c>
      <c r="AD1543" s="93">
        <v>266.30101000000002</v>
      </c>
      <c r="AE1543" s="93">
        <v>271.39817999999997</v>
      </c>
      <c r="AF1543" s="93">
        <v>276.41826000000003</v>
      </c>
      <c r="AG1543" s="93">
        <v>280.84103999999996</v>
      </c>
      <c r="AH1543" s="93">
        <v>285.21562</v>
      </c>
      <c r="AI1543" s="93">
        <v>289.57658000000004</v>
      </c>
      <c r="AJ1543" s="93">
        <v>293.90485999999999</v>
      </c>
      <c r="AK1543" s="93">
        <v>298.09336000000002</v>
      </c>
      <c r="AL1543" s="93">
        <v>301.73695999999995</v>
      </c>
      <c r="AM1543" s="93">
        <v>305.35866000000004</v>
      </c>
      <c r="AN1543" s="93">
        <v>308.96170000000001</v>
      </c>
      <c r="AO1543" s="93">
        <v>312.54541999999998</v>
      </c>
      <c r="AP1543" s="93">
        <v>316.10912000000008</v>
      </c>
      <c r="AQ1543" s="93">
        <v>319.49821000000003</v>
      </c>
      <c r="AR1543" s="93">
        <v>322.86216000000002</v>
      </c>
      <c r="AS1543" s="93">
        <v>326.19832999999994</v>
      </c>
      <c r="AT1543" s="93">
        <v>329.50211999999999</v>
      </c>
      <c r="AU1543" s="93">
        <v>332.77382</v>
      </c>
      <c r="AV1543" s="93">
        <v>335.88980000000009</v>
      </c>
      <c r="AW1543" s="93">
        <v>338.96800000000002</v>
      </c>
      <c r="AX1543" s="93">
        <v>342.00611000000009</v>
      </c>
      <c r="AY1543" s="93">
        <v>345.00187</v>
      </c>
      <c r="AZ1543" s="93">
        <v>347.95767999999998</v>
      </c>
      <c r="BA1543" s="93">
        <v>350.72204999999991</v>
      </c>
      <c r="BB1543" s="93">
        <v>353.44067999999999</v>
      </c>
      <c r="BC1543" s="93">
        <v>356.11350000000004</v>
      </c>
      <c r="BD1543" s="93">
        <v>358.73824999999999</v>
      </c>
      <c r="BE1543" s="93">
        <v>361.31407999999999</v>
      </c>
    </row>
    <row r="1544" spans="1:61" s="92" customFormat="1" ht="12" customHeight="1" x14ac:dyDescent="0.25">
      <c r="A1544" s="93" t="s">
        <v>64</v>
      </c>
      <c r="B1544" s="93">
        <v>711.86627199999998</v>
      </c>
      <c r="C1544" s="93">
        <v>729.97850400000004</v>
      </c>
      <c r="D1544" s="93">
        <v>748.17493000000013</v>
      </c>
      <c r="E1544" s="93">
        <v>766.55698300000017</v>
      </c>
      <c r="F1544" s="93">
        <v>785.25959299999988</v>
      </c>
      <c r="G1544" s="93">
        <v>804.39235899999994</v>
      </c>
      <c r="H1544" s="93">
        <v>824.04079999999999</v>
      </c>
      <c r="I1544" s="93">
        <v>844.16445800000042</v>
      </c>
      <c r="J1544" s="93">
        <v>864.83270700000003</v>
      </c>
      <c r="K1544" s="93">
        <v>886.11664700000028</v>
      </c>
      <c r="L1544" s="93">
        <v>908.07609199999979</v>
      </c>
      <c r="M1544" s="93">
        <v>930.77087600000004</v>
      </c>
      <c r="N1544" s="93">
        <v>954.1696179999999</v>
      </c>
      <c r="O1544" s="93">
        <v>978.33280199999979</v>
      </c>
      <c r="P1544" s="93">
        <v>1003.3270109999996</v>
      </c>
      <c r="Q1544" s="93">
        <v>1029.1984689999999</v>
      </c>
      <c r="R1544" s="93">
        <v>1065.813079</v>
      </c>
      <c r="S1544" s="93">
        <v>1093.7530279999999</v>
      </c>
      <c r="T1544" s="93">
        <v>1122.452996</v>
      </c>
      <c r="U1544" s="93">
        <v>1151.8183339999998</v>
      </c>
      <c r="V1544" s="93">
        <v>1181.768425</v>
      </c>
      <c r="W1544" s="93">
        <v>1212.3801550000001</v>
      </c>
      <c r="X1544" s="93">
        <v>1243.5614020000005</v>
      </c>
      <c r="Y1544" s="93">
        <v>1275.561911</v>
      </c>
      <c r="Z1544" s="93">
        <v>1307.6531770000004</v>
      </c>
      <c r="AA1544" s="93">
        <v>1339.813574</v>
      </c>
      <c r="AB1544" s="93">
        <v>1373.2855399999996</v>
      </c>
      <c r="AC1544" s="93">
        <v>1406.8162839999998</v>
      </c>
      <c r="AD1544" s="93">
        <v>1440.4286060000004</v>
      </c>
      <c r="AE1544" s="93">
        <v>1474.1592620000006</v>
      </c>
      <c r="AF1544" s="93">
        <v>1508.0368109999999</v>
      </c>
      <c r="AG1544" s="93">
        <v>1543.6094369999996</v>
      </c>
      <c r="AH1544" s="93">
        <v>1579.3231899999996</v>
      </c>
      <c r="AI1544" s="93">
        <v>1615.1782809999997</v>
      </c>
      <c r="AJ1544" s="93">
        <v>1651.1740080000002</v>
      </c>
      <c r="AK1544" s="93">
        <v>1687.3099689999999</v>
      </c>
      <c r="AL1544" s="93">
        <v>1725.0065119999997</v>
      </c>
      <c r="AM1544" s="93">
        <v>1762.8369089999999</v>
      </c>
      <c r="AN1544" s="93">
        <v>1800.7959480000002</v>
      </c>
      <c r="AO1544" s="93">
        <v>1838.8767640000003</v>
      </c>
      <c r="AP1544" s="93">
        <v>1877.0699579999996</v>
      </c>
      <c r="AQ1544" s="93">
        <v>1916.5862419999999</v>
      </c>
      <c r="AR1544" s="93">
        <v>1956.2019509999991</v>
      </c>
      <c r="AS1544" s="93">
        <v>1995.9060220000001</v>
      </c>
      <c r="AT1544" s="93">
        <v>2035.6821500000005</v>
      </c>
      <c r="AU1544" s="93">
        <v>2075.5166709999999</v>
      </c>
      <c r="AV1544" s="93">
        <v>2116.3788749999999</v>
      </c>
      <c r="AW1544" s="93">
        <v>2157.2849329999995</v>
      </c>
      <c r="AX1544" s="93">
        <v>2198.2181009999999</v>
      </c>
      <c r="AY1544" s="93">
        <v>2239.1657790000004</v>
      </c>
      <c r="AZ1544" s="93">
        <v>2280.1120010000004</v>
      </c>
      <c r="BA1544" s="93">
        <v>2321.6834170000002</v>
      </c>
      <c r="BB1544" s="93">
        <v>2363.2337549999993</v>
      </c>
      <c r="BC1544" s="93">
        <v>2404.7712980000001</v>
      </c>
      <c r="BD1544" s="93">
        <v>2446.3049610000007</v>
      </c>
      <c r="BE1544" s="93">
        <v>2487.8393809999993</v>
      </c>
    </row>
    <row r="1545" spans="1:61" s="92" customFormat="1" ht="12" customHeight="1" x14ac:dyDescent="0.25">
      <c r="A1545" s="93" t="s">
        <v>65</v>
      </c>
      <c r="B1545" s="93">
        <v>162.34479999999999</v>
      </c>
      <c r="C1545" s="93">
        <v>164.93899999999999</v>
      </c>
      <c r="D1545" s="93">
        <v>167.53879999999998</v>
      </c>
      <c r="E1545" s="93">
        <v>170.1155</v>
      </c>
      <c r="F1545" s="93">
        <v>172.64079999999998</v>
      </c>
      <c r="G1545" s="93">
        <v>175.09</v>
      </c>
      <c r="H1545" s="93">
        <v>177.471</v>
      </c>
      <c r="I1545" s="93">
        <v>179.79829999999998</v>
      </c>
      <c r="J1545" s="93">
        <v>182.065</v>
      </c>
      <c r="K1545" s="93">
        <v>184.26349999999999</v>
      </c>
      <c r="L1545" s="93">
        <v>186.38399999999999</v>
      </c>
      <c r="M1545" s="93">
        <v>188.416</v>
      </c>
      <c r="N1545" s="93">
        <v>190.36579999999998</v>
      </c>
      <c r="O1545" s="93">
        <v>192.25550000000001</v>
      </c>
      <c r="P1545" s="93">
        <v>194.108</v>
      </c>
      <c r="Q1545" s="93">
        <v>195.9418</v>
      </c>
      <c r="R1545" s="93">
        <v>197.7525</v>
      </c>
      <c r="S1545" s="93">
        <v>199.5283</v>
      </c>
      <c r="T1545" s="93">
        <v>201.27250000000001</v>
      </c>
      <c r="U1545" s="93">
        <v>202.989</v>
      </c>
      <c r="V1545" s="93">
        <v>204.68350000000001</v>
      </c>
      <c r="W1545" s="93">
        <v>206.369</v>
      </c>
      <c r="X1545" s="93">
        <v>208.03979999999999</v>
      </c>
      <c r="Y1545" s="93">
        <v>209.67349999999999</v>
      </c>
      <c r="Z1545" s="93">
        <v>211.24629999999999</v>
      </c>
      <c r="AA1545" s="93">
        <v>212.7388</v>
      </c>
      <c r="AB1545" s="93">
        <v>214.15350000000001</v>
      </c>
      <c r="AC1545" s="93">
        <v>215.5025</v>
      </c>
      <c r="AD1545" s="93">
        <v>216.78700000000001</v>
      </c>
      <c r="AE1545" s="93">
        <v>218.00579999999999</v>
      </c>
      <c r="AF1545" s="93">
        <v>219.15979999999999</v>
      </c>
      <c r="AG1545" s="93">
        <v>220.24549999999999</v>
      </c>
      <c r="AH1545" s="93">
        <v>221.26479999999998</v>
      </c>
      <c r="AI1545" s="93">
        <v>222.22029999999998</v>
      </c>
      <c r="AJ1545" s="93">
        <v>223.11500000000001</v>
      </c>
      <c r="AK1545" s="93">
        <v>223.95179999999999</v>
      </c>
      <c r="AL1545" s="93">
        <v>224.73</v>
      </c>
      <c r="AM1545" s="93">
        <v>225.44749999999999</v>
      </c>
      <c r="AN1545" s="93">
        <v>226.1053</v>
      </c>
      <c r="AO1545" s="93">
        <v>226.7045</v>
      </c>
      <c r="AP1545" s="93">
        <v>227.2465</v>
      </c>
      <c r="AQ1545" s="93">
        <v>227.72829999999999</v>
      </c>
      <c r="AR1545" s="93">
        <v>228.15029999999999</v>
      </c>
      <c r="AS1545" s="93">
        <v>228.5155</v>
      </c>
      <c r="AT1545" s="93">
        <v>228.82729999999998</v>
      </c>
      <c r="AU1545" s="93">
        <v>229.08699999999999</v>
      </c>
      <c r="AV1545" s="93">
        <v>229.29300000000001</v>
      </c>
      <c r="AW1545" s="93">
        <v>229.44379999999998</v>
      </c>
      <c r="AX1545" s="93">
        <v>229.54300000000001</v>
      </c>
      <c r="AY1545" s="93">
        <v>229.59529999999998</v>
      </c>
      <c r="AZ1545" s="93">
        <v>229.6</v>
      </c>
      <c r="BA1545" s="93">
        <v>229.541</v>
      </c>
      <c r="BB1545" s="93">
        <v>229.42079999999999</v>
      </c>
      <c r="BC1545" s="93">
        <v>229.2663</v>
      </c>
      <c r="BD1545" s="93">
        <v>229.107</v>
      </c>
      <c r="BE1545" s="93">
        <v>228.96299999999999</v>
      </c>
    </row>
    <row r="1546" spans="1:61" s="92" customFormat="1" ht="12" customHeight="1" x14ac:dyDescent="0.25">
      <c r="A1546" s="93" t="s">
        <v>66</v>
      </c>
      <c r="B1546" s="93">
        <v>171.23813700000002</v>
      </c>
      <c r="C1546" s="93">
        <v>174.104311</v>
      </c>
      <c r="D1546" s="93">
        <v>176.95901499999999</v>
      </c>
      <c r="E1546" s="93">
        <v>179.79135699999995</v>
      </c>
      <c r="F1546" s="93">
        <v>182.58550100000005</v>
      </c>
      <c r="G1546" s="93">
        <v>185.33127500000003</v>
      </c>
      <c r="H1546" s="93">
        <v>188.02340600000002</v>
      </c>
      <c r="I1546" s="93">
        <v>190.66381299999998</v>
      </c>
      <c r="J1546" s="93">
        <v>193.25916800000002</v>
      </c>
      <c r="K1546" s="93">
        <v>195.82062999999997</v>
      </c>
      <c r="L1546" s="93">
        <v>198.35659600000002</v>
      </c>
      <c r="M1546" s="93">
        <v>200.859634</v>
      </c>
      <c r="N1546" s="93">
        <v>203.33053600000002</v>
      </c>
      <c r="O1546" s="93">
        <v>205.79256800000002</v>
      </c>
      <c r="P1546" s="93">
        <v>208.27504500000003</v>
      </c>
      <c r="Q1546" s="93">
        <v>210.79701699999998</v>
      </c>
      <c r="R1546" s="93">
        <v>213.38306699999998</v>
      </c>
      <c r="S1546" s="93">
        <v>216.01949700000006</v>
      </c>
      <c r="T1546" s="93">
        <v>218.64314999999999</v>
      </c>
      <c r="U1546" s="93">
        <v>221.16794399999992</v>
      </c>
      <c r="V1546" s="93">
        <v>223.53876399999999</v>
      </c>
      <c r="W1546" s="93">
        <v>225.72300200000001</v>
      </c>
      <c r="X1546" s="93">
        <v>227.75922999999997</v>
      </c>
      <c r="Y1546" s="93">
        <v>229.73561600000005</v>
      </c>
      <c r="Z1546" s="93">
        <v>231.81894200000005</v>
      </c>
      <c r="AA1546" s="93">
        <v>234.11864099999991</v>
      </c>
      <c r="AB1546" s="93">
        <v>236.60515100000006</v>
      </c>
      <c r="AC1546" s="93">
        <v>239.30551799999995</v>
      </c>
      <c r="AD1546" s="93">
        <v>242.13306000000006</v>
      </c>
      <c r="AE1546" s="93">
        <v>244.95888899999991</v>
      </c>
      <c r="AF1546" s="93">
        <v>247.687083</v>
      </c>
      <c r="AG1546" s="93">
        <v>250.28230700000003</v>
      </c>
      <c r="AH1546" s="93">
        <v>252.77762200000001</v>
      </c>
      <c r="AI1546" s="93">
        <v>255.17982000000001</v>
      </c>
      <c r="AJ1546" s="93">
        <v>257.50900799999999</v>
      </c>
      <c r="AK1546" s="93">
        <v>259.78023100000001</v>
      </c>
      <c r="AL1546" s="93">
        <v>261.96649600000001</v>
      </c>
      <c r="AM1546" s="93">
        <v>264.08086300000008</v>
      </c>
      <c r="AN1546" s="93">
        <v>266.13140799999996</v>
      </c>
      <c r="AO1546" s="93">
        <v>268.12866599999995</v>
      </c>
      <c r="AP1546" s="93">
        <v>270.0813950000001</v>
      </c>
      <c r="AQ1546" s="93">
        <v>271.96496800000006</v>
      </c>
      <c r="AR1546" s="93">
        <v>273.80564199999998</v>
      </c>
      <c r="AS1546" s="93">
        <v>275.60215399999993</v>
      </c>
      <c r="AT1546" s="93">
        <v>277.35289600000004</v>
      </c>
      <c r="AU1546" s="93">
        <v>279.05568399999999</v>
      </c>
      <c r="AV1546" s="93">
        <v>280.6816649999999</v>
      </c>
      <c r="AW1546" s="93">
        <v>282.26146299999999</v>
      </c>
      <c r="AX1546" s="93">
        <v>283.79554099999996</v>
      </c>
      <c r="AY1546" s="93">
        <v>285.28444299999995</v>
      </c>
      <c r="AZ1546" s="93">
        <v>286.72740600000003</v>
      </c>
      <c r="BA1546" s="93">
        <v>288.09206099999994</v>
      </c>
      <c r="BB1546" s="93">
        <v>289.40847999999994</v>
      </c>
      <c r="BC1546" s="93">
        <v>290.68105400000002</v>
      </c>
      <c r="BD1546" s="93">
        <v>291.91303300000004</v>
      </c>
      <c r="BE1546" s="93">
        <v>293.10771799999992</v>
      </c>
    </row>
    <row r="1547" spans="1:61" ht="12" customHeight="1" x14ac:dyDescent="0.25">
      <c r="A1547" s="93" t="s">
        <v>354</v>
      </c>
      <c r="B1547" s="93"/>
      <c r="C1547" s="93"/>
      <c r="D1547" s="93"/>
      <c r="E1547" s="93"/>
      <c r="F1547" s="93"/>
      <c r="G1547" s="93"/>
      <c r="H1547" s="93"/>
      <c r="I1547" s="93"/>
      <c r="J1547" s="93"/>
      <c r="K1547" s="93"/>
      <c r="L1547" s="93"/>
      <c r="M1547" s="93"/>
      <c r="N1547" s="93"/>
      <c r="O1547" s="93"/>
      <c r="P1547" s="93"/>
      <c r="Q1547" s="93"/>
      <c r="R1547" s="93"/>
      <c r="S1547" s="93"/>
      <c r="T1547" s="93"/>
      <c r="U1547" s="93"/>
      <c r="V1547" s="93"/>
      <c r="W1547" s="93"/>
      <c r="X1547" s="93"/>
      <c r="Y1547" s="93"/>
      <c r="Z1547" s="93"/>
      <c r="AA1547" s="93"/>
      <c r="AB1547" s="93"/>
      <c r="AC1547" s="93"/>
      <c r="AD1547" s="93"/>
      <c r="AE1547" s="93"/>
      <c r="AF1547" s="93"/>
      <c r="AG1547" s="93"/>
      <c r="AH1547" s="93"/>
      <c r="AI1547" s="93"/>
      <c r="AJ1547" s="93"/>
      <c r="AK1547" s="93"/>
      <c r="AL1547" s="93"/>
      <c r="AM1547" s="93"/>
      <c r="AN1547" s="93"/>
      <c r="AO1547" s="93"/>
      <c r="AP1547" s="93"/>
      <c r="AQ1547" s="93"/>
      <c r="AR1547" s="93"/>
      <c r="AS1547" s="93"/>
      <c r="AT1547" s="93"/>
      <c r="AU1547" s="93"/>
      <c r="AV1547" s="93"/>
      <c r="AW1547" s="93"/>
      <c r="AX1547" s="93"/>
      <c r="AY1547" s="93"/>
      <c r="AZ1547" s="93"/>
      <c r="BA1547" s="93"/>
      <c r="BB1547" s="93"/>
      <c r="BC1547" s="93"/>
      <c r="BD1547" s="93"/>
      <c r="BE1547" s="93"/>
    </row>
    <row r="1548" spans="1:61" ht="12" customHeight="1" x14ac:dyDescent="0.25">
      <c r="A1548" s="93" t="s">
        <v>350</v>
      </c>
      <c r="B1548" s="93"/>
      <c r="C1548" s="93"/>
      <c r="D1548" s="93"/>
      <c r="E1548" s="93"/>
      <c r="F1548" s="93"/>
      <c r="G1548" s="93"/>
      <c r="H1548" s="93"/>
      <c r="I1548" s="93"/>
      <c r="J1548" s="93"/>
      <c r="K1548" s="93"/>
      <c r="L1548" s="93"/>
      <c r="M1548" s="93"/>
      <c r="N1548" s="93"/>
      <c r="O1548" s="93"/>
      <c r="P1548" s="93"/>
      <c r="Q1548" s="93"/>
      <c r="R1548" s="93"/>
      <c r="S1548" s="93"/>
      <c r="T1548" s="93"/>
      <c r="U1548" s="93"/>
      <c r="V1548" s="93"/>
      <c r="W1548" s="93"/>
      <c r="X1548" s="93"/>
      <c r="Y1548" s="93"/>
      <c r="Z1548" s="93"/>
      <c r="AA1548" s="93"/>
      <c r="AB1548" s="93"/>
      <c r="AC1548" s="93"/>
      <c r="AD1548" s="93"/>
      <c r="AE1548" s="93"/>
      <c r="AF1548" s="93"/>
      <c r="AG1548" s="93"/>
      <c r="AH1548" s="93"/>
      <c r="AI1548" s="93"/>
      <c r="AJ1548" s="93"/>
      <c r="AK1548" s="93"/>
      <c r="AL1548" s="93"/>
      <c r="AM1548" s="93"/>
      <c r="AN1548" s="93"/>
      <c r="AO1548" s="93"/>
      <c r="AP1548" s="93"/>
      <c r="AQ1548" s="93"/>
      <c r="AR1548" s="93"/>
      <c r="AS1548" s="93"/>
      <c r="AT1548" s="93"/>
      <c r="AU1548" s="93"/>
      <c r="AV1548" s="93"/>
      <c r="AW1548" s="93"/>
      <c r="AX1548" s="93"/>
      <c r="AY1548" s="93"/>
      <c r="AZ1548" s="93"/>
      <c r="BA1548" s="93"/>
      <c r="BB1548" s="93"/>
      <c r="BC1548" s="93"/>
      <c r="BD1548" s="93"/>
      <c r="BE1548" s="93"/>
    </row>
    <row r="1549" spans="1:61" ht="12" customHeight="1" x14ac:dyDescent="0.25">
      <c r="A1549" s="93"/>
      <c r="B1549" s="93"/>
      <c r="C1549" s="93"/>
      <c r="D1549" s="93"/>
      <c r="E1549" s="93"/>
      <c r="F1549" s="93"/>
      <c r="G1549" s="93"/>
      <c r="H1549" s="93"/>
      <c r="I1549" s="93"/>
      <c r="J1549" s="93"/>
      <c r="K1549" s="93"/>
      <c r="L1549" s="93"/>
      <c r="M1549" s="93"/>
      <c r="N1549" s="93"/>
      <c r="O1549" s="93"/>
      <c r="P1549" s="93"/>
      <c r="Q1549" s="93"/>
      <c r="R1549" s="93"/>
      <c r="S1549" s="93"/>
      <c r="T1549" s="93"/>
      <c r="U1549" s="93"/>
      <c r="V1549" s="93"/>
      <c r="W1549" s="93"/>
      <c r="X1549" s="93"/>
      <c r="Y1549" s="93"/>
      <c r="Z1549" s="93"/>
      <c r="AA1549" s="93"/>
      <c r="AB1549" s="93"/>
      <c r="AC1549" s="93"/>
      <c r="AD1549" s="93"/>
      <c r="AE1549" s="93"/>
      <c r="AF1549" s="93"/>
      <c r="AG1549" s="93"/>
      <c r="AH1549" s="93"/>
      <c r="AI1549" s="93"/>
      <c r="AJ1549" s="93"/>
      <c r="AK1549" s="93"/>
      <c r="AL1549" s="93"/>
      <c r="AM1549" s="93"/>
      <c r="AN1549" s="93"/>
      <c r="AO1549" s="93"/>
      <c r="AP1549" s="93"/>
      <c r="AQ1549" s="93"/>
      <c r="AR1549" s="93"/>
      <c r="AS1549" s="93"/>
      <c r="AT1549" s="93"/>
      <c r="AU1549" s="93"/>
      <c r="AV1549" s="93"/>
      <c r="AW1549" s="93"/>
      <c r="AX1549" s="93"/>
      <c r="AY1549" s="93"/>
      <c r="AZ1549" s="93"/>
      <c r="BA1549" s="93"/>
      <c r="BB1549" s="93"/>
      <c r="BC1549" s="93"/>
      <c r="BD1549" s="93"/>
      <c r="BE1549" s="93"/>
    </row>
    <row r="1550" spans="1:61" ht="12" customHeight="1" x14ac:dyDescent="0.25">
      <c r="A1550" s="93" t="s">
        <v>351</v>
      </c>
      <c r="B1550" s="93"/>
      <c r="C1550" s="93"/>
      <c r="D1550" s="93"/>
      <c r="E1550" s="93"/>
      <c r="F1550" s="93"/>
      <c r="G1550" s="93"/>
      <c r="H1550" s="93"/>
      <c r="I1550" s="93"/>
      <c r="J1550" s="93"/>
      <c r="K1550" s="93"/>
      <c r="L1550" s="93"/>
      <c r="M1550" s="93"/>
      <c r="N1550" s="93"/>
      <c r="O1550" s="93"/>
      <c r="P1550" s="93"/>
      <c r="Q1550" s="93"/>
      <c r="R1550" s="93"/>
      <c r="S1550" s="93"/>
      <c r="T1550" s="93"/>
      <c r="U1550" s="93"/>
      <c r="V1550" s="93"/>
      <c r="W1550" s="93"/>
      <c r="X1550" s="93"/>
      <c r="Y1550" s="93"/>
      <c r="Z1550" s="93"/>
      <c r="AA1550" s="93"/>
      <c r="AB1550" s="93"/>
      <c r="AC1550" s="93"/>
      <c r="AD1550" s="93"/>
      <c r="AE1550" s="93"/>
      <c r="AF1550" s="93"/>
      <c r="AG1550" s="93"/>
      <c r="AH1550" s="93"/>
      <c r="AI1550" s="93"/>
      <c r="AJ1550" s="93"/>
      <c r="AK1550" s="93"/>
      <c r="AL1550" s="93"/>
      <c r="AM1550" s="93"/>
      <c r="AN1550" s="93"/>
      <c r="AO1550" s="93"/>
      <c r="AP1550" s="93"/>
      <c r="AQ1550" s="93"/>
      <c r="AR1550" s="93"/>
      <c r="AS1550" s="93"/>
      <c r="AT1550" s="93"/>
      <c r="AU1550" s="93"/>
      <c r="AV1550" s="93" t="s">
        <v>352</v>
      </c>
      <c r="AW1550" s="93"/>
      <c r="AX1550" s="93"/>
      <c r="AY1550" s="93"/>
      <c r="AZ1550" s="93"/>
      <c r="BA1550" s="93"/>
      <c r="BB1550" s="93"/>
      <c r="BC1550" s="93"/>
      <c r="BD1550" s="93"/>
      <c r="BE1550" s="93"/>
      <c r="BF1550" s="93"/>
      <c r="BG1550" s="93"/>
      <c r="BH1550" s="93"/>
      <c r="BI1550" s="93"/>
    </row>
    <row r="1551" spans="1:61" ht="12" customHeight="1" x14ac:dyDescent="0.25">
      <c r="A1551" s="93" t="s">
        <v>353</v>
      </c>
      <c r="B1551" s="93">
        <v>1995</v>
      </c>
      <c r="C1551" s="93">
        <v>1996</v>
      </c>
      <c r="D1551" s="93">
        <v>1997</v>
      </c>
      <c r="E1551" s="93">
        <v>1998</v>
      </c>
      <c r="F1551" s="93">
        <v>1999</v>
      </c>
      <c r="G1551" s="93">
        <v>2000</v>
      </c>
      <c r="H1551" s="93">
        <v>2001</v>
      </c>
      <c r="I1551" s="93">
        <v>2002</v>
      </c>
      <c r="J1551" s="93">
        <v>2003</v>
      </c>
      <c r="K1551" s="93">
        <v>2004</v>
      </c>
      <c r="L1551" s="93">
        <v>2005</v>
      </c>
      <c r="M1551" s="93">
        <v>2006</v>
      </c>
      <c r="N1551" s="93">
        <v>2007</v>
      </c>
      <c r="O1551" s="93">
        <v>2008</v>
      </c>
      <c r="P1551" s="93">
        <v>2009</v>
      </c>
      <c r="Q1551" s="93">
        <v>2010</v>
      </c>
      <c r="R1551" s="93">
        <v>2011</v>
      </c>
      <c r="S1551" s="93">
        <v>2012</v>
      </c>
      <c r="T1551" s="93">
        <v>2013</v>
      </c>
      <c r="U1551" s="93">
        <v>2014</v>
      </c>
      <c r="V1551" s="93">
        <v>2015</v>
      </c>
      <c r="W1551" s="93">
        <v>2016</v>
      </c>
      <c r="X1551" s="93">
        <v>2017</v>
      </c>
      <c r="Y1551" s="93">
        <v>2018</v>
      </c>
      <c r="Z1551" s="93">
        <v>2019</v>
      </c>
      <c r="AA1551" s="93">
        <v>2020</v>
      </c>
      <c r="AB1551" s="93">
        <v>2021</v>
      </c>
      <c r="AC1551" s="93">
        <v>2022</v>
      </c>
      <c r="AD1551" s="93">
        <v>2023</v>
      </c>
      <c r="AE1551" s="93">
        <v>2024</v>
      </c>
      <c r="AF1551" s="93">
        <v>2025</v>
      </c>
      <c r="AG1551" s="93">
        <v>2026</v>
      </c>
      <c r="AH1551" s="93">
        <v>2027</v>
      </c>
      <c r="AI1551" s="93">
        <v>2028</v>
      </c>
      <c r="AJ1551" s="93">
        <v>2029</v>
      </c>
      <c r="AK1551" s="93">
        <v>2030</v>
      </c>
      <c r="AL1551" s="93">
        <v>2031</v>
      </c>
      <c r="AM1551" s="93">
        <v>2032</v>
      </c>
      <c r="AN1551" s="93">
        <v>2033</v>
      </c>
      <c r="AO1551" s="93">
        <v>2034</v>
      </c>
      <c r="AP1551" s="93">
        <v>2035</v>
      </c>
      <c r="AQ1551" s="93">
        <v>2036</v>
      </c>
      <c r="AR1551" s="93">
        <v>2037</v>
      </c>
      <c r="AS1551" s="93">
        <v>2038</v>
      </c>
      <c r="AT1551" s="93">
        <v>2039</v>
      </c>
      <c r="AU1551" s="93">
        <v>2040</v>
      </c>
      <c r="AV1551" s="93">
        <v>2041</v>
      </c>
      <c r="AW1551" s="93">
        <v>2042</v>
      </c>
      <c r="AX1551" s="93">
        <v>2043</v>
      </c>
      <c r="AY1551" s="93">
        <v>2044</v>
      </c>
      <c r="AZ1551" s="93">
        <v>2045</v>
      </c>
      <c r="BA1551" s="93">
        <v>2046</v>
      </c>
      <c r="BB1551" s="93">
        <v>2047</v>
      </c>
      <c r="BC1551" s="93">
        <v>2048</v>
      </c>
      <c r="BD1551" s="93">
        <v>2049</v>
      </c>
      <c r="BE1551" s="93">
        <v>2050</v>
      </c>
      <c r="BF1551" s="93"/>
      <c r="BG1551" s="93"/>
      <c r="BH1551" s="93"/>
      <c r="BI1551" s="93"/>
    </row>
    <row r="1552" spans="1:61" ht="12" customHeight="1" x14ac:dyDescent="0.25">
      <c r="A1552" s="93" t="s">
        <v>49</v>
      </c>
      <c r="B1552" s="93">
        <v>11135.92</v>
      </c>
      <c r="C1552" s="93">
        <v>11556.02</v>
      </c>
      <c r="D1552" s="93">
        <v>12069.94</v>
      </c>
      <c r="E1552" s="93">
        <v>12610.85</v>
      </c>
      <c r="F1552" s="93">
        <v>13215.49</v>
      </c>
      <c r="G1552" s="93">
        <v>13754.31</v>
      </c>
      <c r="H1552" s="93">
        <v>13885.56</v>
      </c>
      <c r="I1552" s="93">
        <v>14121.05</v>
      </c>
      <c r="J1552" s="93">
        <v>14515.9</v>
      </c>
      <c r="K1552" s="93">
        <v>15075.12</v>
      </c>
      <c r="L1552" s="93">
        <v>15600.22</v>
      </c>
      <c r="M1552" s="93">
        <v>16034.36</v>
      </c>
      <c r="N1552" s="93">
        <v>16356.75</v>
      </c>
      <c r="O1552" s="93">
        <v>16376.74</v>
      </c>
      <c r="P1552" s="93">
        <v>15950.96</v>
      </c>
      <c r="Q1552" s="93">
        <v>16383.04</v>
      </c>
      <c r="R1552" s="93">
        <v>16636.939999999999</v>
      </c>
      <c r="S1552" s="93">
        <v>17016.41</v>
      </c>
      <c r="T1552" s="93">
        <v>17329.82</v>
      </c>
      <c r="U1552" s="93">
        <v>17726.25</v>
      </c>
      <c r="V1552" s="93">
        <v>18206.03</v>
      </c>
      <c r="W1552" s="93">
        <v>18509.63</v>
      </c>
      <c r="X1552" s="93">
        <v>18927.11</v>
      </c>
      <c r="Y1552" s="93">
        <v>19479.580000000002</v>
      </c>
      <c r="Z1552" s="93">
        <v>19925.43</v>
      </c>
      <c r="AA1552" s="93">
        <v>19247.07</v>
      </c>
      <c r="AB1552" s="93">
        <v>20338.580000000002</v>
      </c>
      <c r="AC1552" s="93">
        <v>20839.810000000001</v>
      </c>
      <c r="AD1552" s="93">
        <v>21250.46</v>
      </c>
      <c r="AE1552" s="93">
        <v>21696.39</v>
      </c>
      <c r="AF1552" s="93">
        <v>22240.54</v>
      </c>
      <c r="AG1552" s="93">
        <v>22764.11</v>
      </c>
      <c r="AH1552" s="93">
        <v>23257.25</v>
      </c>
      <c r="AI1552" s="93">
        <v>23708.49</v>
      </c>
      <c r="AJ1552" s="93">
        <v>24153.27</v>
      </c>
      <c r="AK1552" s="93">
        <v>24612.32</v>
      </c>
      <c r="AL1552" s="93">
        <v>25087.75</v>
      </c>
      <c r="AM1552" s="93">
        <v>25579.13</v>
      </c>
      <c r="AN1552" s="93">
        <v>26081.21</v>
      </c>
      <c r="AO1552" s="93">
        <v>26589.73</v>
      </c>
      <c r="AP1552" s="93">
        <v>27104.59</v>
      </c>
      <c r="AQ1552" s="93">
        <v>27625.45</v>
      </c>
      <c r="AR1552" s="93">
        <v>28152.13</v>
      </c>
      <c r="AS1552" s="93">
        <v>28684.46</v>
      </c>
      <c r="AT1552" s="93">
        <v>29222.29</v>
      </c>
      <c r="AU1552" s="93">
        <v>29767.52</v>
      </c>
      <c r="AV1552" s="93">
        <v>30321.360000000001</v>
      </c>
      <c r="AW1552" s="93">
        <v>30880.959999999999</v>
      </c>
      <c r="AX1552" s="93">
        <v>31446.55</v>
      </c>
      <c r="AY1552" s="93">
        <v>32018.44</v>
      </c>
      <c r="AZ1552" s="93">
        <v>32596.880000000001</v>
      </c>
      <c r="BA1552" s="93">
        <v>33182.33</v>
      </c>
      <c r="BB1552" s="93">
        <v>33775.18</v>
      </c>
      <c r="BC1552" s="93">
        <v>34375.910000000003</v>
      </c>
      <c r="BD1552" s="93">
        <v>34985.08</v>
      </c>
      <c r="BE1552" s="93">
        <v>35601.5</v>
      </c>
      <c r="BF1552" s="93"/>
      <c r="BG1552" s="93">
        <v>33652.632799999999</v>
      </c>
      <c r="BH1552" s="93">
        <v>11055.183594</v>
      </c>
      <c r="BI1552" s="93">
        <v>14783.799800000001</v>
      </c>
    </row>
    <row r="1553" spans="1:61" ht="12" customHeight="1" x14ac:dyDescent="0.25">
      <c r="A1553" s="93" t="s">
        <v>52</v>
      </c>
      <c r="B1553" s="93">
        <v>979.11199999999997</v>
      </c>
      <c r="C1553" s="93">
        <v>994.96500000000003</v>
      </c>
      <c r="D1553" s="93">
        <v>1037.55</v>
      </c>
      <c r="E1553" s="93">
        <v>1077.9739999999999</v>
      </c>
      <c r="F1553" s="93">
        <v>1133.6289999999999</v>
      </c>
      <c r="G1553" s="93">
        <v>1192.325</v>
      </c>
      <c r="H1553" s="93">
        <v>1213.6659999999999</v>
      </c>
      <c r="I1553" s="93">
        <v>1250.2950000000001</v>
      </c>
      <c r="J1553" s="93">
        <v>1272.819</v>
      </c>
      <c r="K1553" s="93">
        <v>1312.1130000000001</v>
      </c>
      <c r="L1553" s="93">
        <v>1354.155</v>
      </c>
      <c r="M1553" s="93">
        <v>1389.827</v>
      </c>
      <c r="N1553" s="93">
        <v>1418.6220000000001</v>
      </c>
      <c r="O1553" s="93">
        <v>1432.8689999999999</v>
      </c>
      <c r="P1553" s="93">
        <v>1390.944</v>
      </c>
      <c r="Q1553" s="93">
        <v>1433.922</v>
      </c>
      <c r="R1553" s="93">
        <v>1479.0360000000001</v>
      </c>
      <c r="S1553" s="93">
        <v>1505.08</v>
      </c>
      <c r="T1553" s="93">
        <v>1540.1369999999999</v>
      </c>
      <c r="U1553" s="93">
        <v>1584.338</v>
      </c>
      <c r="V1553" s="93">
        <v>1594.7809999999999</v>
      </c>
      <c r="W1553" s="93">
        <v>1610.7529999999999</v>
      </c>
      <c r="X1553" s="93">
        <v>1659.7170000000001</v>
      </c>
      <c r="Y1553" s="93">
        <v>1705.807</v>
      </c>
      <c r="Z1553" s="93">
        <v>1737.87</v>
      </c>
      <c r="AA1553" s="93">
        <v>1646.9269999999999</v>
      </c>
      <c r="AB1553" s="93">
        <v>1722.075</v>
      </c>
      <c r="AC1553" s="93">
        <v>1792.14</v>
      </c>
      <c r="AD1553" s="93">
        <v>1832.3019999999999</v>
      </c>
      <c r="AE1553" s="93">
        <v>1866.1759999999999</v>
      </c>
      <c r="AF1553" s="93">
        <v>1908.482</v>
      </c>
      <c r="AG1553" s="93">
        <v>1946.8969999999999</v>
      </c>
      <c r="AH1553" s="93">
        <v>1979.4079999999999</v>
      </c>
      <c r="AI1553" s="93">
        <v>2012.155</v>
      </c>
      <c r="AJ1553" s="93">
        <v>2046.6769999999999</v>
      </c>
      <c r="AK1553" s="93">
        <v>2082.2139999999999</v>
      </c>
      <c r="AL1553" s="93">
        <v>2119.1179999999999</v>
      </c>
      <c r="AM1553" s="93">
        <v>2157.009</v>
      </c>
      <c r="AN1553" s="93">
        <v>2195.3879999999999</v>
      </c>
      <c r="AO1553" s="93">
        <v>2234.2570000000001</v>
      </c>
      <c r="AP1553" s="93">
        <v>2273.616</v>
      </c>
      <c r="AQ1553" s="93">
        <v>2313.4699999999998</v>
      </c>
      <c r="AR1553" s="93">
        <v>2353.817</v>
      </c>
      <c r="AS1553" s="93">
        <v>2394.663</v>
      </c>
      <c r="AT1553" s="93">
        <v>2436.0070000000001</v>
      </c>
      <c r="AU1553" s="93">
        <v>2477.85</v>
      </c>
      <c r="AV1553" s="93">
        <v>2520.1950000000002</v>
      </c>
      <c r="AW1553" s="93">
        <v>2563.0390000000002</v>
      </c>
      <c r="AX1553" s="93">
        <v>2606.39</v>
      </c>
      <c r="AY1553" s="93">
        <v>2650.2420000000002</v>
      </c>
      <c r="AZ1553" s="93">
        <v>2694.6</v>
      </c>
      <c r="BA1553" s="93">
        <v>2739.4639999999999</v>
      </c>
      <c r="BB1553" s="93">
        <v>2784.8339999999998</v>
      </c>
      <c r="BC1553" s="93">
        <v>2830.71</v>
      </c>
      <c r="BD1553" s="93">
        <v>2877.0940000000001</v>
      </c>
      <c r="BE1553" s="93">
        <v>2923.9850000000001</v>
      </c>
      <c r="BF1553" s="93"/>
      <c r="BG1553" s="93">
        <v>2532.1421</v>
      </c>
      <c r="BH1553" s="93">
        <v>1353.0509999999999</v>
      </c>
      <c r="BI1553" s="93">
        <v>1353.0509999999999</v>
      </c>
    </row>
    <row r="1554" spans="1:61" ht="12" customHeight="1" x14ac:dyDescent="0.25">
      <c r="A1554" s="93" t="s">
        <v>53</v>
      </c>
      <c r="B1554" s="93">
        <v>1887.0958999999998</v>
      </c>
      <c r="C1554" s="93">
        <v>1991.2576199999999</v>
      </c>
      <c r="D1554" s="93">
        <v>2118.51629</v>
      </c>
      <c r="E1554" s="93">
        <v>2212.26476</v>
      </c>
      <c r="F1554" s="93">
        <v>2244.5291899999997</v>
      </c>
      <c r="G1554" s="93">
        <v>2345.0715799999998</v>
      </c>
      <c r="H1554" s="93">
        <v>2361.0954999999994</v>
      </c>
      <c r="I1554" s="93">
        <v>2379.2603800000002</v>
      </c>
      <c r="J1554" s="93">
        <v>2429.2674200000006</v>
      </c>
      <c r="K1554" s="93">
        <v>2533.5095799999999</v>
      </c>
      <c r="L1554" s="93">
        <v>2610.3960499999998</v>
      </c>
      <c r="M1554" s="93">
        <v>2738.6473799999999</v>
      </c>
      <c r="N1554" s="93">
        <v>2828.9278100000001</v>
      </c>
      <c r="O1554" s="93">
        <v>2874.2709799999993</v>
      </c>
      <c r="P1554" s="93">
        <v>2774.4072700000002</v>
      </c>
      <c r="Q1554" s="93">
        <v>2911.8623299999999</v>
      </c>
      <c r="R1554" s="93">
        <v>3040.3495900000003</v>
      </c>
      <c r="S1554" s="93">
        <v>3152.5119499999996</v>
      </c>
      <c r="T1554" s="93">
        <v>3228.2116000000005</v>
      </c>
      <c r="U1554" s="93">
        <v>3323.1278399999997</v>
      </c>
      <c r="V1554" s="93">
        <v>3423.39579</v>
      </c>
      <c r="W1554" s="93">
        <v>3499.2559499999998</v>
      </c>
      <c r="X1554" s="93">
        <v>3569.4091400000002</v>
      </c>
      <c r="Y1554" s="93">
        <v>3653.1820499999999</v>
      </c>
      <c r="Z1554" s="93">
        <v>3676.4093700000003</v>
      </c>
      <c r="AA1554" s="93">
        <v>3393.2907400000004</v>
      </c>
      <c r="AB1554" s="93">
        <v>3629.4380900000001</v>
      </c>
      <c r="AC1554" s="93">
        <v>3714.0116699999999</v>
      </c>
      <c r="AD1554" s="93">
        <v>3781.5013899999994</v>
      </c>
      <c r="AE1554" s="93">
        <v>3882.2102300000001</v>
      </c>
      <c r="AF1554" s="93">
        <v>3982.7923700000001</v>
      </c>
      <c r="AG1554" s="93">
        <v>4077.0602100000001</v>
      </c>
      <c r="AH1554" s="93">
        <v>4167.59663</v>
      </c>
      <c r="AI1554" s="93">
        <v>4254.3171300000013</v>
      </c>
      <c r="AJ1554" s="93">
        <v>4340.7830300000005</v>
      </c>
      <c r="AK1554" s="93">
        <v>4429.3792400000002</v>
      </c>
      <c r="AL1554" s="93">
        <v>4519.7959600000004</v>
      </c>
      <c r="AM1554" s="93">
        <v>4613.56945</v>
      </c>
      <c r="AN1554" s="93">
        <v>4708.1722</v>
      </c>
      <c r="AO1554" s="93">
        <v>4803.7894999999999</v>
      </c>
      <c r="AP1554" s="93">
        <v>4900.3477699999994</v>
      </c>
      <c r="AQ1554" s="93">
        <v>4996.2468900000003</v>
      </c>
      <c r="AR1554" s="93">
        <v>5092.7867000000006</v>
      </c>
      <c r="AS1554" s="93">
        <v>5190.0623500000002</v>
      </c>
      <c r="AT1554" s="93">
        <v>5288.0515500000001</v>
      </c>
      <c r="AU1554" s="93">
        <v>5386.68271</v>
      </c>
      <c r="AV1554" s="93">
        <v>5482.1706000000004</v>
      </c>
      <c r="AW1554" s="93">
        <v>5577.9656800000002</v>
      </c>
      <c r="AX1554" s="93">
        <v>5674.1029500000004</v>
      </c>
      <c r="AY1554" s="93">
        <v>5770.5282100000004</v>
      </c>
      <c r="AZ1554" s="93">
        <v>5867.2089599999999</v>
      </c>
      <c r="BA1554" s="93">
        <v>5960.88735</v>
      </c>
      <c r="BB1554" s="93">
        <v>6054.59458</v>
      </c>
      <c r="BC1554" s="93">
        <v>6148.2744799999991</v>
      </c>
      <c r="BD1554" s="93">
        <v>6241.8729499999999</v>
      </c>
      <c r="BE1554" s="93">
        <v>6335.36373</v>
      </c>
      <c r="BF1554" s="93"/>
      <c r="BG1554" s="93">
        <v>5827.5011097632105</v>
      </c>
      <c r="BH1554" s="93">
        <v>2428.5192873557357</v>
      </c>
      <c r="BI1554" s="93">
        <v>2428.5192873557357</v>
      </c>
    </row>
    <row r="1555" spans="1:61" ht="12" customHeight="1" x14ac:dyDescent="0.25">
      <c r="A1555" s="93" t="s">
        <v>54</v>
      </c>
      <c r="B1555" s="93">
        <v>15038.897740000002</v>
      </c>
      <c r="C1555" s="93">
        <v>15386.679150000004</v>
      </c>
      <c r="D1555" s="93">
        <v>15915.89761</v>
      </c>
      <c r="E1555" s="93">
        <v>16368.084399999998</v>
      </c>
      <c r="F1555" s="93">
        <v>16784.759959999999</v>
      </c>
      <c r="G1555" s="93">
        <v>17492.516160000003</v>
      </c>
      <c r="H1555" s="93">
        <v>17793.85557</v>
      </c>
      <c r="I1555" s="93">
        <v>18058.502410000001</v>
      </c>
      <c r="J1555" s="93">
        <v>18335.680350000002</v>
      </c>
      <c r="K1555" s="93">
        <v>18855.113499999999</v>
      </c>
      <c r="L1555" s="93">
        <v>19346.851879999995</v>
      </c>
      <c r="M1555" s="93">
        <v>20072.27836</v>
      </c>
      <c r="N1555" s="93">
        <v>20728.661670000001</v>
      </c>
      <c r="O1555" s="93">
        <v>20838.564580000002</v>
      </c>
      <c r="P1555" s="93">
        <v>19984.207050000001</v>
      </c>
      <c r="Q1555" s="93">
        <v>20508.65036</v>
      </c>
      <c r="R1555" s="93">
        <v>21025.733100000001</v>
      </c>
      <c r="S1555" s="93">
        <v>21053.66156</v>
      </c>
      <c r="T1555" s="93">
        <v>21266.814350000001</v>
      </c>
      <c r="U1555" s="93">
        <v>21722.987929999999</v>
      </c>
      <c r="V1555" s="93">
        <v>22290.026969999999</v>
      </c>
      <c r="W1555" s="93">
        <v>22766.980210000002</v>
      </c>
      <c r="X1555" s="93">
        <v>23510.978749999998</v>
      </c>
      <c r="Y1555" s="93">
        <v>24029.31522</v>
      </c>
      <c r="Z1555" s="93">
        <v>24454.547029999998</v>
      </c>
      <c r="AA1555" s="93">
        <v>23102.81724</v>
      </c>
      <c r="AB1555" s="93">
        <v>24528.03543</v>
      </c>
      <c r="AC1555" s="93">
        <v>25269.064439999998</v>
      </c>
      <c r="AD1555" s="93">
        <v>25877.81234</v>
      </c>
      <c r="AE1555" s="93">
        <v>26502.198629999999</v>
      </c>
      <c r="AF1555" s="93">
        <v>26996.070880000003</v>
      </c>
      <c r="AG1555" s="93">
        <v>27422.506550000002</v>
      </c>
      <c r="AH1555" s="93">
        <v>27820.102479999998</v>
      </c>
      <c r="AI1555" s="93">
        <v>28197.073339999995</v>
      </c>
      <c r="AJ1555" s="93">
        <v>28565.84952</v>
      </c>
      <c r="AK1555" s="93">
        <v>28931.075839999998</v>
      </c>
      <c r="AL1555" s="93">
        <v>29293.215749999992</v>
      </c>
      <c r="AM1555" s="93">
        <v>29655.739970000002</v>
      </c>
      <c r="AN1555" s="93">
        <v>30023.269690000001</v>
      </c>
      <c r="AO1555" s="93">
        <v>30393.528170000005</v>
      </c>
      <c r="AP1555" s="93">
        <v>30761.954409999998</v>
      </c>
      <c r="AQ1555" s="93">
        <v>31135.536939999998</v>
      </c>
      <c r="AR1555" s="93">
        <v>31518.17297</v>
      </c>
      <c r="AS1555" s="93">
        <v>31906.317999999999</v>
      </c>
      <c r="AT1555" s="93">
        <v>32299.854169999999</v>
      </c>
      <c r="AU1555" s="93">
        <v>32702.403129999999</v>
      </c>
      <c r="AV1555" s="93">
        <v>33109.324889999996</v>
      </c>
      <c r="AW1555" s="93">
        <v>33519.676959999997</v>
      </c>
      <c r="AX1555" s="93">
        <v>33932.909340000006</v>
      </c>
      <c r="AY1555" s="93">
        <v>34347.988589999994</v>
      </c>
      <c r="AZ1555" s="93">
        <v>34764.977549999996</v>
      </c>
      <c r="BA1555" s="93">
        <v>35186.034100000004</v>
      </c>
      <c r="BB1555" s="93">
        <v>35611.609550000001</v>
      </c>
      <c r="BC1555" s="93">
        <v>36042.722679999999</v>
      </c>
      <c r="BD1555" s="93">
        <v>36480.954720000002</v>
      </c>
      <c r="BE1555" s="93">
        <v>36926.299169999998</v>
      </c>
      <c r="BF1555" s="93"/>
      <c r="BG1555" s="93">
        <v>11596.692290236788</v>
      </c>
      <c r="BH1555" s="93">
        <v>5421.9067632469651</v>
      </c>
      <c r="BI1555" s="93">
        <v>5421.9067632469651</v>
      </c>
    </row>
    <row r="1556" spans="1:61" ht="12" customHeight="1" x14ac:dyDescent="0.25">
      <c r="A1556" s="93" t="s">
        <v>55</v>
      </c>
      <c r="B1556" s="93">
        <v>4428.9799999999996</v>
      </c>
      <c r="C1556" s="93">
        <v>4568.57</v>
      </c>
      <c r="D1556" s="93">
        <v>4614.91</v>
      </c>
      <c r="E1556" s="93">
        <v>4554.1000000000004</v>
      </c>
      <c r="F1556" s="93">
        <v>4542.91</v>
      </c>
      <c r="G1556" s="93">
        <v>4666.34</v>
      </c>
      <c r="H1556" s="93">
        <v>4685.05</v>
      </c>
      <c r="I1556" s="93">
        <v>4685.3</v>
      </c>
      <c r="J1556" s="93">
        <v>4759.07</v>
      </c>
      <c r="K1556" s="93">
        <v>4861.4399999999996</v>
      </c>
      <c r="L1556" s="93">
        <v>4950.25</v>
      </c>
      <c r="M1556" s="93">
        <v>5016.84</v>
      </c>
      <c r="N1556" s="93">
        <v>5090.96</v>
      </c>
      <c r="O1556" s="93">
        <v>5027.3999999999996</v>
      </c>
      <c r="P1556" s="93">
        <v>4742.1400000000003</v>
      </c>
      <c r="Q1556" s="93">
        <v>4936.63</v>
      </c>
      <c r="R1556" s="93">
        <v>4938.3599999999997</v>
      </c>
      <c r="S1556" s="93">
        <v>5005.91</v>
      </c>
      <c r="T1556" s="93">
        <v>5108.28</v>
      </c>
      <c r="U1556" s="93">
        <v>5119.2700000000004</v>
      </c>
      <c r="V1556" s="93">
        <v>5200.8599999999997</v>
      </c>
      <c r="W1556" s="93">
        <v>5238.21</v>
      </c>
      <c r="X1556" s="93">
        <v>5327.46</v>
      </c>
      <c r="Y1556" s="93">
        <v>5357.69</v>
      </c>
      <c r="Z1556" s="93">
        <v>5344.78</v>
      </c>
      <c r="AA1556" s="93">
        <v>5100.76</v>
      </c>
      <c r="AB1556" s="93">
        <v>5188.09</v>
      </c>
      <c r="AC1556" s="93">
        <v>5292.32</v>
      </c>
      <c r="AD1556" s="93">
        <v>5414.15</v>
      </c>
      <c r="AE1556" s="93">
        <v>5496.94</v>
      </c>
      <c r="AF1556" s="93">
        <v>5564.67</v>
      </c>
      <c r="AG1556" s="93">
        <v>5606.28</v>
      </c>
      <c r="AH1556" s="93">
        <v>5638.01</v>
      </c>
      <c r="AI1556" s="93">
        <v>5661.16</v>
      </c>
      <c r="AJ1556" s="93">
        <v>5677.56</v>
      </c>
      <c r="AK1556" s="93">
        <v>5688</v>
      </c>
      <c r="AL1556" s="93">
        <v>5693.83</v>
      </c>
      <c r="AM1556" s="93">
        <v>5697.42</v>
      </c>
      <c r="AN1556" s="93">
        <v>5700.77</v>
      </c>
      <c r="AO1556" s="93">
        <v>5704.05</v>
      </c>
      <c r="AP1556" s="93">
        <v>5707.26</v>
      </c>
      <c r="AQ1556" s="93">
        <v>5710.39</v>
      </c>
      <c r="AR1556" s="93">
        <v>5713.44</v>
      </c>
      <c r="AS1556" s="93">
        <v>5716.42</v>
      </c>
      <c r="AT1556" s="93">
        <v>5719.3</v>
      </c>
      <c r="AU1556" s="93">
        <v>5722.06</v>
      </c>
      <c r="AV1556" s="93">
        <v>5724.75</v>
      </c>
      <c r="AW1556" s="93">
        <v>5727.32</v>
      </c>
      <c r="AX1556" s="93">
        <v>5729.8</v>
      </c>
      <c r="AY1556" s="93">
        <v>5732.44</v>
      </c>
      <c r="AZ1556" s="93">
        <v>5735.86</v>
      </c>
      <c r="BA1556" s="93">
        <v>5740.51</v>
      </c>
      <c r="BB1556" s="93">
        <v>5746.5</v>
      </c>
      <c r="BC1556" s="93">
        <v>5753.84</v>
      </c>
      <c r="BD1556" s="93">
        <v>5762.53</v>
      </c>
      <c r="BE1556" s="93">
        <v>5772.56</v>
      </c>
      <c r="BF1556" s="93"/>
      <c r="BG1556" s="93">
        <v>34223.665671081573</v>
      </c>
      <c r="BH1556" s="93">
        <v>19342.50014138977</v>
      </c>
      <c r="BI1556" s="93">
        <v>19342.50014138977</v>
      </c>
    </row>
    <row r="1557" spans="1:61" ht="12" customHeight="1" x14ac:dyDescent="0.25">
      <c r="A1557" s="93" t="s">
        <v>56</v>
      </c>
      <c r="B1557" s="93">
        <v>681.90300000000002</v>
      </c>
      <c r="C1557" s="93">
        <v>709.10230000000001</v>
      </c>
      <c r="D1557" s="93">
        <v>740.18769999999995</v>
      </c>
      <c r="E1557" s="93">
        <v>770.59390000000008</v>
      </c>
      <c r="F1557" s="93">
        <v>804.39580000000001</v>
      </c>
      <c r="G1557" s="93">
        <v>830.3581999999999</v>
      </c>
      <c r="H1557" s="93">
        <v>852.15300000000002</v>
      </c>
      <c r="I1557" s="93">
        <v>888.81700000000001</v>
      </c>
      <c r="J1557" s="93">
        <v>917.36130000000003</v>
      </c>
      <c r="K1557" s="93">
        <v>955.59100000000001</v>
      </c>
      <c r="L1557" s="93">
        <v>983.51569999999992</v>
      </c>
      <c r="M1557" s="93">
        <v>1009.2353000000001</v>
      </c>
      <c r="N1557" s="93">
        <v>1052.6457</v>
      </c>
      <c r="O1557" s="93">
        <v>1075.3693000000001</v>
      </c>
      <c r="P1557" s="93">
        <v>1093.6563999999998</v>
      </c>
      <c r="Q1557" s="93">
        <v>1119.7701999999999</v>
      </c>
      <c r="R1557" s="93">
        <v>1149.8356000000001</v>
      </c>
      <c r="S1557" s="93">
        <v>1191.5403000000001</v>
      </c>
      <c r="T1557" s="93">
        <v>1217.835</v>
      </c>
      <c r="U1557" s="93">
        <v>1250.0068000000001</v>
      </c>
      <c r="V1557" s="93">
        <v>1282.0273</v>
      </c>
      <c r="W1557" s="93">
        <v>1318.8985</v>
      </c>
      <c r="X1557" s="93">
        <v>1353.1569999999999</v>
      </c>
      <c r="Y1557" s="93">
        <v>1393.4647</v>
      </c>
      <c r="Z1557" s="93">
        <v>1423.8205</v>
      </c>
      <c r="AA1557" s="93">
        <v>1395.2831999999999</v>
      </c>
      <c r="AB1557" s="93">
        <v>1461.4053000000001</v>
      </c>
      <c r="AC1557" s="93">
        <v>1519.2482</v>
      </c>
      <c r="AD1557" s="93">
        <v>1564.7848999999999</v>
      </c>
      <c r="AE1557" s="93">
        <v>1612.2683</v>
      </c>
      <c r="AF1557" s="93">
        <v>1659.366</v>
      </c>
      <c r="AG1557" s="93">
        <v>1705.9475</v>
      </c>
      <c r="AH1557" s="93">
        <v>1752.4322999999999</v>
      </c>
      <c r="AI1557" s="93">
        <v>1798.7719999999999</v>
      </c>
      <c r="AJ1557" s="93">
        <v>1845.2658000000001</v>
      </c>
      <c r="AK1557" s="93">
        <v>1892.2186999999999</v>
      </c>
      <c r="AL1557" s="93">
        <v>1939.1167</v>
      </c>
      <c r="AM1557" s="93">
        <v>1985.0681999999999</v>
      </c>
      <c r="AN1557" s="93">
        <v>2030.4898999999998</v>
      </c>
      <c r="AO1557" s="93">
        <v>2075.5054</v>
      </c>
      <c r="AP1557" s="93">
        <v>2117.7793999999999</v>
      </c>
      <c r="AQ1557" s="93">
        <v>2159.0092</v>
      </c>
      <c r="AR1557" s="93">
        <v>2201.1118999999999</v>
      </c>
      <c r="AS1557" s="93">
        <v>2243.5104999999999</v>
      </c>
      <c r="AT1557" s="93">
        <v>2284.7294999999999</v>
      </c>
      <c r="AU1557" s="93">
        <v>2324.9283999999998</v>
      </c>
      <c r="AV1557" s="93">
        <v>2365.0491000000002</v>
      </c>
      <c r="AW1557" s="93">
        <v>2405.2813999999998</v>
      </c>
      <c r="AX1557" s="93">
        <v>2445.6079</v>
      </c>
      <c r="AY1557" s="93">
        <v>2485.9972000000002</v>
      </c>
      <c r="AZ1557" s="93">
        <v>2526.3757000000001</v>
      </c>
      <c r="BA1557" s="93">
        <v>2566.6117999999997</v>
      </c>
      <c r="BB1557" s="93">
        <v>2606.7202000000002</v>
      </c>
      <c r="BC1557" s="93">
        <v>2647.0782000000004</v>
      </c>
      <c r="BD1557" s="93">
        <v>2687.7277999999997</v>
      </c>
      <c r="BE1557" s="93">
        <v>2728.6388999999999</v>
      </c>
      <c r="BF1557" s="93"/>
      <c r="BG1557" s="93">
        <v>20230.25</v>
      </c>
      <c r="BH1557" s="93">
        <v>4584.0717999999997</v>
      </c>
      <c r="BI1557" s="93">
        <v>4584.0717999999997</v>
      </c>
    </row>
    <row r="1558" spans="1:61" ht="12" customHeight="1" x14ac:dyDescent="0.25">
      <c r="A1558" s="93" t="s">
        <v>57</v>
      </c>
      <c r="B1558" s="93">
        <v>797.63300000000004</v>
      </c>
      <c r="C1558" s="93">
        <v>860.572</v>
      </c>
      <c r="D1558" s="93">
        <v>913.673</v>
      </c>
      <c r="E1558" s="93">
        <v>866.80799999999999</v>
      </c>
      <c r="F1558" s="93">
        <v>966.20299999999997</v>
      </c>
      <c r="G1558" s="93">
        <v>1053.75</v>
      </c>
      <c r="H1558" s="93">
        <v>1104.8820000000001</v>
      </c>
      <c r="I1558" s="93">
        <v>1190.2360000000001</v>
      </c>
      <c r="J1558" s="93">
        <v>1227.6959999999999</v>
      </c>
      <c r="K1558" s="93">
        <v>1291.5050000000001</v>
      </c>
      <c r="L1558" s="93">
        <v>1347.15</v>
      </c>
      <c r="M1558" s="93">
        <v>1418.069</v>
      </c>
      <c r="N1558" s="93">
        <v>1500.309</v>
      </c>
      <c r="O1558" s="93">
        <v>1545.5139999999999</v>
      </c>
      <c r="P1558" s="93">
        <v>1557.7650000000001</v>
      </c>
      <c r="Q1558" s="93">
        <v>1663.769</v>
      </c>
      <c r="R1558" s="93">
        <v>1725.0889999999999</v>
      </c>
      <c r="S1558" s="93">
        <v>1766.5340000000001</v>
      </c>
      <c r="T1558" s="93">
        <v>1822.44</v>
      </c>
      <c r="U1558" s="93">
        <v>1880.8040000000001</v>
      </c>
      <c r="V1558" s="93">
        <v>1933.636</v>
      </c>
      <c r="W1558" s="93">
        <v>1990.6189999999999</v>
      </c>
      <c r="X1558" s="93">
        <v>2053.5149999999999</v>
      </c>
      <c r="Y1558" s="93">
        <v>2113.2190000000001</v>
      </c>
      <c r="Z1558" s="93">
        <v>2160.64</v>
      </c>
      <c r="AA1558" s="93">
        <v>2142.2310000000002</v>
      </c>
      <c r="AB1558" s="93">
        <v>2227.6660000000002</v>
      </c>
      <c r="AC1558" s="93">
        <v>2283.8339999999998</v>
      </c>
      <c r="AD1558" s="93">
        <v>2339.114</v>
      </c>
      <c r="AE1558" s="93">
        <v>2397.6529999999998</v>
      </c>
      <c r="AF1558" s="93">
        <v>2451.7429999999999</v>
      </c>
      <c r="AG1558" s="93">
        <v>2499.3539999999998</v>
      </c>
      <c r="AH1558" s="93">
        <v>2543.5329999999999</v>
      </c>
      <c r="AI1558" s="93">
        <v>2585.7190000000001</v>
      </c>
      <c r="AJ1558" s="93">
        <v>2625.9079999999999</v>
      </c>
      <c r="AK1558" s="93">
        <v>2664.2280000000001</v>
      </c>
      <c r="AL1558" s="93">
        <v>2695.7550000000001</v>
      </c>
      <c r="AM1558" s="93">
        <v>2717.8629999999998</v>
      </c>
      <c r="AN1558" s="93">
        <v>2737.8429999999998</v>
      </c>
      <c r="AO1558" s="93">
        <v>2757.1979999999999</v>
      </c>
      <c r="AP1558" s="93">
        <v>2775.6289999999999</v>
      </c>
      <c r="AQ1558" s="93">
        <v>2793.5340000000001</v>
      </c>
      <c r="AR1558" s="93">
        <v>2809.4059999999999</v>
      </c>
      <c r="AS1558" s="93">
        <v>2823.3760000000002</v>
      </c>
      <c r="AT1558" s="93">
        <v>2836.93</v>
      </c>
      <c r="AU1558" s="93">
        <v>2851.049</v>
      </c>
      <c r="AV1558" s="93">
        <v>2866.6990000000001</v>
      </c>
      <c r="AW1558" s="93">
        <v>2883.4670000000001</v>
      </c>
      <c r="AX1558" s="93">
        <v>2900.404</v>
      </c>
      <c r="AY1558" s="93">
        <v>2917.26</v>
      </c>
      <c r="AZ1558" s="93">
        <v>2933.558</v>
      </c>
      <c r="BA1558" s="93">
        <v>2948.6970000000001</v>
      </c>
      <c r="BB1558" s="93">
        <v>2962.6170000000002</v>
      </c>
      <c r="BC1558" s="93">
        <v>2976.0279999999998</v>
      </c>
      <c r="BD1558" s="93">
        <v>2989.5509999999999</v>
      </c>
      <c r="BE1558" s="93">
        <v>3003.5949999999998</v>
      </c>
      <c r="BF1558" s="93"/>
      <c r="BG1558" s="93">
        <v>13698.919900000001</v>
      </c>
      <c r="BH1558" s="93">
        <v>4404.3140000000003</v>
      </c>
      <c r="BI1558" s="93">
        <v>4404.3140000000003</v>
      </c>
    </row>
    <row r="1559" spans="1:61" ht="12" customHeight="1" x14ac:dyDescent="0.25">
      <c r="A1559" s="93" t="s">
        <v>58</v>
      </c>
      <c r="B1559" s="93">
        <v>1873.7840000000001</v>
      </c>
      <c r="C1559" s="93">
        <v>1806.68</v>
      </c>
      <c r="D1559" s="93">
        <v>1831.5350000000001</v>
      </c>
      <c r="E1559" s="93">
        <v>1734.117</v>
      </c>
      <c r="F1559" s="93">
        <v>1844.192</v>
      </c>
      <c r="G1559" s="93">
        <v>2029.615</v>
      </c>
      <c r="H1559" s="93">
        <v>2132.752</v>
      </c>
      <c r="I1559" s="93">
        <v>2233.9760000000001</v>
      </c>
      <c r="J1559" s="93">
        <v>2398.3020000000001</v>
      </c>
      <c r="K1559" s="93">
        <v>2569.6729999999998</v>
      </c>
      <c r="L1559" s="93">
        <v>2734.04</v>
      </c>
      <c r="M1559" s="93">
        <v>2957.2829999999999</v>
      </c>
      <c r="N1559" s="93">
        <v>3210.1379999999999</v>
      </c>
      <c r="O1559" s="93">
        <v>3378.578</v>
      </c>
      <c r="P1559" s="93">
        <v>3114.3409999999999</v>
      </c>
      <c r="Q1559" s="93">
        <v>3254.87</v>
      </c>
      <c r="R1559" s="93">
        <v>3370.5680000000002</v>
      </c>
      <c r="S1559" s="93">
        <v>3506.2020000000002</v>
      </c>
      <c r="T1559" s="93">
        <v>3567.75</v>
      </c>
      <c r="U1559" s="93">
        <v>3594.018</v>
      </c>
      <c r="V1559" s="93">
        <v>3523.1190000000001</v>
      </c>
      <c r="W1559" s="93">
        <v>3529.942</v>
      </c>
      <c r="X1559" s="93">
        <v>3594.3879999999999</v>
      </c>
      <c r="Y1559" s="93">
        <v>3695.2979999999998</v>
      </c>
      <c r="Z1559" s="93">
        <v>3776.5189999999998</v>
      </c>
      <c r="AA1559" s="93">
        <v>3675.9250000000002</v>
      </c>
      <c r="AB1559" s="93">
        <v>3850.518</v>
      </c>
      <c r="AC1559" s="93">
        <v>3495.203</v>
      </c>
      <c r="AD1559" s="93">
        <v>3382.4580000000001</v>
      </c>
      <c r="AE1559" s="93">
        <v>3446.2</v>
      </c>
      <c r="AF1559" s="93">
        <v>3496.9989999999998</v>
      </c>
      <c r="AG1559" s="93">
        <v>3539.9679999999998</v>
      </c>
      <c r="AH1559" s="93">
        <v>3578.614</v>
      </c>
      <c r="AI1559" s="93">
        <v>3617.4189999999999</v>
      </c>
      <c r="AJ1559" s="93">
        <v>3656.6469999999999</v>
      </c>
      <c r="AK1559" s="93">
        <v>3696.3</v>
      </c>
      <c r="AL1559" s="93">
        <v>3739.2820000000002</v>
      </c>
      <c r="AM1559" s="93">
        <v>3784.3519999999999</v>
      </c>
      <c r="AN1559" s="93">
        <v>3829.973</v>
      </c>
      <c r="AO1559" s="93">
        <v>3876.14</v>
      </c>
      <c r="AP1559" s="93">
        <v>3922.8609999999999</v>
      </c>
      <c r="AQ1559" s="93">
        <v>3970.1509999999998</v>
      </c>
      <c r="AR1559" s="93">
        <v>4018.0050000000001</v>
      </c>
      <c r="AS1559" s="93">
        <v>4066.4360000000001</v>
      </c>
      <c r="AT1559" s="93">
        <v>4115.4560000000001</v>
      </c>
      <c r="AU1559" s="93">
        <v>4165.0619999999999</v>
      </c>
      <c r="AV1559" s="93">
        <v>4215.2669999999998</v>
      </c>
      <c r="AW1559" s="93">
        <v>4266.0860000000002</v>
      </c>
      <c r="AX1559" s="93">
        <v>4317.4920000000002</v>
      </c>
      <c r="AY1559" s="93">
        <v>4369.5450000000001</v>
      </c>
      <c r="AZ1559" s="93">
        <v>4422.2179999999998</v>
      </c>
      <c r="BA1559" s="93">
        <v>4475.5219999999999</v>
      </c>
      <c r="BB1559" s="93">
        <v>4529.47</v>
      </c>
      <c r="BC1559" s="93">
        <v>4584.07</v>
      </c>
      <c r="BD1559" s="93">
        <v>4639.33</v>
      </c>
      <c r="BE1559" s="93">
        <v>4695.25</v>
      </c>
      <c r="BF1559" s="93"/>
      <c r="BG1559" s="93">
        <v>7974.2037837765438</v>
      </c>
      <c r="BH1559" s="93">
        <v>4242.4077573230361</v>
      </c>
      <c r="BI1559" s="93">
        <v>4242.4077573230361</v>
      </c>
    </row>
    <row r="1560" spans="1:61" ht="12" customHeight="1" x14ac:dyDescent="0.25">
      <c r="A1560" s="93" t="s">
        <v>59</v>
      </c>
      <c r="B1560" s="93">
        <v>1236.8548500000002</v>
      </c>
      <c r="C1560" s="93">
        <v>1238.8968399999999</v>
      </c>
      <c r="D1560" s="93">
        <v>1232.86248</v>
      </c>
      <c r="E1560" s="93">
        <v>1247.57374</v>
      </c>
      <c r="F1560" s="93">
        <v>1253.51938</v>
      </c>
      <c r="G1560" s="93">
        <v>1321.3721599999999</v>
      </c>
      <c r="H1560" s="93">
        <v>1409.0862099999999</v>
      </c>
      <c r="I1560" s="93">
        <v>1499.6661600000002</v>
      </c>
      <c r="J1560" s="93">
        <v>1596.3960500000001</v>
      </c>
      <c r="K1560" s="93">
        <v>1745.1531299999999</v>
      </c>
      <c r="L1560" s="93">
        <v>1857.08347</v>
      </c>
      <c r="M1560" s="93">
        <v>2018.1234399999998</v>
      </c>
      <c r="N1560" s="93">
        <v>2188.3748499999997</v>
      </c>
      <c r="O1560" s="93">
        <v>2316.9915799999999</v>
      </c>
      <c r="P1560" s="93">
        <v>2220.5047599999998</v>
      </c>
      <c r="Q1560" s="93">
        <v>2295.9865199999999</v>
      </c>
      <c r="R1560" s="93">
        <v>2397.1562300000001</v>
      </c>
      <c r="S1560" s="93">
        <v>2448.7628499999996</v>
      </c>
      <c r="T1560" s="93">
        <v>2518.0323800000001</v>
      </c>
      <c r="U1560" s="93">
        <v>2548.4162999999999</v>
      </c>
      <c r="V1560" s="93">
        <v>2548.9690000000001</v>
      </c>
      <c r="W1560" s="93">
        <v>2605.596</v>
      </c>
      <c r="X1560" s="93">
        <v>2706.4955</v>
      </c>
      <c r="Y1560" s="93">
        <v>2811.8012999999996</v>
      </c>
      <c r="Z1560" s="93">
        <v>2912.4279999999999</v>
      </c>
      <c r="AA1560" s="93">
        <v>2823.4223000000002</v>
      </c>
      <c r="AB1560" s="93">
        <v>2975.5902000000006</v>
      </c>
      <c r="AC1560" s="93">
        <v>2893.9646999999995</v>
      </c>
      <c r="AD1560" s="93">
        <v>3007.2040999999999</v>
      </c>
      <c r="AE1560" s="93">
        <v>3151.8804</v>
      </c>
      <c r="AF1560" s="93">
        <v>3282.9350000000004</v>
      </c>
      <c r="AG1560" s="93">
        <v>3404.9475999999995</v>
      </c>
      <c r="AH1560" s="93">
        <v>3525.8392000000003</v>
      </c>
      <c r="AI1560" s="93">
        <v>3647.7671</v>
      </c>
      <c r="AJ1560" s="93">
        <v>3772.0171999999998</v>
      </c>
      <c r="AK1560" s="93">
        <v>3899.9863000000005</v>
      </c>
      <c r="AL1560" s="93">
        <v>4037.6093000000001</v>
      </c>
      <c r="AM1560" s="93">
        <v>4181.2261000000008</v>
      </c>
      <c r="AN1560" s="93">
        <v>4329.2982000000002</v>
      </c>
      <c r="AO1560" s="93">
        <v>4482.3195999999998</v>
      </c>
      <c r="AP1560" s="93">
        <v>4641.0169999999998</v>
      </c>
      <c r="AQ1560" s="93">
        <v>4796.0605999999998</v>
      </c>
      <c r="AR1560" s="93">
        <v>4955.7407999999996</v>
      </c>
      <c r="AS1560" s="93">
        <v>5120.3249000000005</v>
      </c>
      <c r="AT1560" s="93">
        <v>5289.6872999999996</v>
      </c>
      <c r="AU1560" s="93">
        <v>5464.2759999999998</v>
      </c>
      <c r="AV1560" s="93">
        <v>5635.9905999999992</v>
      </c>
      <c r="AW1560" s="93">
        <v>5812.5765000000001</v>
      </c>
      <c r="AX1560" s="93">
        <v>5994.5018</v>
      </c>
      <c r="AY1560" s="93">
        <v>6181.9991</v>
      </c>
      <c r="AZ1560" s="93">
        <v>6375.2897999999986</v>
      </c>
      <c r="BA1560" s="93">
        <v>6567.0423000000001</v>
      </c>
      <c r="BB1560" s="93">
        <v>6764.2184999999999</v>
      </c>
      <c r="BC1560" s="93">
        <v>6967.1126000000004</v>
      </c>
      <c r="BD1560" s="93">
        <v>7175.6632</v>
      </c>
      <c r="BE1560" s="93">
        <v>7389.9124000000002</v>
      </c>
      <c r="BF1560" s="93"/>
      <c r="BG1560" s="93">
        <v>74841.072948237008</v>
      </c>
      <c r="BH1560" s="93">
        <v>13192.904775714893</v>
      </c>
      <c r="BI1560" s="93">
        <v>13192.904775714893</v>
      </c>
    </row>
    <row r="1561" spans="1:61" ht="12" customHeight="1" x14ac:dyDescent="0.25">
      <c r="A1561" s="93" t="s">
        <v>60</v>
      </c>
      <c r="B1561" s="93">
        <v>2966.2919999999999</v>
      </c>
      <c r="C1561" s="93">
        <v>3260.7379999999998</v>
      </c>
      <c r="D1561" s="93">
        <v>3562.3220000000001</v>
      </c>
      <c r="E1561" s="93">
        <v>3842.21</v>
      </c>
      <c r="F1561" s="93">
        <v>4137.4390000000003</v>
      </c>
      <c r="G1561" s="93">
        <v>4487.9030000000002</v>
      </c>
      <c r="H1561" s="93">
        <v>4861.3999999999996</v>
      </c>
      <c r="I1561" s="93">
        <v>5304.47</v>
      </c>
      <c r="J1561" s="93">
        <v>5836.36</v>
      </c>
      <c r="K1561" s="93">
        <v>6426.54</v>
      </c>
      <c r="L1561" s="93">
        <v>7158.53</v>
      </c>
      <c r="M1561" s="93">
        <v>8068.22</v>
      </c>
      <c r="N1561" s="93">
        <v>9217.3799999999992</v>
      </c>
      <c r="O1561" s="93">
        <v>10101.76</v>
      </c>
      <c r="P1561" s="93">
        <v>11055.16</v>
      </c>
      <c r="Q1561" s="93">
        <v>12228.81</v>
      </c>
      <c r="R1561" s="93">
        <v>13396.88</v>
      </c>
      <c r="S1561" s="93">
        <v>14448.46</v>
      </c>
      <c r="T1561" s="93">
        <v>15571.29</v>
      </c>
      <c r="U1561" s="93">
        <v>16722.22</v>
      </c>
      <c r="V1561" s="93">
        <v>17895.849999999999</v>
      </c>
      <c r="W1561" s="93">
        <v>19121.77</v>
      </c>
      <c r="X1561" s="93">
        <v>20444.71</v>
      </c>
      <c r="Y1561" s="93">
        <v>21822.1</v>
      </c>
      <c r="Z1561" s="93">
        <v>23128.3</v>
      </c>
      <c r="AA1561" s="93">
        <v>23639.919999999998</v>
      </c>
      <c r="AB1561" s="93">
        <v>25556.57</v>
      </c>
      <c r="AC1561" s="93">
        <v>26583.89</v>
      </c>
      <c r="AD1561" s="93">
        <v>27987.53</v>
      </c>
      <c r="AE1561" s="93">
        <v>29445.37</v>
      </c>
      <c r="AF1561" s="93">
        <v>30947.58</v>
      </c>
      <c r="AG1561" s="93">
        <v>32436.23</v>
      </c>
      <c r="AH1561" s="93">
        <v>33909.449999999997</v>
      </c>
      <c r="AI1561" s="93">
        <v>35370.53</v>
      </c>
      <c r="AJ1561" s="93">
        <v>36814.92</v>
      </c>
      <c r="AK1561" s="93">
        <v>38233.620000000003</v>
      </c>
      <c r="AL1561" s="93">
        <v>39640.550000000003</v>
      </c>
      <c r="AM1561" s="93">
        <v>41035.29</v>
      </c>
      <c r="AN1561" s="93">
        <v>42413.35</v>
      </c>
      <c r="AO1561" s="93">
        <v>43778.83</v>
      </c>
      <c r="AP1561" s="93">
        <v>45140</v>
      </c>
      <c r="AQ1561" s="93">
        <v>46493.4</v>
      </c>
      <c r="AR1561" s="93">
        <v>47828.3</v>
      </c>
      <c r="AS1561" s="93">
        <v>49146.2</v>
      </c>
      <c r="AT1561" s="93">
        <v>50456.1</v>
      </c>
      <c r="AU1561" s="93">
        <v>51772.9</v>
      </c>
      <c r="AV1561" s="93">
        <v>53110.3</v>
      </c>
      <c r="AW1561" s="93">
        <v>54466.2</v>
      </c>
      <c r="AX1561" s="93">
        <v>55827</v>
      </c>
      <c r="AY1561" s="93">
        <v>57176.800000000003</v>
      </c>
      <c r="AZ1561" s="93">
        <v>58498.8</v>
      </c>
      <c r="BA1561" s="93">
        <v>59790.1</v>
      </c>
      <c r="BB1561" s="93">
        <v>61059</v>
      </c>
      <c r="BC1561" s="93">
        <v>62300.2</v>
      </c>
      <c r="BD1561" s="93">
        <v>63499.3</v>
      </c>
      <c r="BE1561" s="93">
        <v>64641.5</v>
      </c>
      <c r="BF1561" s="93"/>
      <c r="BG1561" s="93">
        <v>8463.3557000000001</v>
      </c>
      <c r="BH1561" s="93">
        <v>5959.3292000000001</v>
      </c>
      <c r="BI1561" s="93">
        <v>5959.3292000000001</v>
      </c>
    </row>
    <row r="1562" spans="1:61" ht="12" customHeight="1" x14ac:dyDescent="0.25">
      <c r="A1562" s="93" t="s">
        <v>61</v>
      </c>
      <c r="B1562" s="93">
        <v>2036.366</v>
      </c>
      <c r="C1562" s="93">
        <v>2188.7840000000001</v>
      </c>
      <c r="D1562" s="93">
        <v>2292.6129999999998</v>
      </c>
      <c r="E1562" s="93">
        <v>2427.431</v>
      </c>
      <c r="F1562" s="93">
        <v>2627.076</v>
      </c>
      <c r="G1562" s="93">
        <v>2779.8969999999999</v>
      </c>
      <c r="H1562" s="93">
        <v>2876.4470000000001</v>
      </c>
      <c r="I1562" s="93">
        <v>3008.8649999999998</v>
      </c>
      <c r="J1562" s="93">
        <v>3202.748</v>
      </c>
      <c r="K1562" s="93">
        <v>3452.7689999999998</v>
      </c>
      <c r="L1562" s="93">
        <v>3726.9279999999999</v>
      </c>
      <c r="M1562" s="93">
        <v>4031.0619999999999</v>
      </c>
      <c r="N1562" s="93">
        <v>4352.62</v>
      </c>
      <c r="O1562" s="93">
        <v>4575.84</v>
      </c>
      <c r="P1562" s="93">
        <v>4786.6099999999997</v>
      </c>
      <c r="Q1562" s="93">
        <v>5222.7700000000004</v>
      </c>
      <c r="R1562" s="93">
        <v>5583.09</v>
      </c>
      <c r="S1562" s="93">
        <v>5866.97</v>
      </c>
      <c r="T1562" s="93">
        <v>6227.66</v>
      </c>
      <c r="U1562" s="93">
        <v>6663.92</v>
      </c>
      <c r="V1562" s="93">
        <v>7163.97</v>
      </c>
      <c r="W1562" s="93">
        <v>7807.95</v>
      </c>
      <c r="X1562" s="93">
        <v>8281.8700000000008</v>
      </c>
      <c r="Y1562" s="93">
        <v>8885.7000000000007</v>
      </c>
      <c r="Z1562" s="93">
        <v>9284.68</v>
      </c>
      <c r="AA1562" s="93">
        <v>8647.2199999999993</v>
      </c>
      <c r="AB1562" s="93">
        <v>9366.7999999999993</v>
      </c>
      <c r="AC1562" s="93">
        <v>10023.82</v>
      </c>
      <c r="AD1562" s="93">
        <v>10575.36</v>
      </c>
      <c r="AE1562" s="93">
        <v>11284.29</v>
      </c>
      <c r="AF1562" s="93">
        <v>12129.98</v>
      </c>
      <c r="AG1562" s="93">
        <v>13069.46</v>
      </c>
      <c r="AH1562" s="93">
        <v>14047.61</v>
      </c>
      <c r="AI1562" s="93">
        <v>15053.85</v>
      </c>
      <c r="AJ1562" s="93">
        <v>16081.95</v>
      </c>
      <c r="AK1562" s="93">
        <v>17126.29</v>
      </c>
      <c r="AL1562" s="93">
        <v>18181.099999999999</v>
      </c>
      <c r="AM1562" s="93">
        <v>19242.72</v>
      </c>
      <c r="AN1562" s="93">
        <v>20305.93</v>
      </c>
      <c r="AO1562" s="93">
        <v>21364.91</v>
      </c>
      <c r="AP1562" s="93">
        <v>22423.1</v>
      </c>
      <c r="AQ1562" s="93">
        <v>23488.34</v>
      </c>
      <c r="AR1562" s="93">
        <v>24575.64</v>
      </c>
      <c r="AS1562" s="93">
        <v>25685.17</v>
      </c>
      <c r="AT1562" s="93">
        <v>26815.48</v>
      </c>
      <c r="AU1562" s="93">
        <v>27964.880000000001</v>
      </c>
      <c r="AV1562" s="93">
        <v>29132.04</v>
      </c>
      <c r="AW1562" s="93">
        <v>30315.58</v>
      </c>
      <c r="AX1562" s="93">
        <v>31514.93</v>
      </c>
      <c r="AY1562" s="93">
        <v>32727.87</v>
      </c>
      <c r="AZ1562" s="93">
        <v>33952.720000000001</v>
      </c>
      <c r="BA1562" s="93">
        <v>35187.279999999999</v>
      </c>
      <c r="BB1562" s="93">
        <v>36429.279999999999</v>
      </c>
      <c r="BC1562" s="93">
        <v>37676.339999999997</v>
      </c>
      <c r="BD1562" s="93">
        <v>38926.1</v>
      </c>
      <c r="BE1562" s="93">
        <v>40176.400000000001</v>
      </c>
      <c r="BF1562" s="93"/>
      <c r="BG1562" s="93">
        <v>28141.332673343615</v>
      </c>
      <c r="BH1562" s="93">
        <v>5728.5937972229813</v>
      </c>
      <c r="BI1562" s="93">
        <v>5728.5937972229813</v>
      </c>
    </row>
    <row r="1563" spans="1:61" ht="12" customHeight="1" x14ac:dyDescent="0.25">
      <c r="A1563" s="93" t="s">
        <v>62</v>
      </c>
      <c r="B1563" s="93">
        <v>4279.1789660000004</v>
      </c>
      <c r="C1563" s="93">
        <v>4565.7636990000001</v>
      </c>
      <c r="D1563" s="93">
        <v>4744.1076809999995</v>
      </c>
      <c r="E1563" s="93">
        <v>4543.5529840000008</v>
      </c>
      <c r="F1563" s="93">
        <v>4713.6126749999994</v>
      </c>
      <c r="G1563" s="93">
        <v>4986.8565159999998</v>
      </c>
      <c r="H1563" s="93">
        <v>5112.0344100000002</v>
      </c>
      <c r="I1563" s="93">
        <v>5356.3135000000002</v>
      </c>
      <c r="J1563" s="93">
        <v>5648.9971489999998</v>
      </c>
      <c r="K1563" s="93">
        <v>6024.2830240000003</v>
      </c>
      <c r="L1563" s="93">
        <v>6376.9449250000016</v>
      </c>
      <c r="M1563" s="93">
        <v>6763.9280969999982</v>
      </c>
      <c r="N1563" s="93">
        <v>7208.9046369999987</v>
      </c>
      <c r="O1563" s="93">
        <v>7505.586159999998</v>
      </c>
      <c r="P1563" s="93">
        <v>7647.8791210000018</v>
      </c>
      <c r="Q1563" s="93">
        <v>8189.0305589999998</v>
      </c>
      <c r="R1563" s="93">
        <v>8583.5337780000009</v>
      </c>
      <c r="S1563" s="93">
        <v>9040.4377480000021</v>
      </c>
      <c r="T1563" s="93">
        <v>9466.812672</v>
      </c>
      <c r="U1563" s="93">
        <v>9907.6347180000012</v>
      </c>
      <c r="V1563" s="93">
        <v>10321.997794999999</v>
      </c>
      <c r="W1563" s="93">
        <v>10802.467847</v>
      </c>
      <c r="X1563" s="93">
        <v>11348.428878000001</v>
      </c>
      <c r="Y1563" s="93">
        <v>11918.190905000001</v>
      </c>
      <c r="Z1563" s="93">
        <v>12410.131878999999</v>
      </c>
      <c r="AA1563" s="93">
        <v>12096.818425000001</v>
      </c>
      <c r="AB1563" s="93">
        <v>12552.175891999999</v>
      </c>
      <c r="AC1563" s="93">
        <v>13135.515037000001</v>
      </c>
      <c r="AD1563" s="93">
        <v>13869.811184999999</v>
      </c>
      <c r="AE1563" s="93">
        <v>14615.956866</v>
      </c>
      <c r="AF1563" s="93">
        <v>15379.113844999998</v>
      </c>
      <c r="AG1563" s="93">
        <v>16136.344519999999</v>
      </c>
      <c r="AH1563" s="93">
        <v>16900.905441000003</v>
      </c>
      <c r="AI1563" s="93">
        <v>17672.227280999996</v>
      </c>
      <c r="AJ1563" s="93">
        <v>18444.002002999998</v>
      </c>
      <c r="AK1563" s="93">
        <v>19211.279790999997</v>
      </c>
      <c r="AL1563" s="93">
        <v>19988.006976000001</v>
      </c>
      <c r="AM1563" s="93">
        <v>20778.302256000006</v>
      </c>
      <c r="AN1563" s="93">
        <v>21581.760203999998</v>
      </c>
      <c r="AO1563" s="93">
        <v>22400.554844999999</v>
      </c>
      <c r="AP1563" s="93">
        <v>23236.553647999997</v>
      </c>
      <c r="AQ1563" s="93">
        <v>24078.040161000004</v>
      </c>
      <c r="AR1563" s="93">
        <v>24934.105821999998</v>
      </c>
      <c r="AS1563" s="93">
        <v>25807.058779999999</v>
      </c>
      <c r="AT1563" s="93">
        <v>26695.714476000001</v>
      </c>
      <c r="AU1563" s="93">
        <v>27602.623528000007</v>
      </c>
      <c r="AV1563" s="93">
        <v>28511.301188000001</v>
      </c>
      <c r="AW1563" s="93">
        <v>29430.813731000002</v>
      </c>
      <c r="AX1563" s="93">
        <v>30362.460112999997</v>
      </c>
      <c r="AY1563" s="93">
        <v>31306.900629</v>
      </c>
      <c r="AZ1563" s="93">
        <v>32262.412381999995</v>
      </c>
      <c r="BA1563" s="93">
        <v>33199.272831999995</v>
      </c>
      <c r="BB1563" s="93">
        <v>34139.232041999996</v>
      </c>
      <c r="BC1563" s="93">
        <v>35090.173218000004</v>
      </c>
      <c r="BD1563" s="93">
        <v>36054.475051000001</v>
      </c>
      <c r="BE1563" s="93">
        <v>37035.166824</v>
      </c>
      <c r="BF1563" s="93"/>
      <c r="BG1563" s="93">
        <v>55032.647165991628</v>
      </c>
      <c r="BH1563" s="93">
        <v>6445.4986700578756</v>
      </c>
      <c r="BI1563" s="93">
        <v>6445.4986700578756</v>
      </c>
    </row>
    <row r="1564" spans="1:61" ht="12" customHeight="1" x14ac:dyDescent="0.25">
      <c r="A1564" s="93" t="s">
        <v>63</v>
      </c>
      <c r="B1564" s="93">
        <v>2155.1843100000001</v>
      </c>
      <c r="C1564" s="93">
        <v>2295.4229500000001</v>
      </c>
      <c r="D1564" s="93">
        <v>2395.6538099999998</v>
      </c>
      <c r="E1564" s="93">
        <v>2507.6006599999996</v>
      </c>
      <c r="F1564" s="93">
        <v>2527.6345699999997</v>
      </c>
      <c r="G1564" s="93">
        <v>2668.2630600000002</v>
      </c>
      <c r="H1564" s="93">
        <v>2708.5192900000002</v>
      </c>
      <c r="I1564" s="93">
        <v>2753.5590500000003</v>
      </c>
      <c r="J1564" s="93">
        <v>2911.1446800000003</v>
      </c>
      <c r="K1564" s="93">
        <v>3194.65236</v>
      </c>
      <c r="L1564" s="93">
        <v>3346.79162</v>
      </c>
      <c r="M1564" s="93">
        <v>3529.13573</v>
      </c>
      <c r="N1564" s="93">
        <v>3700.9139599999994</v>
      </c>
      <c r="O1564" s="93">
        <v>3868.4442399999998</v>
      </c>
      <c r="P1564" s="93">
        <v>3866.3114600000004</v>
      </c>
      <c r="Q1564" s="93">
        <v>4060.6532699999998</v>
      </c>
      <c r="R1564" s="93">
        <v>4304.6404000000002</v>
      </c>
      <c r="S1564" s="93">
        <v>4367.9205000000002</v>
      </c>
      <c r="T1564" s="93">
        <v>4471.3405000000012</v>
      </c>
      <c r="U1564" s="93">
        <v>4603.0752000000002</v>
      </c>
      <c r="V1564" s="93">
        <v>4684.1141000000007</v>
      </c>
      <c r="W1564" s="93">
        <v>4936.8871999999992</v>
      </c>
      <c r="X1564" s="93">
        <v>4955.3166000000001</v>
      </c>
      <c r="Y1564" s="93">
        <v>4944.4228999999996</v>
      </c>
      <c r="Z1564" s="93">
        <v>4905.7526999999991</v>
      </c>
      <c r="AA1564" s="93">
        <v>4761.6786000000002</v>
      </c>
      <c r="AB1564" s="93">
        <v>4869.6785</v>
      </c>
      <c r="AC1564" s="93">
        <v>5111.5788000000002</v>
      </c>
      <c r="AD1564" s="93">
        <v>5277.7067000000006</v>
      </c>
      <c r="AE1564" s="93">
        <v>5411.8487000000005</v>
      </c>
      <c r="AF1564" s="93">
        <v>5527.9790999999987</v>
      </c>
      <c r="AG1564" s="93">
        <v>5644.573800000001</v>
      </c>
      <c r="AH1564" s="93">
        <v>5761.9232999999995</v>
      </c>
      <c r="AI1564" s="93">
        <v>5882.5074000000004</v>
      </c>
      <c r="AJ1564" s="93">
        <v>6002.9993999999997</v>
      </c>
      <c r="AK1564" s="93">
        <v>6123.8500999999997</v>
      </c>
      <c r="AL1564" s="93">
        <v>6241.2825000000003</v>
      </c>
      <c r="AM1564" s="93">
        <v>6356.5891999999994</v>
      </c>
      <c r="AN1564" s="93">
        <v>6471.9887000000008</v>
      </c>
      <c r="AO1564" s="93">
        <v>6587.9876000000004</v>
      </c>
      <c r="AP1564" s="93">
        <v>6705.3368000000009</v>
      </c>
      <c r="AQ1564" s="93">
        <v>6822.2901000000002</v>
      </c>
      <c r="AR1564" s="93">
        <v>6939.6914999999999</v>
      </c>
      <c r="AS1564" s="93">
        <v>7057.4951999999994</v>
      </c>
      <c r="AT1564" s="93">
        <v>7174.9778999999999</v>
      </c>
      <c r="AU1564" s="93">
        <v>7292.1328000000003</v>
      </c>
      <c r="AV1564" s="93">
        <v>7408.1157000000003</v>
      </c>
      <c r="AW1564" s="93">
        <v>7523.7683999999999</v>
      </c>
      <c r="AX1564" s="93">
        <v>7639.3050000000003</v>
      </c>
      <c r="AY1564" s="93">
        <v>7754.69</v>
      </c>
      <c r="AZ1564" s="93">
        <v>7870.01</v>
      </c>
      <c r="BA1564" s="93">
        <v>7983.6385999999993</v>
      </c>
      <c r="BB1564" s="93">
        <v>8096.8008999999993</v>
      </c>
      <c r="BC1564" s="93">
        <v>8209.8377</v>
      </c>
      <c r="BD1564" s="93">
        <v>8322.7222000000002</v>
      </c>
      <c r="BE1564" s="93">
        <v>8435.52</v>
      </c>
      <c r="BF1564" s="93"/>
      <c r="BG1564" s="93">
        <v>2704.5449575696284</v>
      </c>
      <c r="BH1564" s="93">
        <v>1075.9049076887452</v>
      </c>
      <c r="BI1564" s="93">
        <v>1075.9049076887452</v>
      </c>
    </row>
    <row r="1565" spans="1:61" s="92" customFormat="1" ht="12" customHeight="1" x14ac:dyDescent="0.25">
      <c r="A1565" s="93" t="s">
        <v>64</v>
      </c>
      <c r="B1565" s="93">
        <v>2481.917477</v>
      </c>
      <c r="C1565" s="93">
        <v>2608.2850240000002</v>
      </c>
      <c r="D1565" s="93">
        <v>2704.6453860000001</v>
      </c>
      <c r="E1565" s="93">
        <v>2793.3851799999993</v>
      </c>
      <c r="F1565" s="93">
        <v>2879.1552590000006</v>
      </c>
      <c r="G1565" s="93">
        <v>2993.5581430000002</v>
      </c>
      <c r="H1565" s="93">
        <v>3114.9490629999991</v>
      </c>
      <c r="I1565" s="93">
        <v>3266.7269219999998</v>
      </c>
      <c r="J1565" s="93">
        <v>3426.2172420000002</v>
      </c>
      <c r="K1565" s="93">
        <v>3620.6802129999987</v>
      </c>
      <c r="L1565" s="93">
        <v>3827.8454430000002</v>
      </c>
      <c r="M1565" s="93">
        <v>4049.4477940000006</v>
      </c>
      <c r="N1565" s="93">
        <v>4286.6091849999993</v>
      </c>
      <c r="O1565" s="93">
        <v>4524.0426610000004</v>
      </c>
      <c r="P1565" s="93">
        <v>4664.6499859999994</v>
      </c>
      <c r="Q1565" s="93">
        <v>4925.3374430000003</v>
      </c>
      <c r="R1565" s="93">
        <v>4987.9618290000008</v>
      </c>
      <c r="S1565" s="93">
        <v>5237.8719519999995</v>
      </c>
      <c r="T1565" s="93">
        <v>5384.512682999999</v>
      </c>
      <c r="U1565" s="93">
        <v>5569.1086399999995</v>
      </c>
      <c r="V1565" s="93">
        <v>5744.1737210000001</v>
      </c>
      <c r="W1565" s="93">
        <v>5853.5742809999974</v>
      </c>
      <c r="X1565" s="93">
        <v>6060.0634799999998</v>
      </c>
      <c r="Y1565" s="93">
        <v>6264.5933149999973</v>
      </c>
      <c r="Z1565" s="93">
        <v>6468.519945</v>
      </c>
      <c r="AA1565" s="93">
        <v>6300.7162869999984</v>
      </c>
      <c r="AB1565" s="93">
        <v>6676.9993169999989</v>
      </c>
      <c r="AC1565" s="93">
        <v>6915.7261720000006</v>
      </c>
      <c r="AD1565" s="93">
        <v>7143.7913270000008</v>
      </c>
      <c r="AE1565" s="93">
        <v>7389.744657000002</v>
      </c>
      <c r="AF1565" s="93">
        <v>7638.7253649999984</v>
      </c>
      <c r="AG1565" s="93">
        <v>7899.890609</v>
      </c>
      <c r="AH1565" s="93">
        <v>8161.4519440000013</v>
      </c>
      <c r="AI1565" s="93">
        <v>8426.4717569999993</v>
      </c>
      <c r="AJ1565" s="93">
        <v>8697.128150999999</v>
      </c>
      <c r="AK1565" s="93">
        <v>8976.9665469999982</v>
      </c>
      <c r="AL1565" s="93">
        <v>9264.3029820000047</v>
      </c>
      <c r="AM1565" s="93">
        <v>9556.7469970000002</v>
      </c>
      <c r="AN1565" s="93">
        <v>9852.914421999998</v>
      </c>
      <c r="AO1565" s="93">
        <v>10152.402745000003</v>
      </c>
      <c r="AP1565" s="93">
        <v>10454.884505000002</v>
      </c>
      <c r="AQ1565" s="93">
        <v>10764.29398</v>
      </c>
      <c r="AR1565" s="93">
        <v>11077.30415</v>
      </c>
      <c r="AS1565" s="93">
        <v>11392.986740000002</v>
      </c>
      <c r="AT1565" s="93">
        <v>11710.965339999999</v>
      </c>
      <c r="AU1565" s="93">
        <v>12031.517539999999</v>
      </c>
      <c r="AV1565" s="93">
        <v>12358.147240000002</v>
      </c>
      <c r="AW1565" s="93">
        <v>12687.332219999998</v>
      </c>
      <c r="AX1565" s="93">
        <v>13018.450600000006</v>
      </c>
      <c r="AY1565" s="93">
        <v>13351.39227</v>
      </c>
      <c r="AZ1565" s="93">
        <v>13686.424170000002</v>
      </c>
      <c r="BA1565" s="93">
        <v>14026.366609999997</v>
      </c>
      <c r="BB1565" s="93">
        <v>14368.145139999999</v>
      </c>
      <c r="BC1565" s="93">
        <v>14711.297769999999</v>
      </c>
      <c r="BD1565" s="93">
        <v>15055.676359999996</v>
      </c>
      <c r="BE1565" s="93">
        <v>15401.482199999999</v>
      </c>
      <c r="BF1565" s="93"/>
      <c r="BG1565" s="93"/>
      <c r="BH1565" s="93"/>
      <c r="BI1565" s="93"/>
    </row>
    <row r="1566" spans="1:61" s="92" customFormat="1" ht="12" customHeight="1" x14ac:dyDescent="0.25">
      <c r="A1566" s="93" t="s">
        <v>65</v>
      </c>
      <c r="B1566" s="93">
        <v>1782.453</v>
      </c>
      <c r="C1566" s="93">
        <v>1816.5609999999999</v>
      </c>
      <c r="D1566" s="93">
        <v>1884.1030000000001</v>
      </c>
      <c r="E1566" s="93">
        <v>1890.73</v>
      </c>
      <c r="F1566" s="93">
        <v>1899.7159999999999</v>
      </c>
      <c r="G1566" s="93">
        <v>1980.873</v>
      </c>
      <c r="H1566" s="93">
        <v>2011.04</v>
      </c>
      <c r="I1566" s="93">
        <v>2071.7730000000001</v>
      </c>
      <c r="J1566" s="93">
        <v>2095.875</v>
      </c>
      <c r="K1566" s="93">
        <v>2209.5340000000001</v>
      </c>
      <c r="L1566" s="93">
        <v>2289.585</v>
      </c>
      <c r="M1566" s="93">
        <v>2380.2620000000002</v>
      </c>
      <c r="N1566" s="93">
        <v>2522.0630000000001</v>
      </c>
      <c r="O1566" s="93">
        <v>2642.5219999999999</v>
      </c>
      <c r="P1566" s="93">
        <v>2646.703</v>
      </c>
      <c r="Q1566" s="93">
        <v>2846.7170000000001</v>
      </c>
      <c r="R1566" s="93">
        <v>2963.3609999999999</v>
      </c>
      <c r="S1566" s="93">
        <v>3011.009</v>
      </c>
      <c r="T1566" s="93">
        <v>3107.7240000000002</v>
      </c>
      <c r="U1566" s="93">
        <v>3124.0079999999998</v>
      </c>
      <c r="V1566" s="93">
        <v>3013.558</v>
      </c>
      <c r="W1566" s="93">
        <v>2907.9279999999999</v>
      </c>
      <c r="X1566" s="93">
        <v>2955.1309999999999</v>
      </c>
      <c r="Y1566" s="93">
        <v>3004.672</v>
      </c>
      <c r="Z1566" s="93">
        <v>3041.2330000000002</v>
      </c>
      <c r="AA1566" s="93">
        <v>2913.94</v>
      </c>
      <c r="AB1566" s="93">
        <v>3058.3649999999998</v>
      </c>
      <c r="AC1566" s="93">
        <v>3085.5569999999998</v>
      </c>
      <c r="AD1566" s="93">
        <v>3128.4830000000002</v>
      </c>
      <c r="AE1566" s="93">
        <v>3209.201</v>
      </c>
      <c r="AF1566" s="93">
        <v>3289.5219999999999</v>
      </c>
      <c r="AG1566" s="93">
        <v>3362.6689999999999</v>
      </c>
      <c r="AH1566" s="93">
        <v>3431.8249999999998</v>
      </c>
      <c r="AI1566" s="93">
        <v>3500.6179999999999</v>
      </c>
      <c r="AJ1566" s="93">
        <v>3568.2370000000001</v>
      </c>
      <c r="AK1566" s="93">
        <v>3630.6350000000002</v>
      </c>
      <c r="AL1566" s="93">
        <v>3686.2730000000001</v>
      </c>
      <c r="AM1566" s="93">
        <v>3738.6239999999998</v>
      </c>
      <c r="AN1566" s="93">
        <v>3787.5450000000001</v>
      </c>
      <c r="AO1566" s="93">
        <v>3832.857</v>
      </c>
      <c r="AP1566" s="93">
        <v>3874.4079999999999</v>
      </c>
      <c r="AQ1566" s="93">
        <v>3912.221</v>
      </c>
      <c r="AR1566" s="93">
        <v>3946.7809999999999</v>
      </c>
      <c r="AS1566" s="93">
        <v>3978.4279999999999</v>
      </c>
      <c r="AT1566" s="93">
        <v>4007.4969999999998</v>
      </c>
      <c r="AU1566" s="93">
        <v>4034.31</v>
      </c>
      <c r="AV1566" s="93">
        <v>4059.1</v>
      </c>
      <c r="AW1566" s="93">
        <v>4082.02</v>
      </c>
      <c r="AX1566" s="93">
        <v>4103.21</v>
      </c>
      <c r="AY1566" s="93">
        <v>4122.7700000000004</v>
      </c>
      <c r="AZ1566" s="93">
        <v>4140.8</v>
      </c>
      <c r="BA1566" s="93">
        <v>4157.4799999999996</v>
      </c>
      <c r="BB1566" s="93">
        <v>4172.82</v>
      </c>
      <c r="BC1566" s="93">
        <v>4186.8599999999997</v>
      </c>
      <c r="BD1566" s="93">
        <v>4199.55</v>
      </c>
      <c r="BE1566" s="93">
        <v>4210.99</v>
      </c>
      <c r="BF1566" s="93"/>
      <c r="BG1566" s="93"/>
      <c r="BH1566" s="93"/>
      <c r="BI1566" s="93"/>
    </row>
    <row r="1567" spans="1:61" s="92" customFormat="1" ht="12" customHeight="1" x14ac:dyDescent="0.25">
      <c r="A1567" s="93" t="s">
        <v>66</v>
      </c>
      <c r="B1567" s="93">
        <v>1639.4826909999997</v>
      </c>
      <c r="C1567" s="93">
        <v>1697.183174</v>
      </c>
      <c r="D1567" s="93">
        <v>1793.206944</v>
      </c>
      <c r="E1567" s="93">
        <v>1838.6976599999998</v>
      </c>
      <c r="F1567" s="93">
        <v>1808.1826400000002</v>
      </c>
      <c r="G1567" s="93">
        <v>1842.1817040000005</v>
      </c>
      <c r="H1567" s="93">
        <v>1842.0503699999999</v>
      </c>
      <c r="I1567" s="93">
        <v>1770.1384809999997</v>
      </c>
      <c r="J1567" s="93">
        <v>1817.3823910000003</v>
      </c>
      <c r="K1567" s="93">
        <v>1945.5574239999992</v>
      </c>
      <c r="L1567" s="93">
        <v>2093.5855180000003</v>
      </c>
      <c r="M1567" s="93">
        <v>2256.515429</v>
      </c>
      <c r="N1567" s="93">
        <v>2426.3590429999995</v>
      </c>
      <c r="O1567" s="93">
        <v>2547.0446780000007</v>
      </c>
      <c r="P1567" s="93">
        <v>2489.6506039999995</v>
      </c>
      <c r="Q1567" s="93">
        <v>2618.5858040000003</v>
      </c>
      <c r="R1567" s="93">
        <v>2753.5277700000001</v>
      </c>
      <c r="S1567" s="93">
        <v>2830.6139060000005</v>
      </c>
      <c r="T1567" s="93">
        <v>2924.0925259999995</v>
      </c>
      <c r="U1567" s="93">
        <v>2930.4378650000008</v>
      </c>
      <c r="V1567" s="93">
        <v>2969.9757730000001</v>
      </c>
      <c r="W1567" s="93">
        <v>2907.436248</v>
      </c>
      <c r="X1567" s="93">
        <v>2913.2837079999995</v>
      </c>
      <c r="Y1567" s="93">
        <v>2872.5879300000001</v>
      </c>
      <c r="Z1567" s="93">
        <v>2789.2678440000009</v>
      </c>
      <c r="AA1567" s="93">
        <v>2498.3925430000004</v>
      </c>
      <c r="AB1567" s="93">
        <v>2721.2536179999993</v>
      </c>
      <c r="AC1567" s="93">
        <v>2836.1896480000009</v>
      </c>
      <c r="AD1567" s="93">
        <v>2931.3055710000008</v>
      </c>
      <c r="AE1567" s="93">
        <v>3016.8540500000004</v>
      </c>
      <c r="AF1567" s="93">
        <v>3111.96461</v>
      </c>
      <c r="AG1567" s="93">
        <v>3224.848516</v>
      </c>
      <c r="AH1567" s="93">
        <v>3334.0487440000002</v>
      </c>
      <c r="AI1567" s="93">
        <v>3439.0677639999999</v>
      </c>
      <c r="AJ1567" s="93">
        <v>3539.3775729999998</v>
      </c>
      <c r="AK1567" s="93">
        <v>3634.8782909999995</v>
      </c>
      <c r="AL1567" s="93">
        <v>3723.4095219999999</v>
      </c>
      <c r="AM1567" s="93">
        <v>3812.8313079999994</v>
      </c>
      <c r="AN1567" s="93">
        <v>3903.9261770000003</v>
      </c>
      <c r="AO1567" s="93">
        <v>3996.7931250000001</v>
      </c>
      <c r="AP1567" s="93">
        <v>4091.5190459999999</v>
      </c>
      <c r="AQ1567" s="93">
        <v>4187.5776969999997</v>
      </c>
      <c r="AR1567" s="93">
        <v>4285.7991890000003</v>
      </c>
      <c r="AS1567" s="93">
        <v>4386.1839579999996</v>
      </c>
      <c r="AT1567" s="93">
        <v>4488.6462740000006</v>
      </c>
      <c r="AU1567" s="93">
        <v>4593.0260430000008</v>
      </c>
      <c r="AV1567" s="93">
        <v>4699.8304950000002</v>
      </c>
      <c r="AW1567" s="93">
        <v>4808.6941960000022</v>
      </c>
      <c r="AX1567" s="93">
        <v>4919.5359130000006</v>
      </c>
      <c r="AY1567" s="93">
        <v>5032.2799959999993</v>
      </c>
      <c r="AZ1567" s="93">
        <v>5146.8219249999984</v>
      </c>
      <c r="BA1567" s="93">
        <v>5260.9532829999998</v>
      </c>
      <c r="BB1567" s="93">
        <v>5376.9225240000005</v>
      </c>
      <c r="BC1567" s="93">
        <v>5494.7260200000001</v>
      </c>
      <c r="BD1567" s="93">
        <v>5614.3622360000008</v>
      </c>
      <c r="BE1567" s="93">
        <v>5735.7111450000011</v>
      </c>
      <c r="BF1567" s="93"/>
      <c r="BG1567" s="93"/>
      <c r="BH1567" s="93"/>
      <c r="BI1567" s="93"/>
    </row>
    <row r="1568" spans="1:61" ht="12" customHeight="1" x14ac:dyDescent="0.25">
      <c r="A1568" s="93" t="s">
        <v>354</v>
      </c>
      <c r="B1568" s="93"/>
      <c r="C1568" s="93"/>
      <c r="D1568" s="93"/>
      <c r="E1568" s="93"/>
      <c r="F1568" s="93"/>
      <c r="G1568" s="93"/>
      <c r="H1568" s="93"/>
      <c r="I1568" s="93"/>
      <c r="J1568" s="93"/>
      <c r="K1568" s="93"/>
      <c r="L1568" s="93"/>
      <c r="M1568" s="93"/>
      <c r="N1568" s="93"/>
      <c r="O1568" s="93"/>
      <c r="P1568" s="93"/>
      <c r="Q1568" s="93"/>
      <c r="R1568" s="93"/>
      <c r="S1568" s="93"/>
      <c r="T1568" s="93"/>
      <c r="U1568" s="93"/>
      <c r="V1568" s="93"/>
      <c r="W1568" s="93"/>
      <c r="X1568" s="93"/>
      <c r="Y1568" s="93"/>
      <c r="Z1568" s="93"/>
      <c r="AA1568" s="93"/>
      <c r="AB1568" s="93"/>
      <c r="AC1568" s="93"/>
      <c r="AD1568" s="93"/>
      <c r="AE1568" s="93"/>
      <c r="AF1568" s="93"/>
      <c r="AG1568" s="93"/>
      <c r="AH1568" s="93"/>
      <c r="AI1568" s="93"/>
      <c r="AJ1568" s="93"/>
      <c r="AK1568" s="93"/>
      <c r="AL1568" s="93"/>
      <c r="AM1568" s="93"/>
      <c r="AN1568" s="93"/>
      <c r="AO1568" s="93"/>
      <c r="AP1568" s="93"/>
      <c r="AQ1568" s="93"/>
      <c r="AR1568" s="93"/>
      <c r="AS1568" s="93"/>
      <c r="AT1568" s="93"/>
      <c r="AU1568" s="93"/>
      <c r="AV1568" s="93"/>
      <c r="AW1568" s="93"/>
      <c r="AX1568" s="93"/>
      <c r="AY1568" s="93"/>
      <c r="AZ1568" s="93"/>
      <c r="BA1568" s="93"/>
      <c r="BB1568" s="93"/>
      <c r="BC1568" s="93"/>
      <c r="BD1568" s="93"/>
      <c r="BE1568" s="93"/>
      <c r="BF1568" s="93"/>
      <c r="BG1568" s="93">
        <v>298918.96110000001</v>
      </c>
      <c r="BH1568" s="93">
        <v>0</v>
      </c>
      <c r="BI1568" s="93">
        <v>88962.801900000006</v>
      </c>
    </row>
    <row r="1569" spans="1:57" ht="12" customHeight="1" x14ac:dyDescent="0.25">
      <c r="A1569" s="93" t="s">
        <v>350</v>
      </c>
      <c r="B1569" s="93"/>
      <c r="C1569" s="93"/>
      <c r="D1569" s="93"/>
      <c r="E1569" s="93"/>
      <c r="F1569" s="93"/>
      <c r="G1569" s="93"/>
      <c r="H1569" s="93"/>
      <c r="I1569" s="93"/>
      <c r="J1569" s="93"/>
      <c r="K1569" s="93"/>
      <c r="L1569" s="93"/>
      <c r="M1569" s="93"/>
      <c r="N1569" s="93"/>
      <c r="O1569" s="93"/>
      <c r="P1569" s="93"/>
      <c r="Q1569" s="93"/>
      <c r="R1569" s="93"/>
      <c r="S1569" s="93"/>
      <c r="T1569" s="93"/>
      <c r="U1569" s="93"/>
      <c r="V1569" s="93"/>
      <c r="W1569" s="93"/>
      <c r="X1569" s="93"/>
      <c r="Y1569" s="93"/>
      <c r="Z1569" s="93"/>
      <c r="AA1569" s="93"/>
      <c r="AB1569" s="93"/>
      <c r="AC1569" s="93"/>
      <c r="AD1569" s="93"/>
      <c r="AE1569" s="93"/>
      <c r="AF1569" s="93"/>
      <c r="AG1569" s="93"/>
      <c r="AH1569" s="93"/>
      <c r="AI1569" s="93"/>
      <c r="AJ1569" s="93"/>
      <c r="AK1569" s="93"/>
      <c r="AL1569" s="93"/>
      <c r="AM1569" s="93"/>
      <c r="AN1569" s="93"/>
      <c r="AO1569" s="93"/>
      <c r="AP1569" s="93"/>
      <c r="AQ1569" s="93"/>
      <c r="AR1569" s="93"/>
      <c r="AS1569" s="93"/>
      <c r="AT1569" s="93"/>
      <c r="AU1569" s="93"/>
      <c r="AV1569" s="93"/>
      <c r="AW1569" s="93"/>
      <c r="AX1569" s="93"/>
      <c r="AY1569" s="93"/>
      <c r="AZ1569" s="93"/>
      <c r="BA1569" s="93"/>
      <c r="BB1569" s="93"/>
      <c r="BC1569" s="93"/>
      <c r="BD1569" s="93"/>
      <c r="BE1569" s="93"/>
    </row>
  </sheetData>
  <pageMargins left="0.75" right="0.75" top="1" bottom="1" header="0.5" footer="0.5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64</vt:i4>
      </vt:variant>
    </vt:vector>
  </HeadingPairs>
  <TitlesOfParts>
    <vt:vector size="65" baseType="lpstr">
      <vt:lpstr>trnair</vt:lpstr>
      <vt:lpstr>AIR_MGMT_ADJ</vt:lpstr>
      <vt:lpstr>ALPHAYD</vt:lpstr>
      <vt:lpstr>ALPHAYI</vt:lpstr>
      <vt:lpstr>ASMAC</vt:lpstr>
      <vt:lpstr>beta1_ftm</vt:lpstr>
      <vt:lpstr>beta1_rpm</vt:lpstr>
      <vt:lpstr>BETAFUELD</vt:lpstr>
      <vt:lpstr>BETAFUELI</vt:lpstr>
      <vt:lpstr>BETATIMED</vt:lpstr>
      <vt:lpstr>BETATIMEI</vt:lpstr>
      <vt:lpstr>COVIDMULT_HIMAC</vt:lpstr>
      <vt:lpstr>COVIDMULT_LOMAC</vt:lpstr>
      <vt:lpstr>COVIDMULT_REF</vt:lpstr>
      <vt:lpstr>FTM_HIST</vt:lpstr>
      <vt:lpstr>FTMAC</vt:lpstr>
      <vt:lpstr>FUEL_BURN_RED</vt:lpstr>
      <vt:lpstr>GPTMD_FRT</vt:lpstr>
      <vt:lpstr>GPTMD_PASS</vt:lpstr>
      <vt:lpstr>GPTMD_PASS_VINT</vt:lpstr>
      <vt:lpstr>GPTMI_FRT</vt:lpstr>
      <vt:lpstr>GPTMI_PASS</vt:lpstr>
      <vt:lpstr>GPTMI_PASS_VINT</vt:lpstr>
      <vt:lpstr>intercept_ftm</vt:lpstr>
      <vt:lpstr>intercept_rpm</vt:lpstr>
      <vt:lpstr>LOAD_FACTOR</vt:lpstr>
      <vt:lpstr>MAX_UNPRK_SHR</vt:lpstr>
      <vt:lpstr>MAXAGE_UNPRK_P</vt:lpstr>
      <vt:lpstr>MIN_PRK_SHR</vt:lpstr>
      <vt:lpstr>MINAGE_C_PACT</vt:lpstr>
      <vt:lpstr>MINAGE_C_PPRK</vt:lpstr>
      <vt:lpstr>MINAGE_PRK_F</vt:lpstr>
      <vt:lpstr>MINAGE_PRK_P</vt:lpstr>
      <vt:lpstr>PASS_WEIGHT</vt:lpstr>
      <vt:lpstr>pass_wgt_bts</vt:lpstr>
      <vt:lpstr>PCT_BELLY_DOM</vt:lpstr>
      <vt:lpstr>PCT_BELLY_FRT</vt:lpstr>
      <vt:lpstr>PCT_BELLY_INT</vt:lpstr>
      <vt:lpstr>PCT_BELLY_PLOAD</vt:lpstr>
      <vt:lpstr>PCT_PASS_MTOW</vt:lpstr>
      <vt:lpstr>QAGTR_US</vt:lpstr>
      <vt:lpstr>RHOYD</vt:lpstr>
      <vt:lpstr>RHOYI</vt:lpstr>
      <vt:lpstr>RPMT_HIST</vt:lpstr>
      <vt:lpstr>SC_TOT_H</vt:lpstr>
      <vt:lpstr>SHR_FTM_BODY</vt:lpstr>
      <vt:lpstr>SHR_FTMD</vt:lpstr>
      <vt:lpstr>SHR_FTMI</vt:lpstr>
      <vt:lpstr>SHR_RPM_BODY</vt:lpstr>
      <vt:lpstr>SHR_RPMD</vt:lpstr>
      <vt:lpstr>SHR_RPMI</vt:lpstr>
      <vt:lpstr>STK_ALIGN_MULT</vt:lpstr>
      <vt:lpstr>STK_SUP_NEW</vt:lpstr>
      <vt:lpstr>STKCA</vt:lpstr>
      <vt:lpstr>STKCAVINT</vt:lpstr>
      <vt:lpstr>STKCP</vt:lpstr>
      <vt:lpstr>STKCPVINT</vt:lpstr>
      <vt:lpstr>STKPA</vt:lpstr>
      <vt:lpstr>STKPAVINT</vt:lpstr>
      <vt:lpstr>STKPP</vt:lpstr>
      <vt:lpstr>STKPPVINT</vt:lpstr>
      <vt:lpstr>SURVAC</vt:lpstr>
      <vt:lpstr>WLD_GDP</vt:lpstr>
      <vt:lpstr>WLD_POP</vt:lpstr>
      <vt:lpstr>YIELD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Skelly, Daniel</dc:creator>
  <cp:lastModifiedBy>Dwyer, Michael </cp:lastModifiedBy>
  <dcterms:created xsi:type="dcterms:W3CDTF">2008-03-19T11:53:56Z</dcterms:created>
  <dcterms:modified xsi:type="dcterms:W3CDTF">2022-11-01T18:38:21Z</dcterms:modified>
</cp:coreProperties>
</file>