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xr:revisionPtr revIDLastSave="0" documentId="13_ncr:1_{0C6450DD-6365-4E33-850E-DD5A2D2363F8}" xr6:coauthVersionLast="36" xr6:coauthVersionMax="36" xr10:uidLastSave="{00000000-0000-0000-0000-000000000000}"/>
  <bookViews>
    <workbookView xWindow="0" yWindow="0" windowWidth="28800" windowHeight="12225" activeTab="1" xr2:uid="{D842CC77-8F8A-43F3-BE33-9700DBE7B4F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E83" i="1"/>
  <c r="F83" i="1"/>
  <c r="G83" i="1"/>
  <c r="H83" i="1"/>
  <c r="I83" i="1"/>
  <c r="D83" i="1"/>
  <c r="D82" i="1"/>
  <c r="E82" i="1"/>
  <c r="F82" i="1"/>
  <c r="G82" i="1"/>
  <c r="H82" i="1"/>
  <c r="I82" i="1"/>
  <c r="C82" i="1"/>
  <c r="D80" i="1"/>
  <c r="E80" i="1"/>
  <c r="F80" i="1"/>
  <c r="G80" i="1"/>
  <c r="H80" i="1"/>
  <c r="I80" i="1"/>
  <c r="C80" i="1"/>
  <c r="F81" i="1"/>
  <c r="D75" i="1"/>
  <c r="E75" i="1"/>
  <c r="F75" i="1"/>
  <c r="G75" i="1"/>
  <c r="H75" i="1"/>
  <c r="I75" i="1"/>
  <c r="C75" i="1"/>
  <c r="J69" i="1"/>
  <c r="J70" i="1"/>
  <c r="J68" i="1"/>
  <c r="C65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C59" i="1"/>
  <c r="C58" i="1"/>
  <c r="C57" i="1"/>
  <c r="D44" i="1"/>
  <c r="E44" i="1"/>
  <c r="F44" i="1"/>
  <c r="G44" i="1"/>
  <c r="H44" i="1"/>
  <c r="I44" i="1"/>
  <c r="C44" i="1"/>
  <c r="J39" i="1"/>
  <c r="J40" i="1"/>
  <c r="J38" i="1"/>
  <c r="D35" i="1"/>
  <c r="E35" i="1"/>
  <c r="F35" i="1"/>
  <c r="G35" i="1"/>
  <c r="H35" i="1"/>
  <c r="I35" i="1"/>
  <c r="C35" i="1"/>
  <c r="I29" i="1"/>
  <c r="D29" i="1"/>
  <c r="E29" i="1"/>
  <c r="F29" i="1"/>
  <c r="G29" i="1"/>
  <c r="H29" i="1"/>
  <c r="C29" i="1"/>
  <c r="T74" i="1"/>
  <c r="U74" i="1"/>
  <c r="V74" i="1"/>
  <c r="W74" i="1"/>
  <c r="S74" i="1"/>
  <c r="T72" i="1"/>
  <c r="U72" i="1"/>
  <c r="V72" i="1"/>
  <c r="W72" i="1"/>
  <c r="S72" i="1"/>
  <c r="T71" i="1"/>
  <c r="U71" i="1"/>
  <c r="V71" i="1"/>
  <c r="W71" i="1"/>
  <c r="S71" i="1"/>
  <c r="X60" i="1"/>
  <c r="X61" i="1"/>
  <c r="X62" i="1"/>
  <c r="X59" i="1"/>
  <c r="T56" i="1"/>
  <c r="U56" i="1"/>
  <c r="V56" i="1"/>
  <c r="W56" i="1"/>
  <c r="S56" i="1"/>
  <c r="T50" i="1"/>
  <c r="U50" i="1"/>
  <c r="V50" i="1"/>
  <c r="W50" i="1"/>
  <c r="S50" i="1"/>
</calcChain>
</file>

<file path=xl/sharedStrings.xml><?xml version="1.0" encoding="utf-8"?>
<sst xmlns="http://schemas.openxmlformats.org/spreadsheetml/2006/main" count="337" uniqueCount="53">
  <si>
    <t>Metodo de las dos fases</t>
  </si>
  <si>
    <t>Var.Basica</t>
  </si>
  <si>
    <t>X</t>
  </si>
  <si>
    <t>Y</t>
  </si>
  <si>
    <t>s1</t>
  </si>
  <si>
    <t>s2</t>
  </si>
  <si>
    <t>a1</t>
  </si>
  <si>
    <t>a2</t>
  </si>
  <si>
    <t>solucion</t>
  </si>
  <si>
    <t>a</t>
  </si>
  <si>
    <t>Los unos en la matriz cuentan para nombrar llas filas  de las Var.Basicas</t>
  </si>
  <si>
    <t>se vuelven cero los -1 de la fila a</t>
  </si>
  <si>
    <t>F1</t>
  </si>
  <si>
    <t>F3</t>
  </si>
  <si>
    <t>F2</t>
  </si>
  <si>
    <t>F4</t>
  </si>
  <si>
    <t>F4+F1</t>
  </si>
  <si>
    <t>Se eliminan las columnas de las variables artificiales</t>
  </si>
  <si>
    <t>z</t>
  </si>
  <si>
    <t>Los valores de z en las variables basicas x y Y deben ser cero , por tanto, se deben hacer las transformaciones</t>
  </si>
  <si>
    <t>F1*4 + F4</t>
  </si>
  <si>
    <t>F2*1 + F4</t>
  </si>
  <si>
    <t>Como es minimizacion, entonces todos los valores de Z deben ser menores o iguales a cero. Por tanto, S1 debe entrar.</t>
  </si>
  <si>
    <t>solucion entre columna pivote</t>
  </si>
  <si>
    <t>El valor minimo es la fila pivote sin contar los negativos</t>
  </si>
  <si>
    <t>F3* 3/5 + F2</t>
  </si>
  <si>
    <t>F3*-1/5 + F1</t>
  </si>
  <si>
    <t>F1*-1 + F3</t>
  </si>
  <si>
    <t>F3* -1/5 + F4</t>
  </si>
  <si>
    <t>Como tanto el S1 como el S2 en Z son menores e iguales a cero se termina de iterar</t>
  </si>
  <si>
    <t>Signo de Restriccion</t>
  </si>
  <si>
    <t>transformacion</t>
  </si>
  <si>
    <t>&lt;=</t>
  </si>
  <si>
    <t>&gt;=</t>
  </si>
  <si>
    <t>.=</t>
  </si>
  <si>
    <t>.+ variable de holgura</t>
  </si>
  <si>
    <t>.- variable de holgura + variable artificial</t>
  </si>
  <si>
    <t>.+ variable artificial</t>
  </si>
  <si>
    <t xml:space="preserve">Se busca que el tablero se convierta a la forma simplex, para esto el resto los valores de la scolumnas deben ser cero </t>
  </si>
  <si>
    <t>F4+F2</t>
  </si>
  <si>
    <t>Como en esta fase SIEMPRE estaremos minimizando, se escoge la variable que entra como la MAYOR POSITIVA de la funcion objetivo</t>
  </si>
  <si>
    <t>Se escoje el minimo valor como la fila pivote</t>
  </si>
  <si>
    <t>el valor de interseccion debe ser 1, por tanto se divide entre el valor interseccion</t>
  </si>
  <si>
    <t>Los demas valores de la columna se busca que sean 0</t>
  </si>
  <si>
    <t>F1*-4 + F2</t>
  </si>
  <si>
    <t>F1*-7 + F4</t>
  </si>
  <si>
    <t>solucion entre pivote</t>
  </si>
  <si>
    <t>Se divide entre el valor interseccion para que el mismo sea 1</t>
  </si>
  <si>
    <t>Se trata de que los demas valores de la columna sean 0</t>
  </si>
  <si>
    <t xml:space="preserve">F2*-1/3 + F1 </t>
  </si>
  <si>
    <t>F2*-1 2/3 + F3</t>
  </si>
  <si>
    <t>F2*-5/3 + F4</t>
  </si>
  <si>
    <t>VAMOS PARA LA SEGUNDA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</si>
</sst>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2" fontId="0" fillId="0" borderId="0" xfId="0" applyNumberFormat="1"/>
    <xf numFmtId="12" fontId="0" fillId="0" borderId="1" xfId="0" applyNumberFormat="1" applyBorder="1" applyAlignment="1">
      <alignment horizontal="center" vertical="center"/>
    </xf>
    <xf numFmtId="12" fontId="0" fillId="0" borderId="12" xfId="0" applyNumberFormat="1" applyFill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12" fontId="0" fillId="0" borderId="12" xfId="0" applyNumberFormat="1" applyFill="1" applyBorder="1" applyAlignment="1">
      <alignment horizontal="left" vertical="center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2" fontId="0" fillId="0" borderId="13" xfId="0" applyNumberFormat="1" applyFill="1" applyBorder="1" applyAlignment="1">
      <alignment horizontal="center" vertical="center" wrapText="1"/>
    </xf>
    <xf numFmtId="12" fontId="0" fillId="0" borderId="0" xfId="0" applyNumberFormat="1" applyFill="1" applyBorder="1" applyAlignment="1">
      <alignment horizontal="center" vertical="center" wrapText="1"/>
    </xf>
    <xf numFmtId="12" fontId="0" fillId="3" borderId="1" xfId="0" applyNumberFormat="1" applyFill="1" applyBorder="1" applyAlignment="1">
      <alignment horizontal="center" vertical="center"/>
    </xf>
    <xf numFmtId="12" fontId="0" fillId="4" borderId="1" xfId="0" applyNumberFormat="1" applyFill="1" applyBorder="1" applyAlignment="1">
      <alignment horizontal="center" vertical="center"/>
    </xf>
    <xf numFmtId="12" fontId="0" fillId="4" borderId="0" xfId="0" applyNumberFormat="1" applyFill="1"/>
    <xf numFmtId="12" fontId="0" fillId="5" borderId="1" xfId="0" applyNumberFormat="1" applyFill="1" applyBorder="1" applyAlignment="1">
      <alignment horizontal="center" vertical="center"/>
    </xf>
    <xf numFmtId="12" fontId="0" fillId="0" borderId="1" xfId="0" applyNumberFormat="1" applyFill="1" applyBorder="1" applyAlignment="1">
      <alignment horizontal="center" vertical="center"/>
    </xf>
    <xf numFmtId="12" fontId="0" fillId="6" borderId="1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0" fontId="2" fillId="5" borderId="1" xfId="0" applyFont="1" applyFill="1" applyBorder="1" applyAlignment="1">
      <alignment horizontal="center" vertical="center" wrapText="1"/>
    </xf>
    <xf numFmtId="12" fontId="2" fillId="5" borderId="1" xfId="0" applyNumberFormat="1" applyFont="1" applyFill="1" applyBorder="1" applyAlignment="1">
      <alignment horizontal="center" vertical="center" wrapText="1"/>
    </xf>
    <xf numFmtId="12" fontId="2" fillId="3" borderId="1" xfId="0" applyNumberFormat="1" applyFont="1" applyFill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2" fontId="2" fillId="0" borderId="2" xfId="0" applyNumberFormat="1" applyFont="1" applyBorder="1" applyAlignment="1">
      <alignment horizontal="center" vertical="center" wrapText="1"/>
    </xf>
    <xf numFmtId="12" fontId="2" fillId="0" borderId="7" xfId="0" applyNumberFormat="1" applyFont="1" applyBorder="1" applyAlignment="1">
      <alignment horizontal="center" vertical="center" wrapText="1"/>
    </xf>
    <xf numFmtId="12" fontId="2" fillId="0" borderId="8" xfId="0" applyNumberFormat="1" applyFont="1" applyBorder="1" applyAlignment="1">
      <alignment horizontal="center" vertical="center" wrapText="1"/>
    </xf>
    <xf numFmtId="12" fontId="2" fillId="0" borderId="3" xfId="0" applyNumberFormat="1" applyFont="1" applyFill="1" applyBorder="1" applyAlignment="1">
      <alignment horizontal="center" vertical="center" wrapText="1"/>
    </xf>
    <xf numFmtId="12" fontId="2" fillId="0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12" fontId="2" fillId="7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2" fontId="2" fillId="4" borderId="1" xfId="0" applyNumberFormat="1" applyFont="1" applyFill="1" applyBorder="1" applyAlignment="1">
      <alignment horizontal="center" vertical="center" wrapText="1"/>
    </xf>
    <xf numFmtId="0" fontId="0" fillId="4" borderId="0" xfId="0" applyNumberFormat="1" applyFill="1"/>
    <xf numFmtId="12" fontId="2" fillId="6" borderId="1" xfId="0" applyNumberFormat="1" applyFont="1" applyFill="1" applyBorder="1" applyAlignment="1">
      <alignment horizontal="center" vertical="center"/>
    </xf>
    <xf numFmtId="12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2</xdr:row>
      <xdr:rowOff>19050</xdr:rowOff>
    </xdr:from>
    <xdr:to>
      <xdr:col>2</xdr:col>
      <xdr:colOff>419101</xdr:colOff>
      <xdr:row>9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542BBC9-4894-49EA-BF91-5FD92DE35128}"/>
            </a:ext>
          </a:extLst>
        </xdr:cNvPr>
        <xdr:cNvSpPr/>
      </xdr:nvSpPr>
      <xdr:spPr>
        <a:xfrm>
          <a:off x="228601" y="400050"/>
          <a:ext cx="1714500" cy="1476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solidFill>
                <a:sysClr val="windowText" lastClr="000000"/>
              </a:solidFill>
            </a:rPr>
            <a:t>Minimizar Z = 4X + Y</a:t>
          </a:r>
        </a:p>
        <a:p>
          <a:pPr algn="l"/>
          <a:endParaRPr lang="es-CO" sz="1400">
            <a:solidFill>
              <a:sysClr val="windowText" lastClr="000000"/>
            </a:solidFill>
          </a:endParaRPr>
        </a:p>
        <a:p>
          <a:pPr algn="l"/>
          <a:r>
            <a:rPr lang="es-CO" sz="1400">
              <a:solidFill>
                <a:sysClr val="windowText" lastClr="000000"/>
              </a:solidFill>
            </a:rPr>
            <a:t>3X</a:t>
          </a:r>
          <a:r>
            <a:rPr lang="es-CO" sz="1400" baseline="0">
              <a:solidFill>
                <a:sysClr val="windowText" lastClr="000000"/>
              </a:solidFill>
            </a:rPr>
            <a:t> + Y = 3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4X + 3Y &gt;= 6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X + 2Y &lt;=4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X,Y &gt;=0</a:t>
          </a:r>
          <a:endParaRPr lang="es-CO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323850</xdr:colOff>
      <xdr:row>2</xdr:row>
      <xdr:rowOff>0</xdr:rowOff>
    </xdr:from>
    <xdr:to>
      <xdr:col>14</xdr:col>
      <xdr:colOff>361949</xdr:colOff>
      <xdr:row>9</xdr:row>
      <xdr:rowOff>142875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69EE06B-CDE0-4384-81FD-795701E1867A}"/>
            </a:ext>
          </a:extLst>
        </xdr:cNvPr>
        <xdr:cNvSpPr/>
      </xdr:nvSpPr>
      <xdr:spPr>
        <a:xfrm>
          <a:off x="6448425" y="381000"/>
          <a:ext cx="4610099" cy="1666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solidFill>
                <a:sysClr val="windowText" lastClr="000000"/>
              </a:solidFill>
            </a:rPr>
            <a:t>Minimizar Z = 4X + Y </a:t>
          </a:r>
          <a:r>
            <a:rPr lang="es-CO" sz="1400">
              <a:solidFill>
                <a:srgbClr val="FF0000"/>
              </a:solidFill>
            </a:rPr>
            <a:t>+ 0S1 + 0S2 + 1a1 + 1a2</a:t>
          </a:r>
        </a:p>
        <a:p>
          <a:pPr algn="l"/>
          <a:endParaRPr lang="es-CO" sz="1400">
            <a:solidFill>
              <a:sysClr val="windowText" lastClr="000000"/>
            </a:solidFill>
          </a:endParaRPr>
        </a:p>
        <a:p>
          <a:pPr algn="l"/>
          <a:r>
            <a:rPr lang="es-CO" sz="1400">
              <a:solidFill>
                <a:sysClr val="windowText" lastClr="000000"/>
              </a:solidFill>
            </a:rPr>
            <a:t>3X</a:t>
          </a:r>
          <a:r>
            <a:rPr lang="es-CO" sz="1400" baseline="0">
              <a:solidFill>
                <a:sysClr val="windowText" lastClr="000000"/>
              </a:solidFill>
            </a:rPr>
            <a:t> + Y </a:t>
          </a:r>
          <a:r>
            <a:rPr lang="es-CO" sz="1400" baseline="0">
              <a:solidFill>
                <a:srgbClr val="FF0000"/>
              </a:solidFill>
            </a:rPr>
            <a:t>+ a1</a:t>
          </a:r>
          <a:r>
            <a:rPr lang="es-CO" sz="1400" baseline="0">
              <a:solidFill>
                <a:sysClr val="windowText" lastClr="000000"/>
              </a:solidFill>
            </a:rPr>
            <a:t>= 3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4X + 3Y  </a:t>
          </a:r>
          <a:r>
            <a:rPr lang="es-CO" sz="1400" baseline="0">
              <a:solidFill>
                <a:srgbClr val="FF0000"/>
              </a:solidFill>
            </a:rPr>
            <a:t>- S1 + a2 </a:t>
          </a:r>
          <a:r>
            <a:rPr lang="es-CO" sz="1400" baseline="0">
              <a:solidFill>
                <a:sysClr val="windowText" lastClr="000000"/>
              </a:solidFill>
            </a:rPr>
            <a:t>= 6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X + 2Y  </a:t>
          </a:r>
          <a:r>
            <a:rPr lang="es-CO" sz="1400" baseline="0">
              <a:solidFill>
                <a:srgbClr val="FF0000"/>
              </a:solidFill>
            </a:rPr>
            <a:t>+ s2 </a:t>
          </a:r>
          <a:r>
            <a:rPr lang="es-CO" sz="1400" baseline="0">
              <a:solidFill>
                <a:sysClr val="windowText" lastClr="000000"/>
              </a:solidFill>
            </a:rPr>
            <a:t>= 4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X,Y</a:t>
          </a:r>
          <a:r>
            <a:rPr lang="es-CO" sz="1400" baseline="0">
              <a:solidFill>
                <a:srgbClr val="FF0000"/>
              </a:solidFill>
            </a:rPr>
            <a:t>, s1, s2, a1, a2 </a:t>
          </a:r>
          <a:r>
            <a:rPr lang="es-CO" sz="1400" baseline="0">
              <a:solidFill>
                <a:sysClr val="windowText" lastClr="000000"/>
              </a:solidFill>
            </a:rPr>
            <a:t>&gt;=0</a:t>
          </a:r>
          <a:endParaRPr lang="es-CO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19050</xdr:colOff>
      <xdr:row>23</xdr:row>
      <xdr:rowOff>180975</xdr:rowOff>
    </xdr:from>
    <xdr:to>
      <xdr:col>21</xdr:col>
      <xdr:colOff>95250</xdr:colOff>
      <xdr:row>32</xdr:row>
      <xdr:rowOff>28575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051D2B5-08B4-4B2A-879F-7089CC4208F5}"/>
            </a:ext>
          </a:extLst>
        </xdr:cNvPr>
        <xdr:cNvSpPr/>
      </xdr:nvSpPr>
      <xdr:spPr>
        <a:xfrm>
          <a:off x="12973050" y="4600575"/>
          <a:ext cx="3124200" cy="158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solidFill>
                <a:sysClr val="windowText" lastClr="000000"/>
              </a:solidFill>
            </a:rPr>
            <a:t>Minimizar Z = 4X + Y</a:t>
          </a:r>
        </a:p>
        <a:p>
          <a:pPr algn="l"/>
          <a:endParaRPr lang="es-CO" sz="1400">
            <a:solidFill>
              <a:sysClr val="windowText" lastClr="000000"/>
            </a:solidFill>
          </a:endParaRP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X + (1/5) S1 = 3/5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Y - (3/5) S1 = 6/5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S1 + S2 = 1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X,Y,S1, S2 &gt;=0</a:t>
          </a:r>
          <a:endParaRPr lang="es-CO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400050</xdr:colOff>
      <xdr:row>81</xdr:row>
      <xdr:rowOff>57150</xdr:rowOff>
    </xdr:from>
    <xdr:to>
      <xdr:col>19</xdr:col>
      <xdr:colOff>466725</xdr:colOff>
      <xdr:row>87</xdr:row>
      <xdr:rowOff>9525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621AF99-0720-49DD-B8DA-C413C9B7194D}"/>
            </a:ext>
          </a:extLst>
        </xdr:cNvPr>
        <xdr:cNvSpPr/>
      </xdr:nvSpPr>
      <xdr:spPr>
        <a:xfrm>
          <a:off x="14116050" y="15544800"/>
          <a:ext cx="828675" cy="1095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solidFill>
                <a:sysClr val="windowText" lastClr="000000"/>
              </a:solidFill>
            </a:rPr>
            <a:t>X = 2/5</a:t>
          </a:r>
        </a:p>
        <a:p>
          <a:pPr algn="l"/>
          <a:r>
            <a:rPr lang="es-CO" sz="1400">
              <a:solidFill>
                <a:sysClr val="windowText" lastClr="000000"/>
              </a:solidFill>
            </a:rPr>
            <a:t>Y</a:t>
          </a:r>
          <a:r>
            <a:rPr lang="es-CO" sz="1400" baseline="0">
              <a:solidFill>
                <a:sysClr val="windowText" lastClr="000000"/>
              </a:solidFill>
            </a:rPr>
            <a:t> = 1,8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s2 = 1</a:t>
          </a:r>
        </a:p>
        <a:p>
          <a:pPr algn="l"/>
          <a:r>
            <a:rPr lang="es-CO" sz="1400" baseline="0">
              <a:solidFill>
                <a:sysClr val="windowText" lastClr="000000"/>
              </a:solidFill>
            </a:rPr>
            <a:t>Z = 3,4</a:t>
          </a:r>
        </a:p>
      </xdr:txBody>
    </xdr:sp>
    <xdr:clientData/>
  </xdr:twoCellAnchor>
  <xdr:twoCellAnchor editAs="oneCell">
    <xdr:from>
      <xdr:col>16</xdr:col>
      <xdr:colOff>504825</xdr:colOff>
      <xdr:row>5</xdr:row>
      <xdr:rowOff>114300</xdr:rowOff>
    </xdr:from>
    <xdr:to>
      <xdr:col>25</xdr:col>
      <xdr:colOff>66675</xdr:colOff>
      <xdr:row>11</xdr:row>
      <xdr:rowOff>123681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62273D4-CF14-477C-A366-277BEC5E1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400" y="1257300"/>
          <a:ext cx="6419850" cy="1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752475</xdr:colOff>
      <xdr:row>18</xdr:row>
      <xdr:rowOff>123539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C011D1-6D29-4B2E-82AD-34D2947BA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48475" cy="3552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7A58-8533-44F6-8814-AE464C6323AB}">
  <dimension ref="A1:AB83"/>
  <sheetViews>
    <sheetView topLeftCell="G1" workbookViewId="0">
      <selection activeCell="R3" sqref="R3"/>
    </sheetView>
  </sheetViews>
  <sheetFormatPr baseColWidth="10" defaultRowHeight="15" x14ac:dyDescent="0.25"/>
  <cols>
    <col min="5" max="5" width="11.85546875" bestFit="1" customWidth="1"/>
  </cols>
  <sheetData>
    <row r="1" spans="1:26" x14ac:dyDescent="0.25">
      <c r="A1" t="s">
        <v>0</v>
      </c>
    </row>
    <row r="3" spans="1:26" ht="30" x14ac:dyDescent="0.25">
      <c r="D3" s="2" t="s">
        <v>30</v>
      </c>
      <c r="E3" s="30" t="s">
        <v>31</v>
      </c>
      <c r="F3" s="30"/>
      <c r="G3" s="30"/>
      <c r="H3" s="30"/>
    </row>
    <row r="4" spans="1:26" x14ac:dyDescent="0.25">
      <c r="D4" s="1" t="s">
        <v>32</v>
      </c>
      <c r="E4" s="30" t="s">
        <v>35</v>
      </c>
      <c r="F4" s="30"/>
      <c r="G4" s="30"/>
      <c r="H4" s="30"/>
    </row>
    <row r="5" spans="1:26" x14ac:dyDescent="0.25">
      <c r="D5" s="1" t="s">
        <v>33</v>
      </c>
      <c r="E5" s="30" t="s">
        <v>36</v>
      </c>
      <c r="F5" s="30"/>
      <c r="G5" s="30"/>
      <c r="H5" s="30"/>
    </row>
    <row r="6" spans="1:26" x14ac:dyDescent="0.25">
      <c r="D6" s="1" t="s">
        <v>34</v>
      </c>
      <c r="E6" s="30" t="s">
        <v>37</v>
      </c>
      <c r="F6" s="30"/>
      <c r="G6" s="30"/>
      <c r="H6" s="30"/>
    </row>
    <row r="13" spans="1:26" x14ac:dyDescent="0.25">
      <c r="B13" s="31" t="s">
        <v>1</v>
      </c>
      <c r="C13" s="31" t="s">
        <v>2</v>
      </c>
      <c r="D13" s="31" t="s">
        <v>3</v>
      </c>
      <c r="E13" s="31" t="s">
        <v>4</v>
      </c>
      <c r="F13" s="31" t="s">
        <v>5</v>
      </c>
      <c r="G13" s="31" t="s">
        <v>6</v>
      </c>
      <c r="H13" s="31" t="s">
        <v>7</v>
      </c>
      <c r="I13" s="31" t="s">
        <v>8</v>
      </c>
      <c r="R13" s="63" t="s">
        <v>1</v>
      </c>
      <c r="S13" s="28" t="s">
        <v>2</v>
      </c>
      <c r="T13" s="28" t="s">
        <v>3</v>
      </c>
      <c r="U13" s="28" t="s">
        <v>4</v>
      </c>
      <c r="V13" s="28" t="s">
        <v>5</v>
      </c>
      <c r="W13" s="28" t="s">
        <v>6</v>
      </c>
      <c r="X13" s="28" t="s">
        <v>7</v>
      </c>
      <c r="Y13" s="28" t="s">
        <v>8</v>
      </c>
      <c r="Z13" s="18" t="s">
        <v>17</v>
      </c>
    </row>
    <row r="14" spans="1:26" x14ac:dyDescent="0.25">
      <c r="B14" s="32" t="s">
        <v>6</v>
      </c>
      <c r="C14" s="2">
        <v>3</v>
      </c>
      <c r="D14" s="2">
        <v>1</v>
      </c>
      <c r="E14" s="2">
        <v>0</v>
      </c>
      <c r="F14" s="2">
        <v>0</v>
      </c>
      <c r="G14" s="3">
        <v>1</v>
      </c>
      <c r="H14" s="2">
        <v>0</v>
      </c>
      <c r="I14" s="2">
        <v>3</v>
      </c>
      <c r="K14" t="s">
        <v>10</v>
      </c>
      <c r="R14" s="63" t="s">
        <v>2</v>
      </c>
      <c r="S14" s="15">
        <v>1</v>
      </c>
      <c r="T14" s="15">
        <v>0</v>
      </c>
      <c r="U14" s="15">
        <v>0.2</v>
      </c>
      <c r="V14" s="15">
        <v>0</v>
      </c>
      <c r="W14" s="15">
        <v>0.6</v>
      </c>
      <c r="X14" s="15">
        <v>-0.2</v>
      </c>
      <c r="Y14" s="15">
        <v>0.6</v>
      </c>
    </row>
    <row r="15" spans="1:26" x14ac:dyDescent="0.25">
      <c r="B15" s="32" t="s">
        <v>7</v>
      </c>
      <c r="C15" s="2">
        <v>4</v>
      </c>
      <c r="D15" s="2">
        <v>3</v>
      </c>
      <c r="E15" s="2">
        <v>-1</v>
      </c>
      <c r="F15" s="2">
        <v>0</v>
      </c>
      <c r="G15" s="2">
        <v>0</v>
      </c>
      <c r="H15" s="3">
        <v>1</v>
      </c>
      <c r="I15" s="2">
        <v>6</v>
      </c>
      <c r="R15" s="63" t="s">
        <v>3</v>
      </c>
      <c r="S15" s="15">
        <v>0</v>
      </c>
      <c r="T15" s="15">
        <v>1</v>
      </c>
      <c r="U15" s="15">
        <v>-0.6</v>
      </c>
      <c r="V15" s="15">
        <v>0</v>
      </c>
      <c r="W15" s="15">
        <v>-0.8</v>
      </c>
      <c r="X15" s="15">
        <v>0.6</v>
      </c>
      <c r="Y15" s="15">
        <v>1.2</v>
      </c>
    </row>
    <row r="16" spans="1:26" x14ac:dyDescent="0.25">
      <c r="B16" s="32" t="s">
        <v>5</v>
      </c>
      <c r="C16" s="2">
        <v>1</v>
      </c>
      <c r="D16" s="2">
        <v>2</v>
      </c>
      <c r="E16" s="2">
        <v>0</v>
      </c>
      <c r="F16" s="3">
        <v>1</v>
      </c>
      <c r="G16" s="2">
        <v>0</v>
      </c>
      <c r="H16" s="2">
        <v>0</v>
      </c>
      <c r="I16" s="2">
        <v>4</v>
      </c>
      <c r="R16" s="63" t="s">
        <v>5</v>
      </c>
      <c r="S16" s="15">
        <v>0</v>
      </c>
      <c r="T16" s="15">
        <v>0</v>
      </c>
      <c r="U16" s="15">
        <v>1</v>
      </c>
      <c r="V16" s="15">
        <v>1</v>
      </c>
      <c r="W16" s="15">
        <v>1</v>
      </c>
      <c r="X16" s="15">
        <v>-1</v>
      </c>
      <c r="Y16" s="15">
        <v>1</v>
      </c>
    </row>
    <row r="17" spans="1:25" x14ac:dyDescent="0.25">
      <c r="B17" s="31" t="s">
        <v>9</v>
      </c>
      <c r="C17" s="2">
        <v>0</v>
      </c>
      <c r="D17" s="2">
        <v>0</v>
      </c>
      <c r="E17" s="2">
        <v>0</v>
      </c>
      <c r="F17" s="2">
        <v>0</v>
      </c>
      <c r="G17" s="2">
        <v>-1</v>
      </c>
      <c r="H17" s="2">
        <v>-1</v>
      </c>
      <c r="I17" s="2">
        <v>0</v>
      </c>
      <c r="K17" t="s">
        <v>11</v>
      </c>
      <c r="R17" s="63" t="s">
        <v>9</v>
      </c>
      <c r="S17" s="15">
        <v>0</v>
      </c>
      <c r="T17" s="15">
        <v>0</v>
      </c>
      <c r="U17" s="15">
        <v>0</v>
      </c>
      <c r="V17" s="15">
        <v>0</v>
      </c>
      <c r="W17" s="15">
        <v>-1</v>
      </c>
      <c r="X17" s="15">
        <v>-1</v>
      </c>
      <c r="Y17" s="15">
        <v>0</v>
      </c>
    </row>
    <row r="18" spans="1:25" ht="15.75" thickBot="1" x14ac:dyDescent="0.3"/>
    <row r="19" spans="1:25" x14ac:dyDescent="0.25">
      <c r="B19" s="33" t="s">
        <v>1</v>
      </c>
      <c r="C19" s="33" t="s">
        <v>2</v>
      </c>
      <c r="D19" s="33" t="s">
        <v>3</v>
      </c>
      <c r="E19" s="34" t="s">
        <v>4</v>
      </c>
      <c r="F19" s="35" t="s">
        <v>5</v>
      </c>
      <c r="G19" s="36" t="s">
        <v>6</v>
      </c>
      <c r="H19" s="37" t="s">
        <v>7</v>
      </c>
      <c r="I19" s="38" t="s">
        <v>8</v>
      </c>
      <c r="K19" s="39" t="s">
        <v>38</v>
      </c>
      <c r="L19" s="39"/>
      <c r="M19" s="39"/>
      <c r="N19" s="39"/>
      <c r="O19" s="39"/>
      <c r="R19" s="28" t="s">
        <v>1</v>
      </c>
      <c r="S19" s="28" t="s">
        <v>2</v>
      </c>
      <c r="T19" s="28" t="s">
        <v>3</v>
      </c>
      <c r="U19" s="28" t="s">
        <v>4</v>
      </c>
      <c r="V19" s="28" t="s">
        <v>5</v>
      </c>
      <c r="W19" s="17" t="s">
        <v>6</v>
      </c>
      <c r="X19" s="17" t="s">
        <v>7</v>
      </c>
      <c r="Y19" s="28" t="s">
        <v>8</v>
      </c>
    </row>
    <row r="20" spans="1:25" x14ac:dyDescent="0.25">
      <c r="A20" s="12" t="s">
        <v>12</v>
      </c>
      <c r="B20" s="33" t="s">
        <v>6</v>
      </c>
      <c r="C20" s="4">
        <v>3</v>
      </c>
      <c r="D20" s="4">
        <v>1</v>
      </c>
      <c r="E20" s="5">
        <v>0</v>
      </c>
      <c r="F20" s="7">
        <v>0</v>
      </c>
      <c r="G20" s="4">
        <v>1</v>
      </c>
      <c r="H20" s="8">
        <v>0</v>
      </c>
      <c r="I20" s="6">
        <v>3</v>
      </c>
      <c r="K20" s="39"/>
      <c r="L20" s="39"/>
      <c r="M20" s="39"/>
      <c r="N20" s="39"/>
      <c r="O20" s="39"/>
      <c r="R20" s="28" t="s">
        <v>2</v>
      </c>
      <c r="S20" s="15">
        <v>1</v>
      </c>
      <c r="T20" s="15">
        <v>0</v>
      </c>
      <c r="U20" s="15">
        <v>0.2</v>
      </c>
      <c r="V20" s="15">
        <v>0</v>
      </c>
      <c r="W20" s="17">
        <v>0.6</v>
      </c>
      <c r="X20" s="17">
        <v>-0.2</v>
      </c>
      <c r="Y20" s="15">
        <v>0.6</v>
      </c>
    </row>
    <row r="21" spans="1:25" x14ac:dyDescent="0.25">
      <c r="A21" s="12" t="s">
        <v>14</v>
      </c>
      <c r="B21" s="33" t="s">
        <v>7</v>
      </c>
      <c r="C21" s="4">
        <v>4</v>
      </c>
      <c r="D21" s="4">
        <v>3</v>
      </c>
      <c r="E21" s="5">
        <v>-1</v>
      </c>
      <c r="F21" s="7">
        <v>0</v>
      </c>
      <c r="G21" s="4">
        <v>0</v>
      </c>
      <c r="H21" s="8">
        <v>1</v>
      </c>
      <c r="I21" s="6">
        <v>6</v>
      </c>
      <c r="K21" s="39"/>
      <c r="L21" s="39"/>
      <c r="M21" s="39"/>
      <c r="N21" s="39"/>
      <c r="O21" s="39"/>
      <c r="R21" s="28" t="s">
        <v>3</v>
      </c>
      <c r="S21" s="15">
        <v>0</v>
      </c>
      <c r="T21" s="15">
        <v>1</v>
      </c>
      <c r="U21" s="15">
        <v>-0.6</v>
      </c>
      <c r="V21" s="15">
        <v>0</v>
      </c>
      <c r="W21" s="17">
        <v>-0.8</v>
      </c>
      <c r="X21" s="17">
        <v>0.6</v>
      </c>
      <c r="Y21" s="15">
        <v>1.2</v>
      </c>
    </row>
    <row r="22" spans="1:25" x14ac:dyDescent="0.25">
      <c r="A22" s="12" t="s">
        <v>13</v>
      </c>
      <c r="B22" s="33" t="s">
        <v>5</v>
      </c>
      <c r="C22" s="4">
        <v>1</v>
      </c>
      <c r="D22" s="4">
        <v>2</v>
      </c>
      <c r="E22" s="5">
        <v>0</v>
      </c>
      <c r="F22" s="7">
        <v>1</v>
      </c>
      <c r="G22" s="4">
        <v>0</v>
      </c>
      <c r="H22" s="8">
        <v>0</v>
      </c>
      <c r="I22" s="6">
        <v>4</v>
      </c>
      <c r="K22" s="39"/>
      <c r="L22" s="39"/>
      <c r="M22" s="39"/>
      <c r="N22" s="39"/>
      <c r="O22" s="39"/>
      <c r="R22" s="28" t="s">
        <v>5</v>
      </c>
      <c r="S22" s="15">
        <v>0</v>
      </c>
      <c r="T22" s="15">
        <v>0</v>
      </c>
      <c r="U22" s="15">
        <v>1</v>
      </c>
      <c r="V22" s="15">
        <v>1</v>
      </c>
      <c r="W22" s="17">
        <v>1</v>
      </c>
      <c r="X22" s="17">
        <v>-1</v>
      </c>
      <c r="Y22" s="15">
        <v>1</v>
      </c>
    </row>
    <row r="23" spans="1:25" ht="15.75" thickBot="1" x14ac:dyDescent="0.3">
      <c r="A23" s="13" t="s">
        <v>15</v>
      </c>
      <c r="B23" s="33" t="s">
        <v>9</v>
      </c>
      <c r="C23" s="4">
        <v>0</v>
      </c>
      <c r="D23" s="4">
        <v>0</v>
      </c>
      <c r="E23" s="5">
        <v>0</v>
      </c>
      <c r="F23" s="9">
        <v>0</v>
      </c>
      <c r="G23" s="10">
        <v>-1</v>
      </c>
      <c r="H23" s="11">
        <v>-1</v>
      </c>
      <c r="I23" s="6">
        <v>0</v>
      </c>
      <c r="J23" t="s">
        <v>16</v>
      </c>
      <c r="R23" s="28" t="s">
        <v>9</v>
      </c>
      <c r="S23" s="15">
        <v>0</v>
      </c>
      <c r="T23" s="15">
        <v>0</v>
      </c>
      <c r="U23" s="15">
        <v>0</v>
      </c>
      <c r="V23" s="15">
        <v>0</v>
      </c>
      <c r="W23" s="17">
        <v>-1</v>
      </c>
      <c r="X23" s="17">
        <v>-1</v>
      </c>
      <c r="Y23" s="15">
        <v>0</v>
      </c>
    </row>
    <row r="24" spans="1:25" ht="15.75" thickBot="1" x14ac:dyDescent="0.3"/>
    <row r="25" spans="1:25" x14ac:dyDescent="0.25">
      <c r="B25" s="33" t="s">
        <v>1</v>
      </c>
      <c r="C25" s="33" t="s">
        <v>2</v>
      </c>
      <c r="D25" s="33" t="s">
        <v>3</v>
      </c>
      <c r="E25" s="34" t="s">
        <v>4</v>
      </c>
      <c r="F25" s="35" t="s">
        <v>5</v>
      </c>
      <c r="G25" s="36" t="s">
        <v>6</v>
      </c>
      <c r="H25" s="37" t="s">
        <v>7</v>
      </c>
      <c r="I25" s="38" t="s">
        <v>8</v>
      </c>
    </row>
    <row r="26" spans="1:25" x14ac:dyDescent="0.25">
      <c r="A26" s="12" t="s">
        <v>12</v>
      </c>
      <c r="B26" s="33" t="s">
        <v>6</v>
      </c>
      <c r="C26" s="4">
        <v>3</v>
      </c>
      <c r="D26" s="4">
        <v>1</v>
      </c>
      <c r="E26" s="5">
        <v>0</v>
      </c>
      <c r="F26" s="7">
        <v>0</v>
      </c>
      <c r="G26" s="4">
        <v>1</v>
      </c>
      <c r="H26" s="8">
        <v>0</v>
      </c>
      <c r="I26" s="6">
        <v>3</v>
      </c>
    </row>
    <row r="27" spans="1:25" x14ac:dyDescent="0.25">
      <c r="A27" s="12" t="s">
        <v>14</v>
      </c>
      <c r="B27" s="33" t="s">
        <v>7</v>
      </c>
      <c r="C27" s="4">
        <v>4</v>
      </c>
      <c r="D27" s="4">
        <v>3</v>
      </c>
      <c r="E27" s="5">
        <v>-1</v>
      </c>
      <c r="F27" s="7">
        <v>0</v>
      </c>
      <c r="G27" s="4">
        <v>0</v>
      </c>
      <c r="H27" s="8">
        <v>1</v>
      </c>
      <c r="I27" s="6">
        <v>6</v>
      </c>
    </row>
    <row r="28" spans="1:25" x14ac:dyDescent="0.25">
      <c r="A28" s="12" t="s">
        <v>13</v>
      </c>
      <c r="B28" s="33" t="s">
        <v>5</v>
      </c>
      <c r="C28" s="4">
        <v>1</v>
      </c>
      <c r="D28" s="4">
        <v>2</v>
      </c>
      <c r="E28" s="5">
        <v>0</v>
      </c>
      <c r="F28" s="7">
        <v>1</v>
      </c>
      <c r="G28" s="4">
        <v>0</v>
      </c>
      <c r="H28" s="8">
        <v>0</v>
      </c>
      <c r="I28" s="6">
        <v>4</v>
      </c>
    </row>
    <row r="29" spans="1:25" x14ac:dyDescent="0.25">
      <c r="A29" s="13" t="s">
        <v>15</v>
      </c>
      <c r="B29" s="33" t="s">
        <v>9</v>
      </c>
      <c r="C29" s="4">
        <f>(C23+C20)</f>
        <v>3</v>
      </c>
      <c r="D29" s="4">
        <f t="shared" ref="D29:H29" si="0">(D23+D20)</f>
        <v>1</v>
      </c>
      <c r="E29" s="4">
        <f t="shared" si="0"/>
        <v>0</v>
      </c>
      <c r="F29" s="4">
        <f t="shared" si="0"/>
        <v>0</v>
      </c>
      <c r="G29" s="4">
        <f t="shared" si="0"/>
        <v>0</v>
      </c>
      <c r="H29" s="4">
        <f t="shared" si="0"/>
        <v>-1</v>
      </c>
      <c r="I29" s="4">
        <f>(I23+I20)</f>
        <v>3</v>
      </c>
      <c r="J29" t="s">
        <v>39</v>
      </c>
    </row>
    <row r="30" spans="1:25" ht="15.75" thickBot="1" x14ac:dyDescent="0.3"/>
    <row r="31" spans="1:25" x14ac:dyDescent="0.25">
      <c r="B31" s="33" t="s">
        <v>1</v>
      </c>
      <c r="C31" s="40" t="s">
        <v>2</v>
      </c>
      <c r="D31" s="33" t="s">
        <v>3</v>
      </c>
      <c r="E31" s="34" t="s">
        <v>4</v>
      </c>
      <c r="F31" s="35" t="s">
        <v>5</v>
      </c>
      <c r="G31" s="36" t="s">
        <v>6</v>
      </c>
      <c r="H31" s="37" t="s">
        <v>7</v>
      </c>
      <c r="I31" s="38" t="s">
        <v>8</v>
      </c>
      <c r="K31" s="39" t="s">
        <v>40</v>
      </c>
      <c r="L31" s="39"/>
      <c r="M31" s="39"/>
      <c r="N31" s="39"/>
      <c r="O31" s="39"/>
      <c r="P31" s="39"/>
    </row>
    <row r="32" spans="1:25" x14ac:dyDescent="0.25">
      <c r="A32" s="12" t="s">
        <v>12</v>
      </c>
      <c r="B32" s="33" t="s">
        <v>6</v>
      </c>
      <c r="C32" s="40">
        <v>3</v>
      </c>
      <c r="D32" s="4">
        <v>1</v>
      </c>
      <c r="E32" s="5">
        <v>0</v>
      </c>
      <c r="F32" s="7">
        <v>0</v>
      </c>
      <c r="G32" s="4">
        <v>1</v>
      </c>
      <c r="H32" s="8">
        <v>0</v>
      </c>
      <c r="I32" s="6">
        <v>3</v>
      </c>
      <c r="K32" s="39"/>
      <c r="L32" s="39"/>
      <c r="M32" s="39"/>
      <c r="N32" s="39"/>
      <c r="O32" s="39"/>
      <c r="P32" s="39"/>
    </row>
    <row r="33" spans="1:26" x14ac:dyDescent="0.25">
      <c r="A33" s="12" t="s">
        <v>14</v>
      </c>
      <c r="B33" s="33" t="s">
        <v>7</v>
      </c>
      <c r="C33" s="40">
        <v>4</v>
      </c>
      <c r="D33" s="4">
        <v>3</v>
      </c>
      <c r="E33" s="5">
        <v>-1</v>
      </c>
      <c r="F33" s="7">
        <v>0</v>
      </c>
      <c r="G33" s="4">
        <v>0</v>
      </c>
      <c r="H33" s="8">
        <v>1</v>
      </c>
      <c r="I33" s="6">
        <v>6</v>
      </c>
      <c r="K33" s="39"/>
      <c r="L33" s="39"/>
      <c r="M33" s="39"/>
      <c r="N33" s="39"/>
      <c r="O33" s="39"/>
      <c r="P33" s="39"/>
    </row>
    <row r="34" spans="1:26" x14ac:dyDescent="0.25">
      <c r="A34" s="12" t="s">
        <v>13</v>
      </c>
      <c r="B34" s="33" t="s">
        <v>5</v>
      </c>
      <c r="C34" s="40">
        <v>1</v>
      </c>
      <c r="D34" s="4">
        <v>2</v>
      </c>
      <c r="E34" s="5">
        <v>0</v>
      </c>
      <c r="F34" s="7">
        <v>1</v>
      </c>
      <c r="G34" s="4">
        <v>0</v>
      </c>
      <c r="H34" s="8">
        <v>0</v>
      </c>
      <c r="I34" s="6">
        <v>4</v>
      </c>
      <c r="K34" s="39"/>
      <c r="L34" s="39"/>
      <c r="M34" s="39"/>
      <c r="N34" s="39"/>
      <c r="O34" s="39"/>
      <c r="P34" s="39"/>
      <c r="R34" s="28" t="s">
        <v>1</v>
      </c>
      <c r="S34" s="28" t="s">
        <v>2</v>
      </c>
      <c r="T34" s="28" t="s">
        <v>3</v>
      </c>
      <c r="U34" s="28" t="s">
        <v>4</v>
      </c>
      <c r="V34" s="28" t="s">
        <v>5</v>
      </c>
      <c r="W34" s="28" t="s">
        <v>8</v>
      </c>
      <c r="X34" s="19" t="s">
        <v>19</v>
      </c>
      <c r="Y34" s="20"/>
      <c r="Z34" s="20"/>
    </row>
    <row r="35" spans="1:26" x14ac:dyDescent="0.25">
      <c r="A35" s="13" t="s">
        <v>15</v>
      </c>
      <c r="B35" s="33" t="s">
        <v>9</v>
      </c>
      <c r="C35" s="40">
        <f>C29+C27</f>
        <v>7</v>
      </c>
      <c r="D35" s="4">
        <f t="shared" ref="D35:I35" si="1">D29+D27</f>
        <v>4</v>
      </c>
      <c r="E35" s="4">
        <f t="shared" si="1"/>
        <v>-1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9</v>
      </c>
      <c r="R35" s="28" t="s">
        <v>2</v>
      </c>
      <c r="S35" s="15">
        <v>1</v>
      </c>
      <c r="T35" s="15">
        <v>0</v>
      </c>
      <c r="U35" s="15">
        <v>0.2</v>
      </c>
      <c r="V35" s="15">
        <v>0</v>
      </c>
      <c r="W35" s="15">
        <v>0.6</v>
      </c>
      <c r="X35" s="19"/>
      <c r="Y35" s="20"/>
      <c r="Z35" s="20"/>
    </row>
    <row r="36" spans="1:26" ht="15.75" thickBot="1" x14ac:dyDescent="0.3">
      <c r="R36" s="28" t="s">
        <v>3</v>
      </c>
      <c r="S36" s="15">
        <v>0</v>
      </c>
      <c r="T36" s="15">
        <v>1</v>
      </c>
      <c r="U36" s="15">
        <v>-0.6</v>
      </c>
      <c r="V36" s="15">
        <v>0</v>
      </c>
      <c r="W36" s="15">
        <v>1.2</v>
      </c>
      <c r="X36" s="19"/>
      <c r="Y36" s="20"/>
      <c r="Z36" s="20"/>
    </row>
    <row r="37" spans="1:26" x14ac:dyDescent="0.25">
      <c r="B37" s="33" t="s">
        <v>1</v>
      </c>
      <c r="C37" s="40" t="s">
        <v>2</v>
      </c>
      <c r="D37" s="33" t="s">
        <v>3</v>
      </c>
      <c r="E37" s="34" t="s">
        <v>4</v>
      </c>
      <c r="F37" s="35" t="s">
        <v>5</v>
      </c>
      <c r="G37" s="36" t="s">
        <v>6</v>
      </c>
      <c r="H37" s="37" t="s">
        <v>7</v>
      </c>
      <c r="I37" s="41" t="s">
        <v>8</v>
      </c>
      <c r="J37" s="42" t="s">
        <v>23</v>
      </c>
      <c r="R37" s="28" t="s">
        <v>5</v>
      </c>
      <c r="S37" s="15">
        <v>0</v>
      </c>
      <c r="T37" s="15">
        <v>0</v>
      </c>
      <c r="U37" s="15">
        <v>1</v>
      </c>
      <c r="V37" s="15">
        <v>1</v>
      </c>
      <c r="W37" s="15">
        <v>1</v>
      </c>
      <c r="X37" s="19"/>
      <c r="Y37" s="20"/>
      <c r="Z37" s="20"/>
    </row>
    <row r="38" spans="1:26" x14ac:dyDescent="0.25">
      <c r="A38" s="12" t="s">
        <v>12</v>
      </c>
      <c r="B38" s="33" t="s">
        <v>6</v>
      </c>
      <c r="C38" s="49">
        <v>3</v>
      </c>
      <c r="D38" s="43">
        <v>1</v>
      </c>
      <c r="E38" s="44">
        <v>0</v>
      </c>
      <c r="F38" s="45">
        <v>0</v>
      </c>
      <c r="G38" s="43">
        <v>1</v>
      </c>
      <c r="H38" s="46">
        <v>0</v>
      </c>
      <c r="I38" s="47">
        <v>3</v>
      </c>
      <c r="J38" s="48">
        <f>I38/C38</f>
        <v>1</v>
      </c>
      <c r="K38" t="s">
        <v>41</v>
      </c>
      <c r="R38" s="28" t="s">
        <v>18</v>
      </c>
      <c r="S38" s="15">
        <v>-4</v>
      </c>
      <c r="T38" s="15">
        <v>-1</v>
      </c>
      <c r="U38" s="15">
        <v>0</v>
      </c>
      <c r="V38" s="15">
        <v>0</v>
      </c>
      <c r="W38" s="15">
        <v>0</v>
      </c>
    </row>
    <row r="39" spans="1:26" x14ac:dyDescent="0.25">
      <c r="A39" s="12" t="s">
        <v>14</v>
      </c>
      <c r="B39" s="33" t="s">
        <v>7</v>
      </c>
      <c r="C39" s="40">
        <v>4</v>
      </c>
      <c r="D39" s="4">
        <v>3</v>
      </c>
      <c r="E39" s="5">
        <v>-1</v>
      </c>
      <c r="F39" s="7">
        <v>0</v>
      </c>
      <c r="G39" s="4">
        <v>0</v>
      </c>
      <c r="H39" s="8">
        <v>1</v>
      </c>
      <c r="I39" s="41">
        <v>6</v>
      </c>
      <c r="J39">
        <f t="shared" ref="J39:J40" si="2">I39/C39</f>
        <v>1.5</v>
      </c>
    </row>
    <row r="40" spans="1:26" x14ac:dyDescent="0.25">
      <c r="A40" s="12" t="s">
        <v>13</v>
      </c>
      <c r="B40" s="33" t="s">
        <v>5</v>
      </c>
      <c r="C40" s="40">
        <v>1</v>
      </c>
      <c r="D40" s="4">
        <v>2</v>
      </c>
      <c r="E40" s="5">
        <v>0</v>
      </c>
      <c r="F40" s="7">
        <v>1</v>
      </c>
      <c r="G40" s="4">
        <v>0</v>
      </c>
      <c r="H40" s="8">
        <v>0</v>
      </c>
      <c r="I40" s="41">
        <v>4</v>
      </c>
      <c r="J40">
        <f t="shared" si="2"/>
        <v>4</v>
      </c>
      <c r="R40" s="28" t="s">
        <v>1</v>
      </c>
      <c r="S40" s="28" t="s">
        <v>2</v>
      </c>
      <c r="T40" s="28" t="s">
        <v>3</v>
      </c>
      <c r="U40" s="28" t="s">
        <v>4</v>
      </c>
      <c r="V40" s="28" t="s">
        <v>5</v>
      </c>
      <c r="W40" s="28" t="s">
        <v>8</v>
      </c>
    </row>
    <row r="41" spans="1:26" x14ac:dyDescent="0.25">
      <c r="A41" s="13" t="s">
        <v>15</v>
      </c>
      <c r="B41" s="33" t="s">
        <v>9</v>
      </c>
      <c r="C41" s="40">
        <v>7</v>
      </c>
      <c r="D41" s="4">
        <v>4</v>
      </c>
      <c r="E41" s="4">
        <v>-1</v>
      </c>
      <c r="F41" s="4">
        <v>0</v>
      </c>
      <c r="G41" s="4">
        <v>0</v>
      </c>
      <c r="H41" s="4">
        <v>0</v>
      </c>
      <c r="I41" s="40">
        <v>9</v>
      </c>
      <c r="R41" s="28" t="s">
        <v>2</v>
      </c>
      <c r="S41" s="15">
        <v>1</v>
      </c>
      <c r="T41" s="15">
        <v>0</v>
      </c>
      <c r="U41" s="15">
        <v>0.2</v>
      </c>
      <c r="V41" s="15">
        <v>0</v>
      </c>
      <c r="W41" s="15">
        <v>0.6</v>
      </c>
    </row>
    <row r="42" spans="1:26" ht="15.75" thickBot="1" x14ac:dyDescent="0.3">
      <c r="R42" s="28" t="s">
        <v>3</v>
      </c>
      <c r="S42" s="15">
        <v>0</v>
      </c>
      <c r="T42" s="15">
        <v>1</v>
      </c>
      <c r="U42" s="15">
        <v>-0.6</v>
      </c>
      <c r="V42" s="15">
        <v>0</v>
      </c>
      <c r="W42" s="15">
        <v>1.2</v>
      </c>
    </row>
    <row r="43" spans="1:26" x14ac:dyDescent="0.25">
      <c r="B43" s="33" t="s">
        <v>1</v>
      </c>
      <c r="C43" s="40" t="s">
        <v>2</v>
      </c>
      <c r="D43" s="33" t="s">
        <v>3</v>
      </c>
      <c r="E43" s="34" t="s">
        <v>4</v>
      </c>
      <c r="F43" s="35" t="s">
        <v>5</v>
      </c>
      <c r="G43" s="36" t="s">
        <v>6</v>
      </c>
      <c r="H43" s="37" t="s">
        <v>7</v>
      </c>
      <c r="I43" s="38" t="s">
        <v>8</v>
      </c>
      <c r="R43" s="28" t="s">
        <v>5</v>
      </c>
      <c r="S43" s="15">
        <v>0</v>
      </c>
      <c r="T43" s="15">
        <v>0</v>
      </c>
      <c r="U43" s="15">
        <v>1</v>
      </c>
      <c r="V43" s="15">
        <v>1</v>
      </c>
      <c r="W43" s="15">
        <v>1</v>
      </c>
    </row>
    <row r="44" spans="1:26" x14ac:dyDescent="0.25">
      <c r="A44" s="12" t="s">
        <v>12</v>
      </c>
      <c r="B44" s="33" t="s">
        <v>6</v>
      </c>
      <c r="C44" s="50">
        <f>C38/$C$38</f>
        <v>1</v>
      </c>
      <c r="D44" s="50">
        <f t="shared" ref="D44:I44" si="3">D38/$C$38</f>
        <v>0.33333333333333331</v>
      </c>
      <c r="E44" s="50">
        <f t="shared" si="3"/>
        <v>0</v>
      </c>
      <c r="F44" s="50">
        <f t="shared" si="3"/>
        <v>0</v>
      </c>
      <c r="G44" s="50">
        <f t="shared" si="3"/>
        <v>0.33333333333333331</v>
      </c>
      <c r="H44" s="50">
        <f t="shared" si="3"/>
        <v>0</v>
      </c>
      <c r="I44" s="50">
        <f t="shared" si="3"/>
        <v>1</v>
      </c>
      <c r="K44" t="s">
        <v>42</v>
      </c>
      <c r="R44" s="28" t="s">
        <v>18</v>
      </c>
      <c r="S44" s="15">
        <v>-4</v>
      </c>
      <c r="T44" s="15">
        <v>-1</v>
      </c>
      <c r="U44" s="15">
        <v>0</v>
      </c>
      <c r="V44" s="15">
        <v>0</v>
      </c>
      <c r="W44" s="15">
        <v>0</v>
      </c>
      <c r="X44" t="s">
        <v>20</v>
      </c>
    </row>
    <row r="45" spans="1:26" x14ac:dyDescent="0.25">
      <c r="A45" s="12" t="s">
        <v>14</v>
      </c>
      <c r="B45" s="33" t="s">
        <v>7</v>
      </c>
      <c r="C45" s="51">
        <v>4</v>
      </c>
      <c r="D45" s="52">
        <v>3</v>
      </c>
      <c r="E45" s="53">
        <v>-1</v>
      </c>
      <c r="F45" s="54">
        <v>0</v>
      </c>
      <c r="G45" s="52">
        <v>0</v>
      </c>
      <c r="H45" s="55">
        <v>1</v>
      </c>
      <c r="I45" s="56">
        <v>6</v>
      </c>
    </row>
    <row r="46" spans="1:26" x14ac:dyDescent="0.25">
      <c r="A46" s="12" t="s">
        <v>13</v>
      </c>
      <c r="B46" s="33" t="s">
        <v>5</v>
      </c>
      <c r="C46" s="51">
        <v>1</v>
      </c>
      <c r="D46" s="52">
        <v>2</v>
      </c>
      <c r="E46" s="53">
        <v>0</v>
      </c>
      <c r="F46" s="54">
        <v>1</v>
      </c>
      <c r="G46" s="52">
        <v>0</v>
      </c>
      <c r="H46" s="55">
        <v>0</v>
      </c>
      <c r="I46" s="56">
        <v>4</v>
      </c>
      <c r="K46" t="s">
        <v>43</v>
      </c>
      <c r="R46" s="28" t="s">
        <v>1</v>
      </c>
      <c r="S46" s="28" t="s">
        <v>2</v>
      </c>
      <c r="T46" s="28" t="s">
        <v>3</v>
      </c>
      <c r="U46" s="28" t="s">
        <v>4</v>
      </c>
      <c r="V46" s="28" t="s">
        <v>5</v>
      </c>
      <c r="W46" s="28" t="s">
        <v>8</v>
      </c>
    </row>
    <row r="47" spans="1:26" x14ac:dyDescent="0.25">
      <c r="A47" s="13" t="s">
        <v>15</v>
      </c>
      <c r="B47" s="33" t="s">
        <v>9</v>
      </c>
      <c r="C47" s="51">
        <v>7</v>
      </c>
      <c r="D47" s="52">
        <v>4</v>
      </c>
      <c r="E47" s="52">
        <v>-1</v>
      </c>
      <c r="F47" s="52">
        <v>0</v>
      </c>
      <c r="G47" s="52">
        <v>0</v>
      </c>
      <c r="H47" s="52">
        <v>0</v>
      </c>
      <c r="I47" s="57">
        <v>9</v>
      </c>
      <c r="R47" s="28" t="s">
        <v>2</v>
      </c>
      <c r="S47" s="15">
        <v>1</v>
      </c>
      <c r="T47" s="15">
        <v>0</v>
      </c>
      <c r="U47" s="15">
        <v>0.2</v>
      </c>
      <c r="V47" s="15">
        <v>0</v>
      </c>
      <c r="W47" s="15">
        <v>0.6</v>
      </c>
    </row>
    <row r="48" spans="1:26" ht="15.75" thickBot="1" x14ac:dyDescent="0.3">
      <c r="R48" s="28" t="s">
        <v>3</v>
      </c>
      <c r="S48" s="15">
        <v>0</v>
      </c>
      <c r="T48" s="15">
        <v>1</v>
      </c>
      <c r="U48" s="15">
        <v>-0.6</v>
      </c>
      <c r="V48" s="15">
        <v>0</v>
      </c>
      <c r="W48" s="15">
        <v>1.2</v>
      </c>
    </row>
    <row r="49" spans="1:28" x14ac:dyDescent="0.25">
      <c r="B49" s="33" t="s">
        <v>1</v>
      </c>
      <c r="C49" s="40" t="s">
        <v>2</v>
      </c>
      <c r="D49" s="33" t="s">
        <v>3</v>
      </c>
      <c r="E49" s="34" t="s">
        <v>4</v>
      </c>
      <c r="F49" s="35" t="s">
        <v>5</v>
      </c>
      <c r="G49" s="36" t="s">
        <v>6</v>
      </c>
      <c r="H49" s="37" t="s">
        <v>7</v>
      </c>
      <c r="I49" s="38" t="s">
        <v>8</v>
      </c>
      <c r="R49" s="28" t="s">
        <v>5</v>
      </c>
      <c r="S49" s="15">
        <v>0</v>
      </c>
      <c r="T49" s="15">
        <v>0</v>
      </c>
      <c r="U49" s="15">
        <v>1</v>
      </c>
      <c r="V49" s="15">
        <v>1</v>
      </c>
      <c r="W49" s="15">
        <v>1</v>
      </c>
    </row>
    <row r="50" spans="1:28" x14ac:dyDescent="0.25">
      <c r="A50" s="12" t="s">
        <v>12</v>
      </c>
      <c r="B50" s="33" t="s">
        <v>6</v>
      </c>
      <c r="C50" s="50">
        <v>1</v>
      </c>
      <c r="D50" s="50">
        <v>0.33333333333333331</v>
      </c>
      <c r="E50" s="50">
        <v>0</v>
      </c>
      <c r="F50" s="50">
        <v>0</v>
      </c>
      <c r="G50" s="50">
        <v>0.33333333333333331</v>
      </c>
      <c r="H50" s="50">
        <v>0</v>
      </c>
      <c r="I50" s="50">
        <v>1</v>
      </c>
      <c r="R50" s="28" t="s">
        <v>18</v>
      </c>
      <c r="S50" s="15">
        <f>(S41*4)+S44</f>
        <v>0</v>
      </c>
      <c r="T50" s="15">
        <f t="shared" ref="T50:W50" si="4">(T41*4)+T44</f>
        <v>-1</v>
      </c>
      <c r="U50" s="15">
        <f t="shared" si="4"/>
        <v>0.8</v>
      </c>
      <c r="V50" s="15">
        <f t="shared" si="4"/>
        <v>0</v>
      </c>
      <c r="W50" s="15">
        <f t="shared" si="4"/>
        <v>2.4</v>
      </c>
      <c r="X50" t="s">
        <v>21</v>
      </c>
    </row>
    <row r="51" spans="1:28" x14ac:dyDescent="0.25">
      <c r="A51" s="12" t="s">
        <v>14</v>
      </c>
      <c r="B51" s="33" t="s">
        <v>7</v>
      </c>
      <c r="C51" s="51">
        <v>4</v>
      </c>
      <c r="D51" s="52">
        <v>3</v>
      </c>
      <c r="E51" s="53">
        <v>-1</v>
      </c>
      <c r="F51" s="54">
        <v>0</v>
      </c>
      <c r="G51" s="52">
        <v>0</v>
      </c>
      <c r="H51" s="55">
        <v>1</v>
      </c>
      <c r="I51" s="56">
        <v>6</v>
      </c>
      <c r="J51" s="58" t="s">
        <v>44</v>
      </c>
    </row>
    <row r="52" spans="1:28" x14ac:dyDescent="0.25">
      <c r="A52" s="12" t="s">
        <v>13</v>
      </c>
      <c r="B52" s="33" t="s">
        <v>5</v>
      </c>
      <c r="C52" s="51">
        <v>1</v>
      </c>
      <c r="D52" s="52">
        <v>2</v>
      </c>
      <c r="E52" s="53">
        <v>0</v>
      </c>
      <c r="F52" s="54">
        <v>1</v>
      </c>
      <c r="G52" s="52">
        <v>0</v>
      </c>
      <c r="H52" s="55">
        <v>0</v>
      </c>
      <c r="I52" s="56">
        <v>4</v>
      </c>
      <c r="J52" s="58" t="s">
        <v>27</v>
      </c>
      <c r="R52" s="28" t="s">
        <v>1</v>
      </c>
      <c r="S52" s="28" t="s">
        <v>2</v>
      </c>
      <c r="T52" s="28" t="s">
        <v>3</v>
      </c>
      <c r="U52" s="28" t="s">
        <v>4</v>
      </c>
      <c r="V52" s="28" t="s">
        <v>5</v>
      </c>
      <c r="W52" s="28" t="s">
        <v>8</v>
      </c>
      <c r="X52" s="21" t="s">
        <v>22</v>
      </c>
      <c r="Y52" s="22"/>
      <c r="Z52" s="22"/>
      <c r="AA52" s="22"/>
      <c r="AB52" s="22"/>
    </row>
    <row r="53" spans="1:28" x14ac:dyDescent="0.25">
      <c r="A53" s="13" t="s">
        <v>15</v>
      </c>
      <c r="B53" s="33" t="s">
        <v>9</v>
      </c>
      <c r="C53" s="51">
        <v>7</v>
      </c>
      <c r="D53" s="52">
        <v>4</v>
      </c>
      <c r="E53" s="52">
        <v>-1</v>
      </c>
      <c r="F53" s="52">
        <v>0</v>
      </c>
      <c r="G53" s="52">
        <v>0</v>
      </c>
      <c r="H53" s="52">
        <v>0</v>
      </c>
      <c r="I53" s="57">
        <v>9</v>
      </c>
      <c r="J53" s="58" t="s">
        <v>45</v>
      </c>
      <c r="R53" s="28" t="s">
        <v>2</v>
      </c>
      <c r="S53" s="15">
        <v>1</v>
      </c>
      <c r="T53" s="15">
        <v>0</v>
      </c>
      <c r="U53" s="15">
        <v>0.2</v>
      </c>
      <c r="V53" s="15">
        <v>0</v>
      </c>
      <c r="W53" s="15">
        <v>0.6</v>
      </c>
      <c r="X53" s="21"/>
      <c r="Y53" s="22"/>
      <c r="Z53" s="22"/>
      <c r="AA53" s="22"/>
      <c r="AB53" s="22"/>
    </row>
    <row r="54" spans="1:28" ht="15.75" thickBot="1" x14ac:dyDescent="0.3">
      <c r="M54" s="29"/>
      <c r="R54" s="28" t="s">
        <v>3</v>
      </c>
      <c r="S54" s="15">
        <v>0</v>
      </c>
      <c r="T54" s="15">
        <v>1</v>
      </c>
      <c r="U54" s="15">
        <v>-0.6</v>
      </c>
      <c r="V54" s="15">
        <v>0</v>
      </c>
      <c r="W54" s="15">
        <v>1.2</v>
      </c>
      <c r="X54" s="21"/>
      <c r="Y54" s="22"/>
      <c r="Z54" s="22"/>
      <c r="AA54" s="22"/>
      <c r="AB54" s="22"/>
    </row>
    <row r="55" spans="1:28" x14ac:dyDescent="0.25">
      <c r="B55" s="33" t="s">
        <v>1</v>
      </c>
      <c r="C55" s="40" t="s">
        <v>2</v>
      </c>
      <c r="D55" s="33" t="s">
        <v>3</v>
      </c>
      <c r="E55" s="34" t="s">
        <v>4</v>
      </c>
      <c r="F55" s="35" t="s">
        <v>5</v>
      </c>
      <c r="G55" s="36" t="s">
        <v>6</v>
      </c>
      <c r="H55" s="37" t="s">
        <v>7</v>
      </c>
      <c r="I55" s="38" t="s">
        <v>8</v>
      </c>
      <c r="R55" s="28" t="s">
        <v>5</v>
      </c>
      <c r="S55" s="15">
        <v>0</v>
      </c>
      <c r="T55" s="15">
        <v>0</v>
      </c>
      <c r="U55" s="15">
        <v>1</v>
      </c>
      <c r="V55" s="15">
        <v>1</v>
      </c>
      <c r="W55" s="15">
        <v>1</v>
      </c>
    </row>
    <row r="56" spans="1:28" x14ac:dyDescent="0.25">
      <c r="A56" s="12" t="s">
        <v>12</v>
      </c>
      <c r="B56" s="33" t="s">
        <v>6</v>
      </c>
      <c r="C56" s="50">
        <v>1</v>
      </c>
      <c r="D56" s="50">
        <v>0.33333333333333331</v>
      </c>
      <c r="E56" s="50">
        <v>0</v>
      </c>
      <c r="F56" s="50">
        <v>0</v>
      </c>
      <c r="G56" s="50">
        <v>0.33333333333333331</v>
      </c>
      <c r="H56" s="50">
        <v>0</v>
      </c>
      <c r="I56" s="50">
        <v>1</v>
      </c>
      <c r="R56" s="28" t="s">
        <v>18</v>
      </c>
      <c r="S56" s="15">
        <f>(S48*1)+S50</f>
        <v>0</v>
      </c>
      <c r="T56" s="15">
        <f t="shared" ref="T56:W56" si="5">(T48*1)+T50</f>
        <v>0</v>
      </c>
      <c r="U56" s="15">
        <f t="shared" si="5"/>
        <v>0.20000000000000007</v>
      </c>
      <c r="V56" s="15">
        <f t="shared" si="5"/>
        <v>0</v>
      </c>
      <c r="W56" s="15">
        <f t="shared" si="5"/>
        <v>3.5999999999999996</v>
      </c>
    </row>
    <row r="57" spans="1:28" x14ac:dyDescent="0.25">
      <c r="A57" s="12" t="s">
        <v>14</v>
      </c>
      <c r="B57" s="33" t="s">
        <v>7</v>
      </c>
      <c r="C57" s="59">
        <f>(C50*-4)+C51</f>
        <v>0</v>
      </c>
      <c r="D57" s="59">
        <f t="shared" ref="D57:I57" si="6">(D50*-4)+D51</f>
        <v>1.6666666666666667</v>
      </c>
      <c r="E57" s="59">
        <f t="shared" si="6"/>
        <v>-1</v>
      </c>
      <c r="F57" s="59">
        <f t="shared" si="6"/>
        <v>0</v>
      </c>
      <c r="G57" s="59">
        <f t="shared" si="6"/>
        <v>-1.3333333333333333</v>
      </c>
      <c r="H57" s="59">
        <f t="shared" si="6"/>
        <v>1</v>
      </c>
      <c r="I57" s="59">
        <f t="shared" si="6"/>
        <v>2</v>
      </c>
    </row>
    <row r="58" spans="1:28" x14ac:dyDescent="0.25">
      <c r="A58" s="12" t="s">
        <v>13</v>
      </c>
      <c r="B58" s="33" t="s">
        <v>5</v>
      </c>
      <c r="C58" s="59">
        <f>(C50*-1)+C52</f>
        <v>0</v>
      </c>
      <c r="D58" s="59">
        <f t="shared" ref="D58:I58" si="7">(D50*-1)+D52</f>
        <v>1.6666666666666667</v>
      </c>
      <c r="E58" s="59">
        <f t="shared" si="7"/>
        <v>0</v>
      </c>
      <c r="F58" s="59">
        <f t="shared" si="7"/>
        <v>1</v>
      </c>
      <c r="G58" s="59">
        <f t="shared" si="7"/>
        <v>-0.33333333333333331</v>
      </c>
      <c r="H58" s="59">
        <f t="shared" si="7"/>
        <v>0</v>
      </c>
      <c r="I58" s="59">
        <f t="shared" si="7"/>
        <v>3</v>
      </c>
      <c r="R58" s="28" t="s">
        <v>1</v>
      </c>
      <c r="S58" s="28" t="s">
        <v>2</v>
      </c>
      <c r="T58" s="28" t="s">
        <v>3</v>
      </c>
      <c r="U58" s="23" t="s">
        <v>4</v>
      </c>
      <c r="V58" s="28" t="s">
        <v>5</v>
      </c>
      <c r="W58" s="23" t="s">
        <v>8</v>
      </c>
      <c r="X58" s="18" t="s">
        <v>23</v>
      </c>
    </row>
    <row r="59" spans="1:28" x14ac:dyDescent="0.25">
      <c r="A59" s="13" t="s">
        <v>15</v>
      </c>
      <c r="B59" s="33" t="s">
        <v>9</v>
      </c>
      <c r="C59" s="59">
        <f>(C50*-7)+C47</f>
        <v>0</v>
      </c>
      <c r="D59" s="59">
        <f t="shared" ref="D59:I59" si="8">(D50*-7)+D47</f>
        <v>1.666666666666667</v>
      </c>
      <c r="E59" s="59">
        <f t="shared" si="8"/>
        <v>-1</v>
      </c>
      <c r="F59" s="59">
        <f t="shared" si="8"/>
        <v>0</v>
      </c>
      <c r="G59" s="59">
        <f t="shared" si="8"/>
        <v>-2.333333333333333</v>
      </c>
      <c r="H59" s="59">
        <f t="shared" si="8"/>
        <v>0</v>
      </c>
      <c r="I59" s="59">
        <f t="shared" si="8"/>
        <v>2</v>
      </c>
      <c r="R59" s="28" t="s">
        <v>2</v>
      </c>
      <c r="S59" s="15">
        <v>1</v>
      </c>
      <c r="T59" s="15">
        <v>0</v>
      </c>
      <c r="U59" s="23">
        <v>0.2</v>
      </c>
      <c r="V59" s="15">
        <v>0</v>
      </c>
      <c r="W59" s="23">
        <v>0.6</v>
      </c>
      <c r="X59" s="14">
        <f>W59/U59</f>
        <v>2.9999999999999996</v>
      </c>
    </row>
    <row r="60" spans="1:28" ht="15.75" thickBot="1" x14ac:dyDescent="0.3">
      <c r="R60" s="28" t="s">
        <v>3</v>
      </c>
      <c r="S60" s="15">
        <v>0</v>
      </c>
      <c r="T60" s="15">
        <v>1</v>
      </c>
      <c r="U60" s="23">
        <v>-0.6</v>
      </c>
      <c r="V60" s="15">
        <v>0</v>
      </c>
      <c r="W60" s="23">
        <v>1.2</v>
      </c>
      <c r="X60" s="14">
        <f t="shared" ref="X60:X62" si="9">W60/U60</f>
        <v>-2</v>
      </c>
    </row>
    <row r="61" spans="1:28" x14ac:dyDescent="0.25">
      <c r="B61" s="33" t="s">
        <v>1</v>
      </c>
      <c r="C61" s="33" t="s">
        <v>2</v>
      </c>
      <c r="D61" s="40" t="s">
        <v>3</v>
      </c>
      <c r="E61" s="34" t="s">
        <v>4</v>
      </c>
      <c r="F61" s="35" t="s">
        <v>5</v>
      </c>
      <c r="G61" s="36" t="s">
        <v>6</v>
      </c>
      <c r="H61" s="37" t="s">
        <v>7</v>
      </c>
      <c r="I61" s="38" t="s">
        <v>8</v>
      </c>
      <c r="K61" s="39" t="s">
        <v>40</v>
      </c>
      <c r="L61" s="39"/>
      <c r="M61" s="39"/>
      <c r="N61" s="39"/>
      <c r="O61" s="39"/>
      <c r="P61" s="39"/>
      <c r="R61" s="24" t="s">
        <v>5</v>
      </c>
      <c r="S61" s="24">
        <v>0</v>
      </c>
      <c r="T61" s="24">
        <v>0</v>
      </c>
      <c r="U61" s="26">
        <v>1</v>
      </c>
      <c r="V61" s="24">
        <v>1</v>
      </c>
      <c r="W61" s="24">
        <v>1</v>
      </c>
      <c r="X61" s="25">
        <f t="shared" si="9"/>
        <v>1</v>
      </c>
      <c r="Y61" t="s">
        <v>24</v>
      </c>
    </row>
    <row r="62" spans="1:28" x14ac:dyDescent="0.25">
      <c r="A62" s="12" t="s">
        <v>12</v>
      </c>
      <c r="B62" s="33" t="s">
        <v>6</v>
      </c>
      <c r="C62" s="57">
        <v>1</v>
      </c>
      <c r="D62" s="51">
        <v>0.33333333333333331</v>
      </c>
      <c r="E62" s="57">
        <v>0</v>
      </c>
      <c r="F62" s="57">
        <v>0</v>
      </c>
      <c r="G62" s="57">
        <v>0.33333333333333331</v>
      </c>
      <c r="H62" s="57">
        <v>0</v>
      </c>
      <c r="I62" s="57">
        <v>1</v>
      </c>
      <c r="K62" s="39"/>
      <c r="L62" s="39"/>
      <c r="M62" s="39"/>
      <c r="N62" s="39"/>
      <c r="O62" s="39"/>
      <c r="P62" s="39"/>
      <c r="R62" s="28" t="s">
        <v>18</v>
      </c>
      <c r="S62" s="15">
        <v>0</v>
      </c>
      <c r="T62" s="15">
        <v>0</v>
      </c>
      <c r="U62" s="23">
        <v>0.2</v>
      </c>
      <c r="V62" s="15">
        <v>0</v>
      </c>
      <c r="W62" s="23">
        <v>3.6</v>
      </c>
      <c r="X62" s="14">
        <f t="shared" si="9"/>
        <v>18</v>
      </c>
    </row>
    <row r="63" spans="1:28" x14ac:dyDescent="0.25">
      <c r="A63" s="12" t="s">
        <v>14</v>
      </c>
      <c r="B63" s="33" t="s">
        <v>7</v>
      </c>
      <c r="C63" s="57">
        <v>0</v>
      </c>
      <c r="D63" s="51">
        <v>1.6666666666666667</v>
      </c>
      <c r="E63" s="57">
        <v>-1</v>
      </c>
      <c r="F63" s="57">
        <v>0</v>
      </c>
      <c r="G63" s="57">
        <v>-1.3333333333333333</v>
      </c>
      <c r="H63" s="57">
        <v>1</v>
      </c>
      <c r="I63" s="57">
        <v>2</v>
      </c>
      <c r="K63" s="39"/>
      <c r="L63" s="39"/>
      <c r="M63" s="39"/>
      <c r="N63" s="39"/>
      <c r="O63" s="39"/>
      <c r="P63" s="39"/>
    </row>
    <row r="64" spans="1:28" x14ac:dyDescent="0.25">
      <c r="A64" s="12" t="s">
        <v>13</v>
      </c>
      <c r="B64" s="33" t="s">
        <v>5</v>
      </c>
      <c r="C64" s="57">
        <v>0</v>
      </c>
      <c r="D64" s="51">
        <v>1.6666666666666667</v>
      </c>
      <c r="E64" s="57">
        <v>0</v>
      </c>
      <c r="F64" s="57">
        <v>1</v>
      </c>
      <c r="G64" s="57">
        <v>-0.33333333333333331</v>
      </c>
      <c r="H64" s="57">
        <v>0</v>
      </c>
      <c r="I64" s="57">
        <v>3</v>
      </c>
      <c r="K64" s="39"/>
      <c r="L64" s="39"/>
      <c r="M64" s="39"/>
      <c r="N64" s="39"/>
      <c r="O64" s="39"/>
      <c r="P64" s="39"/>
      <c r="R64" s="28" t="s">
        <v>1</v>
      </c>
      <c r="S64" s="28" t="s">
        <v>2</v>
      </c>
      <c r="T64" s="28" t="s">
        <v>3</v>
      </c>
      <c r="U64" s="23" t="s">
        <v>4</v>
      </c>
      <c r="V64" s="28" t="s">
        <v>5</v>
      </c>
      <c r="W64" s="28" t="s">
        <v>8</v>
      </c>
    </row>
    <row r="65" spans="1:24" x14ac:dyDescent="0.25">
      <c r="A65" s="13" t="s">
        <v>15</v>
      </c>
      <c r="B65" s="33" t="s">
        <v>9</v>
      </c>
      <c r="C65" s="57">
        <f>(C56*-7)+C53</f>
        <v>0</v>
      </c>
      <c r="D65" s="51">
        <v>1.6666666666666667</v>
      </c>
      <c r="E65" s="57">
        <v>-1</v>
      </c>
      <c r="F65" s="57">
        <v>0</v>
      </c>
      <c r="G65" s="57">
        <v>-2.3333333333333335</v>
      </c>
      <c r="H65" s="57">
        <v>0</v>
      </c>
      <c r="I65" s="57">
        <v>2</v>
      </c>
      <c r="Q65" t="s">
        <v>12</v>
      </c>
      <c r="R65" s="28" t="s">
        <v>2</v>
      </c>
      <c r="S65" s="15">
        <v>1</v>
      </c>
      <c r="T65" s="15">
        <v>0</v>
      </c>
      <c r="U65" s="23">
        <v>0.2</v>
      </c>
      <c r="V65" s="15">
        <v>0</v>
      </c>
      <c r="W65" s="27">
        <v>0.6</v>
      </c>
      <c r="X65" s="58" t="s">
        <v>26</v>
      </c>
    </row>
    <row r="66" spans="1:24" ht="15.75" thickBot="1" x14ac:dyDescent="0.3">
      <c r="Q66" t="s">
        <v>14</v>
      </c>
      <c r="R66" s="28" t="s">
        <v>3</v>
      </c>
      <c r="S66" s="15">
        <v>0</v>
      </c>
      <c r="T66" s="15">
        <v>1</v>
      </c>
      <c r="U66" s="23">
        <v>-0.6</v>
      </c>
      <c r="V66" s="15">
        <v>0</v>
      </c>
      <c r="W66" s="27">
        <v>1.2</v>
      </c>
      <c r="X66" s="58" t="s">
        <v>25</v>
      </c>
    </row>
    <row r="67" spans="1:24" x14ac:dyDescent="0.25">
      <c r="B67" s="33" t="s">
        <v>1</v>
      </c>
      <c r="C67" s="33" t="s">
        <v>2</v>
      </c>
      <c r="D67" s="40" t="s">
        <v>3</v>
      </c>
      <c r="E67" s="34" t="s">
        <v>4</v>
      </c>
      <c r="F67" s="35" t="s">
        <v>5</v>
      </c>
      <c r="G67" s="36" t="s">
        <v>6</v>
      </c>
      <c r="H67" s="37" t="s">
        <v>7</v>
      </c>
      <c r="I67" s="41" t="s">
        <v>8</v>
      </c>
      <c r="J67" s="42" t="s">
        <v>46</v>
      </c>
      <c r="Q67" t="s">
        <v>13</v>
      </c>
      <c r="R67" s="24" t="s">
        <v>5</v>
      </c>
      <c r="S67" s="24">
        <v>0</v>
      </c>
      <c r="T67" s="24">
        <v>0</v>
      </c>
      <c r="U67" s="26">
        <v>1</v>
      </c>
      <c r="V67" s="24">
        <v>1</v>
      </c>
      <c r="W67" s="24">
        <v>1</v>
      </c>
    </row>
    <row r="68" spans="1:24" x14ac:dyDescent="0.25">
      <c r="A68" s="12" t="s">
        <v>12</v>
      </c>
      <c r="B68" s="33" t="s">
        <v>6</v>
      </c>
      <c r="C68" s="57">
        <v>1</v>
      </c>
      <c r="D68" s="51">
        <v>0.33333333333333331</v>
      </c>
      <c r="E68" s="57">
        <v>0</v>
      </c>
      <c r="F68" s="57">
        <v>0</v>
      </c>
      <c r="G68" s="57">
        <v>0.33333333333333331</v>
      </c>
      <c r="H68" s="57">
        <v>0</v>
      </c>
      <c r="I68" s="51">
        <v>1</v>
      </c>
      <c r="J68" s="60">
        <f>I68/D68</f>
        <v>3</v>
      </c>
      <c r="Q68" t="s">
        <v>15</v>
      </c>
      <c r="R68" s="28" t="s">
        <v>18</v>
      </c>
      <c r="S68" s="15">
        <v>0</v>
      </c>
      <c r="T68" s="15">
        <v>0</v>
      </c>
      <c r="U68" s="23">
        <v>0.2</v>
      </c>
      <c r="V68" s="15">
        <v>0</v>
      </c>
      <c r="W68" s="27">
        <v>3.6</v>
      </c>
      <c r="X68" s="58" t="s">
        <v>28</v>
      </c>
    </row>
    <row r="69" spans="1:24" x14ac:dyDescent="0.25">
      <c r="A69" s="12" t="s">
        <v>14</v>
      </c>
      <c r="B69" s="43" t="s">
        <v>7</v>
      </c>
      <c r="C69" s="61">
        <v>0</v>
      </c>
      <c r="D69" s="50">
        <v>1.6666666666666667</v>
      </c>
      <c r="E69" s="61">
        <v>-1</v>
      </c>
      <c r="F69" s="61">
        <v>0</v>
      </c>
      <c r="G69" s="61">
        <v>-1.3333333333333333</v>
      </c>
      <c r="H69" s="61">
        <v>1</v>
      </c>
      <c r="I69" s="61">
        <v>2</v>
      </c>
      <c r="J69" s="62">
        <f t="shared" ref="J69:J70" si="10">I69/D69</f>
        <v>1.2</v>
      </c>
      <c r="L69" t="s">
        <v>47</v>
      </c>
    </row>
    <row r="70" spans="1:24" x14ac:dyDescent="0.25">
      <c r="A70" s="12" t="s">
        <v>13</v>
      </c>
      <c r="B70" s="33" t="s">
        <v>5</v>
      </c>
      <c r="C70" s="57">
        <v>0</v>
      </c>
      <c r="D70" s="51">
        <v>1.6666666666666667</v>
      </c>
      <c r="E70" s="57">
        <v>0</v>
      </c>
      <c r="F70" s="57">
        <v>1</v>
      </c>
      <c r="G70" s="57">
        <v>-0.33333333333333331</v>
      </c>
      <c r="H70" s="57">
        <v>0</v>
      </c>
      <c r="I70" s="51">
        <v>3</v>
      </c>
      <c r="J70" s="60">
        <f t="shared" si="10"/>
        <v>1.7999999999999998</v>
      </c>
      <c r="R70" s="28" t="s">
        <v>1</v>
      </c>
      <c r="S70" s="28" t="s">
        <v>2</v>
      </c>
      <c r="T70" s="28" t="s">
        <v>3</v>
      </c>
      <c r="U70" s="23" t="s">
        <v>4</v>
      </c>
      <c r="V70" s="28" t="s">
        <v>5</v>
      </c>
      <c r="W70" s="28" t="s">
        <v>8</v>
      </c>
      <c r="X70" s="16" t="s">
        <v>29</v>
      </c>
    </row>
    <row r="71" spans="1:24" x14ac:dyDescent="0.25">
      <c r="A71" s="13" t="s">
        <v>15</v>
      </c>
      <c r="B71" s="33" t="s">
        <v>9</v>
      </c>
      <c r="C71" s="57">
        <v>0</v>
      </c>
      <c r="D71" s="51">
        <v>1.6666666666666667</v>
      </c>
      <c r="E71" s="57">
        <v>-1</v>
      </c>
      <c r="F71" s="57">
        <v>0</v>
      </c>
      <c r="G71" s="57">
        <v>-2.3333333333333335</v>
      </c>
      <c r="H71" s="57">
        <v>0</v>
      </c>
      <c r="I71" s="51">
        <v>2</v>
      </c>
      <c r="R71" s="28" t="s">
        <v>2</v>
      </c>
      <c r="S71" s="64">
        <f>(S67*-1/5)+S65</f>
        <v>1</v>
      </c>
      <c r="T71" s="64">
        <f t="shared" ref="T71:W71" si="11">(T67*-1/5)+T65</f>
        <v>0</v>
      </c>
      <c r="U71" s="64">
        <f t="shared" si="11"/>
        <v>0</v>
      </c>
      <c r="V71" s="64">
        <f t="shared" si="11"/>
        <v>-0.2</v>
      </c>
      <c r="W71" s="64">
        <f t="shared" si="11"/>
        <v>0.39999999999999997</v>
      </c>
    </row>
    <row r="72" spans="1:24" ht="15.75" thickBot="1" x14ac:dyDescent="0.3">
      <c r="R72" s="28" t="s">
        <v>3</v>
      </c>
      <c r="S72" s="64">
        <f>(S67*3/5)+S66</f>
        <v>0</v>
      </c>
      <c r="T72" s="64">
        <f t="shared" ref="T72:W72" si="12">(T67*3/5)+T66</f>
        <v>1</v>
      </c>
      <c r="U72" s="64">
        <f t="shared" si="12"/>
        <v>0</v>
      </c>
      <c r="V72" s="64">
        <f t="shared" si="12"/>
        <v>0.6</v>
      </c>
      <c r="W72" s="64">
        <f t="shared" si="12"/>
        <v>1.7999999999999998</v>
      </c>
    </row>
    <row r="73" spans="1:24" x14ac:dyDescent="0.25">
      <c r="B73" s="33" t="s">
        <v>1</v>
      </c>
      <c r="C73" s="33" t="s">
        <v>2</v>
      </c>
      <c r="D73" s="40" t="s">
        <v>3</v>
      </c>
      <c r="E73" s="34" t="s">
        <v>4</v>
      </c>
      <c r="F73" s="35" t="s">
        <v>5</v>
      </c>
      <c r="G73" s="36" t="s">
        <v>6</v>
      </c>
      <c r="H73" s="37" t="s">
        <v>7</v>
      </c>
      <c r="I73" s="38" t="s">
        <v>8</v>
      </c>
      <c r="R73" s="24" t="s">
        <v>5</v>
      </c>
      <c r="S73" s="24">
        <v>0</v>
      </c>
      <c r="T73" s="24">
        <v>0</v>
      </c>
      <c r="U73" s="26">
        <v>1</v>
      </c>
      <c r="V73" s="24">
        <v>1</v>
      </c>
      <c r="W73" s="24">
        <v>1</v>
      </c>
    </row>
    <row r="74" spans="1:24" x14ac:dyDescent="0.25">
      <c r="A74" s="12" t="s">
        <v>12</v>
      </c>
      <c r="B74" s="33" t="s">
        <v>6</v>
      </c>
      <c r="C74" s="57">
        <v>1</v>
      </c>
      <c r="D74" s="51">
        <v>0.33333333333333331</v>
      </c>
      <c r="E74" s="57">
        <v>0</v>
      </c>
      <c r="F74" s="57">
        <v>0</v>
      </c>
      <c r="G74" s="57">
        <v>0.33333333333333331</v>
      </c>
      <c r="H74" s="57">
        <v>0</v>
      </c>
      <c r="I74" s="57">
        <v>1</v>
      </c>
      <c r="J74" s="58" t="s">
        <v>49</v>
      </c>
      <c r="K74" t="s">
        <v>48</v>
      </c>
      <c r="R74" s="28" t="s">
        <v>18</v>
      </c>
      <c r="S74" s="64">
        <f>(S67*-1/5)+S68</f>
        <v>0</v>
      </c>
      <c r="T74" s="64">
        <f t="shared" ref="T74:W74" si="13">(T67*-1/5)+T68</f>
        <v>0</v>
      </c>
      <c r="U74" s="64">
        <f t="shared" si="13"/>
        <v>0</v>
      </c>
      <c r="V74" s="64">
        <f t="shared" si="13"/>
        <v>-0.2</v>
      </c>
      <c r="W74" s="64">
        <f t="shared" si="13"/>
        <v>3.4</v>
      </c>
    </row>
    <row r="75" spans="1:24" x14ac:dyDescent="0.25">
      <c r="A75" s="12" t="s">
        <v>14</v>
      </c>
      <c r="B75" s="43" t="s">
        <v>7</v>
      </c>
      <c r="C75" s="61">
        <f>C69/$D$69</f>
        <v>0</v>
      </c>
      <c r="D75" s="61">
        <f t="shared" ref="D75:I75" si="14">D69/$D$69</f>
        <v>1</v>
      </c>
      <c r="E75" s="61">
        <f t="shared" si="14"/>
        <v>-0.6</v>
      </c>
      <c r="F75" s="61">
        <f t="shared" si="14"/>
        <v>0</v>
      </c>
      <c r="G75" s="61">
        <f t="shared" si="14"/>
        <v>-0.79999999999999993</v>
      </c>
      <c r="H75" s="61">
        <f t="shared" si="14"/>
        <v>0.6</v>
      </c>
      <c r="I75" s="61">
        <f t="shared" si="14"/>
        <v>1.2</v>
      </c>
    </row>
    <row r="76" spans="1:24" x14ac:dyDescent="0.25">
      <c r="A76" s="12" t="s">
        <v>13</v>
      </c>
      <c r="B76" s="33" t="s">
        <v>5</v>
      </c>
      <c r="C76" s="57">
        <v>0</v>
      </c>
      <c r="D76" s="51">
        <v>1.6666666666666667</v>
      </c>
      <c r="E76" s="57">
        <v>0</v>
      </c>
      <c r="F76" s="57">
        <v>1</v>
      </c>
      <c r="G76" s="57">
        <v>-0.33333333333333331</v>
      </c>
      <c r="H76" s="57">
        <v>0</v>
      </c>
      <c r="I76" s="57">
        <v>3</v>
      </c>
      <c r="J76" s="58" t="s">
        <v>50</v>
      </c>
      <c r="R76" s="27" t="s">
        <v>1</v>
      </c>
      <c r="S76" s="27" t="s">
        <v>2</v>
      </c>
      <c r="T76" s="27" t="s">
        <v>3</v>
      </c>
      <c r="U76" s="27" t="s">
        <v>4</v>
      </c>
      <c r="V76" s="27" t="s">
        <v>5</v>
      </c>
      <c r="W76" s="27" t="s">
        <v>8</v>
      </c>
    </row>
    <row r="77" spans="1:24" x14ac:dyDescent="0.25">
      <c r="A77" s="13" t="s">
        <v>15</v>
      </c>
      <c r="B77" s="33" t="s">
        <v>9</v>
      </c>
      <c r="C77" s="57">
        <v>0</v>
      </c>
      <c r="D77" s="51">
        <v>1.6666666666666667</v>
      </c>
      <c r="E77" s="57">
        <v>-1</v>
      </c>
      <c r="F77" s="57">
        <v>0</v>
      </c>
      <c r="G77" s="57">
        <v>-2.3333333333333335</v>
      </c>
      <c r="H77" s="57">
        <v>0</v>
      </c>
      <c r="I77" s="57">
        <v>2</v>
      </c>
      <c r="J77" s="58" t="s">
        <v>51</v>
      </c>
      <c r="R77" s="27" t="s">
        <v>2</v>
      </c>
      <c r="S77" s="27">
        <v>1</v>
      </c>
      <c r="T77" s="27">
        <v>0</v>
      </c>
      <c r="U77" s="27">
        <v>0</v>
      </c>
      <c r="V77" s="27">
        <v>-0.2</v>
      </c>
      <c r="W77" s="27">
        <v>0.4</v>
      </c>
    </row>
    <row r="78" spans="1:24" ht="15.75" thickBot="1" x14ac:dyDescent="0.3">
      <c r="R78" s="27" t="s">
        <v>3</v>
      </c>
      <c r="S78" s="27">
        <v>0</v>
      </c>
      <c r="T78" s="27">
        <v>1</v>
      </c>
      <c r="U78" s="27">
        <v>0</v>
      </c>
      <c r="V78" s="27">
        <v>0.6</v>
      </c>
      <c r="W78" s="27">
        <v>1.8</v>
      </c>
    </row>
    <row r="79" spans="1:24" x14ac:dyDescent="0.25">
      <c r="B79" s="33" t="s">
        <v>1</v>
      </c>
      <c r="C79" s="33" t="s">
        <v>2</v>
      </c>
      <c r="D79" s="40" t="s">
        <v>3</v>
      </c>
      <c r="E79" s="34" t="s">
        <v>4</v>
      </c>
      <c r="F79" s="35" t="s">
        <v>5</v>
      </c>
      <c r="G79" s="36" t="s">
        <v>6</v>
      </c>
      <c r="H79" s="37" t="s">
        <v>7</v>
      </c>
      <c r="I79" s="38" t="s">
        <v>8</v>
      </c>
      <c r="R79" s="27" t="s">
        <v>5</v>
      </c>
      <c r="S79" s="27">
        <v>0</v>
      </c>
      <c r="T79" s="27">
        <v>0</v>
      </c>
      <c r="U79" s="27">
        <v>1</v>
      </c>
      <c r="V79" s="27">
        <v>1</v>
      </c>
      <c r="W79" s="27">
        <v>1</v>
      </c>
    </row>
    <row r="80" spans="1:24" x14ac:dyDescent="0.25">
      <c r="A80" s="12" t="s">
        <v>12</v>
      </c>
      <c r="B80" s="33" t="s">
        <v>6</v>
      </c>
      <c r="C80" s="59">
        <f>(C75*-1/3)+C74</f>
        <v>1</v>
      </c>
      <c r="D80" s="59">
        <f t="shared" ref="D80:I80" si="15">(D75*-1/3)+D74</f>
        <v>0</v>
      </c>
      <c r="E80" s="59">
        <f t="shared" si="15"/>
        <v>0.19999999999999998</v>
      </c>
      <c r="F80" s="59">
        <f t="shared" si="15"/>
        <v>0</v>
      </c>
      <c r="G80" s="59">
        <f t="shared" si="15"/>
        <v>0.6</v>
      </c>
      <c r="H80" s="59">
        <f t="shared" si="15"/>
        <v>-0.19999999999999998</v>
      </c>
      <c r="I80" s="59">
        <f t="shared" si="15"/>
        <v>0.60000000000000009</v>
      </c>
      <c r="R80" s="27" t="s">
        <v>18</v>
      </c>
      <c r="S80" s="27">
        <v>0</v>
      </c>
      <c r="T80" s="27">
        <v>0</v>
      </c>
      <c r="U80" s="27">
        <v>0</v>
      </c>
      <c r="V80" s="27">
        <v>-0.2</v>
      </c>
      <c r="W80" s="27">
        <v>3.4</v>
      </c>
      <c r="X80" s="29"/>
    </row>
    <row r="81" spans="1:11" x14ac:dyDescent="0.25">
      <c r="A81" s="12" t="s">
        <v>14</v>
      </c>
      <c r="B81" s="43" t="s">
        <v>7</v>
      </c>
      <c r="C81" s="61">
        <v>0</v>
      </c>
      <c r="D81" s="61">
        <v>1</v>
      </c>
      <c r="E81" s="61">
        <v>-0.6</v>
      </c>
      <c r="F81" s="61">
        <f t="shared" ref="D81:I81" si="16">F75/$D$69</f>
        <v>0</v>
      </c>
      <c r="G81" s="61">
        <v>-0.8</v>
      </c>
      <c r="H81" s="61">
        <v>0.6</v>
      </c>
      <c r="I81" s="61">
        <v>1.2</v>
      </c>
      <c r="K81" t="s">
        <v>52</v>
      </c>
    </row>
    <row r="82" spans="1:11" x14ac:dyDescent="0.25">
      <c r="A82" s="12" t="s">
        <v>13</v>
      </c>
      <c r="B82" s="33" t="s">
        <v>5</v>
      </c>
      <c r="C82" s="59">
        <f>(C75*-5/3)+C76</f>
        <v>0</v>
      </c>
      <c r="D82" s="59">
        <f t="shared" ref="D82:I82" si="17">(D75*-5/3)+D76</f>
        <v>0</v>
      </c>
      <c r="E82" s="59">
        <f t="shared" si="17"/>
        <v>1</v>
      </c>
      <c r="F82" s="59">
        <f t="shared" si="17"/>
        <v>1</v>
      </c>
      <c r="G82" s="59">
        <f t="shared" si="17"/>
        <v>1</v>
      </c>
      <c r="H82" s="59">
        <f t="shared" si="17"/>
        <v>-1</v>
      </c>
      <c r="I82" s="59">
        <f t="shared" si="17"/>
        <v>1</v>
      </c>
    </row>
    <row r="83" spans="1:11" x14ac:dyDescent="0.25">
      <c r="A83" s="13" t="s">
        <v>15</v>
      </c>
      <c r="B83" s="33" t="s">
        <v>9</v>
      </c>
      <c r="C83" s="59">
        <f>(C75*-5/3)+C77</f>
        <v>0</v>
      </c>
      <c r="D83" s="59">
        <f>(D75*-5/3)+D77</f>
        <v>0</v>
      </c>
      <c r="E83" s="59">
        <f t="shared" ref="E83:I83" si="18">(E75*-5/3)+E77</f>
        <v>0</v>
      </c>
      <c r="F83" s="59">
        <f t="shared" si="18"/>
        <v>0</v>
      </c>
      <c r="G83" s="59">
        <f t="shared" si="18"/>
        <v>-1.0000000000000002</v>
      </c>
      <c r="H83" s="59">
        <f t="shared" si="18"/>
        <v>-1</v>
      </c>
      <c r="I83" s="59">
        <f t="shared" si="18"/>
        <v>0</v>
      </c>
    </row>
  </sheetData>
  <mergeCells count="9">
    <mergeCell ref="K61:P64"/>
    <mergeCell ref="X34:Z37"/>
    <mergeCell ref="X52:AB54"/>
    <mergeCell ref="E3:H3"/>
    <mergeCell ref="E4:H4"/>
    <mergeCell ref="E5:H5"/>
    <mergeCell ref="E6:H6"/>
    <mergeCell ref="K19:O22"/>
    <mergeCell ref="K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B2F7-BF44-4B5E-9629-6AD51963031D}">
  <dimension ref="A1"/>
  <sheetViews>
    <sheetView tabSelected="1" workbookViewId="0">
      <selection activeCell="H29" sqref="H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Universidad Santo Tomas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2022-03-09T14:10:54Z</dcterms:created>
  <dcterms:modified xsi:type="dcterms:W3CDTF">2022-03-09T15:42:14Z</dcterms:modified>
</cp:coreProperties>
</file>