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 Local Pc\Desktop\"/>
    </mc:Choice>
  </mc:AlternateContent>
  <xr:revisionPtr revIDLastSave="0" documentId="13_ncr:1_{3FEA19B7-5C73-4526-BCF7-7D14DB8E8A70}" xr6:coauthVersionLast="47" xr6:coauthVersionMax="47" xr10:uidLastSave="{00000000-0000-0000-0000-000000000000}"/>
  <bookViews>
    <workbookView xWindow="-120" yWindow="330" windowWidth="29040" windowHeight="15990" xr2:uid="{16C4EB5A-5AD0-451F-86B9-0986A15D25A9}"/>
  </bookViews>
  <sheets>
    <sheet name="Hoja1" sheetId="1" r:id="rId1"/>
    <sheet name="Informe de respuestas 1" sheetId="2" r:id="rId2"/>
    <sheet name="Informe de sensibilidad 1" sheetId="3" r:id="rId3"/>
    <sheet name="Informe de límites 1" sheetId="4" r:id="rId4"/>
  </sheets>
  <definedNames>
    <definedName name="solver_adj" localSheetId="0" hidden="1">Hoja1!$D$153:$G$153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Hoja1!$H$158</definedName>
    <definedName name="solver_lhs2" localSheetId="0" hidden="1">Hoja1!$H$159</definedName>
    <definedName name="solver_lhs3" localSheetId="0" hidden="1">Hoja1!$H$160</definedName>
    <definedName name="solver_lhs4" localSheetId="0" hidden="1">Hoja1!$H$161</definedName>
    <definedName name="solver_lhs5" localSheetId="0" hidden="1">Hoja1!$H$162</definedName>
    <definedName name="solver_lhs6" localSheetId="0" hidden="1">Hoja1!$H$163</definedName>
    <definedName name="solver_lhs7" localSheetId="0" hidden="1">Hoja1!$H$164</definedName>
    <definedName name="solver_lhs8" localSheetId="0" hidden="1">Hoja1!$H$165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Hoja1!$I$154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Hoja1!$J$158</definedName>
    <definedName name="solver_rhs2" localSheetId="0" hidden="1">Hoja1!$J$159</definedName>
    <definedName name="solver_rhs3" localSheetId="0" hidden="1">Hoja1!$J$160</definedName>
    <definedName name="solver_rhs4" localSheetId="0" hidden="1">Hoja1!$J$161</definedName>
    <definedName name="solver_rhs5" localSheetId="0" hidden="1">Hoja1!$J$162</definedName>
    <definedName name="solver_rhs6" localSheetId="0" hidden="1">Hoja1!$J$163</definedName>
    <definedName name="solver_rhs7" localSheetId="0" hidden="1">Hoja1!$J$164</definedName>
    <definedName name="solver_rhs8" localSheetId="0" hidden="1">Hoja1!$J$165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2" i="1" l="1"/>
  <c r="O204" i="1"/>
  <c r="O201" i="1"/>
  <c r="E173" i="1"/>
  <c r="F173" i="1"/>
  <c r="G173" i="1"/>
  <c r="D173" i="1"/>
  <c r="E172" i="1"/>
  <c r="F172" i="1"/>
  <c r="G172" i="1"/>
  <c r="D172" i="1"/>
  <c r="E171" i="1"/>
  <c r="F171" i="1"/>
  <c r="G171" i="1"/>
  <c r="D171" i="1"/>
  <c r="H165" i="1"/>
  <c r="H159" i="1"/>
  <c r="H160" i="1"/>
  <c r="H161" i="1"/>
  <c r="H162" i="1"/>
  <c r="H163" i="1"/>
  <c r="H164" i="1"/>
  <c r="H158" i="1"/>
  <c r="I154" i="1"/>
  <c r="H112" i="1"/>
  <c r="H106" i="1"/>
  <c r="H107" i="1"/>
  <c r="H108" i="1"/>
  <c r="H109" i="1"/>
  <c r="H110" i="1"/>
  <c r="H111" i="1"/>
  <c r="H105" i="1"/>
  <c r="I101" i="1"/>
  <c r="I85" i="1"/>
</calcChain>
</file>

<file path=xl/sharedStrings.xml><?xml version="1.0" encoding="utf-8"?>
<sst xmlns="http://schemas.openxmlformats.org/spreadsheetml/2006/main" count="388" uniqueCount="181">
  <si>
    <t>Nombre:</t>
  </si>
  <si>
    <t>Luis Felipe Narvaez Gomez</t>
  </si>
  <si>
    <t>Fecha:</t>
  </si>
  <si>
    <t>operación 1</t>
  </si>
  <si>
    <t>corte</t>
  </si>
  <si>
    <t>operación 2</t>
  </si>
  <si>
    <t>estañado</t>
  </si>
  <si>
    <t>encamisado</t>
  </si>
  <si>
    <t>inspeccion</t>
  </si>
  <si>
    <t>operación 3</t>
  </si>
  <si>
    <t>operación 4</t>
  </si>
  <si>
    <t>Cable 1</t>
  </si>
  <si>
    <t>SC320</t>
  </si>
  <si>
    <t>SC325</t>
  </si>
  <si>
    <t>SC340</t>
  </si>
  <si>
    <t>SC370</t>
  </si>
  <si>
    <t>Cable 2</t>
  </si>
  <si>
    <t>Cable 3</t>
  </si>
  <si>
    <t>Cable 4</t>
  </si>
  <si>
    <t>X</t>
  </si>
  <si>
    <t>Y</t>
  </si>
  <si>
    <t>Z</t>
  </si>
  <si>
    <t>W</t>
  </si>
  <si>
    <t>max 4800 minutos diarios</t>
  </si>
  <si>
    <t>max 9600 minutos diarios</t>
  </si>
  <si>
    <t>max 4700 minutos diarios</t>
  </si>
  <si>
    <t>max 4500 minutos diarios</t>
  </si>
  <si>
    <t>$ 9,40 [ingreso por unidad]</t>
  </si>
  <si>
    <t>$ 10.80 [ingreso por unidad]</t>
  </si>
  <si>
    <t>$8.75 [ingreso por unidad]</t>
  </si>
  <si>
    <t>$ 7.8 [ingreso por unidad]</t>
  </si>
  <si>
    <t>Se garantiza una demanda MINIMA de 100 unidade de cada uno de los cuatro cables</t>
  </si>
  <si>
    <t>Corte</t>
  </si>
  <si>
    <t>10,5 X + 9,3 Y + 11,6 Z + 8,2 W &lt;= 4800</t>
  </si>
  <si>
    <t>[minutos diarios]</t>
  </si>
  <si>
    <t>Estañado</t>
  </si>
  <si>
    <t>Encamisado</t>
  </si>
  <si>
    <t>Inspeccion</t>
  </si>
  <si>
    <t>20,4 X + 24,6 Y + 17,7 Z + 26,5 W &lt;= 9600</t>
  </si>
  <si>
    <t>3,2 X + 2.5 Y + 3.6 Z + 5.5 W &lt;= 4700</t>
  </si>
  <si>
    <t>5 X + 5 Y + 5 Z + 5 W &lt;= 4500</t>
  </si>
  <si>
    <t>[unidades de cable]</t>
  </si>
  <si>
    <t xml:space="preserve">nulidad </t>
  </si>
  <si>
    <t>x, Y, Z, W &gt;= 0</t>
  </si>
  <si>
    <t xml:space="preserve">objetivo </t>
  </si>
  <si>
    <t>9,4 X + 10,8 Y + 8,75 Z + 7,8 W</t>
  </si>
  <si>
    <t>demanda X</t>
  </si>
  <si>
    <t>demanda Y</t>
  </si>
  <si>
    <t>demanda Z</t>
  </si>
  <si>
    <t>demanda W</t>
  </si>
  <si>
    <t>X &gt;= 100</t>
  </si>
  <si>
    <t>Y &gt;= 100</t>
  </si>
  <si>
    <t>Z &gt;= 100</t>
  </si>
  <si>
    <t>W &gt;= 100</t>
  </si>
  <si>
    <t>Max G = 9,4 X + 10,8 Y + 8,75 Z + 7,8 W</t>
  </si>
  <si>
    <t>solucion</t>
  </si>
  <si>
    <t>Funcion Objetivo</t>
  </si>
  <si>
    <t>Ganancia (G)</t>
  </si>
  <si>
    <t>Restricciones</t>
  </si>
  <si>
    <t>LEFT</t>
  </si>
  <si>
    <t>operador</t>
  </si>
  <si>
    <t>RIGHT</t>
  </si>
  <si>
    <t>&lt;=</t>
  </si>
  <si>
    <t>&gt;=</t>
  </si>
  <si>
    <t>Tabla Inicial</t>
  </si>
  <si>
    <t>Tabla con resultado</t>
  </si>
  <si>
    <t>Microsoft Excel 16.0 Informe de respuestas</t>
  </si>
  <si>
    <t>Hoja de cálculo: [Parcial II Corte.xlsx]Hoja1</t>
  </si>
  <si>
    <t>Informe creado: 12/05/2022 9:49:14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</si>
  <si>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</si>
  <si>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</si>
  <si>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</si>
  <si>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</si>
  <si>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Iteraciones: 6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</si>
  <si>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</si>
  <si>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</si>
  <si>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</si>
  <si>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</si>
  <si>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</si>
  <si>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</si>
  <si>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</si>
  <si>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</si>
  <si>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</si>
  <si>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</si>
  <si>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</si>
  <si>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</si>
  <si>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</si>
  <si>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</si>
  <si>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$I$101</t>
  </si>
  <si>
    <t>Funcion Objetivo Ganancia (G)</t>
  </si>
  <si>
    <t>$D$100</t>
  </si>
  <si>
    <t>solucion X</t>
  </si>
  <si>
    <t>Continuar</t>
  </si>
  <si>
    <t>$E$100</t>
  </si>
  <si>
    <t>solucion Y</t>
  </si>
  <si>
    <t>$F$100</t>
  </si>
  <si>
    <t>solucion Z</t>
  </si>
  <si>
    <t>$G$100</t>
  </si>
  <si>
    <t>solucion W</t>
  </si>
  <si>
    <t>$H$105</t>
  </si>
  <si>
    <t>Corte LEFT</t>
  </si>
  <si>
    <t>$H$105&lt;=$J$105</t>
  </si>
  <si>
    <t>No vinculante</t>
  </si>
  <si>
    <t>$H$106</t>
  </si>
  <si>
    <t>Estañado LEFT</t>
  </si>
  <si>
    <t>$H$106&lt;=$J$106</t>
  </si>
  <si>
    <t>Vinculante</t>
  </si>
  <si>
    <t>$H$107</t>
  </si>
  <si>
    <t>Encamisado LEFT</t>
  </si>
  <si>
    <t>$H$107&lt;=$J$107</t>
  </si>
  <si>
    <t>$H$108</t>
  </si>
  <si>
    <t>Inspeccion LEFT</t>
  </si>
  <si>
    <t>$H$108&lt;=$J$108</t>
  </si>
  <si>
    <t>$H$109</t>
  </si>
  <si>
    <t>demanda X LEFT</t>
  </si>
  <si>
    <t>$H$109&gt;=$J$109</t>
  </si>
  <si>
    <t>$H$110</t>
  </si>
  <si>
    <t>demanda Y LEFT</t>
  </si>
  <si>
    <t>$H$110&gt;=$J$110</t>
  </si>
  <si>
    <t>$H$111</t>
  </si>
  <si>
    <t>demanda Z LEFT</t>
  </si>
  <si>
    <t>$H$111&gt;=$J$111</t>
  </si>
  <si>
    <t>$H$112</t>
  </si>
  <si>
    <t>demanda W LEFT</t>
  </si>
  <si>
    <t>$H$112&gt;=$J$112</t>
  </si>
  <si>
    <t>Microsoft Excel 16.0 Informe de sensibilidad</t>
  </si>
  <si>
    <t>Informe creado: 12/05/2022 9:49:15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</si>
  <si>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</si>
  <si>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</si>
  <si>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</si>
  <si>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</si>
  <si>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</si>
  <si>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</si>
  <si>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</si>
  <si>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</si>
  <si>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</si>
  <si>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</si>
  <si>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</si>
  <si>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</si>
  <si>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</si>
  <si>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</si>
  <si>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</si>
  <si>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</si>
  <si>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</si>
  <si>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</si>
  <si>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</si>
  <si>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Para resolver este ejercicio hay que ver la tabla de restricciones en el informe de sensibilidad</t>
  </si>
  <si>
    <t>Por precio dual, la columna referida y que nos interesa ver es la denominada como "Precio Sombra"</t>
  </si>
  <si>
    <t>Como sabemos el precio sombra nos dice que tanto podemos ganar o perder por aumnento o reduccion en la unidad que estemos trabajando de determinada restriccion</t>
  </si>
  <si>
    <t>En este caso, el precio sombra nos dice claramente que el unico aumento de valorque vale la pena tener en cuenta es la OPERACIÓN DE ESTAÑADO pues</t>
  </si>
  <si>
    <t xml:space="preserve">por cada incremento en la capacidad diaria de esta operación, tendremos un aumento de 0,49 en la utilidad, este incremento se puede sar hasta 680 veces mas </t>
  </si>
  <si>
    <t>de lo que ya tenemos.</t>
  </si>
  <si>
    <t xml:space="preserve">El resto de operaciones NO COMBIENE INCREMENTAR pues dan un beneficio de 0 </t>
  </si>
  <si>
    <t>La capacidad del proceso esta dada en minutos diarios, debemos aumentar la capacidad del PROCESO de ESTAÑO</t>
  </si>
  <si>
    <t>La capacidad actual es de 9600</t>
  </si>
  <si>
    <t>El 10% de 9600 es 960</t>
  </si>
  <si>
    <t>Asi que la capacidad nueva es 10560</t>
  </si>
  <si>
    <t xml:space="preserve">Asi que la restriccion del proceso de estaño quedaria </t>
  </si>
  <si>
    <t>20,4 X + 24,6 Y + 17,7 Z + 26,5 W &lt;= 10560</t>
  </si>
  <si>
    <t>Cambiando los valores de la tabla tenemos:</t>
  </si>
  <si>
    <t>Se aumenta la cantidad de produccion en un 10%</t>
  </si>
  <si>
    <t>La cantidades de produccion de cada cable se alteraron</t>
  </si>
  <si>
    <t>cantidad inicial</t>
  </si>
  <si>
    <t>cantidad nueva</t>
  </si>
  <si>
    <t xml:space="preserve">Cambio </t>
  </si>
  <si>
    <t xml:space="preserve">El cambio se da ya que para el PROCESO DE ESTAÑO se coincibe un rango sin alterar la solucion optima de </t>
  </si>
  <si>
    <t>[ 8920 , 10201]</t>
  </si>
  <si>
    <t>aumentar a 10560 en el proceso de Estaño, hace que salga del rango en que no se altera la solucion optima, por lo que las cantidad SI CAMBIAN.</t>
  </si>
  <si>
    <t xml:space="preserve">El rango de valor del cable de tipo 3 o el de la SOLUCION Z esta entre </t>
  </si>
  <si>
    <t>Disminuir en $1 us seria tener 7,75, valor fuera del rango, por tanto deducimos que SI CAMBIARIA LA SOLUCION OPTIMA</t>
  </si>
  <si>
    <t>Cable de tipo 1</t>
  </si>
  <si>
    <t>valor actual</t>
  </si>
  <si>
    <t>Max a incrementar</t>
  </si>
  <si>
    <t>valor Final con incremento</t>
  </si>
  <si>
    <t>cable de tipo 2</t>
  </si>
  <si>
    <t>Cable de tipo 3</t>
  </si>
  <si>
    <t>Cable de tipo 4</t>
  </si>
  <si>
    <t>[ 8,1559      ,       1.000.000.000.000.000.000.000.000.000.008,8 ]</t>
  </si>
  <si>
    <t>producto</t>
  </si>
  <si>
    <t>infinite</t>
  </si>
  <si>
    <t>A este limite CO CAMBIA la solucion optima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</si>
</sst>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/>
    <xf numFmtId="0" fontId="5" fillId="4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5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7" fillId="0" borderId="0" xfId="0" applyFont="1"/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60</xdr:row>
      <xdr:rowOff>66676</xdr:rowOff>
    </xdr:from>
    <xdr:to>
      <xdr:col>12</xdr:col>
      <xdr:colOff>238125</xdr:colOff>
      <xdr:row>78</xdr:row>
      <xdr:rowOff>112746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84F36C-2C1D-4937-B139-36F2E906E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34876"/>
          <a:ext cx="9896475" cy="43132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14</xdr:col>
      <xdr:colOff>134949</xdr:colOff>
      <xdr:row>39</xdr:row>
      <xdr:rowOff>181080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D44885-45E9-4BB2-BDB0-C8AA30903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1460174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14</xdr:col>
      <xdr:colOff>173055</xdr:colOff>
      <xdr:row>59</xdr:row>
      <xdr:rowOff>66844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CA17AB2-E686-4888-BBEE-CE9D2BFC5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34700"/>
          <a:ext cx="11498280" cy="1209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57150</xdr:rowOff>
    </xdr:from>
    <xdr:to>
      <xdr:col>12</xdr:col>
      <xdr:colOff>238125</xdr:colOff>
      <xdr:row>28</xdr:row>
      <xdr:rowOff>179420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E02B930-2896-427F-B6E2-B394D6A58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"/>
          <a:ext cx="9896475" cy="4313270"/>
        </a:xfrm>
        <a:prstGeom prst="rect">
          <a:avLst/>
        </a:prstGeom>
      </xdr:spPr>
    </xdr:pic>
    <xdr:clientData/>
  </xdr:twoCellAnchor>
  <xdr:twoCellAnchor editAs="oneCell">
    <xdr:from>
      <xdr:col>13</xdr:col>
      <xdr:colOff>752475</xdr:colOff>
      <xdr:row>81</xdr:row>
      <xdr:rowOff>19050</xdr:rowOff>
    </xdr:from>
    <xdr:to>
      <xdr:col>20</xdr:col>
      <xdr:colOff>705608</xdr:colOff>
      <xdr:row>104</xdr:row>
      <xdr:rowOff>200821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674C371-8993-493E-8BB8-FC708C2A4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44225" y="17125950"/>
          <a:ext cx="5430008" cy="57062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14</xdr:col>
      <xdr:colOff>125423</xdr:colOff>
      <xdr:row>118</xdr:row>
      <xdr:rowOff>152554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C6E95A-B2E8-4C2F-A184-AF853D1E2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726900"/>
          <a:ext cx="11450648" cy="110505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119</xdr:row>
      <xdr:rowOff>76200</xdr:rowOff>
    </xdr:from>
    <xdr:to>
      <xdr:col>7</xdr:col>
      <xdr:colOff>419928</xdr:colOff>
      <xdr:row>131</xdr:row>
      <xdr:rowOff>76519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58883FC-C3CA-4DAE-AF4A-119EC150F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300" y="25946100"/>
          <a:ext cx="5934903" cy="22863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9525</xdr:rowOff>
    </xdr:from>
    <xdr:to>
      <xdr:col>14</xdr:col>
      <xdr:colOff>58739</xdr:colOff>
      <xdr:row>137</xdr:row>
      <xdr:rowOff>85895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81C64FE-31DA-4AEF-90C9-FF6317CC3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165425"/>
          <a:ext cx="11383964" cy="12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137</xdr:row>
      <xdr:rowOff>85725</xdr:rowOff>
    </xdr:from>
    <xdr:to>
      <xdr:col>7</xdr:col>
      <xdr:colOff>315153</xdr:colOff>
      <xdr:row>149</xdr:row>
      <xdr:rowOff>9844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4AFE0C6-6899-4CB5-B2B4-05F98D942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" y="29384625"/>
          <a:ext cx="5934903" cy="22863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14</xdr:col>
      <xdr:colOff>182581</xdr:colOff>
      <xdr:row>183</xdr:row>
      <xdr:rowOff>181080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BAD9146-0989-41EA-8CEE-4470163B9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8728650"/>
          <a:ext cx="11507806" cy="752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7</xdr:col>
      <xdr:colOff>572365</xdr:colOff>
      <xdr:row>191</xdr:row>
      <xdr:rowOff>171663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72A7522-9BB5-4FA8-B8C1-2F55AB3AB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681150"/>
          <a:ext cx="6201640" cy="1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14</xdr:col>
      <xdr:colOff>154002</xdr:colOff>
      <xdr:row>197</xdr:row>
      <xdr:rowOff>76317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41BB4E9-78D2-4985-BB63-57DCBEF18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414700"/>
          <a:ext cx="11479227" cy="838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7</xdr:col>
      <xdr:colOff>277049</xdr:colOff>
      <xdr:row>202</xdr:row>
      <xdr:rowOff>124028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D1EDE58-D1C9-4202-AD7A-376B0792E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2557700"/>
          <a:ext cx="5906324" cy="1457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5943-AEEB-4F93-9694-0277F65EA247}">
  <dimension ref="A2:T205"/>
  <sheetViews>
    <sheetView tabSelected="1" topLeftCell="A178" workbookViewId="0">
      <selection activeCell="R200" sqref="R200"/>
    </sheetView>
  </sheetViews>
  <sheetFormatPr baseColWidth="10" defaultRowHeight="15" x14ac:dyDescent="0.25"/>
  <cols>
    <col min="2" max="2" width="24.85546875" bestFit="1" customWidth="1"/>
    <col min="3" max="3" width="12.85546875" customWidth="1"/>
    <col min="4" max="4" width="6.140625" bestFit="1" customWidth="1"/>
    <col min="6" max="6" width="11.5703125" bestFit="1" customWidth="1"/>
    <col min="7" max="7" width="6.140625" bestFit="1" customWidth="1"/>
    <col min="8" max="8" width="14.85546875" customWidth="1"/>
    <col min="9" max="9" width="16.42578125" bestFit="1" customWidth="1"/>
    <col min="10" max="10" width="6.28515625" bestFit="1" customWidth="1"/>
    <col min="14" max="14" width="13.5703125" customWidth="1"/>
  </cols>
  <sheetData>
    <row r="2" spans="1:18" x14ac:dyDescent="0.25">
      <c r="A2" t="s">
        <v>0</v>
      </c>
      <c r="B2" t="s">
        <v>1</v>
      </c>
    </row>
    <row r="3" spans="1:18" x14ac:dyDescent="0.25">
      <c r="A3" t="s">
        <v>2</v>
      </c>
      <c r="B3" s="1">
        <v>44693</v>
      </c>
    </row>
    <row r="7" spans="1:18" x14ac:dyDescent="0.25">
      <c r="O7" t="s">
        <v>3</v>
      </c>
      <c r="P7" t="s">
        <v>4</v>
      </c>
      <c r="Q7" t="s">
        <v>23</v>
      </c>
    </row>
    <row r="8" spans="1:18" x14ac:dyDescent="0.25">
      <c r="O8" t="s">
        <v>5</v>
      </c>
      <c r="P8" t="s">
        <v>6</v>
      </c>
      <c r="Q8" t="s">
        <v>24</v>
      </c>
    </row>
    <row r="9" spans="1:18" x14ac:dyDescent="0.25">
      <c r="O9" t="s">
        <v>9</v>
      </c>
      <c r="P9" t="s">
        <v>7</v>
      </c>
      <c r="Q9" t="s">
        <v>25</v>
      </c>
    </row>
    <row r="10" spans="1:18" x14ac:dyDescent="0.25">
      <c r="O10" t="s">
        <v>10</v>
      </c>
      <c r="P10" t="s">
        <v>8</v>
      </c>
      <c r="Q10" t="s">
        <v>26</v>
      </c>
    </row>
    <row r="13" spans="1:18" x14ac:dyDescent="0.25">
      <c r="O13" t="s">
        <v>11</v>
      </c>
      <c r="P13" t="s">
        <v>12</v>
      </c>
      <c r="Q13" t="s">
        <v>19</v>
      </c>
      <c r="R13" t="s">
        <v>27</v>
      </c>
    </row>
    <row r="14" spans="1:18" x14ac:dyDescent="0.25">
      <c r="O14" t="s">
        <v>16</v>
      </c>
      <c r="P14" t="s">
        <v>13</v>
      </c>
      <c r="Q14" t="s">
        <v>20</v>
      </c>
      <c r="R14" t="s">
        <v>28</v>
      </c>
    </row>
    <row r="15" spans="1:18" x14ac:dyDescent="0.25">
      <c r="O15" t="s">
        <v>17</v>
      </c>
      <c r="P15" t="s">
        <v>14</v>
      </c>
      <c r="Q15" t="s">
        <v>21</v>
      </c>
      <c r="R15" t="s">
        <v>29</v>
      </c>
    </row>
    <row r="16" spans="1:18" x14ac:dyDescent="0.25">
      <c r="O16" t="s">
        <v>18</v>
      </c>
      <c r="P16" t="s">
        <v>15</v>
      </c>
      <c r="Q16" t="s">
        <v>22</v>
      </c>
      <c r="R16" t="s">
        <v>30</v>
      </c>
    </row>
    <row r="18" spans="15:20" x14ac:dyDescent="0.25">
      <c r="O18" t="s">
        <v>31</v>
      </c>
    </row>
    <row r="21" spans="15:20" x14ac:dyDescent="0.25">
      <c r="O21" t="s">
        <v>32</v>
      </c>
      <c r="P21" t="s">
        <v>33</v>
      </c>
      <c r="T21" t="s">
        <v>34</v>
      </c>
    </row>
    <row r="22" spans="15:20" x14ac:dyDescent="0.25">
      <c r="O22" t="s">
        <v>35</v>
      </c>
      <c r="P22" t="s">
        <v>38</v>
      </c>
      <c r="T22" t="s">
        <v>34</v>
      </c>
    </row>
    <row r="23" spans="15:20" x14ac:dyDescent="0.25">
      <c r="O23" t="s">
        <v>36</v>
      </c>
      <c r="P23" t="s">
        <v>39</v>
      </c>
      <c r="T23" t="s">
        <v>34</v>
      </c>
    </row>
    <row r="24" spans="15:20" x14ac:dyDescent="0.25">
      <c r="O24" t="s">
        <v>37</v>
      </c>
      <c r="P24" t="s">
        <v>40</v>
      </c>
      <c r="T24" t="s">
        <v>34</v>
      </c>
    </row>
    <row r="26" spans="15:20" x14ac:dyDescent="0.25">
      <c r="O26" t="s">
        <v>46</v>
      </c>
      <c r="P26" t="s">
        <v>50</v>
      </c>
      <c r="T26" t="s">
        <v>41</v>
      </c>
    </row>
    <row r="27" spans="15:20" x14ac:dyDescent="0.25">
      <c r="O27" t="s">
        <v>47</v>
      </c>
      <c r="P27" t="s">
        <v>51</v>
      </c>
      <c r="T27" t="s">
        <v>41</v>
      </c>
    </row>
    <row r="28" spans="15:20" x14ac:dyDescent="0.25">
      <c r="O28" t="s">
        <v>48</v>
      </c>
      <c r="P28" t="s">
        <v>52</v>
      </c>
      <c r="T28" t="s">
        <v>41</v>
      </c>
    </row>
    <row r="29" spans="15:20" x14ac:dyDescent="0.25">
      <c r="O29" t="s">
        <v>49</v>
      </c>
      <c r="P29" t="s">
        <v>53</v>
      </c>
      <c r="T29" t="s">
        <v>41</v>
      </c>
    </row>
    <row r="31" spans="15:20" x14ac:dyDescent="0.25">
      <c r="O31" t="s">
        <v>42</v>
      </c>
      <c r="P31" t="s">
        <v>43</v>
      </c>
    </row>
    <row r="33" spans="2:16" x14ac:dyDescent="0.25">
      <c r="O33" t="s">
        <v>44</v>
      </c>
      <c r="P33" t="s">
        <v>45</v>
      </c>
    </row>
    <row r="42" spans="2:16" ht="21" x14ac:dyDescent="0.35">
      <c r="B42" s="3"/>
      <c r="C42" s="4" t="s">
        <v>54</v>
      </c>
      <c r="D42" s="4"/>
      <c r="E42" s="4"/>
      <c r="F42" s="4"/>
      <c r="G42" s="3"/>
    </row>
    <row r="43" spans="2:16" ht="21" x14ac:dyDescent="0.35">
      <c r="B43" s="3"/>
      <c r="C43" s="4"/>
      <c r="D43" s="4"/>
      <c r="E43" s="4"/>
      <c r="F43" s="4"/>
      <c r="G43" s="3"/>
    </row>
    <row r="44" spans="2:16" ht="21" x14ac:dyDescent="0.35">
      <c r="B44" s="3"/>
      <c r="C44" s="4" t="s">
        <v>33</v>
      </c>
      <c r="D44" s="4"/>
      <c r="E44" s="4"/>
      <c r="F44" s="4"/>
      <c r="G44" s="3"/>
    </row>
    <row r="45" spans="2:16" ht="21" x14ac:dyDescent="0.35">
      <c r="B45" s="3"/>
      <c r="C45" s="4" t="s">
        <v>38</v>
      </c>
      <c r="D45" s="4"/>
      <c r="E45" s="4"/>
      <c r="F45" s="4"/>
      <c r="G45" s="3"/>
    </row>
    <row r="46" spans="2:16" ht="21" x14ac:dyDescent="0.35">
      <c r="B46" s="3"/>
      <c r="C46" s="4" t="s">
        <v>39</v>
      </c>
      <c r="D46" s="4"/>
      <c r="E46" s="4"/>
      <c r="F46" s="4"/>
      <c r="G46" s="3"/>
    </row>
    <row r="47" spans="2:16" ht="21" x14ac:dyDescent="0.35">
      <c r="B47" s="3"/>
      <c r="C47" s="4" t="s">
        <v>40</v>
      </c>
      <c r="D47" s="4"/>
      <c r="E47" s="4"/>
      <c r="F47" s="4"/>
      <c r="G47" s="3"/>
    </row>
    <row r="48" spans="2:16" ht="21" x14ac:dyDescent="0.35">
      <c r="B48" s="3"/>
      <c r="C48" s="4" t="s">
        <v>50</v>
      </c>
      <c r="D48" s="4"/>
      <c r="E48" s="4"/>
      <c r="F48" s="4"/>
      <c r="G48" s="3"/>
    </row>
    <row r="49" spans="2:19" ht="21" x14ac:dyDescent="0.35">
      <c r="B49" s="3"/>
      <c r="C49" s="4" t="s">
        <v>51</v>
      </c>
      <c r="D49" s="4"/>
      <c r="E49" s="4"/>
      <c r="F49" s="4"/>
      <c r="G49" s="3"/>
    </row>
    <row r="50" spans="2:19" ht="21" x14ac:dyDescent="0.35">
      <c r="B50" s="3"/>
      <c r="C50" s="4" t="s">
        <v>52</v>
      </c>
      <c r="D50" s="4"/>
      <c r="E50" s="4"/>
      <c r="F50" s="4"/>
      <c r="G50" s="3"/>
    </row>
    <row r="51" spans="2:19" ht="21" x14ac:dyDescent="0.35">
      <c r="B51" s="3"/>
      <c r="C51" s="4" t="s">
        <v>53</v>
      </c>
      <c r="D51" s="4"/>
      <c r="E51" s="4"/>
      <c r="F51" s="4"/>
      <c r="G51" s="3"/>
    </row>
    <row r="52" spans="2:19" ht="21" x14ac:dyDescent="0.35">
      <c r="B52" s="3"/>
      <c r="C52" s="4" t="s">
        <v>43</v>
      </c>
      <c r="D52" s="4"/>
      <c r="E52" s="4"/>
      <c r="F52" s="4"/>
      <c r="G52" s="3"/>
    </row>
    <row r="62" spans="2:19" ht="21" x14ac:dyDescent="0.35">
      <c r="N62" s="3"/>
      <c r="O62" s="4" t="s">
        <v>54</v>
      </c>
      <c r="P62" s="4"/>
      <c r="Q62" s="4"/>
      <c r="R62" s="4"/>
      <c r="S62" s="3"/>
    </row>
    <row r="63" spans="2:19" ht="21" x14ac:dyDescent="0.35">
      <c r="N63" s="3"/>
      <c r="O63" s="4"/>
      <c r="P63" s="4"/>
      <c r="Q63" s="4"/>
      <c r="R63" s="4"/>
      <c r="S63" s="3"/>
    </row>
    <row r="64" spans="2:19" ht="21" x14ac:dyDescent="0.35">
      <c r="N64" s="3"/>
      <c r="O64" s="4" t="s">
        <v>33</v>
      </c>
      <c r="P64" s="4"/>
      <c r="Q64" s="4"/>
      <c r="R64" s="4"/>
      <c r="S64" s="3"/>
    </row>
    <row r="65" spans="14:19" ht="21" x14ac:dyDescent="0.35">
      <c r="N65" s="3"/>
      <c r="O65" s="4" t="s">
        <v>38</v>
      </c>
      <c r="P65" s="4"/>
      <c r="Q65" s="4"/>
      <c r="R65" s="4"/>
      <c r="S65" s="3"/>
    </row>
    <row r="66" spans="14:19" ht="21" x14ac:dyDescent="0.35">
      <c r="N66" s="3"/>
      <c r="O66" s="4" t="s">
        <v>39</v>
      </c>
      <c r="P66" s="4"/>
      <c r="Q66" s="4"/>
      <c r="R66" s="4"/>
      <c r="S66" s="3"/>
    </row>
    <row r="67" spans="14:19" ht="21" x14ac:dyDescent="0.35">
      <c r="N67" s="3"/>
      <c r="O67" s="4" t="s">
        <v>40</v>
      </c>
      <c r="P67" s="4"/>
      <c r="Q67" s="4"/>
      <c r="R67" s="4"/>
      <c r="S67" s="3"/>
    </row>
    <row r="68" spans="14:19" ht="21" x14ac:dyDescent="0.35">
      <c r="N68" s="3"/>
      <c r="O68" s="4" t="s">
        <v>50</v>
      </c>
      <c r="P68" s="4"/>
      <c r="Q68" s="4"/>
      <c r="R68" s="4"/>
      <c r="S68" s="3"/>
    </row>
    <row r="69" spans="14:19" ht="21" x14ac:dyDescent="0.35">
      <c r="N69" s="3"/>
      <c r="O69" s="4" t="s">
        <v>51</v>
      </c>
      <c r="P69" s="4"/>
      <c r="Q69" s="4"/>
      <c r="R69" s="4"/>
      <c r="S69" s="3"/>
    </row>
    <row r="70" spans="14:19" ht="21" x14ac:dyDescent="0.35">
      <c r="N70" s="3"/>
      <c r="O70" s="4" t="s">
        <v>52</v>
      </c>
      <c r="P70" s="4"/>
      <c r="Q70" s="4"/>
      <c r="R70" s="4"/>
      <c r="S70" s="3"/>
    </row>
    <row r="71" spans="14:19" ht="21" x14ac:dyDescent="0.35">
      <c r="N71" s="3"/>
      <c r="O71" s="4" t="s">
        <v>53</v>
      </c>
      <c r="P71" s="4"/>
      <c r="Q71" s="4"/>
      <c r="R71" s="4"/>
      <c r="S71" s="3"/>
    </row>
    <row r="72" spans="14:19" ht="21" x14ac:dyDescent="0.35">
      <c r="N72" s="3"/>
      <c r="O72" s="4" t="s">
        <v>43</v>
      </c>
      <c r="P72" s="4"/>
      <c r="Q72" s="4"/>
      <c r="R72" s="4"/>
      <c r="S72" s="3"/>
    </row>
    <row r="82" spans="3:12" x14ac:dyDescent="0.25">
      <c r="D82" s="6" t="s">
        <v>12</v>
      </c>
      <c r="E82" s="6" t="s">
        <v>13</v>
      </c>
      <c r="F82" s="6" t="s">
        <v>14</v>
      </c>
      <c r="G82" s="6" t="s">
        <v>15</v>
      </c>
    </row>
    <row r="83" spans="3:12" x14ac:dyDescent="0.25">
      <c r="C83" s="5"/>
      <c r="D83" s="6" t="s">
        <v>19</v>
      </c>
      <c r="E83" s="6" t="s">
        <v>20</v>
      </c>
      <c r="F83" s="6" t="s">
        <v>21</v>
      </c>
      <c r="G83" s="6" t="s">
        <v>22</v>
      </c>
      <c r="H83" s="5"/>
      <c r="I83" s="5"/>
    </row>
    <row r="84" spans="3:12" ht="30" x14ac:dyDescent="0.25">
      <c r="C84" s="6" t="s">
        <v>55</v>
      </c>
      <c r="D84" s="7">
        <v>0</v>
      </c>
      <c r="E84" s="7">
        <v>0</v>
      </c>
      <c r="F84" s="7">
        <v>0</v>
      </c>
      <c r="G84" s="7">
        <v>0</v>
      </c>
      <c r="H84" s="5"/>
      <c r="I84" s="6" t="s">
        <v>57</v>
      </c>
    </row>
    <row r="85" spans="3:12" ht="30" x14ac:dyDescent="0.25">
      <c r="C85" s="6" t="s">
        <v>56</v>
      </c>
      <c r="D85" s="8">
        <v>9.4</v>
      </c>
      <c r="E85" s="8">
        <v>10.8</v>
      </c>
      <c r="F85" s="8">
        <v>8.75</v>
      </c>
      <c r="G85" s="8">
        <v>7.8</v>
      </c>
      <c r="H85" s="5"/>
      <c r="I85" s="9">
        <f>(D85*D84)+(E85*E84)+(F85*F84)+(G85*G84)</f>
        <v>0</v>
      </c>
    </row>
    <row r="88" spans="3:12" ht="30" x14ac:dyDescent="0.25">
      <c r="C88" s="6" t="s">
        <v>58</v>
      </c>
      <c r="D88" s="6" t="s">
        <v>19</v>
      </c>
      <c r="E88" s="6" t="s">
        <v>20</v>
      </c>
      <c r="F88" s="6" t="s">
        <v>21</v>
      </c>
      <c r="G88" s="6" t="s">
        <v>22</v>
      </c>
      <c r="H88" s="6" t="s">
        <v>59</v>
      </c>
      <c r="I88" s="6" t="s">
        <v>60</v>
      </c>
      <c r="J88" s="6" t="s">
        <v>61</v>
      </c>
    </row>
    <row r="89" spans="3:12" x14ac:dyDescent="0.25">
      <c r="C89" s="6" t="s">
        <v>32</v>
      </c>
      <c r="D89" s="8">
        <v>10.5</v>
      </c>
      <c r="E89" s="8">
        <v>9.3000000000000007</v>
      </c>
      <c r="F89" s="8">
        <v>11.6</v>
      </c>
      <c r="G89" s="8">
        <v>8.1999999999999993</v>
      </c>
      <c r="H89" s="10"/>
      <c r="I89" s="8" t="s">
        <v>62</v>
      </c>
      <c r="J89" s="8">
        <v>4800</v>
      </c>
      <c r="L89" s="11" t="s">
        <v>64</v>
      </c>
    </row>
    <row r="90" spans="3:12" x14ac:dyDescent="0.25">
      <c r="C90" s="6" t="s">
        <v>35</v>
      </c>
      <c r="D90" s="8">
        <v>20.399999999999999</v>
      </c>
      <c r="E90" s="8">
        <v>24.6</v>
      </c>
      <c r="F90" s="8">
        <v>17.7</v>
      </c>
      <c r="G90" s="8">
        <v>26.5</v>
      </c>
      <c r="H90" s="10"/>
      <c r="I90" s="8" t="s">
        <v>62</v>
      </c>
      <c r="J90" s="8">
        <v>9600</v>
      </c>
    </row>
    <row r="91" spans="3:12" x14ac:dyDescent="0.25">
      <c r="C91" s="6" t="s">
        <v>36</v>
      </c>
      <c r="D91" s="8">
        <v>3.2</v>
      </c>
      <c r="E91" s="8">
        <v>2.5</v>
      </c>
      <c r="F91" s="8">
        <v>3.6</v>
      </c>
      <c r="G91" s="8">
        <v>5.5</v>
      </c>
      <c r="H91" s="10"/>
      <c r="I91" s="8" t="s">
        <v>62</v>
      </c>
      <c r="J91" s="8">
        <v>4700</v>
      </c>
    </row>
    <row r="92" spans="3:12" x14ac:dyDescent="0.25">
      <c r="C92" s="6" t="s">
        <v>37</v>
      </c>
      <c r="D92" s="8">
        <v>5</v>
      </c>
      <c r="E92" s="8">
        <v>5</v>
      </c>
      <c r="F92" s="8">
        <v>5</v>
      </c>
      <c r="G92" s="8">
        <v>5</v>
      </c>
      <c r="H92" s="10"/>
      <c r="I92" s="8" t="s">
        <v>62</v>
      </c>
      <c r="J92" s="8">
        <v>4500</v>
      </c>
    </row>
    <row r="93" spans="3:12" x14ac:dyDescent="0.25">
      <c r="C93" s="6" t="s">
        <v>46</v>
      </c>
      <c r="D93" s="8">
        <v>1</v>
      </c>
      <c r="E93" s="8">
        <v>0</v>
      </c>
      <c r="F93" s="8">
        <v>0</v>
      </c>
      <c r="G93" s="8">
        <v>0</v>
      </c>
      <c r="H93" s="10"/>
      <c r="I93" s="8" t="s">
        <v>63</v>
      </c>
      <c r="J93" s="8">
        <v>100</v>
      </c>
    </row>
    <row r="94" spans="3:12" x14ac:dyDescent="0.25">
      <c r="C94" s="6" t="s">
        <v>47</v>
      </c>
      <c r="D94" s="8">
        <v>0</v>
      </c>
      <c r="E94" s="8">
        <v>1</v>
      </c>
      <c r="F94" s="8">
        <v>0</v>
      </c>
      <c r="G94" s="8">
        <v>0</v>
      </c>
      <c r="H94" s="10"/>
      <c r="I94" s="8" t="s">
        <v>63</v>
      </c>
      <c r="J94" s="8">
        <v>100</v>
      </c>
    </row>
    <row r="95" spans="3:12" x14ac:dyDescent="0.25">
      <c r="C95" s="6" t="s">
        <v>48</v>
      </c>
      <c r="D95" s="8">
        <v>0</v>
      </c>
      <c r="E95" s="8">
        <v>0</v>
      </c>
      <c r="F95" s="8">
        <v>1</v>
      </c>
      <c r="G95" s="8">
        <v>0</v>
      </c>
      <c r="H95" s="10"/>
      <c r="I95" s="8" t="s">
        <v>63</v>
      </c>
      <c r="J95" s="8">
        <v>100</v>
      </c>
    </row>
    <row r="96" spans="3:12" x14ac:dyDescent="0.25">
      <c r="C96" s="6" t="s">
        <v>49</v>
      </c>
      <c r="D96" s="8">
        <v>0</v>
      </c>
      <c r="E96" s="8">
        <v>0</v>
      </c>
      <c r="F96" s="8">
        <v>0</v>
      </c>
      <c r="G96" s="8">
        <v>1</v>
      </c>
      <c r="H96" s="10"/>
      <c r="I96" s="8" t="s">
        <v>63</v>
      </c>
      <c r="J96" s="8">
        <v>100</v>
      </c>
    </row>
    <row r="98" spans="3:13" x14ac:dyDescent="0.25">
      <c r="D98" s="6" t="s">
        <v>12</v>
      </c>
      <c r="E98" s="6" t="s">
        <v>13</v>
      </c>
      <c r="F98" s="6" t="s">
        <v>14</v>
      </c>
      <c r="G98" s="6" t="s">
        <v>15</v>
      </c>
    </row>
    <row r="99" spans="3:13" x14ac:dyDescent="0.25">
      <c r="C99" s="5"/>
      <c r="D99" s="6" t="s">
        <v>19</v>
      </c>
      <c r="E99" s="6" t="s">
        <v>20</v>
      </c>
      <c r="F99" s="6" t="s">
        <v>21</v>
      </c>
      <c r="G99" s="6" t="s">
        <v>22</v>
      </c>
      <c r="H99" s="5"/>
      <c r="I99" s="5"/>
    </row>
    <row r="100" spans="3:13" ht="30" x14ac:dyDescent="0.25">
      <c r="C100" s="6" t="s">
        <v>55</v>
      </c>
      <c r="D100" s="7">
        <v>100</v>
      </c>
      <c r="E100" s="7">
        <v>100</v>
      </c>
      <c r="F100" s="7">
        <v>138.41807909604518</v>
      </c>
      <c r="G100" s="7">
        <v>100</v>
      </c>
      <c r="H100" s="5"/>
      <c r="I100" s="6" t="s">
        <v>57</v>
      </c>
    </row>
    <row r="101" spans="3:13" ht="30" x14ac:dyDescent="0.25">
      <c r="C101" s="6" t="s">
        <v>56</v>
      </c>
      <c r="D101" s="8">
        <v>9.4</v>
      </c>
      <c r="E101" s="8">
        <v>10.8</v>
      </c>
      <c r="F101" s="8">
        <v>8.75</v>
      </c>
      <c r="G101" s="8">
        <v>7.8</v>
      </c>
      <c r="H101" s="5"/>
      <c r="I101" s="9">
        <f>(D101*D100)+(E101*E100)+(F101*F100)+(G101*G100)</f>
        <v>4011.1581920903955</v>
      </c>
    </row>
    <row r="104" spans="3:13" ht="30" x14ac:dyDescent="0.25">
      <c r="C104" s="6" t="s">
        <v>58</v>
      </c>
      <c r="D104" s="6" t="s">
        <v>19</v>
      </c>
      <c r="E104" s="6" t="s">
        <v>20</v>
      </c>
      <c r="F104" s="6" t="s">
        <v>21</v>
      </c>
      <c r="G104" s="6" t="s">
        <v>22</v>
      </c>
      <c r="H104" s="6" t="s">
        <v>59</v>
      </c>
      <c r="I104" s="6" t="s">
        <v>60</v>
      </c>
      <c r="J104" s="6" t="s">
        <v>61</v>
      </c>
    </row>
    <row r="105" spans="3:13" ht="18.75" x14ac:dyDescent="0.25">
      <c r="C105" s="6" t="s">
        <v>32</v>
      </c>
      <c r="D105" s="8">
        <v>10.5</v>
      </c>
      <c r="E105" s="8">
        <v>9.3000000000000007</v>
      </c>
      <c r="F105" s="8">
        <v>11.6</v>
      </c>
      <c r="G105" s="8">
        <v>8.1999999999999993</v>
      </c>
      <c r="H105" s="12">
        <f>($D$100*D105)+($E$100*E105)+($F$100*F105)+($G$100*G105)</f>
        <v>4405.6497175141239</v>
      </c>
      <c r="I105" s="8" t="s">
        <v>62</v>
      </c>
      <c r="J105" s="8">
        <v>4800</v>
      </c>
      <c r="L105" s="13" t="s">
        <v>65</v>
      </c>
      <c r="M105" s="13"/>
    </row>
    <row r="106" spans="3:13" ht="18.75" x14ac:dyDescent="0.25">
      <c r="C106" s="6" t="s">
        <v>35</v>
      </c>
      <c r="D106" s="8">
        <v>20.399999999999999</v>
      </c>
      <c r="E106" s="8">
        <v>24.6</v>
      </c>
      <c r="F106" s="8">
        <v>17.7</v>
      </c>
      <c r="G106" s="8">
        <v>26.5</v>
      </c>
      <c r="H106" s="12">
        <f t="shared" ref="H106:H112" si="0">($D$100*D106)+($E$100*E106)+($F$100*F106)+($G$100*G106)</f>
        <v>9600</v>
      </c>
      <c r="I106" s="8" t="s">
        <v>62</v>
      </c>
      <c r="J106" s="8">
        <v>9600</v>
      </c>
    </row>
    <row r="107" spans="3:13" ht="18.75" x14ac:dyDescent="0.25">
      <c r="C107" s="6" t="s">
        <v>36</v>
      </c>
      <c r="D107" s="8">
        <v>3.2</v>
      </c>
      <c r="E107" s="8">
        <v>2.5</v>
      </c>
      <c r="F107" s="8">
        <v>3.6</v>
      </c>
      <c r="G107" s="8">
        <v>5.5</v>
      </c>
      <c r="H107" s="12">
        <f t="shared" si="0"/>
        <v>1618.3050847457625</v>
      </c>
      <c r="I107" s="8" t="s">
        <v>62</v>
      </c>
      <c r="J107" s="8">
        <v>4700</v>
      </c>
    </row>
    <row r="108" spans="3:13" ht="18.75" x14ac:dyDescent="0.25">
      <c r="C108" s="6" t="s">
        <v>37</v>
      </c>
      <c r="D108" s="8">
        <v>5</v>
      </c>
      <c r="E108" s="8">
        <v>5</v>
      </c>
      <c r="F108" s="8">
        <v>5</v>
      </c>
      <c r="G108" s="8">
        <v>5</v>
      </c>
      <c r="H108" s="12">
        <f t="shared" si="0"/>
        <v>2192.0903954802261</v>
      </c>
      <c r="I108" s="8" t="s">
        <v>62</v>
      </c>
      <c r="J108" s="8">
        <v>4500</v>
      </c>
    </row>
    <row r="109" spans="3:13" ht="18.75" x14ac:dyDescent="0.25">
      <c r="C109" s="6" t="s">
        <v>46</v>
      </c>
      <c r="D109" s="8">
        <v>1</v>
      </c>
      <c r="E109" s="8">
        <v>0</v>
      </c>
      <c r="F109" s="8">
        <v>0</v>
      </c>
      <c r="G109" s="8">
        <v>0</v>
      </c>
      <c r="H109" s="12">
        <f t="shared" si="0"/>
        <v>100</v>
      </c>
      <c r="I109" s="8" t="s">
        <v>63</v>
      </c>
      <c r="J109" s="8">
        <v>100</v>
      </c>
    </row>
    <row r="110" spans="3:13" ht="18.75" x14ac:dyDescent="0.25">
      <c r="C110" s="6" t="s">
        <v>47</v>
      </c>
      <c r="D110" s="8">
        <v>0</v>
      </c>
      <c r="E110" s="8">
        <v>1</v>
      </c>
      <c r="F110" s="8">
        <v>0</v>
      </c>
      <c r="G110" s="8">
        <v>0</v>
      </c>
      <c r="H110" s="12">
        <f t="shared" si="0"/>
        <v>100</v>
      </c>
      <c r="I110" s="8" t="s">
        <v>63</v>
      </c>
      <c r="J110" s="8">
        <v>100</v>
      </c>
    </row>
    <row r="111" spans="3:13" ht="18.75" x14ac:dyDescent="0.25">
      <c r="C111" s="6" t="s">
        <v>48</v>
      </c>
      <c r="D111" s="8">
        <v>0</v>
      </c>
      <c r="E111" s="8">
        <v>0</v>
      </c>
      <c r="F111" s="8">
        <v>1</v>
      </c>
      <c r="G111" s="8">
        <v>0</v>
      </c>
      <c r="H111" s="12">
        <f t="shared" si="0"/>
        <v>138.41807909604518</v>
      </c>
      <c r="I111" s="8" t="s">
        <v>63</v>
      </c>
      <c r="J111" s="8">
        <v>100</v>
      </c>
    </row>
    <row r="112" spans="3:13" ht="18.75" x14ac:dyDescent="0.25">
      <c r="C112" s="6" t="s">
        <v>49</v>
      </c>
      <c r="D112" s="8">
        <v>0</v>
      </c>
      <c r="E112" s="8">
        <v>0</v>
      </c>
      <c r="F112" s="8">
        <v>0</v>
      </c>
      <c r="G112" s="8">
        <v>1</v>
      </c>
      <c r="H112" s="12">
        <f>($D$100*D112)+($E$100*E112)+($F$100*F112)+($G$100*G112)</f>
        <v>100</v>
      </c>
      <c r="I112" s="8" t="s">
        <v>63</v>
      </c>
      <c r="J112" s="8">
        <v>100</v>
      </c>
    </row>
    <row r="121" spans="9:9" x14ac:dyDescent="0.25">
      <c r="I121" t="s">
        <v>146</v>
      </c>
    </row>
    <row r="122" spans="9:9" x14ac:dyDescent="0.25">
      <c r="I122" t="s">
        <v>147</v>
      </c>
    </row>
    <row r="123" spans="9:9" x14ac:dyDescent="0.25">
      <c r="I123" t="s">
        <v>148</v>
      </c>
    </row>
    <row r="125" spans="9:9" x14ac:dyDescent="0.25">
      <c r="I125" t="s">
        <v>149</v>
      </c>
    </row>
    <row r="126" spans="9:9" x14ac:dyDescent="0.25">
      <c r="I126" t="s">
        <v>150</v>
      </c>
    </row>
    <row r="127" spans="9:9" x14ac:dyDescent="0.25">
      <c r="I127" t="s">
        <v>151</v>
      </c>
    </row>
    <row r="129" spans="9:9" x14ac:dyDescent="0.25">
      <c r="I129" t="s">
        <v>152</v>
      </c>
    </row>
    <row r="140" spans="9:9" x14ac:dyDescent="0.25">
      <c r="I140" t="s">
        <v>153</v>
      </c>
    </row>
    <row r="141" spans="9:9" x14ac:dyDescent="0.25">
      <c r="I141" t="s">
        <v>154</v>
      </c>
    </row>
    <row r="142" spans="9:9" x14ac:dyDescent="0.25">
      <c r="I142" t="s">
        <v>155</v>
      </c>
    </row>
    <row r="143" spans="9:9" x14ac:dyDescent="0.25">
      <c r="I143" t="s">
        <v>156</v>
      </c>
    </row>
    <row r="144" spans="9:9" x14ac:dyDescent="0.25">
      <c r="I144" t="s">
        <v>157</v>
      </c>
    </row>
    <row r="146" spans="3:15" ht="21" x14ac:dyDescent="0.35">
      <c r="J146" s="3"/>
      <c r="K146" s="4" t="s">
        <v>158</v>
      </c>
      <c r="L146" s="4"/>
      <c r="M146" s="4"/>
      <c r="N146" s="4"/>
      <c r="O146" s="3"/>
    </row>
    <row r="148" spans="3:15" x14ac:dyDescent="0.25">
      <c r="I148" t="s">
        <v>159</v>
      </c>
    </row>
    <row r="151" spans="3:15" x14ac:dyDescent="0.25">
      <c r="D151" s="6" t="s">
        <v>12</v>
      </c>
      <c r="E151" s="6" t="s">
        <v>13</v>
      </c>
      <c r="F151" s="6" t="s">
        <v>14</v>
      </c>
      <c r="G151" s="6" t="s">
        <v>15</v>
      </c>
    </row>
    <row r="152" spans="3:15" x14ac:dyDescent="0.25">
      <c r="C152" s="5"/>
      <c r="D152" s="6" t="s">
        <v>19</v>
      </c>
      <c r="E152" s="6" t="s">
        <v>20</v>
      </c>
      <c r="F152" s="6" t="s">
        <v>21</v>
      </c>
      <c r="G152" s="6" t="s">
        <v>22</v>
      </c>
      <c r="H152" s="5"/>
      <c r="I152" s="5"/>
    </row>
    <row r="153" spans="3:15" x14ac:dyDescent="0.25">
      <c r="C153" s="6" t="s">
        <v>55</v>
      </c>
      <c r="D153" s="7">
        <v>100</v>
      </c>
      <c r="E153" s="7">
        <v>134.41821946169762</v>
      </c>
      <c r="F153" s="7">
        <v>144.81987577639768</v>
      </c>
      <c r="G153" s="7">
        <v>100</v>
      </c>
      <c r="H153" s="5"/>
      <c r="I153" s="6" t="s">
        <v>57</v>
      </c>
    </row>
    <row r="154" spans="3:15" ht="30" x14ac:dyDescent="0.25">
      <c r="C154" s="6" t="s">
        <v>56</v>
      </c>
      <c r="D154" s="8">
        <v>9.4</v>
      </c>
      <c r="E154" s="8">
        <v>10.8</v>
      </c>
      <c r="F154" s="8">
        <v>8.75</v>
      </c>
      <c r="G154" s="8">
        <v>7.8</v>
      </c>
      <c r="H154" s="5"/>
      <c r="I154" s="9">
        <f>(D154*D153)+(E154*E153)+(F154*F153)+(G154*G153)</f>
        <v>4438.8906832298144</v>
      </c>
    </row>
    <row r="157" spans="3:15" x14ac:dyDescent="0.25">
      <c r="C157" s="6" t="s">
        <v>58</v>
      </c>
      <c r="D157" s="6" t="s">
        <v>19</v>
      </c>
      <c r="E157" s="6" t="s">
        <v>20</v>
      </c>
      <c r="F157" s="6" t="s">
        <v>21</v>
      </c>
      <c r="G157" s="6" t="s">
        <v>22</v>
      </c>
      <c r="H157" s="6" t="s">
        <v>59</v>
      </c>
      <c r="I157" s="6" t="s">
        <v>60</v>
      </c>
      <c r="J157" s="6" t="s">
        <v>61</v>
      </c>
    </row>
    <row r="158" spans="3:15" ht="18.75" x14ac:dyDescent="0.25">
      <c r="C158" s="6" t="s">
        <v>32</v>
      </c>
      <c r="D158" s="8">
        <v>10.5</v>
      </c>
      <c r="E158" s="8">
        <v>9.3000000000000007</v>
      </c>
      <c r="F158" s="8">
        <v>11.6</v>
      </c>
      <c r="G158" s="8">
        <v>8.1999999999999993</v>
      </c>
      <c r="H158" s="12">
        <f>($D$153*D158)+($E$153*E158)+($F$153*F158)+($G$153*G158)</f>
        <v>4800.0000000000009</v>
      </c>
      <c r="I158" s="8" t="s">
        <v>62</v>
      </c>
      <c r="J158" s="8">
        <v>4800</v>
      </c>
      <c r="L158" s="25"/>
      <c r="M158" s="25"/>
    </row>
    <row r="159" spans="3:15" ht="18.75" x14ac:dyDescent="0.25">
      <c r="C159" s="6" t="s">
        <v>35</v>
      </c>
      <c r="D159" s="21">
        <v>20.399999999999999</v>
      </c>
      <c r="E159" s="21">
        <v>24.6</v>
      </c>
      <c r="F159" s="21">
        <v>17.7</v>
      </c>
      <c r="G159" s="21">
        <v>26.5</v>
      </c>
      <c r="H159" s="22">
        <f t="shared" ref="H159:H165" si="1">($D$153*D159)+($E$153*E159)+($F$153*F159)+($G$153*G159)</f>
        <v>10560</v>
      </c>
      <c r="I159" s="21" t="s">
        <v>62</v>
      </c>
      <c r="J159" s="21">
        <v>10560</v>
      </c>
      <c r="K159" s="23" t="s">
        <v>160</v>
      </c>
      <c r="L159" s="24"/>
      <c r="M159" s="24"/>
      <c r="N159" s="24"/>
    </row>
    <row r="160" spans="3:15" ht="18.75" x14ac:dyDescent="0.25">
      <c r="C160" s="6" t="s">
        <v>36</v>
      </c>
      <c r="D160" s="8">
        <v>3.2</v>
      </c>
      <c r="E160" s="8">
        <v>2.5</v>
      </c>
      <c r="F160" s="8">
        <v>3.6</v>
      </c>
      <c r="G160" s="8">
        <v>5.5</v>
      </c>
      <c r="H160" s="12">
        <f t="shared" si="1"/>
        <v>1727.3971014492759</v>
      </c>
      <c r="I160" s="8" t="s">
        <v>62</v>
      </c>
      <c r="J160" s="8">
        <v>4700</v>
      </c>
    </row>
    <row r="161" spans="3:10" ht="18.75" x14ac:dyDescent="0.25">
      <c r="C161" s="6" t="s">
        <v>37</v>
      </c>
      <c r="D161" s="8">
        <v>5</v>
      </c>
      <c r="E161" s="8">
        <v>5</v>
      </c>
      <c r="F161" s="8">
        <v>5</v>
      </c>
      <c r="G161" s="8">
        <v>5</v>
      </c>
      <c r="H161" s="12">
        <f t="shared" si="1"/>
        <v>2396.1904761904766</v>
      </c>
      <c r="I161" s="8" t="s">
        <v>62</v>
      </c>
      <c r="J161" s="8">
        <v>4500</v>
      </c>
    </row>
    <row r="162" spans="3:10" ht="18.75" x14ac:dyDescent="0.25">
      <c r="C162" s="6" t="s">
        <v>46</v>
      </c>
      <c r="D162" s="8">
        <v>1</v>
      </c>
      <c r="E162" s="8">
        <v>0</v>
      </c>
      <c r="F162" s="8">
        <v>0</v>
      </c>
      <c r="G162" s="8">
        <v>0</v>
      </c>
      <c r="H162" s="12">
        <f t="shared" si="1"/>
        <v>100</v>
      </c>
      <c r="I162" s="8" t="s">
        <v>63</v>
      </c>
      <c r="J162" s="8">
        <v>100</v>
      </c>
    </row>
    <row r="163" spans="3:10" ht="18.75" x14ac:dyDescent="0.25">
      <c r="C163" s="6" t="s">
        <v>47</v>
      </c>
      <c r="D163" s="8">
        <v>0</v>
      </c>
      <c r="E163" s="8">
        <v>1</v>
      </c>
      <c r="F163" s="8">
        <v>0</v>
      </c>
      <c r="G163" s="8">
        <v>0</v>
      </c>
      <c r="H163" s="12">
        <f t="shared" si="1"/>
        <v>134.41821946169762</v>
      </c>
      <c r="I163" s="8" t="s">
        <v>63</v>
      </c>
      <c r="J163" s="8">
        <v>100</v>
      </c>
    </row>
    <row r="164" spans="3:10" ht="18.75" x14ac:dyDescent="0.25">
      <c r="C164" s="6" t="s">
        <v>48</v>
      </c>
      <c r="D164" s="8">
        <v>0</v>
      </c>
      <c r="E164" s="8">
        <v>0</v>
      </c>
      <c r="F164" s="8">
        <v>1</v>
      </c>
      <c r="G164" s="8">
        <v>0</v>
      </c>
      <c r="H164" s="12">
        <f t="shared" si="1"/>
        <v>144.81987577639768</v>
      </c>
      <c r="I164" s="8" t="s">
        <v>63</v>
      </c>
      <c r="J164" s="8">
        <v>100</v>
      </c>
    </row>
    <row r="165" spans="3:10" ht="18.75" x14ac:dyDescent="0.25">
      <c r="C165" s="6" t="s">
        <v>49</v>
      </c>
      <c r="D165" s="8">
        <v>0</v>
      </c>
      <c r="E165" s="8">
        <v>0</v>
      </c>
      <c r="F165" s="8">
        <v>0</v>
      </c>
      <c r="G165" s="8">
        <v>1</v>
      </c>
      <c r="H165" s="12">
        <f>($D$153*D165)+($E$153*E165)+($F$153*F165)+($G$153*G165)</f>
        <v>100</v>
      </c>
      <c r="I165" s="8" t="s">
        <v>63</v>
      </c>
      <c r="J165" s="8">
        <v>100</v>
      </c>
    </row>
    <row r="168" spans="3:10" x14ac:dyDescent="0.25">
      <c r="C168" s="26" t="s">
        <v>161</v>
      </c>
    </row>
    <row r="170" spans="3:10" x14ac:dyDescent="0.25">
      <c r="C170" s="27"/>
      <c r="D170" s="28" t="s">
        <v>19</v>
      </c>
      <c r="E170" s="28" t="s">
        <v>20</v>
      </c>
      <c r="F170" s="28" t="s">
        <v>21</v>
      </c>
      <c r="G170" s="28" t="s">
        <v>22</v>
      </c>
    </row>
    <row r="171" spans="3:10" ht="30" x14ac:dyDescent="0.25">
      <c r="C171" s="6" t="s">
        <v>162</v>
      </c>
      <c r="D171" s="8">
        <f>D100</f>
        <v>100</v>
      </c>
      <c r="E171" s="8">
        <f t="shared" ref="E171:G171" si="2">E100</f>
        <v>100</v>
      </c>
      <c r="F171" s="8">
        <f t="shared" si="2"/>
        <v>138.41807909604518</v>
      </c>
      <c r="G171" s="8">
        <f t="shared" si="2"/>
        <v>100</v>
      </c>
    </row>
    <row r="172" spans="3:10" ht="30" x14ac:dyDescent="0.25">
      <c r="C172" s="6" t="s">
        <v>163</v>
      </c>
      <c r="D172" s="8">
        <f>D153</f>
        <v>100</v>
      </c>
      <c r="E172" s="8">
        <f t="shared" ref="E172:G172" si="3">E153</f>
        <v>134.41821946169762</v>
      </c>
      <c r="F172" s="8">
        <f t="shared" si="3"/>
        <v>144.81987577639768</v>
      </c>
      <c r="G172" s="8">
        <f t="shared" si="3"/>
        <v>100</v>
      </c>
    </row>
    <row r="173" spans="3:10" x14ac:dyDescent="0.25">
      <c r="C173" s="6" t="s">
        <v>164</v>
      </c>
      <c r="D173" s="8">
        <f>D172-D171</f>
        <v>0</v>
      </c>
      <c r="E173" s="8">
        <f t="shared" ref="E173:G173" si="4">E172-E171</f>
        <v>34.418219461697618</v>
      </c>
      <c r="F173" s="8">
        <f t="shared" si="4"/>
        <v>6.4017966803525042</v>
      </c>
      <c r="G173" s="8">
        <f t="shared" si="4"/>
        <v>0</v>
      </c>
    </row>
    <row r="175" spans="3:10" x14ac:dyDescent="0.25">
      <c r="C175" s="26" t="s">
        <v>165</v>
      </c>
    </row>
    <row r="177" spans="3:15" ht="31.5" x14ac:dyDescent="0.5">
      <c r="E177" s="29" t="s">
        <v>166</v>
      </c>
    </row>
    <row r="179" spans="3:15" x14ac:dyDescent="0.25">
      <c r="C179" t="s">
        <v>167</v>
      </c>
    </row>
    <row r="187" spans="3:15" x14ac:dyDescent="0.25">
      <c r="I187" t="s">
        <v>168</v>
      </c>
    </row>
    <row r="189" spans="3:15" ht="31.5" x14ac:dyDescent="0.5">
      <c r="K189" s="29" t="s">
        <v>177</v>
      </c>
      <c r="L189" s="29"/>
      <c r="M189" s="29"/>
      <c r="N189" s="29"/>
      <c r="O189" s="29"/>
    </row>
    <row r="191" spans="3:15" x14ac:dyDescent="0.25">
      <c r="I191" t="s">
        <v>169</v>
      </c>
    </row>
    <row r="200" spans="11:18" ht="45" x14ac:dyDescent="0.25">
      <c r="K200" s="30" t="s">
        <v>178</v>
      </c>
      <c r="L200" s="30"/>
      <c r="M200" s="6" t="s">
        <v>171</v>
      </c>
      <c r="N200" s="6" t="s">
        <v>172</v>
      </c>
      <c r="O200" s="6" t="s">
        <v>173</v>
      </c>
      <c r="P200" s="5"/>
    </row>
    <row r="201" spans="11:18" ht="30" x14ac:dyDescent="0.25">
      <c r="K201" s="6" t="s">
        <v>170</v>
      </c>
      <c r="L201" s="6" t="s">
        <v>91</v>
      </c>
      <c r="M201" s="8">
        <v>9.4</v>
      </c>
      <c r="N201" s="8">
        <v>0.68469999999999998</v>
      </c>
      <c r="O201" s="8">
        <f>M201+N201</f>
        <v>10.0847</v>
      </c>
      <c r="P201" s="5"/>
    </row>
    <row r="202" spans="11:18" ht="30" x14ac:dyDescent="0.25">
      <c r="K202" s="6" t="s">
        <v>174</v>
      </c>
      <c r="L202" s="6" t="s">
        <v>94</v>
      </c>
      <c r="M202" s="8">
        <v>10.8</v>
      </c>
      <c r="N202" s="8">
        <v>1.36</v>
      </c>
      <c r="O202" s="8">
        <f t="shared" ref="O202:O204" si="5">M202+N202</f>
        <v>12.16</v>
      </c>
      <c r="P202" s="5"/>
    </row>
    <row r="203" spans="11:18" ht="30" x14ac:dyDescent="0.25">
      <c r="K203" s="6" t="s">
        <v>175</v>
      </c>
      <c r="L203" s="6" t="s">
        <v>96</v>
      </c>
      <c r="M203" s="8">
        <v>8.75</v>
      </c>
      <c r="N203" s="8" t="s">
        <v>179</v>
      </c>
      <c r="O203" s="8" t="s">
        <v>179</v>
      </c>
      <c r="P203" s="5"/>
    </row>
    <row r="204" spans="11:18" ht="30" x14ac:dyDescent="0.25">
      <c r="K204" s="6" t="s">
        <v>176</v>
      </c>
      <c r="L204" s="6" t="s">
        <v>98</v>
      </c>
      <c r="M204" s="8">
        <v>7.8</v>
      </c>
      <c r="N204" s="8">
        <v>5.3</v>
      </c>
      <c r="O204" s="8">
        <f t="shared" si="5"/>
        <v>13.1</v>
      </c>
      <c r="P204" s="5"/>
    </row>
    <row r="205" spans="11:18" x14ac:dyDescent="0.25">
      <c r="O205" s="11" t="s">
        <v>180</v>
      </c>
      <c r="P205" s="11"/>
      <c r="Q205" s="11"/>
      <c r="R205" s="11"/>
    </row>
  </sheetData>
  <mergeCells count="3">
    <mergeCell ref="L105:M105"/>
    <mergeCell ref="K159:N159"/>
    <mergeCell ref="K200:L20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6C43-9265-4142-ADEA-60835A331568}">
  <dimension ref="A1:G36"/>
  <sheetViews>
    <sheetView showGridLines="0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28.140625" bestFit="1" customWidth="1"/>
    <col min="4" max="4" width="15.5703125" bestFit="1" customWidth="1"/>
    <col min="5" max="5" width="15" bestFit="1" customWidth="1"/>
    <col min="6" max="6" width="13.28515625" bestFit="1" customWidth="1"/>
    <col min="7" max="7" width="12" bestFit="1" customWidth="1"/>
  </cols>
  <sheetData>
    <row r="1" spans="1:5" x14ac:dyDescent="0.25">
      <c r="A1" s="2" t="s">
        <v>66</v>
      </c>
    </row>
    <row r="2" spans="1:5" x14ac:dyDescent="0.25">
      <c r="A2" s="2" t="s">
        <v>67</v>
      </c>
    </row>
    <row r="3" spans="1:5" x14ac:dyDescent="0.25">
      <c r="A3" s="2" t="s">
        <v>68</v>
      </c>
    </row>
    <row r="4" spans="1:5" x14ac:dyDescent="0.25">
      <c r="A4" s="2" t="s">
        <v>69</v>
      </c>
    </row>
    <row r="5" spans="1:5" x14ac:dyDescent="0.25">
      <c r="A5" s="2" t="s">
        <v>70</v>
      </c>
    </row>
    <row r="6" spans="1:5" x14ac:dyDescent="0.25">
      <c r="A6" s="2"/>
      <c r="B6" t="s">
        <v>71</v>
      </c>
    </row>
    <row r="7" spans="1:5" x14ac:dyDescent="0.25">
      <c r="A7" s="2"/>
      <c r="B7" t="s">
        <v>72</v>
      </c>
    </row>
    <row r="8" spans="1:5" x14ac:dyDescent="0.25">
      <c r="A8" s="2"/>
      <c r="B8" t="s">
        <v>73</v>
      </c>
    </row>
    <row r="9" spans="1:5" x14ac:dyDescent="0.25">
      <c r="A9" s="2" t="s">
        <v>74</v>
      </c>
    </row>
    <row r="10" spans="1:5" x14ac:dyDescent="0.25">
      <c r="B10" t="s">
        <v>75</v>
      </c>
    </row>
    <row r="11" spans="1:5" x14ac:dyDescent="0.25">
      <c r="B11" t="s">
        <v>76</v>
      </c>
    </row>
    <row r="14" spans="1:5" ht="15.75" thickBot="1" x14ac:dyDescent="0.3">
      <c r="A14" t="s">
        <v>77</v>
      </c>
    </row>
    <row r="15" spans="1:5" ht="15.75" thickBot="1" x14ac:dyDescent="0.3">
      <c r="B15" s="15" t="s">
        <v>78</v>
      </c>
      <c r="C15" s="15" t="s">
        <v>79</v>
      </c>
      <c r="D15" s="15" t="s">
        <v>80</v>
      </c>
      <c r="E15" s="15" t="s">
        <v>81</v>
      </c>
    </row>
    <row r="16" spans="1:5" ht="15.75" thickBot="1" x14ac:dyDescent="0.3">
      <c r="B16" s="14" t="s">
        <v>88</v>
      </c>
      <c r="C16" s="14" t="s">
        <v>89</v>
      </c>
      <c r="D16" s="17">
        <v>0</v>
      </c>
      <c r="E16" s="17">
        <v>4011.1581920903955</v>
      </c>
    </row>
    <row r="19" spans="1:7" ht="15.75" thickBot="1" x14ac:dyDescent="0.3">
      <c r="A19" t="s">
        <v>82</v>
      </c>
    </row>
    <row r="20" spans="1:7" ht="15.75" thickBot="1" x14ac:dyDescent="0.3">
      <c r="B20" s="15" t="s">
        <v>78</v>
      </c>
      <c r="C20" s="15" t="s">
        <v>79</v>
      </c>
      <c r="D20" s="15" t="s">
        <v>80</v>
      </c>
      <c r="E20" s="15" t="s">
        <v>81</v>
      </c>
      <c r="F20" s="15" t="s">
        <v>83</v>
      </c>
    </row>
    <row r="21" spans="1:7" x14ac:dyDescent="0.25">
      <c r="B21" s="16" t="s">
        <v>90</v>
      </c>
      <c r="C21" s="16" t="s">
        <v>91</v>
      </c>
      <c r="D21" s="18">
        <v>0</v>
      </c>
      <c r="E21" s="18">
        <v>100</v>
      </c>
      <c r="F21" s="16" t="s">
        <v>92</v>
      </c>
    </row>
    <row r="22" spans="1:7" x14ac:dyDescent="0.25">
      <c r="B22" s="16" t="s">
        <v>93</v>
      </c>
      <c r="C22" s="16" t="s">
        <v>94</v>
      </c>
      <c r="D22" s="18">
        <v>0</v>
      </c>
      <c r="E22" s="18">
        <v>100</v>
      </c>
      <c r="F22" s="16" t="s">
        <v>92</v>
      </c>
    </row>
    <row r="23" spans="1:7" x14ac:dyDescent="0.25">
      <c r="B23" s="16" t="s">
        <v>95</v>
      </c>
      <c r="C23" s="16" t="s">
        <v>96</v>
      </c>
      <c r="D23" s="18">
        <v>0</v>
      </c>
      <c r="E23" s="18">
        <v>138.41807909604518</v>
      </c>
      <c r="F23" s="16" t="s">
        <v>92</v>
      </c>
    </row>
    <row r="24" spans="1:7" ht="15.75" thickBot="1" x14ac:dyDescent="0.3">
      <c r="B24" s="14" t="s">
        <v>97</v>
      </c>
      <c r="C24" s="14" t="s">
        <v>98</v>
      </c>
      <c r="D24" s="17">
        <v>0</v>
      </c>
      <c r="E24" s="17">
        <v>100</v>
      </c>
      <c r="F24" s="14" t="s">
        <v>92</v>
      </c>
    </row>
    <row r="27" spans="1:7" ht="15.75" thickBot="1" x14ac:dyDescent="0.3">
      <c r="A27" t="s">
        <v>58</v>
      </c>
    </row>
    <row r="28" spans="1:7" ht="15.75" thickBot="1" x14ac:dyDescent="0.3">
      <c r="B28" s="15" t="s">
        <v>78</v>
      </c>
      <c r="C28" s="15" t="s">
        <v>79</v>
      </c>
      <c r="D28" s="15" t="s">
        <v>84</v>
      </c>
      <c r="E28" s="15" t="s">
        <v>85</v>
      </c>
      <c r="F28" s="15" t="s">
        <v>86</v>
      </c>
      <c r="G28" s="15" t="s">
        <v>87</v>
      </c>
    </row>
    <row r="29" spans="1:7" x14ac:dyDescent="0.25">
      <c r="B29" s="16" t="s">
        <v>99</v>
      </c>
      <c r="C29" s="16" t="s">
        <v>100</v>
      </c>
      <c r="D29" s="18">
        <v>4405.6497175141239</v>
      </c>
      <c r="E29" s="16" t="s">
        <v>101</v>
      </c>
      <c r="F29" s="16" t="s">
        <v>102</v>
      </c>
      <c r="G29" s="16">
        <v>394.35028248587605</v>
      </c>
    </row>
    <row r="30" spans="1:7" x14ac:dyDescent="0.25">
      <c r="B30" s="16" t="s">
        <v>103</v>
      </c>
      <c r="C30" s="16" t="s">
        <v>104</v>
      </c>
      <c r="D30" s="18">
        <v>9600</v>
      </c>
      <c r="E30" s="16" t="s">
        <v>105</v>
      </c>
      <c r="F30" s="16" t="s">
        <v>106</v>
      </c>
      <c r="G30" s="16">
        <v>0</v>
      </c>
    </row>
    <row r="31" spans="1:7" x14ac:dyDescent="0.25">
      <c r="B31" s="16" t="s">
        <v>107</v>
      </c>
      <c r="C31" s="16" t="s">
        <v>108</v>
      </c>
      <c r="D31" s="18">
        <v>1618.3050847457625</v>
      </c>
      <c r="E31" s="16" t="s">
        <v>109</v>
      </c>
      <c r="F31" s="16" t="s">
        <v>102</v>
      </c>
      <c r="G31" s="16">
        <v>3081.6949152542375</v>
      </c>
    </row>
    <row r="32" spans="1:7" x14ac:dyDescent="0.25">
      <c r="B32" s="16" t="s">
        <v>110</v>
      </c>
      <c r="C32" s="16" t="s">
        <v>111</v>
      </c>
      <c r="D32" s="18">
        <v>2192.0903954802261</v>
      </c>
      <c r="E32" s="16" t="s">
        <v>112</v>
      </c>
      <c r="F32" s="16" t="s">
        <v>102</v>
      </c>
      <c r="G32" s="16">
        <v>2307.9096045197739</v>
      </c>
    </row>
    <row r="33" spans="2:7" x14ac:dyDescent="0.25">
      <c r="B33" s="16" t="s">
        <v>113</v>
      </c>
      <c r="C33" s="16" t="s">
        <v>114</v>
      </c>
      <c r="D33" s="18">
        <v>100</v>
      </c>
      <c r="E33" s="16" t="s">
        <v>115</v>
      </c>
      <c r="F33" s="16" t="s">
        <v>106</v>
      </c>
      <c r="G33" s="18">
        <v>0</v>
      </c>
    </row>
    <row r="34" spans="2:7" x14ac:dyDescent="0.25">
      <c r="B34" s="16" t="s">
        <v>116</v>
      </c>
      <c r="C34" s="16" t="s">
        <v>117</v>
      </c>
      <c r="D34" s="18">
        <v>100</v>
      </c>
      <c r="E34" s="16" t="s">
        <v>118</v>
      </c>
      <c r="F34" s="16" t="s">
        <v>106</v>
      </c>
      <c r="G34" s="18">
        <v>0</v>
      </c>
    </row>
    <row r="35" spans="2:7" x14ac:dyDescent="0.25">
      <c r="B35" s="16" t="s">
        <v>119</v>
      </c>
      <c r="C35" s="16" t="s">
        <v>120</v>
      </c>
      <c r="D35" s="18">
        <v>138.41807909604518</v>
      </c>
      <c r="E35" s="16" t="s">
        <v>121</v>
      </c>
      <c r="F35" s="16" t="s">
        <v>102</v>
      </c>
      <c r="G35" s="18">
        <v>38.418079096045176</v>
      </c>
    </row>
    <row r="36" spans="2:7" ht="15.75" thickBot="1" x14ac:dyDescent="0.3">
      <c r="B36" s="14" t="s">
        <v>122</v>
      </c>
      <c r="C36" s="14" t="s">
        <v>123</v>
      </c>
      <c r="D36" s="17">
        <v>100</v>
      </c>
      <c r="E36" s="14" t="s">
        <v>124</v>
      </c>
      <c r="F36" s="14" t="s">
        <v>106</v>
      </c>
      <c r="G36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1F74-3038-4CDE-9CF7-25948753FB64}">
  <dimension ref="A1:H24"/>
  <sheetViews>
    <sheetView showGridLines="0" workbookViewId="0">
      <selection activeCell="J26" sqref="J26"/>
    </sheetView>
  </sheetViews>
  <sheetFormatPr baseColWidth="10" defaultRowHeight="15" x14ac:dyDescent="0.25"/>
  <cols>
    <col min="1" max="1" width="2.28515625" customWidth="1"/>
    <col min="2" max="2" width="7.28515625" bestFit="1" customWidth="1"/>
    <col min="3" max="3" width="15.85546875" bestFit="1" customWidth="1"/>
    <col min="4" max="4" width="12" bestFit="1" customWidth="1"/>
    <col min="5" max="5" width="12.7109375" bestFit="1" customWidth="1"/>
    <col min="6" max="6" width="12.85546875" bestFit="1" customWidth="1"/>
    <col min="7" max="8" width="12" bestFit="1" customWidth="1"/>
  </cols>
  <sheetData>
    <row r="1" spans="1:8" x14ac:dyDescent="0.25">
      <c r="A1" s="2" t="s">
        <v>125</v>
      </c>
    </row>
    <row r="2" spans="1:8" x14ac:dyDescent="0.25">
      <c r="A2" s="2" t="s">
        <v>67</v>
      </c>
    </row>
    <row r="3" spans="1:8" x14ac:dyDescent="0.25">
      <c r="A3" s="2" t="s">
        <v>126</v>
      </c>
    </row>
    <row r="6" spans="1:8" ht="15.75" thickBot="1" x14ac:dyDescent="0.3">
      <c r="A6" t="s">
        <v>82</v>
      </c>
    </row>
    <row r="7" spans="1:8" x14ac:dyDescent="0.25">
      <c r="B7" s="19"/>
      <c r="C7" s="19"/>
      <c r="D7" s="19" t="s">
        <v>127</v>
      </c>
      <c r="E7" s="19" t="s">
        <v>129</v>
      </c>
      <c r="F7" s="19" t="s">
        <v>131</v>
      </c>
      <c r="G7" s="19" t="s">
        <v>133</v>
      </c>
      <c r="H7" s="19" t="s">
        <v>133</v>
      </c>
    </row>
    <row r="8" spans="1:8" ht="15.75" thickBot="1" x14ac:dyDescent="0.3">
      <c r="B8" s="20" t="s">
        <v>78</v>
      </c>
      <c r="C8" s="20" t="s">
        <v>79</v>
      </c>
      <c r="D8" s="20" t="s">
        <v>128</v>
      </c>
      <c r="E8" s="20" t="s">
        <v>130</v>
      </c>
      <c r="F8" s="20" t="s">
        <v>132</v>
      </c>
      <c r="G8" s="20" t="s">
        <v>134</v>
      </c>
      <c r="H8" s="20" t="s">
        <v>135</v>
      </c>
    </row>
    <row r="9" spans="1:8" x14ac:dyDescent="0.25">
      <c r="B9" s="16" t="s">
        <v>90</v>
      </c>
      <c r="C9" s="16" t="s">
        <v>91</v>
      </c>
      <c r="D9" s="16">
        <v>100</v>
      </c>
      <c r="E9" s="16">
        <v>0</v>
      </c>
      <c r="F9" s="16">
        <v>9.4</v>
      </c>
      <c r="G9" s="16">
        <v>0.68474576271186183</v>
      </c>
      <c r="H9" s="16">
        <v>1E+30</v>
      </c>
    </row>
    <row r="10" spans="1:8" x14ac:dyDescent="0.25">
      <c r="B10" s="16" t="s">
        <v>93</v>
      </c>
      <c r="C10" s="16" t="s">
        <v>94</v>
      </c>
      <c r="D10" s="16">
        <v>100</v>
      </c>
      <c r="E10" s="16">
        <v>0</v>
      </c>
      <c r="F10" s="16">
        <v>10.800000000000002</v>
      </c>
      <c r="G10" s="16">
        <v>1.3610169491525388</v>
      </c>
      <c r="H10" s="16">
        <v>1E+30</v>
      </c>
    </row>
    <row r="11" spans="1:8" x14ac:dyDescent="0.25">
      <c r="B11" s="16" t="s">
        <v>95</v>
      </c>
      <c r="C11" s="16" t="s">
        <v>96</v>
      </c>
      <c r="D11" s="16">
        <v>138.41807909604518</v>
      </c>
      <c r="E11" s="16">
        <v>0</v>
      </c>
      <c r="F11" s="16">
        <v>8.75</v>
      </c>
      <c r="G11" s="16">
        <v>1E+30</v>
      </c>
      <c r="H11" s="16">
        <v>0.59411764705882142</v>
      </c>
    </row>
    <row r="12" spans="1:8" ht="15.75" thickBot="1" x14ac:dyDescent="0.3">
      <c r="B12" s="14" t="s">
        <v>97</v>
      </c>
      <c r="C12" s="14" t="s">
        <v>98</v>
      </c>
      <c r="D12" s="14">
        <v>100</v>
      </c>
      <c r="E12" s="14">
        <v>0</v>
      </c>
      <c r="F12" s="14">
        <v>7.7999999999999972</v>
      </c>
      <c r="G12" s="14">
        <v>5.3002824858757069</v>
      </c>
      <c r="H12" s="14">
        <v>1E+30</v>
      </c>
    </row>
    <row r="14" spans="1:8" ht="15.75" thickBot="1" x14ac:dyDescent="0.3">
      <c r="A14" t="s">
        <v>58</v>
      </c>
    </row>
    <row r="15" spans="1:8" x14ac:dyDescent="0.25">
      <c r="B15" s="19"/>
      <c r="C15" s="19"/>
      <c r="D15" s="19" t="s">
        <v>127</v>
      </c>
      <c r="E15" s="19" t="s">
        <v>136</v>
      </c>
      <c r="F15" s="19" t="s">
        <v>138</v>
      </c>
      <c r="G15" s="19" t="s">
        <v>133</v>
      </c>
      <c r="H15" s="19" t="s">
        <v>133</v>
      </c>
    </row>
    <row r="16" spans="1:8" ht="15.75" thickBot="1" x14ac:dyDescent="0.3">
      <c r="B16" s="20" t="s">
        <v>78</v>
      </c>
      <c r="C16" s="20" t="s">
        <v>79</v>
      </c>
      <c r="D16" s="20" t="s">
        <v>128</v>
      </c>
      <c r="E16" s="20" t="s">
        <v>137</v>
      </c>
      <c r="F16" s="20" t="s">
        <v>139</v>
      </c>
      <c r="G16" s="20" t="s">
        <v>134</v>
      </c>
      <c r="H16" s="20" t="s">
        <v>135</v>
      </c>
    </row>
    <row r="17" spans="2:8" x14ac:dyDescent="0.25">
      <c r="B17" s="16" t="s">
        <v>99</v>
      </c>
      <c r="C17" s="16" t="s">
        <v>100</v>
      </c>
      <c r="D17" s="16">
        <v>4405.6497175141239</v>
      </c>
      <c r="E17" s="16">
        <v>0</v>
      </c>
      <c r="F17" s="16">
        <v>4800</v>
      </c>
      <c r="G17" s="16">
        <v>1E+30</v>
      </c>
      <c r="H17" s="16">
        <v>394.35028248587662</v>
      </c>
    </row>
    <row r="18" spans="2:8" x14ac:dyDescent="0.25">
      <c r="B18" s="16" t="s">
        <v>103</v>
      </c>
      <c r="C18" s="16" t="s">
        <v>104</v>
      </c>
      <c r="D18" s="16">
        <v>9600</v>
      </c>
      <c r="E18" s="16">
        <v>0.49435028248587565</v>
      </c>
      <c r="F18" s="16">
        <v>9600</v>
      </c>
      <c r="G18" s="16">
        <v>601.72413793103613</v>
      </c>
      <c r="H18" s="16">
        <v>680</v>
      </c>
    </row>
    <row r="19" spans="2:8" x14ac:dyDescent="0.25">
      <c r="B19" s="16" t="s">
        <v>107</v>
      </c>
      <c r="C19" s="16" t="s">
        <v>108</v>
      </c>
      <c r="D19" s="16">
        <v>1618.3050847457625</v>
      </c>
      <c r="E19" s="16">
        <v>0</v>
      </c>
      <c r="F19" s="16">
        <v>4700</v>
      </c>
      <c r="G19" s="16">
        <v>1E+30</v>
      </c>
      <c r="H19" s="16">
        <v>3081.6949152542375</v>
      </c>
    </row>
    <row r="20" spans="2:8" x14ac:dyDescent="0.25">
      <c r="B20" s="16" t="s">
        <v>110</v>
      </c>
      <c r="C20" s="16" t="s">
        <v>111</v>
      </c>
      <c r="D20" s="16">
        <v>2192.0903954802261</v>
      </c>
      <c r="E20" s="16">
        <v>0</v>
      </c>
      <c r="F20" s="16">
        <v>4500</v>
      </c>
      <c r="G20" s="16">
        <v>1E+30</v>
      </c>
      <c r="H20" s="16">
        <v>2307.9096045197743</v>
      </c>
    </row>
    <row r="21" spans="2:8" x14ac:dyDescent="0.25">
      <c r="B21" s="16" t="s">
        <v>113</v>
      </c>
      <c r="C21" s="16" t="s">
        <v>114</v>
      </c>
      <c r="D21" s="16">
        <v>100</v>
      </c>
      <c r="E21" s="16">
        <v>-0.68474576271186183</v>
      </c>
      <c r="F21" s="16">
        <v>100</v>
      </c>
      <c r="G21" s="16">
        <v>33.333333333333329</v>
      </c>
      <c r="H21" s="16">
        <v>100</v>
      </c>
    </row>
    <row r="22" spans="2:8" x14ac:dyDescent="0.25">
      <c r="B22" s="16" t="s">
        <v>116</v>
      </c>
      <c r="C22" s="16" t="s">
        <v>117</v>
      </c>
      <c r="D22" s="16">
        <v>100</v>
      </c>
      <c r="E22" s="16">
        <v>-1.3610169491525388</v>
      </c>
      <c r="F22" s="16">
        <v>100</v>
      </c>
      <c r="G22" s="16">
        <v>27.642276422764226</v>
      </c>
      <c r="H22" s="16">
        <v>57.805383022774514</v>
      </c>
    </row>
    <row r="23" spans="2:8" x14ac:dyDescent="0.25">
      <c r="B23" s="16" t="s">
        <v>119</v>
      </c>
      <c r="C23" s="16" t="s">
        <v>120</v>
      </c>
      <c r="D23" s="16">
        <v>138.41807909604518</v>
      </c>
      <c r="E23" s="16">
        <v>0</v>
      </c>
      <c r="F23" s="16">
        <v>100</v>
      </c>
      <c r="G23" s="16">
        <v>38.41807909604519</v>
      </c>
      <c r="H23" s="16">
        <v>1E+30</v>
      </c>
    </row>
    <row r="24" spans="2:8" ht="15.75" thickBot="1" x14ac:dyDescent="0.3">
      <c r="B24" s="14" t="s">
        <v>122</v>
      </c>
      <c r="C24" s="14" t="s">
        <v>123</v>
      </c>
      <c r="D24" s="14">
        <v>100</v>
      </c>
      <c r="E24" s="14">
        <v>-5.3002824858757069</v>
      </c>
      <c r="F24" s="14">
        <v>100</v>
      </c>
      <c r="G24" s="14">
        <v>25.660377358490567</v>
      </c>
      <c r="H24" s="14">
        <v>43.017379514359789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3BF9-20BA-41A3-98D0-F7FEA9FC6EF7}">
  <dimension ref="A1:J16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2" t="s">
        <v>140</v>
      </c>
    </row>
    <row r="2" spans="1:10" x14ac:dyDescent="0.25">
      <c r="A2" s="2" t="s">
        <v>67</v>
      </c>
    </row>
    <row r="3" spans="1:10" x14ac:dyDescent="0.25">
      <c r="A3" s="2" t="s">
        <v>126</v>
      </c>
    </row>
    <row r="5" spans="1:10" ht="15.75" thickBot="1" x14ac:dyDescent="0.3"/>
    <row r="6" spans="1:10" x14ac:dyDescent="0.25">
      <c r="B6" s="19"/>
      <c r="C6" s="19" t="s">
        <v>131</v>
      </c>
      <c r="D6" s="19"/>
    </row>
    <row r="7" spans="1:10" ht="15.75" thickBot="1" x14ac:dyDescent="0.3">
      <c r="B7" s="20" t="s">
        <v>78</v>
      </c>
      <c r="C7" s="20" t="s">
        <v>79</v>
      </c>
      <c r="D7" s="20" t="s">
        <v>128</v>
      </c>
    </row>
    <row r="8" spans="1:10" ht="15.75" thickBot="1" x14ac:dyDescent="0.3">
      <c r="B8" s="14" t="s">
        <v>88</v>
      </c>
      <c r="C8" s="14" t="s">
        <v>89</v>
      </c>
      <c r="D8" s="17">
        <v>4011.1581920903955</v>
      </c>
    </row>
    <row r="10" spans="1:10" ht="15.75" thickBot="1" x14ac:dyDescent="0.3"/>
    <row r="11" spans="1:10" x14ac:dyDescent="0.25">
      <c r="B11" s="19"/>
      <c r="C11" s="19" t="s">
        <v>141</v>
      </c>
      <c r="D11" s="19"/>
      <c r="F11" s="19" t="s">
        <v>142</v>
      </c>
      <c r="G11" s="19" t="s">
        <v>131</v>
      </c>
      <c r="I11" s="19" t="s">
        <v>145</v>
      </c>
      <c r="J11" s="19" t="s">
        <v>131</v>
      </c>
    </row>
    <row r="12" spans="1:10" ht="15.75" thickBot="1" x14ac:dyDescent="0.3">
      <c r="B12" s="20" t="s">
        <v>78</v>
      </c>
      <c r="C12" s="20" t="s">
        <v>79</v>
      </c>
      <c r="D12" s="20" t="s">
        <v>128</v>
      </c>
      <c r="F12" s="20" t="s">
        <v>143</v>
      </c>
      <c r="G12" s="20" t="s">
        <v>144</v>
      </c>
      <c r="I12" s="20" t="s">
        <v>143</v>
      </c>
      <c r="J12" s="20" t="s">
        <v>144</v>
      </c>
    </row>
    <row r="13" spans="1:10" x14ac:dyDescent="0.25">
      <c r="B13" s="16" t="s">
        <v>90</v>
      </c>
      <c r="C13" s="16" t="s">
        <v>91</v>
      </c>
      <c r="D13" s="18">
        <v>100</v>
      </c>
      <c r="F13" s="18">
        <v>100</v>
      </c>
      <c r="G13" s="18">
        <v>4011.1581920903955</v>
      </c>
      <c r="I13" s="18">
        <v>100.00000000000178</v>
      </c>
      <c r="J13" s="18">
        <v>4011.1581920904118</v>
      </c>
    </row>
    <row r="14" spans="1:10" x14ac:dyDescent="0.25">
      <c r="B14" s="16" t="s">
        <v>93</v>
      </c>
      <c r="C14" s="16" t="s">
        <v>94</v>
      </c>
      <c r="D14" s="18">
        <v>100</v>
      </c>
      <c r="F14" s="18">
        <v>100</v>
      </c>
      <c r="G14" s="18">
        <v>4011.1581920903955</v>
      </c>
      <c r="I14" s="18">
        <v>99.99999999999855</v>
      </c>
      <c r="J14" s="18">
        <v>4011.1581920903795</v>
      </c>
    </row>
    <row r="15" spans="1:10" x14ac:dyDescent="0.25">
      <c r="B15" s="16" t="s">
        <v>95</v>
      </c>
      <c r="C15" s="16" t="s">
        <v>96</v>
      </c>
      <c r="D15" s="18">
        <v>138.41807909604518</v>
      </c>
      <c r="F15" s="18">
        <v>100</v>
      </c>
      <c r="G15" s="18">
        <v>3675</v>
      </c>
      <c r="I15" s="18">
        <v>138.41807909604663</v>
      </c>
      <c r="J15" s="18">
        <v>4011.1581920904082</v>
      </c>
    </row>
    <row r="16" spans="1:10" ht="15.75" thickBot="1" x14ac:dyDescent="0.3">
      <c r="B16" s="14" t="s">
        <v>97</v>
      </c>
      <c r="C16" s="14" t="s">
        <v>98</v>
      </c>
      <c r="D16" s="17">
        <v>100</v>
      </c>
      <c r="F16" s="17">
        <v>100</v>
      </c>
      <c r="G16" s="17">
        <v>4011.1581920903955</v>
      </c>
      <c r="I16" s="17">
        <v>100</v>
      </c>
      <c r="J16" s="17">
        <v>4011.1581920903955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Informe de respuestas 1</vt:lpstr>
      <vt:lpstr>Informe de sensibilidad 1</vt:lpstr>
      <vt:lpstr>Informe de límites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Ruiso Local Pc</dc:creator>
  <cp:lastModifiedBy>Ruiso Local Pc</cp:lastModifiedBy>
  <dcterms:created xsi:type="dcterms:W3CDTF">2022-05-12T14:09:44Z</dcterms:created>
  <dcterms:modified xsi:type="dcterms:W3CDTF">2022-05-12T15:32:27Z</dcterms:modified>
</cp:coreProperties>
</file>