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13"/>
  <workbookPr defaultThemeVersion="166925"/>
  <xr:revisionPtr revIDLastSave="0" documentId="8_{FF327025-008B-421B-8926-120F36A630D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7" i="1" l="1"/>
  <c r="O97" i="1"/>
  <c r="P97" i="1"/>
  <c r="Q97" i="1"/>
  <c r="R97" i="1"/>
  <c r="S97" i="1"/>
  <c r="M97" i="1"/>
  <c r="N95" i="1"/>
  <c r="O95" i="1"/>
  <c r="P95" i="1"/>
  <c r="Q95" i="1"/>
  <c r="R95" i="1"/>
  <c r="S95" i="1"/>
  <c r="M95" i="1"/>
  <c r="N94" i="1"/>
  <c r="O94" i="1"/>
  <c r="P94" i="1"/>
  <c r="Q94" i="1"/>
  <c r="R94" i="1"/>
  <c r="S94" i="1"/>
  <c r="M94" i="1"/>
  <c r="M88" i="1"/>
  <c r="T81" i="1"/>
  <c r="T82" i="1"/>
  <c r="T80" i="1"/>
  <c r="M81" i="1"/>
  <c r="N76" i="1"/>
  <c r="O76" i="1"/>
  <c r="P76" i="1"/>
  <c r="Q76" i="1"/>
  <c r="R76" i="1"/>
  <c r="S76" i="1"/>
  <c r="M76" i="1"/>
  <c r="N73" i="1"/>
  <c r="O73" i="1"/>
  <c r="P73" i="1"/>
  <c r="Q73" i="1"/>
  <c r="R73" i="1"/>
  <c r="S73" i="1"/>
  <c r="M73" i="1"/>
  <c r="N67" i="1"/>
  <c r="O67" i="1"/>
  <c r="P67" i="1"/>
  <c r="Q67" i="1"/>
  <c r="R67" i="1"/>
  <c r="S67" i="1"/>
  <c r="M67" i="1"/>
  <c r="T60" i="1"/>
  <c r="T61" i="1"/>
  <c r="T62" i="1"/>
  <c r="T59" i="1"/>
  <c r="N55" i="1"/>
  <c r="O55" i="1"/>
  <c r="P55" i="1"/>
  <c r="Q55" i="1"/>
  <c r="R55" i="1"/>
  <c r="S55" i="1"/>
  <c r="M55" i="1"/>
  <c r="N54" i="1"/>
  <c r="O54" i="1"/>
  <c r="P54" i="1"/>
  <c r="Q54" i="1"/>
  <c r="R54" i="1"/>
  <c r="S54" i="1"/>
  <c r="M54" i="1"/>
  <c r="N53" i="1"/>
  <c r="O53" i="1"/>
  <c r="P53" i="1"/>
  <c r="Q53" i="1"/>
  <c r="R53" i="1"/>
  <c r="S53" i="1"/>
  <c r="M53" i="1"/>
  <c r="N45" i="1"/>
  <c r="O45" i="1"/>
  <c r="P45" i="1"/>
  <c r="Q45" i="1"/>
  <c r="R45" i="1"/>
  <c r="S45" i="1"/>
  <c r="M45" i="1"/>
  <c r="R48" i="1"/>
  <c r="Q48" i="1"/>
  <c r="P48" i="1"/>
  <c r="O48" i="1"/>
  <c r="N48" i="1"/>
  <c r="M48" i="1"/>
  <c r="R41" i="1"/>
  <c r="Q41" i="1"/>
  <c r="P41" i="1"/>
  <c r="O41" i="1"/>
  <c r="N41" i="1"/>
  <c r="M41" i="1"/>
  <c r="T32" i="1"/>
  <c r="T33" i="1"/>
  <c r="T31" i="1"/>
  <c r="R34" i="1"/>
  <c r="Q34" i="1"/>
  <c r="P34" i="1"/>
  <c r="O34" i="1"/>
  <c r="N34" i="1"/>
  <c r="M34" i="1"/>
  <c r="N27" i="1"/>
  <c r="O27" i="1"/>
  <c r="P27" i="1"/>
  <c r="Q27" i="1"/>
  <c r="R27" i="1"/>
  <c r="M27" i="1"/>
</calcChain>
</file>

<file path=xl/sharedStrings.xml><?xml version="1.0" encoding="utf-8"?>
<sst xmlns="http://schemas.openxmlformats.org/spreadsheetml/2006/main" count="191" uniqueCount="29">
  <si>
    <t>Cj</t>
  </si>
  <si>
    <t>Ya que se esta Maximizando ganancia, se busca el maximo NEGATIVO</t>
  </si>
  <si>
    <t>var.basicas</t>
  </si>
  <si>
    <t>X</t>
  </si>
  <si>
    <t>Y</t>
  </si>
  <si>
    <t>Z</t>
  </si>
  <si>
    <t>S1</t>
  </si>
  <si>
    <t>S2</t>
  </si>
  <si>
    <t>S3</t>
  </si>
  <si>
    <t>solucion</t>
  </si>
  <si>
    <t>w</t>
  </si>
  <si>
    <t>solucion entre pivote</t>
  </si>
  <si>
    <t>Se escoje el menor como fila pivote</t>
  </si>
  <si>
    <t>Como el numero interseccion es diferente de 1, divido la fila entre este mismo valor</t>
  </si>
  <si>
    <t>transformo los demas valores de la columna a cero</t>
  </si>
  <si>
    <t>F1</t>
  </si>
  <si>
    <t>F2</t>
  </si>
  <si>
    <t>F1*-3 + F2</t>
  </si>
  <si>
    <t>F3</t>
  </si>
  <si>
    <t>F1*-2 + F3</t>
  </si>
  <si>
    <t>F1*50 + w</t>
  </si>
  <si>
    <t>Ya que tenemos los valores de la primera columna pasamos al siguiente mayor negativo</t>
  </si>
  <si>
    <t>F2*-0.5 + F1</t>
  </si>
  <si>
    <t>F2*15 + w</t>
  </si>
  <si>
    <t>Observamos si aun queda un maxio negativo para seguir iterando</t>
  </si>
  <si>
    <t>F3*-0.4 + F1</t>
  </si>
  <si>
    <t>F3*-0.2 + F2</t>
  </si>
  <si>
    <t>F3*7 + w</t>
  </si>
  <si>
    <t>Ya no hay mas iteraciones pues ya no hay valores menores a 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</si>
</sst>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0" xfId="0" applyFill="1"/>
    <xf numFmtId="0" fontId="0" fillId="5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6" borderId="0" xfId="0" applyFill="1"/>
    <xf numFmtId="0" fontId="0" fillId="6" borderId="1" xfId="0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3" borderId="0" xfId="0" applyFill="1"/>
    <xf numFmtId="0" fontId="1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95250</xdr:colOff>
      <xdr:row>21</xdr:row>
      <xdr:rowOff>114300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B8BFF97-C8E5-4993-AFF4-87A572543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91250" cy="4114800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1</xdr:row>
      <xdr:rowOff>0</xdr:rowOff>
    </xdr:from>
    <xdr:to>
      <xdr:col>16</xdr:col>
      <xdr:colOff>76200</xdr:colOff>
      <xdr:row>20</xdr:row>
      <xdr:rowOff>28575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81EB3EA9-5D2C-47DE-BDB1-21986CD63E5D}"/>
            </a:ext>
            <a:ext uri="{147F2762-F138-4A5C-976F-8EAC2B608ADB}">
              <a16:predDERef xmlns:a16="http://schemas.microsoft.com/office/drawing/2014/main" pred="{3B8BFF97-C8E5-4993-AFF4-87A572543C33}"/>
            </a:ext>
          </a:extLst>
        </xdr:cNvPr>
        <xdr:cNvSpPr/>
      </xdr:nvSpPr>
      <xdr:spPr>
        <a:xfrm>
          <a:off x="6524625" y="190500"/>
          <a:ext cx="3352800" cy="364807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¿Cual cantidad de los tres tipo de bolsos fabricara?</a:t>
          </a:r>
        </a:p>
        <a:p>
          <a:pPr marL="0" indent="0" algn="l"/>
          <a:r>
            <a:rPr 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X--&gt; Hombres</a:t>
          </a:r>
        </a:p>
        <a:p>
          <a:pPr marL="0" indent="0" algn="l"/>
          <a:r>
            <a:rPr 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Y--&gt; Mujeres</a:t>
          </a:r>
        </a:p>
        <a:p>
          <a:pPr marL="0" indent="0" algn="l"/>
          <a:r>
            <a:rPr 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Z--&gt; Niños</a:t>
          </a:r>
        </a:p>
        <a:p>
          <a:pPr marL="0" indent="0" algn="l"/>
          <a:endParaRPr lang="en-US" sz="1100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150 m2 de material por semana</a:t>
          </a:r>
        </a:p>
        <a:p>
          <a:pPr marL="0" indent="0" algn="l"/>
          <a:r>
            <a:rPr 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200 accesorios por semana</a:t>
          </a:r>
        </a:p>
        <a:p>
          <a:pPr marL="0" indent="0" algn="l"/>
          <a:endParaRPr lang="en-US" sz="1100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son 7 empleados trabajando 40h a la semana</a:t>
          </a:r>
        </a:p>
        <a:p>
          <a:pPr marL="0" indent="0" algn="l"/>
          <a:endParaRPr lang="en-US" sz="1100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material requerido</a:t>
          </a:r>
        </a:p>
        <a:p>
          <a:pPr marL="0" indent="0" algn="l"/>
          <a:r>
            <a:rPr 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2X + Y + Z &lt;= 150</a:t>
          </a:r>
        </a:p>
        <a:p>
          <a:pPr marL="0" indent="0" algn="l"/>
          <a:endParaRPr lang="en-US" sz="1100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mano de obra</a:t>
          </a:r>
        </a:p>
        <a:p>
          <a:pPr marL="0" indent="0" algn="l"/>
          <a:r>
            <a:rPr 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3X + 4Y + 2Z &lt;= (40*7)</a:t>
          </a:r>
        </a:p>
        <a:p>
          <a:pPr marL="0" indent="0" algn="l"/>
          <a:endParaRPr lang="en-US" sz="1100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accesorios</a:t>
          </a:r>
        </a:p>
        <a:p>
          <a:pPr marL="0" indent="0" algn="l"/>
          <a:r>
            <a:rPr 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2X + Y + 2Z &lt;= 200</a:t>
          </a:r>
        </a:p>
        <a:p>
          <a:pPr marL="0" indent="0" algn="l"/>
          <a:endParaRPr lang="en-US" sz="1100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Maximizar ganancias</a:t>
          </a:r>
        </a:p>
        <a:p>
          <a:pPr marL="0" indent="0" algn="l"/>
          <a:endParaRPr lang="en-US" sz="1100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solidFill>
              <a:srgbClr val="00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16</xdr:col>
      <xdr:colOff>285750</xdr:colOff>
      <xdr:row>0</xdr:row>
      <xdr:rowOff>171450</xdr:rowOff>
    </xdr:from>
    <xdr:to>
      <xdr:col>21</xdr:col>
      <xdr:colOff>542925</xdr:colOff>
      <xdr:row>17</xdr:row>
      <xdr:rowOff>123825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E61CF49-E5AF-4D7B-89C7-F35C756DB74C}"/>
            </a:ext>
            <a:ext uri="{147F2762-F138-4A5C-976F-8EAC2B608ADB}">
              <a16:predDERef xmlns:a16="http://schemas.microsoft.com/office/drawing/2014/main" pred="{81EB3EA9-5D2C-47DE-BDB1-21986CD63E5D}"/>
            </a:ext>
          </a:extLst>
        </xdr:cNvPr>
        <xdr:cNvSpPr/>
      </xdr:nvSpPr>
      <xdr:spPr>
        <a:xfrm>
          <a:off x="10039350" y="171450"/>
          <a:ext cx="3305175" cy="319087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Max W = 50X + 40Y + 35Z</a:t>
          </a:r>
        </a:p>
        <a:p>
          <a:pPr marL="0" indent="0" algn="l"/>
          <a:endParaRPr lang="en-US" sz="1100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2X + Y + Z &lt;= 150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3X + 4Y + 2Z &lt;= (40*7)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2X + Y + 2Z &lt;= 200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X, Y &gt;= 0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Max W = 50X + 40Y + 35Z + 0S1 + 0S2 + 0S3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2X + Y + Z + 1S1 + 0S2 + 0S3 = 150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3X + 4Y + 2Z 0S1 + 1S2 + 0S3 = 280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2X + Y + 2Z + 0S1 + 0S2 + 1s3= 200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X, Y &gt;= 0</a:t>
          </a:r>
        </a:p>
      </xdr:txBody>
    </xdr:sp>
    <xdr:clientData/>
  </xdr:twoCellAnchor>
  <xdr:twoCellAnchor>
    <xdr:from>
      <xdr:col>11</xdr:col>
      <xdr:colOff>0</xdr:colOff>
      <xdr:row>99</xdr:row>
      <xdr:rowOff>0</xdr:rowOff>
    </xdr:from>
    <xdr:to>
      <xdr:col>16</xdr:col>
      <xdr:colOff>561975</xdr:colOff>
      <xdr:row>115</xdr:row>
      <xdr:rowOff>152400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FF9E013D-B26C-4779-B4B6-D54AD5ED593D}"/>
            </a:ext>
            <a:ext uri="{147F2762-F138-4A5C-976F-8EAC2B608ADB}">
              <a16:predDERef xmlns:a16="http://schemas.microsoft.com/office/drawing/2014/main" pred="{0E61CF49-E5AF-4D7B-89C7-F35C756DB74C}"/>
            </a:ext>
          </a:extLst>
        </xdr:cNvPr>
        <xdr:cNvSpPr/>
      </xdr:nvSpPr>
      <xdr:spPr>
        <a:xfrm>
          <a:off x="6524625" y="19764375"/>
          <a:ext cx="3838575" cy="320040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¿Cual cantidad de los tres tipo de bolsos fabricara?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X--&gt; Hombres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Y--&gt; Mujeres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Z--&gt; Niños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Fabricara 44 bolsos de Hombre, 12 bolsos de Mujer y 50 bolsos de niño. Asi obtendra una ganancia de $4430 us.</a:t>
          </a:r>
        </a:p>
        <a:p>
          <a:pPr marL="0" indent="0" algn="l"/>
          <a:endParaRPr lang="en-US" sz="1100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Max W = 50X + 40Y + 35Z</a:t>
          </a:r>
        </a:p>
        <a:p>
          <a:pPr marL="0" indent="0" algn="l"/>
          <a:endParaRPr lang="en-US" sz="1100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2X + Y + Z &lt;= 150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3X + 4Y + 2Z &lt;= (40*7)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2X + Y + 2Z &lt;= 200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X, Y &gt;= 0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 editAs="oneCell">
    <xdr:from>
      <xdr:col>14</xdr:col>
      <xdr:colOff>190500</xdr:colOff>
      <xdr:row>107</xdr:row>
      <xdr:rowOff>152400</xdr:rowOff>
    </xdr:from>
    <xdr:to>
      <xdr:col>16</xdr:col>
      <xdr:colOff>485775</xdr:colOff>
      <xdr:row>111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2485807-54EF-4C00-9EE9-89124BD92E10}"/>
            </a:ext>
            <a:ext uri="{147F2762-F138-4A5C-976F-8EAC2B608ADB}">
              <a16:predDERef xmlns:a16="http://schemas.microsoft.com/office/drawing/2014/main" pred="{FF9E013D-B26C-4779-B4B6-D54AD5ED5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72525" y="21440775"/>
          <a:ext cx="1514475" cy="657225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476250</xdr:colOff>
      <xdr:row>110</xdr:row>
      <xdr:rowOff>95250</xdr:rowOff>
    </xdr:from>
    <xdr:to>
      <xdr:col>17</xdr:col>
      <xdr:colOff>190500</xdr:colOff>
      <xdr:row>114</xdr:row>
      <xdr:rowOff>19050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1D101B4-1E9F-48C9-8E07-0C3B6192567D}"/>
            </a:ext>
            <a:ext uri="{147F2762-F138-4A5C-976F-8EAC2B608ADB}">
              <a16:predDERef xmlns:a16="http://schemas.microsoft.com/office/drawing/2014/main" pred="{02485807-54EF-4C00-9EE9-89124BD9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48675" y="21955125"/>
          <a:ext cx="2152650" cy="685800"/>
        </a:xfrm>
        <a:prstGeom prst="rect">
          <a:avLst/>
        </a:prstGeom>
      </xdr:spPr>
    </xdr:pic>
    <xdr:clientData/>
  </xdr:twoCellAnchor>
  <xdr:twoCellAnchor editAs="oneCell">
    <xdr:from>
      <xdr:col>13</xdr:col>
      <xdr:colOff>257175</xdr:colOff>
      <xdr:row>112</xdr:row>
      <xdr:rowOff>104775</xdr:rowOff>
    </xdr:from>
    <xdr:to>
      <xdr:col>16</xdr:col>
      <xdr:colOff>152400</xdr:colOff>
      <xdr:row>116</xdr:row>
      <xdr:rowOff>19050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ECFAAF8B-291D-4DC8-807A-8E575F2DB387}"/>
            </a:ext>
            <a:ext uri="{147F2762-F138-4A5C-976F-8EAC2B608ADB}">
              <a16:predDERef xmlns:a16="http://schemas.microsoft.com/office/drawing/2014/main" pred="{81D101B4-1E9F-48C9-8E07-0C3B619256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29600" y="22345650"/>
          <a:ext cx="1724025" cy="6762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15</xdr:col>
      <xdr:colOff>581025</xdr:colOff>
      <xdr:row>125</xdr:row>
      <xdr:rowOff>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1CA5EEA-1977-4A95-835C-F122B6ABD0BE}"/>
            </a:ext>
            <a:ext uri="{147F2762-F138-4A5C-976F-8EAC2B608ADB}">
              <a16:predDERef xmlns:a16="http://schemas.microsoft.com/office/drawing/2014/main" pred="{ECFAAF8B-291D-4DC8-807A-8E575F2D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3764875"/>
          <a:ext cx="9772650" cy="952500"/>
        </a:xfrm>
        <a:prstGeom prst="rect">
          <a:avLst/>
        </a:prstGeom>
      </xdr:spPr>
    </xdr:pic>
    <xdr:clientData/>
  </xdr:twoCellAnchor>
  <xdr:twoCellAnchor editAs="oneCell">
    <xdr:from>
      <xdr:col>22</xdr:col>
      <xdr:colOff>504825</xdr:colOff>
      <xdr:row>0</xdr:row>
      <xdr:rowOff>104775</xdr:rowOff>
    </xdr:from>
    <xdr:to>
      <xdr:col>28</xdr:col>
      <xdr:colOff>57150</xdr:colOff>
      <xdr:row>5</xdr:row>
      <xdr:rowOff>19050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71786F9C-8A88-44A1-B253-13183F3F5299}"/>
            </a:ext>
            <a:ext uri="{147F2762-F138-4A5C-976F-8EAC2B608ADB}">
              <a16:predDERef xmlns:a16="http://schemas.microsoft.com/office/drawing/2014/main" pred="{01CA5EEA-1977-4A95-835C-F122B6ABD0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963650" y="104775"/>
          <a:ext cx="3209925" cy="866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22:V97"/>
  <sheetViews>
    <sheetView tabSelected="1" topLeftCell="J1" workbookViewId="0">
      <selection activeCell="AD7" sqref="AD7"/>
    </sheetView>
  </sheetViews>
  <sheetFormatPr defaultRowHeight="15"/>
  <cols>
    <col min="11" max="11" width="6.42578125" customWidth="1"/>
    <col min="12" max="12" width="12.5703125" customWidth="1"/>
  </cols>
  <sheetData>
    <row r="22" spans="12:22">
      <c r="L22" s="2" t="s">
        <v>0</v>
      </c>
      <c r="M22" s="1">
        <v>50</v>
      </c>
      <c r="N22" s="1">
        <v>40</v>
      </c>
      <c r="O22" s="1">
        <v>35</v>
      </c>
      <c r="P22" s="1">
        <v>0</v>
      </c>
      <c r="Q22" s="1">
        <v>0</v>
      </c>
      <c r="R22" s="1">
        <v>0</v>
      </c>
      <c r="S22" s="1"/>
      <c r="U22" t="s">
        <v>1</v>
      </c>
    </row>
    <row r="23" spans="12:22">
      <c r="L23" s="2" t="s">
        <v>2</v>
      </c>
      <c r="M23" s="2" t="s">
        <v>3</v>
      </c>
      <c r="N23" s="2" t="s">
        <v>4</v>
      </c>
      <c r="O23" s="2" t="s">
        <v>5</v>
      </c>
      <c r="P23" s="2" t="s">
        <v>6</v>
      </c>
      <c r="Q23" s="2" t="s">
        <v>7</v>
      </c>
      <c r="R23" s="2" t="s">
        <v>8</v>
      </c>
      <c r="S23" s="2" t="s">
        <v>9</v>
      </c>
    </row>
    <row r="24" spans="12:22">
      <c r="L24" s="2" t="s">
        <v>6</v>
      </c>
      <c r="M24" s="3">
        <v>2</v>
      </c>
      <c r="N24" s="1">
        <v>1</v>
      </c>
      <c r="O24" s="1">
        <v>1</v>
      </c>
      <c r="P24" s="1">
        <v>1</v>
      </c>
      <c r="Q24" s="1">
        <v>0</v>
      </c>
      <c r="R24" s="1">
        <v>0</v>
      </c>
      <c r="S24" s="1">
        <v>150</v>
      </c>
    </row>
    <row r="25" spans="12:22">
      <c r="L25" s="2" t="s">
        <v>7</v>
      </c>
      <c r="M25" s="3">
        <v>3</v>
      </c>
      <c r="N25" s="1">
        <v>4</v>
      </c>
      <c r="O25" s="1">
        <v>2</v>
      </c>
      <c r="P25" s="1">
        <v>0</v>
      </c>
      <c r="Q25" s="1">
        <v>1</v>
      </c>
      <c r="R25" s="1">
        <v>0</v>
      </c>
      <c r="S25" s="1">
        <v>280</v>
      </c>
    </row>
    <row r="26" spans="12:22">
      <c r="L26" s="2" t="s">
        <v>8</v>
      </c>
      <c r="M26" s="3">
        <v>2</v>
      </c>
      <c r="N26" s="1">
        <v>1</v>
      </c>
      <c r="O26" s="1">
        <v>2</v>
      </c>
      <c r="P26" s="1">
        <v>0</v>
      </c>
      <c r="Q26" s="1">
        <v>0</v>
      </c>
      <c r="R26" s="1">
        <v>1</v>
      </c>
      <c r="S26" s="1">
        <v>200</v>
      </c>
    </row>
    <row r="27" spans="12:22">
      <c r="L27" s="2" t="s">
        <v>10</v>
      </c>
      <c r="M27" s="3">
        <f>M22*-1</f>
        <v>-50</v>
      </c>
      <c r="N27" s="1">
        <f t="shared" ref="N27:R27" si="0">N22*-1</f>
        <v>-40</v>
      </c>
      <c r="O27" s="1">
        <f t="shared" si="0"/>
        <v>-35</v>
      </c>
      <c r="P27" s="1">
        <f t="shared" si="0"/>
        <v>0</v>
      </c>
      <c r="Q27" s="1">
        <f t="shared" si="0"/>
        <v>0</v>
      </c>
      <c r="R27" s="1">
        <f t="shared" si="0"/>
        <v>0</v>
      </c>
      <c r="S27" s="1">
        <v>0</v>
      </c>
    </row>
    <row r="29" spans="12:22">
      <c r="L29" s="2" t="s">
        <v>0</v>
      </c>
      <c r="M29" s="7">
        <v>50</v>
      </c>
      <c r="N29" s="7">
        <v>40</v>
      </c>
      <c r="O29" s="7">
        <v>35</v>
      </c>
      <c r="P29" s="7">
        <v>0</v>
      </c>
      <c r="Q29" s="7">
        <v>0</v>
      </c>
      <c r="R29" s="7">
        <v>0</v>
      </c>
      <c r="S29" s="7"/>
      <c r="T29" t="s">
        <v>11</v>
      </c>
    </row>
    <row r="30" spans="12:22">
      <c r="L30" s="2" t="s">
        <v>2</v>
      </c>
      <c r="M30" s="2" t="s">
        <v>3</v>
      </c>
      <c r="N30" s="2" t="s">
        <v>4</v>
      </c>
      <c r="O30" s="2" t="s">
        <v>5</v>
      </c>
      <c r="P30" s="2" t="s">
        <v>6</v>
      </c>
      <c r="Q30" s="2" t="s">
        <v>7</v>
      </c>
      <c r="R30" s="2" t="s">
        <v>8</v>
      </c>
      <c r="S30" s="2" t="s">
        <v>9</v>
      </c>
    </row>
    <row r="31" spans="12:22" ht="18.75">
      <c r="L31" s="15" t="s">
        <v>3</v>
      </c>
      <c r="M31" s="6">
        <v>2</v>
      </c>
      <c r="N31" s="4">
        <v>1</v>
      </c>
      <c r="O31" s="4">
        <v>1</v>
      </c>
      <c r="P31" s="4">
        <v>1</v>
      </c>
      <c r="Q31" s="4">
        <v>0</v>
      </c>
      <c r="R31" s="4">
        <v>0</v>
      </c>
      <c r="S31" s="4">
        <v>150</v>
      </c>
      <c r="T31" s="5">
        <f>S31/M31</f>
        <v>75</v>
      </c>
    </row>
    <row r="32" spans="12:22">
      <c r="L32" s="2" t="s">
        <v>7</v>
      </c>
      <c r="M32" s="3">
        <v>3</v>
      </c>
      <c r="N32" s="1">
        <v>4</v>
      </c>
      <c r="O32" s="1">
        <v>2</v>
      </c>
      <c r="P32" s="1">
        <v>0</v>
      </c>
      <c r="Q32" s="1">
        <v>1</v>
      </c>
      <c r="R32" s="1">
        <v>0</v>
      </c>
      <c r="S32" s="3">
        <v>280</v>
      </c>
      <c r="T32">
        <f t="shared" ref="T32:T33" si="1">S32/M32</f>
        <v>93.333333333333329</v>
      </c>
      <c r="V32" t="s">
        <v>12</v>
      </c>
    </row>
    <row r="33" spans="11:22">
      <c r="L33" s="2" t="s">
        <v>8</v>
      </c>
      <c r="M33" s="3">
        <v>2</v>
      </c>
      <c r="N33" s="1">
        <v>1</v>
      </c>
      <c r="O33" s="1">
        <v>2</v>
      </c>
      <c r="P33" s="1">
        <v>0</v>
      </c>
      <c r="Q33" s="1">
        <v>0</v>
      </c>
      <c r="R33" s="1">
        <v>1</v>
      </c>
      <c r="S33" s="3">
        <v>200</v>
      </c>
      <c r="T33">
        <f t="shared" si="1"/>
        <v>100</v>
      </c>
    </row>
    <row r="34" spans="11:22">
      <c r="L34" s="2" t="s">
        <v>10</v>
      </c>
      <c r="M34" s="3">
        <f>M29*-1</f>
        <v>-50</v>
      </c>
      <c r="N34" s="1">
        <f t="shared" ref="N34:R34" si="2">N29*-1</f>
        <v>-40</v>
      </c>
      <c r="O34" s="1">
        <f t="shared" si="2"/>
        <v>-35</v>
      </c>
      <c r="P34" s="1">
        <f t="shared" si="2"/>
        <v>0</v>
      </c>
      <c r="Q34" s="1">
        <f t="shared" si="2"/>
        <v>0</v>
      </c>
      <c r="R34" s="1">
        <f t="shared" si="2"/>
        <v>0</v>
      </c>
      <c r="S34" s="3">
        <v>0</v>
      </c>
    </row>
    <row r="36" spans="11:22">
      <c r="L36" s="2" t="s">
        <v>0</v>
      </c>
      <c r="M36" s="1">
        <v>50</v>
      </c>
      <c r="N36" s="1">
        <v>40</v>
      </c>
      <c r="O36" s="1">
        <v>35</v>
      </c>
      <c r="P36" s="1">
        <v>0</v>
      </c>
      <c r="Q36" s="1">
        <v>0</v>
      </c>
      <c r="R36" s="1">
        <v>0</v>
      </c>
      <c r="S36" s="1"/>
      <c r="U36" t="s">
        <v>13</v>
      </c>
    </row>
    <row r="37" spans="11:22">
      <c r="L37" s="2" t="s">
        <v>2</v>
      </c>
      <c r="M37" s="2" t="s">
        <v>3</v>
      </c>
      <c r="N37" s="2" t="s">
        <v>4</v>
      </c>
      <c r="O37" s="2" t="s">
        <v>5</v>
      </c>
      <c r="P37" s="2" t="s">
        <v>6</v>
      </c>
      <c r="Q37" s="2" t="s">
        <v>7</v>
      </c>
      <c r="R37" s="2" t="s">
        <v>8</v>
      </c>
      <c r="S37" s="2" t="s">
        <v>9</v>
      </c>
    </row>
    <row r="38" spans="11:22" ht="18.75">
      <c r="L38" s="15" t="s">
        <v>3</v>
      </c>
      <c r="M38" s="6">
        <v>2</v>
      </c>
      <c r="N38" s="4">
        <v>1</v>
      </c>
      <c r="O38" s="4">
        <v>1</v>
      </c>
      <c r="P38" s="4">
        <v>1</v>
      </c>
      <c r="Q38" s="4">
        <v>0</v>
      </c>
      <c r="R38" s="4">
        <v>0</v>
      </c>
      <c r="S38" s="4">
        <v>150</v>
      </c>
    </row>
    <row r="39" spans="11:22">
      <c r="L39" s="2" t="s">
        <v>7</v>
      </c>
      <c r="M39" s="3">
        <v>3</v>
      </c>
      <c r="N39" s="1">
        <v>4</v>
      </c>
      <c r="O39" s="1">
        <v>2</v>
      </c>
      <c r="P39" s="1">
        <v>0</v>
      </c>
      <c r="Q39" s="1">
        <v>1</v>
      </c>
      <c r="R39" s="1">
        <v>0</v>
      </c>
      <c r="S39" s="3">
        <v>280</v>
      </c>
    </row>
    <row r="40" spans="11:22">
      <c r="L40" s="2" t="s">
        <v>8</v>
      </c>
      <c r="M40" s="3">
        <v>2</v>
      </c>
      <c r="N40" s="1">
        <v>1</v>
      </c>
      <c r="O40" s="1">
        <v>2</v>
      </c>
      <c r="P40" s="1">
        <v>0</v>
      </c>
      <c r="Q40" s="1">
        <v>0</v>
      </c>
      <c r="R40" s="1">
        <v>1</v>
      </c>
      <c r="S40" s="3">
        <v>200</v>
      </c>
    </row>
    <row r="41" spans="11:22">
      <c r="L41" s="2" t="s">
        <v>10</v>
      </c>
      <c r="M41" s="3">
        <f>M36*-1</f>
        <v>-50</v>
      </c>
      <c r="N41" s="1">
        <f t="shared" ref="N41:R41" si="3">N36*-1</f>
        <v>-40</v>
      </c>
      <c r="O41" s="1">
        <f t="shared" si="3"/>
        <v>-35</v>
      </c>
      <c r="P41" s="1">
        <f t="shared" si="3"/>
        <v>0</v>
      </c>
      <c r="Q41" s="1">
        <f t="shared" si="3"/>
        <v>0</v>
      </c>
      <c r="R41" s="1">
        <f t="shared" si="3"/>
        <v>0</v>
      </c>
      <c r="S41" s="3">
        <v>0</v>
      </c>
    </row>
    <row r="43" spans="11:22">
      <c r="L43" s="2" t="s">
        <v>0</v>
      </c>
      <c r="M43" s="1">
        <v>50</v>
      </c>
      <c r="N43" s="1">
        <v>40</v>
      </c>
      <c r="O43" s="1">
        <v>35</v>
      </c>
      <c r="P43" s="1">
        <v>0</v>
      </c>
      <c r="Q43" s="1">
        <v>0</v>
      </c>
      <c r="R43" s="1">
        <v>0</v>
      </c>
      <c r="S43" s="1"/>
    </row>
    <row r="44" spans="11:22">
      <c r="L44" s="2" t="s">
        <v>2</v>
      </c>
      <c r="M44" s="2" t="s">
        <v>3</v>
      </c>
      <c r="N44" s="2" t="s">
        <v>4</v>
      </c>
      <c r="O44" s="2" t="s">
        <v>5</v>
      </c>
      <c r="P44" s="2" t="s">
        <v>6</v>
      </c>
      <c r="Q44" s="2" t="s">
        <v>7</v>
      </c>
      <c r="R44" s="2" t="s">
        <v>8</v>
      </c>
      <c r="S44" s="2" t="s">
        <v>9</v>
      </c>
      <c r="U44" t="s">
        <v>14</v>
      </c>
      <c r="V44" s="8"/>
    </row>
    <row r="45" spans="11:22" ht="18.75">
      <c r="K45" t="s">
        <v>15</v>
      </c>
      <c r="L45" s="15" t="s">
        <v>3</v>
      </c>
      <c r="M45" s="6">
        <f>M38/2</f>
        <v>1</v>
      </c>
      <c r="N45" s="6">
        <f t="shared" ref="N45:S45" si="4">N38/2</f>
        <v>0.5</v>
      </c>
      <c r="O45" s="6">
        <f t="shared" si="4"/>
        <v>0.5</v>
      </c>
      <c r="P45" s="6">
        <f t="shared" si="4"/>
        <v>0.5</v>
      </c>
      <c r="Q45" s="6">
        <f t="shared" si="4"/>
        <v>0</v>
      </c>
      <c r="R45" s="6">
        <f t="shared" si="4"/>
        <v>0</v>
      </c>
      <c r="S45" s="6">
        <f t="shared" si="4"/>
        <v>75</v>
      </c>
    </row>
    <row r="46" spans="11:22">
      <c r="K46" t="s">
        <v>16</v>
      </c>
      <c r="L46" s="2" t="s">
        <v>7</v>
      </c>
      <c r="M46" s="3">
        <v>3</v>
      </c>
      <c r="N46" s="1">
        <v>4</v>
      </c>
      <c r="O46" s="1">
        <v>2</v>
      </c>
      <c r="P46" s="1">
        <v>0</v>
      </c>
      <c r="Q46" s="1">
        <v>1</v>
      </c>
      <c r="R46" s="1">
        <v>0</v>
      </c>
      <c r="S46" s="3">
        <v>280</v>
      </c>
      <c r="T46" s="9" t="s">
        <v>17</v>
      </c>
    </row>
    <row r="47" spans="11:22">
      <c r="K47" t="s">
        <v>18</v>
      </c>
      <c r="L47" s="2" t="s">
        <v>8</v>
      </c>
      <c r="M47" s="3">
        <v>2</v>
      </c>
      <c r="N47" s="1">
        <v>1</v>
      </c>
      <c r="O47" s="1">
        <v>2</v>
      </c>
      <c r="P47" s="1">
        <v>0</v>
      </c>
      <c r="Q47" s="1">
        <v>0</v>
      </c>
      <c r="R47" s="1">
        <v>1</v>
      </c>
      <c r="S47" s="3">
        <v>200</v>
      </c>
      <c r="T47" s="9" t="s">
        <v>19</v>
      </c>
    </row>
    <row r="48" spans="11:22">
      <c r="K48" t="s">
        <v>5</v>
      </c>
      <c r="L48" s="2" t="s">
        <v>10</v>
      </c>
      <c r="M48" s="3">
        <f>M43*-1</f>
        <v>-50</v>
      </c>
      <c r="N48" s="1">
        <f t="shared" ref="N48:R48" si="5">N43*-1</f>
        <v>-40</v>
      </c>
      <c r="O48" s="1">
        <f t="shared" si="5"/>
        <v>-35</v>
      </c>
      <c r="P48" s="1">
        <f t="shared" si="5"/>
        <v>0</v>
      </c>
      <c r="Q48" s="1">
        <f t="shared" si="5"/>
        <v>0</v>
      </c>
      <c r="R48" s="1">
        <f t="shared" si="5"/>
        <v>0</v>
      </c>
      <c r="S48" s="3">
        <v>0</v>
      </c>
      <c r="T48" s="9" t="s">
        <v>20</v>
      </c>
    </row>
    <row r="50" spans="11:21">
      <c r="L50" s="2" t="s">
        <v>0</v>
      </c>
      <c r="M50" s="1">
        <v>50</v>
      </c>
      <c r="N50" s="1">
        <v>40</v>
      </c>
      <c r="O50" s="1">
        <v>35</v>
      </c>
      <c r="P50" s="1">
        <v>0</v>
      </c>
      <c r="Q50" s="1">
        <v>0</v>
      </c>
      <c r="R50" s="1">
        <v>0</v>
      </c>
      <c r="S50" s="1"/>
    </row>
    <row r="51" spans="11:21">
      <c r="L51" s="2" t="s">
        <v>2</v>
      </c>
      <c r="M51" s="2" t="s">
        <v>3</v>
      </c>
      <c r="N51" s="2" t="s">
        <v>4</v>
      </c>
      <c r="O51" s="2" t="s">
        <v>5</v>
      </c>
      <c r="P51" s="2" t="s">
        <v>6</v>
      </c>
      <c r="Q51" s="2" t="s">
        <v>7</v>
      </c>
      <c r="R51" s="2" t="s">
        <v>8</v>
      </c>
      <c r="S51" s="2" t="s">
        <v>9</v>
      </c>
      <c r="U51" t="s">
        <v>21</v>
      </c>
    </row>
    <row r="52" spans="11:21" ht="18.75">
      <c r="K52" t="s">
        <v>15</v>
      </c>
      <c r="L52" s="15" t="s">
        <v>3</v>
      </c>
      <c r="M52" s="6">
        <v>1</v>
      </c>
      <c r="N52" s="6">
        <v>0.5</v>
      </c>
      <c r="O52" s="6">
        <v>0.5</v>
      </c>
      <c r="P52" s="6">
        <v>0.5</v>
      </c>
      <c r="Q52" s="6">
        <v>0</v>
      </c>
      <c r="R52" s="6">
        <v>0</v>
      </c>
      <c r="S52" s="6">
        <v>75</v>
      </c>
    </row>
    <row r="53" spans="11:21">
      <c r="K53" t="s">
        <v>16</v>
      </c>
      <c r="L53" s="2" t="s">
        <v>7</v>
      </c>
      <c r="M53" s="10">
        <f>(M45*-3)+M46</f>
        <v>0</v>
      </c>
      <c r="N53" s="10">
        <f t="shared" ref="N53:S53" si="6">(N45*-3)+N46</f>
        <v>2.5</v>
      </c>
      <c r="O53" s="10">
        <f t="shared" si="6"/>
        <v>0.5</v>
      </c>
      <c r="P53" s="10">
        <f t="shared" si="6"/>
        <v>-1.5</v>
      </c>
      <c r="Q53" s="10">
        <f t="shared" si="6"/>
        <v>1</v>
      </c>
      <c r="R53" s="10">
        <f t="shared" si="6"/>
        <v>0</v>
      </c>
      <c r="S53" s="10">
        <f t="shared" si="6"/>
        <v>55</v>
      </c>
    </row>
    <row r="54" spans="11:21">
      <c r="K54" t="s">
        <v>18</v>
      </c>
      <c r="L54" s="2" t="s">
        <v>8</v>
      </c>
      <c r="M54" s="10">
        <f>(M45*-2)+M47</f>
        <v>0</v>
      </c>
      <c r="N54" s="10">
        <f t="shared" ref="N54:S54" si="7">(N45*-2)+N47</f>
        <v>0</v>
      </c>
      <c r="O54" s="10">
        <f t="shared" si="7"/>
        <v>1</v>
      </c>
      <c r="P54" s="10">
        <f t="shared" si="7"/>
        <v>-1</v>
      </c>
      <c r="Q54" s="10">
        <f t="shared" si="7"/>
        <v>0</v>
      </c>
      <c r="R54" s="10">
        <f t="shared" si="7"/>
        <v>1</v>
      </c>
      <c r="S54" s="10">
        <f t="shared" si="7"/>
        <v>50</v>
      </c>
    </row>
    <row r="55" spans="11:21">
      <c r="K55" t="s">
        <v>5</v>
      </c>
      <c r="L55" s="2" t="s">
        <v>10</v>
      </c>
      <c r="M55" s="10">
        <f>(M45*50)+M48</f>
        <v>0</v>
      </c>
      <c r="N55" s="10">
        <f t="shared" ref="N55:S55" si="8">(N45*50)+N48</f>
        <v>-15</v>
      </c>
      <c r="O55" s="10">
        <f t="shared" si="8"/>
        <v>-10</v>
      </c>
      <c r="P55" s="10">
        <f t="shared" si="8"/>
        <v>25</v>
      </c>
      <c r="Q55" s="10">
        <f t="shared" si="8"/>
        <v>0</v>
      </c>
      <c r="R55" s="10">
        <f t="shared" si="8"/>
        <v>0</v>
      </c>
      <c r="S55" s="10">
        <f t="shared" si="8"/>
        <v>3750</v>
      </c>
    </row>
    <row r="57" spans="11:21">
      <c r="L57" s="2" t="s">
        <v>0</v>
      </c>
      <c r="M57" s="1">
        <v>50</v>
      </c>
      <c r="N57" s="1">
        <v>40</v>
      </c>
      <c r="O57" s="1">
        <v>35</v>
      </c>
      <c r="P57" s="1">
        <v>0</v>
      </c>
      <c r="Q57" s="1">
        <v>0</v>
      </c>
      <c r="R57" s="1">
        <v>0</v>
      </c>
      <c r="S57" s="1"/>
    </row>
    <row r="58" spans="11:21">
      <c r="L58" s="2" t="s">
        <v>2</v>
      </c>
      <c r="M58" s="2" t="s">
        <v>3</v>
      </c>
      <c r="N58" s="2" t="s">
        <v>4</v>
      </c>
      <c r="O58" s="2" t="s">
        <v>5</v>
      </c>
      <c r="P58" s="2" t="s">
        <v>6</v>
      </c>
      <c r="Q58" s="2" t="s">
        <v>7</v>
      </c>
      <c r="R58" s="2" t="s">
        <v>8</v>
      </c>
      <c r="S58" s="2" t="s">
        <v>9</v>
      </c>
    </row>
    <row r="59" spans="11:21" ht="18.75">
      <c r="K59" t="s">
        <v>15</v>
      </c>
      <c r="L59" s="15" t="s">
        <v>3</v>
      </c>
      <c r="M59" s="1">
        <v>1</v>
      </c>
      <c r="N59" s="11">
        <v>0.5</v>
      </c>
      <c r="O59" s="1">
        <v>0.5</v>
      </c>
      <c r="P59" s="1">
        <v>0.5</v>
      </c>
      <c r="Q59" s="1">
        <v>0</v>
      </c>
      <c r="R59" s="1">
        <v>0</v>
      </c>
      <c r="S59" s="12">
        <v>75</v>
      </c>
      <c r="T59">
        <f>S59/N59</f>
        <v>150</v>
      </c>
    </row>
    <row r="60" spans="11:21" ht="18.75">
      <c r="K60" t="s">
        <v>16</v>
      </c>
      <c r="L60" s="15" t="s">
        <v>4</v>
      </c>
      <c r="M60" s="3">
        <v>0</v>
      </c>
      <c r="N60" s="14">
        <v>2.5</v>
      </c>
      <c r="O60" s="3">
        <v>0.5</v>
      </c>
      <c r="P60" s="3">
        <v>-1.5</v>
      </c>
      <c r="Q60" s="3">
        <v>1</v>
      </c>
      <c r="R60" s="3">
        <v>0</v>
      </c>
      <c r="S60" s="3">
        <v>55</v>
      </c>
      <c r="T60" s="13">
        <f t="shared" ref="T60:T62" si="9">S60/N60</f>
        <v>22</v>
      </c>
    </row>
    <row r="61" spans="11:21">
      <c r="K61" t="s">
        <v>18</v>
      </c>
      <c r="L61" s="2" t="s">
        <v>8</v>
      </c>
      <c r="M61" s="1">
        <v>0</v>
      </c>
      <c r="N61" s="11">
        <v>0</v>
      </c>
      <c r="O61" s="1">
        <v>1</v>
      </c>
      <c r="P61" s="1">
        <v>-1</v>
      </c>
      <c r="Q61" s="1">
        <v>0</v>
      </c>
      <c r="R61" s="1">
        <v>1</v>
      </c>
      <c r="S61" s="12">
        <v>50</v>
      </c>
      <c r="T61" t="e">
        <f t="shared" si="9"/>
        <v>#DIV/0!</v>
      </c>
    </row>
    <row r="62" spans="11:21">
      <c r="K62" t="s">
        <v>5</v>
      </c>
      <c r="L62" s="2" t="s">
        <v>10</v>
      </c>
      <c r="M62" s="1">
        <v>0</v>
      </c>
      <c r="N62" s="11">
        <v>-15</v>
      </c>
      <c r="O62" s="1">
        <v>-10</v>
      </c>
      <c r="P62" s="1">
        <v>25</v>
      </c>
      <c r="Q62" s="1">
        <v>0</v>
      </c>
      <c r="R62" s="1">
        <v>0</v>
      </c>
      <c r="S62" s="12">
        <v>3750</v>
      </c>
      <c r="T62">
        <f t="shared" si="9"/>
        <v>-250</v>
      </c>
    </row>
    <row r="64" spans="11:21">
      <c r="L64" s="2" t="s">
        <v>0</v>
      </c>
      <c r="M64" s="1">
        <v>50</v>
      </c>
      <c r="N64" s="1">
        <v>40</v>
      </c>
      <c r="O64" s="1">
        <v>35</v>
      </c>
      <c r="P64" s="1">
        <v>0</v>
      </c>
      <c r="Q64" s="1">
        <v>0</v>
      </c>
      <c r="R64" s="1">
        <v>0</v>
      </c>
      <c r="S64" s="1"/>
    </row>
    <row r="65" spans="11:22">
      <c r="L65" s="2" t="s">
        <v>2</v>
      </c>
      <c r="M65" s="2" t="s">
        <v>3</v>
      </c>
      <c r="N65" s="2" t="s">
        <v>4</v>
      </c>
      <c r="O65" s="2" t="s">
        <v>5</v>
      </c>
      <c r="P65" s="2" t="s">
        <v>6</v>
      </c>
      <c r="Q65" s="2" t="s">
        <v>7</v>
      </c>
      <c r="R65" s="2" t="s">
        <v>8</v>
      </c>
      <c r="S65" s="2" t="s">
        <v>9</v>
      </c>
    </row>
    <row r="66" spans="11:22" ht="18.75">
      <c r="K66" t="s">
        <v>15</v>
      </c>
      <c r="L66" s="15" t="s">
        <v>3</v>
      </c>
      <c r="M66" s="1">
        <v>1</v>
      </c>
      <c r="N66" s="11">
        <v>0.5</v>
      </c>
      <c r="O66" s="1">
        <v>0.5</v>
      </c>
      <c r="P66" s="1">
        <v>0.5</v>
      </c>
      <c r="Q66" s="1">
        <v>0</v>
      </c>
      <c r="R66" s="1">
        <v>0</v>
      </c>
      <c r="S66" s="12">
        <v>75</v>
      </c>
      <c r="T66" s="9" t="s">
        <v>22</v>
      </c>
    </row>
    <row r="67" spans="11:22" ht="18.75">
      <c r="K67" t="s">
        <v>16</v>
      </c>
      <c r="L67" s="15" t="s">
        <v>4</v>
      </c>
      <c r="M67" s="3">
        <f>M60/2.5</f>
        <v>0</v>
      </c>
      <c r="N67" s="3">
        <f t="shared" ref="N67:S67" si="10">N60/2.5</f>
        <v>1</v>
      </c>
      <c r="O67" s="3">
        <f t="shared" si="10"/>
        <v>0.2</v>
      </c>
      <c r="P67" s="3">
        <f t="shared" si="10"/>
        <v>-0.6</v>
      </c>
      <c r="Q67" s="3">
        <f t="shared" si="10"/>
        <v>0.4</v>
      </c>
      <c r="R67" s="3">
        <f t="shared" si="10"/>
        <v>0</v>
      </c>
      <c r="S67" s="3">
        <f t="shared" si="10"/>
        <v>22</v>
      </c>
    </row>
    <row r="68" spans="11:22">
      <c r="K68" t="s">
        <v>18</v>
      </c>
      <c r="L68" s="2" t="s">
        <v>8</v>
      </c>
      <c r="M68" s="1">
        <v>0</v>
      </c>
      <c r="N68" s="11">
        <v>0</v>
      </c>
      <c r="O68" s="1">
        <v>1</v>
      </c>
      <c r="P68" s="1">
        <v>-1</v>
      </c>
      <c r="Q68" s="1">
        <v>0</v>
      </c>
      <c r="R68" s="1">
        <v>1</v>
      </c>
      <c r="S68" s="12">
        <v>50</v>
      </c>
    </row>
    <row r="69" spans="11:22">
      <c r="K69" t="s">
        <v>5</v>
      </c>
      <c r="L69" s="2" t="s">
        <v>10</v>
      </c>
      <c r="M69" s="1">
        <v>0</v>
      </c>
      <c r="N69" s="11">
        <v>-15</v>
      </c>
      <c r="O69" s="1">
        <v>-10</v>
      </c>
      <c r="P69" s="1">
        <v>25</v>
      </c>
      <c r="Q69" s="1">
        <v>0</v>
      </c>
      <c r="R69" s="1">
        <v>0</v>
      </c>
      <c r="S69" s="12">
        <v>3750</v>
      </c>
      <c r="T69" s="9" t="s">
        <v>23</v>
      </c>
    </row>
    <row r="71" spans="11:22">
      <c r="L71" s="2" t="s">
        <v>0</v>
      </c>
      <c r="M71" s="1">
        <v>50</v>
      </c>
      <c r="N71" s="1">
        <v>40</v>
      </c>
      <c r="O71" s="1">
        <v>35</v>
      </c>
      <c r="P71" s="1">
        <v>0</v>
      </c>
      <c r="Q71" s="1">
        <v>0</v>
      </c>
      <c r="R71" s="1">
        <v>0</v>
      </c>
      <c r="S71" s="1"/>
    </row>
    <row r="72" spans="11:22">
      <c r="L72" s="2" t="s">
        <v>2</v>
      </c>
      <c r="M72" s="2" t="s">
        <v>3</v>
      </c>
      <c r="N72" s="2" t="s">
        <v>4</v>
      </c>
      <c r="O72" s="2" t="s">
        <v>5</v>
      </c>
      <c r="P72" s="2" t="s">
        <v>6</v>
      </c>
      <c r="Q72" s="2" t="s">
        <v>7</v>
      </c>
      <c r="R72" s="2" t="s">
        <v>8</v>
      </c>
      <c r="S72" s="2" t="s">
        <v>9</v>
      </c>
    </row>
    <row r="73" spans="11:22" ht="18.75">
      <c r="K73" t="s">
        <v>15</v>
      </c>
      <c r="L73" s="15" t="s">
        <v>3</v>
      </c>
      <c r="M73" s="10">
        <f>(M67*-0.5)+M66</f>
        <v>1</v>
      </c>
      <c r="N73" s="10">
        <f t="shared" ref="N73:S73" si="11">(N67*-0.5)+N66</f>
        <v>0</v>
      </c>
      <c r="O73" s="10">
        <f t="shared" si="11"/>
        <v>0.4</v>
      </c>
      <c r="P73" s="10">
        <f t="shared" si="11"/>
        <v>0.8</v>
      </c>
      <c r="Q73" s="10">
        <f t="shared" si="11"/>
        <v>-0.2</v>
      </c>
      <c r="R73" s="10">
        <f t="shared" si="11"/>
        <v>0</v>
      </c>
      <c r="S73" s="10">
        <f t="shared" si="11"/>
        <v>64</v>
      </c>
    </row>
    <row r="74" spans="11:22" ht="18.75">
      <c r="K74" t="s">
        <v>16</v>
      </c>
      <c r="L74" s="15" t="s">
        <v>4</v>
      </c>
      <c r="M74" s="3">
        <v>0</v>
      </c>
      <c r="N74" s="3">
        <v>1</v>
      </c>
      <c r="O74" s="3">
        <v>0.2</v>
      </c>
      <c r="P74" s="3">
        <v>-0.6</v>
      </c>
      <c r="Q74" s="3">
        <v>0.4</v>
      </c>
      <c r="R74" s="3">
        <v>0</v>
      </c>
      <c r="S74" s="3">
        <v>22</v>
      </c>
    </row>
    <row r="75" spans="11:22">
      <c r="K75" t="s">
        <v>18</v>
      </c>
      <c r="L75" s="2" t="s">
        <v>8</v>
      </c>
      <c r="M75" s="1">
        <v>0</v>
      </c>
      <c r="N75" s="11">
        <v>0</v>
      </c>
      <c r="O75" s="1">
        <v>1</v>
      </c>
      <c r="P75" s="1">
        <v>-1</v>
      </c>
      <c r="Q75" s="1">
        <v>0</v>
      </c>
      <c r="R75" s="1">
        <v>1</v>
      </c>
      <c r="S75" s="12">
        <v>50</v>
      </c>
    </row>
    <row r="76" spans="11:22">
      <c r="K76" t="s">
        <v>5</v>
      </c>
      <c r="L76" s="2" t="s">
        <v>10</v>
      </c>
      <c r="M76" s="10">
        <f>(M67*15)+M69</f>
        <v>0</v>
      </c>
      <c r="N76" s="10">
        <f t="shared" ref="N76:S76" si="12">(N67*15)+N69</f>
        <v>0</v>
      </c>
      <c r="O76" s="10">
        <f t="shared" si="12"/>
        <v>-7</v>
      </c>
      <c r="P76" s="10">
        <f t="shared" si="12"/>
        <v>16</v>
      </c>
      <c r="Q76" s="10">
        <f t="shared" si="12"/>
        <v>6</v>
      </c>
      <c r="R76" s="10">
        <f t="shared" si="12"/>
        <v>0</v>
      </c>
      <c r="S76" s="10">
        <f t="shared" si="12"/>
        <v>4080</v>
      </c>
    </row>
    <row r="78" spans="11:22">
      <c r="L78" s="2" t="s">
        <v>0</v>
      </c>
      <c r="M78" s="1">
        <v>50</v>
      </c>
      <c r="N78" s="1">
        <v>40</v>
      </c>
      <c r="O78" s="1">
        <v>35</v>
      </c>
      <c r="P78" s="1">
        <v>0</v>
      </c>
      <c r="Q78" s="1">
        <v>0</v>
      </c>
      <c r="R78" s="1">
        <v>0</v>
      </c>
      <c r="S78" s="1"/>
    </row>
    <row r="79" spans="11:22">
      <c r="L79" s="2" t="s">
        <v>2</v>
      </c>
      <c r="M79" s="2" t="s">
        <v>3</v>
      </c>
      <c r="N79" s="2" t="s">
        <v>4</v>
      </c>
      <c r="O79" s="2" t="s">
        <v>5</v>
      </c>
      <c r="P79" s="2" t="s">
        <v>6</v>
      </c>
      <c r="Q79" s="2" t="s">
        <v>7</v>
      </c>
      <c r="R79" s="2" t="s">
        <v>8</v>
      </c>
      <c r="S79" s="2" t="s">
        <v>9</v>
      </c>
      <c r="V79" t="s">
        <v>24</v>
      </c>
    </row>
    <row r="80" spans="11:22" ht="18.75">
      <c r="K80" t="s">
        <v>15</v>
      </c>
      <c r="L80" s="15" t="s">
        <v>3</v>
      </c>
      <c r="M80" s="1">
        <v>1</v>
      </c>
      <c r="N80" s="1">
        <v>0</v>
      </c>
      <c r="O80" s="3">
        <v>0.4</v>
      </c>
      <c r="P80" s="1">
        <v>0.8</v>
      </c>
      <c r="Q80" s="1">
        <v>-0.2</v>
      </c>
      <c r="R80" s="1">
        <v>0</v>
      </c>
      <c r="S80" s="3">
        <v>64</v>
      </c>
      <c r="T80">
        <f>S80/O80</f>
        <v>160</v>
      </c>
    </row>
    <row r="81" spans="11:21" ht="18.75">
      <c r="K81" t="s">
        <v>16</v>
      </c>
      <c r="L81" s="15" t="s">
        <v>4</v>
      </c>
      <c r="M81" s="1">
        <f>M74/2.5</f>
        <v>0</v>
      </c>
      <c r="N81" s="1">
        <v>1</v>
      </c>
      <c r="O81" s="3">
        <v>0.2</v>
      </c>
      <c r="P81" s="1">
        <v>-0.6</v>
      </c>
      <c r="Q81" s="1">
        <v>0.4</v>
      </c>
      <c r="R81" s="1">
        <v>0</v>
      </c>
      <c r="S81" s="3">
        <v>22</v>
      </c>
      <c r="T81">
        <f t="shared" ref="T81:T82" si="13">S81/O81</f>
        <v>110</v>
      </c>
    </row>
    <row r="82" spans="11:21" ht="18.75">
      <c r="K82" t="s">
        <v>18</v>
      </c>
      <c r="L82" s="15" t="s">
        <v>5</v>
      </c>
      <c r="M82" s="4">
        <v>0</v>
      </c>
      <c r="N82" s="14">
        <v>0</v>
      </c>
      <c r="O82" s="6">
        <v>1</v>
      </c>
      <c r="P82" s="4">
        <v>-1</v>
      </c>
      <c r="Q82" s="4">
        <v>0</v>
      </c>
      <c r="R82" s="4">
        <v>1</v>
      </c>
      <c r="S82" s="4">
        <v>50</v>
      </c>
      <c r="T82" s="5">
        <f t="shared" si="13"/>
        <v>50</v>
      </c>
    </row>
    <row r="83" spans="11:21">
      <c r="K83" t="s">
        <v>5</v>
      </c>
      <c r="L83" s="2" t="s">
        <v>10</v>
      </c>
      <c r="M83" s="1">
        <v>0</v>
      </c>
      <c r="N83" s="1">
        <v>0</v>
      </c>
      <c r="O83" s="3">
        <v>-7</v>
      </c>
      <c r="P83" s="1">
        <v>16</v>
      </c>
      <c r="Q83" s="1">
        <v>6</v>
      </c>
      <c r="R83" s="1">
        <v>0</v>
      </c>
      <c r="S83" s="3">
        <v>4080</v>
      </c>
    </row>
    <row r="85" spans="11:21">
      <c r="L85" s="2" t="s">
        <v>0</v>
      </c>
      <c r="M85" s="1">
        <v>50</v>
      </c>
      <c r="N85" s="1">
        <v>40</v>
      </c>
      <c r="O85" s="1">
        <v>35</v>
      </c>
      <c r="P85" s="1">
        <v>0</v>
      </c>
      <c r="Q85" s="1">
        <v>0</v>
      </c>
      <c r="R85" s="1">
        <v>0</v>
      </c>
      <c r="S85" s="1"/>
    </row>
    <row r="86" spans="11:21">
      <c r="L86" s="2" t="s">
        <v>2</v>
      </c>
      <c r="M86" s="2" t="s">
        <v>3</v>
      </c>
      <c r="N86" s="2" t="s">
        <v>4</v>
      </c>
      <c r="O86" s="2" t="s">
        <v>5</v>
      </c>
      <c r="P86" s="2" t="s">
        <v>6</v>
      </c>
      <c r="Q86" s="2" t="s">
        <v>7</v>
      </c>
      <c r="R86" s="2" t="s">
        <v>8</v>
      </c>
      <c r="S86" s="2" t="s">
        <v>9</v>
      </c>
    </row>
    <row r="87" spans="11:21" ht="18.75">
      <c r="K87" t="s">
        <v>15</v>
      </c>
      <c r="L87" s="15" t="s">
        <v>3</v>
      </c>
      <c r="M87" s="1">
        <v>1</v>
      </c>
      <c r="N87" s="1">
        <v>0</v>
      </c>
      <c r="O87" s="3">
        <v>0.4</v>
      </c>
      <c r="P87" s="1">
        <v>0.8</v>
      </c>
      <c r="Q87" s="1">
        <v>-0.2</v>
      </c>
      <c r="R87" s="1">
        <v>0</v>
      </c>
      <c r="S87" s="3">
        <v>64</v>
      </c>
      <c r="T87" s="9" t="s">
        <v>25</v>
      </c>
    </row>
    <row r="88" spans="11:21" ht="18.75">
      <c r="K88" t="s">
        <v>16</v>
      </c>
      <c r="L88" s="15" t="s">
        <v>4</v>
      </c>
      <c r="M88" s="1">
        <f>M81/2.5</f>
        <v>0</v>
      </c>
      <c r="N88" s="1">
        <v>1</v>
      </c>
      <c r="O88" s="3">
        <v>0.2</v>
      </c>
      <c r="P88" s="1">
        <v>-0.6</v>
      </c>
      <c r="Q88" s="1">
        <v>0.4</v>
      </c>
      <c r="R88" s="1">
        <v>0</v>
      </c>
      <c r="S88" s="3">
        <v>22</v>
      </c>
      <c r="T88" s="9" t="s">
        <v>26</v>
      </c>
    </row>
    <row r="89" spans="11:21" ht="18.75">
      <c r="K89" t="s">
        <v>18</v>
      </c>
      <c r="L89" s="15" t="s">
        <v>5</v>
      </c>
      <c r="M89" s="4">
        <v>0</v>
      </c>
      <c r="N89" s="14">
        <v>0</v>
      </c>
      <c r="O89" s="6">
        <v>1</v>
      </c>
      <c r="P89" s="4">
        <v>-1</v>
      </c>
      <c r="Q89" s="4">
        <v>0</v>
      </c>
      <c r="R89" s="4">
        <v>1</v>
      </c>
      <c r="S89" s="4">
        <v>50</v>
      </c>
    </row>
    <row r="90" spans="11:21">
      <c r="K90" t="s">
        <v>5</v>
      </c>
      <c r="L90" s="2" t="s">
        <v>10</v>
      </c>
      <c r="M90" s="1">
        <v>0</v>
      </c>
      <c r="N90" s="1">
        <v>0</v>
      </c>
      <c r="O90" s="3">
        <v>-7</v>
      </c>
      <c r="P90" s="1">
        <v>16</v>
      </c>
      <c r="Q90" s="1">
        <v>6</v>
      </c>
      <c r="R90" s="1">
        <v>0</v>
      </c>
      <c r="S90" s="3">
        <v>4080</v>
      </c>
      <c r="T90" s="9" t="s">
        <v>27</v>
      </c>
    </row>
    <row r="92" spans="11:21">
      <c r="L92" s="2" t="s">
        <v>0</v>
      </c>
      <c r="M92" s="1">
        <v>50</v>
      </c>
      <c r="N92" s="1">
        <v>40</v>
      </c>
      <c r="O92" s="1">
        <v>35</v>
      </c>
      <c r="P92" s="1">
        <v>0</v>
      </c>
      <c r="Q92" s="1">
        <v>0</v>
      </c>
      <c r="R92" s="1">
        <v>0</v>
      </c>
      <c r="S92" s="1"/>
    </row>
    <row r="93" spans="11:21">
      <c r="L93" s="2" t="s">
        <v>2</v>
      </c>
      <c r="M93" s="2" t="s">
        <v>3</v>
      </c>
      <c r="N93" s="2" t="s">
        <v>4</v>
      </c>
      <c r="O93" s="2" t="s">
        <v>5</v>
      </c>
      <c r="P93" s="2" t="s">
        <v>6</v>
      </c>
      <c r="Q93" s="2" t="s">
        <v>7</v>
      </c>
      <c r="R93" s="2" t="s">
        <v>8</v>
      </c>
      <c r="S93" s="2" t="s">
        <v>9</v>
      </c>
      <c r="U93" t="s">
        <v>28</v>
      </c>
    </row>
    <row r="94" spans="11:21" ht="18.75">
      <c r="K94" t="s">
        <v>15</v>
      </c>
      <c r="L94" s="15" t="s">
        <v>3</v>
      </c>
      <c r="M94" s="10">
        <f>(M89*-0.4)+M87</f>
        <v>1</v>
      </c>
      <c r="N94" s="10">
        <f t="shared" ref="N94:S94" si="14">(N89*-0.4)+N87</f>
        <v>0</v>
      </c>
      <c r="O94" s="10">
        <f t="shared" si="14"/>
        <v>0</v>
      </c>
      <c r="P94" s="10">
        <f t="shared" si="14"/>
        <v>1.2000000000000002</v>
      </c>
      <c r="Q94" s="10">
        <f t="shared" si="14"/>
        <v>-0.2</v>
      </c>
      <c r="R94" s="10">
        <f t="shared" si="14"/>
        <v>-0.4</v>
      </c>
      <c r="S94" s="10">
        <f t="shared" si="14"/>
        <v>44</v>
      </c>
    </row>
    <row r="95" spans="11:21" ht="18.75">
      <c r="K95" t="s">
        <v>16</v>
      </c>
      <c r="L95" s="15" t="s">
        <v>4</v>
      </c>
      <c r="M95" s="10">
        <f>(M89*-0.2)+M88</f>
        <v>0</v>
      </c>
      <c r="N95" s="10">
        <f t="shared" ref="N95:S95" si="15">(N89*-0.2)+N88</f>
        <v>1</v>
      </c>
      <c r="O95" s="10">
        <f t="shared" si="15"/>
        <v>0</v>
      </c>
      <c r="P95" s="10">
        <f t="shared" si="15"/>
        <v>-0.39999999999999997</v>
      </c>
      <c r="Q95" s="10">
        <f t="shared" si="15"/>
        <v>0.4</v>
      </c>
      <c r="R95" s="10">
        <f t="shared" si="15"/>
        <v>-0.2</v>
      </c>
      <c r="S95" s="10">
        <f t="shared" si="15"/>
        <v>12</v>
      </c>
    </row>
    <row r="96" spans="11:21" ht="18.75">
      <c r="K96" t="s">
        <v>18</v>
      </c>
      <c r="L96" s="15" t="s">
        <v>5</v>
      </c>
      <c r="M96" s="4">
        <v>0</v>
      </c>
      <c r="N96" s="14">
        <v>0</v>
      </c>
      <c r="O96" s="6">
        <v>1</v>
      </c>
      <c r="P96" s="4">
        <v>-1</v>
      </c>
      <c r="Q96" s="4">
        <v>0</v>
      </c>
      <c r="R96" s="4">
        <v>1</v>
      </c>
      <c r="S96" s="4">
        <v>50</v>
      </c>
    </row>
    <row r="97" spans="11:19">
      <c r="K97" t="s">
        <v>5</v>
      </c>
      <c r="L97" s="2" t="s">
        <v>10</v>
      </c>
      <c r="M97" s="10">
        <f>(M89*7)+M90</f>
        <v>0</v>
      </c>
      <c r="N97" s="10">
        <f t="shared" ref="N97:S97" si="16">(N89*7)+N90</f>
        <v>0</v>
      </c>
      <c r="O97" s="10">
        <f t="shared" si="16"/>
        <v>0</v>
      </c>
      <c r="P97" s="10">
        <f t="shared" si="16"/>
        <v>9</v>
      </c>
      <c r="Q97" s="10">
        <f t="shared" si="16"/>
        <v>6</v>
      </c>
      <c r="R97" s="10">
        <f t="shared" si="16"/>
        <v>7</v>
      </c>
      <c r="S97" s="10">
        <f t="shared" si="16"/>
        <v>4430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2022-03-16T14:19:36Z</dcterms:created>
  <dcterms:modified xsi:type="dcterms:W3CDTF">2022-03-16T15:40:16Z</dcterms:modified>
  <cp:category/>
  <cp:contentStatus/>
</cp:coreProperties>
</file>