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GitFolders\GitHub\Works_M-files\Metodos Numericos - Operacionales y Numericos\Ejercicios Microsoft Excel\"/>
    </mc:Choice>
  </mc:AlternateContent>
  <xr:revisionPtr revIDLastSave="0" documentId="13_ncr:1_{8F4ECFE6-85D0-40A3-9E47-DB7800A4B73A}" xr6:coauthVersionLast="47" xr6:coauthVersionMax="47" xr10:uidLastSave="{00000000-0000-0000-0000-000000000000}"/>
  <bookViews>
    <workbookView xWindow="-120" yWindow="330" windowWidth="29040" windowHeight="15990" xr2:uid="{FA752528-C054-43D2-A63C-97D7922138CE}"/>
  </bookViews>
  <sheets>
    <sheet name="Romber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H13" i="4"/>
  <c r="F14" i="4"/>
  <c r="F13" i="4"/>
  <c r="D15" i="4"/>
  <c r="D14" i="4"/>
  <c r="D13" i="4"/>
  <c r="I37" i="4"/>
  <c r="I34" i="4"/>
  <c r="I33" i="4"/>
  <c r="I32" i="4"/>
  <c r="H34" i="4"/>
  <c r="H33" i="4"/>
  <c r="B20" i="4"/>
  <c r="D18" i="4"/>
  <c r="D17" i="4"/>
  <c r="I48" i="4"/>
  <c r="I42" i="4"/>
  <c r="I43" i="4"/>
  <c r="I44" i="4"/>
  <c r="I45" i="4"/>
  <c r="I41" i="4"/>
  <c r="H43" i="4"/>
  <c r="H44" i="4" s="1"/>
  <c r="H45" i="4" s="1"/>
  <c r="H42" i="4"/>
  <c r="I47" i="4"/>
  <c r="H41" i="4"/>
  <c r="I36" i="4"/>
  <c r="H32" i="4"/>
</calcChain>
</file>

<file path=xl/sharedStrings.xml><?xml version="1.0" encoding="utf-8"?>
<sst xmlns="http://schemas.openxmlformats.org/spreadsheetml/2006/main" count="38" uniqueCount="29">
  <si>
    <t>a</t>
  </si>
  <si>
    <t>b</t>
  </si>
  <si>
    <t>n</t>
  </si>
  <si>
    <t>Ea</t>
  </si>
  <si>
    <t>h</t>
  </si>
  <si>
    <t>F(x)</t>
  </si>
  <si>
    <t>I</t>
  </si>
  <si>
    <t>nivel 1 K=1</t>
  </si>
  <si>
    <t>nivel 2 k=2</t>
  </si>
  <si>
    <t>nivel 3 k=3</t>
  </si>
  <si>
    <t>j</t>
  </si>
  <si>
    <t>regla del trapecio</t>
  </si>
  <si>
    <t>regla de Romberg</t>
  </si>
  <si>
    <t>Valor verdadero</t>
  </si>
  <si>
    <t>I11</t>
  </si>
  <si>
    <t>I12</t>
  </si>
  <si>
    <t>I13</t>
  </si>
  <si>
    <t>I21</t>
  </si>
  <si>
    <t>I22</t>
  </si>
  <si>
    <t>I23</t>
  </si>
  <si>
    <t>I31</t>
  </si>
  <si>
    <t>I32</t>
  </si>
  <si>
    <t>F(a)</t>
  </si>
  <si>
    <t>F(b)</t>
  </si>
  <si>
    <t>x</t>
  </si>
  <si>
    <t>∆X</t>
  </si>
  <si>
    <t>∑F(xi)</t>
  </si>
  <si>
    <t>h/2</t>
  </si>
  <si>
    <t>h/4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</si>
</sst>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2" fillId="0" borderId="1" xfId="0" applyFont="1" applyBorder="1"/>
    <xf numFmtId="0" fontId="0" fillId="0" borderId="0" xfId="0" applyFill="1"/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389802</xdr:colOff>
      <xdr:row>9</xdr:row>
      <xdr:rowOff>114071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E851A76-4324-42E4-BA6B-CF9FD9832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80952" cy="18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23</xdr:row>
      <xdr:rowOff>66675</xdr:rowOff>
    </xdr:from>
    <xdr:to>
      <xdr:col>4</xdr:col>
      <xdr:colOff>104668</xdr:colOff>
      <xdr:row>24</xdr:row>
      <xdr:rowOff>152365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169350F-854B-4024-90A6-B3453FA3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4829175"/>
          <a:ext cx="857143" cy="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2</xdr:col>
      <xdr:colOff>437905</xdr:colOff>
      <xdr:row>26</xdr:row>
      <xdr:rowOff>57024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94AD212-FEF7-4FAB-BBA1-BECBD9D7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81500"/>
          <a:ext cx="1961905" cy="1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8</xdr:col>
      <xdr:colOff>494462</xdr:colOff>
      <xdr:row>29</xdr:row>
      <xdr:rowOff>47571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A686F66-BE37-4DE3-9B19-7328A5E92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24500"/>
          <a:ext cx="6704762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5</xdr:col>
      <xdr:colOff>104286</xdr:colOff>
      <xdr:row>36</xdr:row>
      <xdr:rowOff>114143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5AA5688-5B9E-4577-9304-3403E2ED2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3914286" cy="1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151905</xdr:colOff>
      <xdr:row>47</xdr:row>
      <xdr:rowOff>56976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E2A2680-5D93-48C1-9EB2-AF41806B6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001000"/>
          <a:ext cx="3961905" cy="1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22</xdr:row>
      <xdr:rowOff>47625</xdr:rowOff>
    </xdr:from>
    <xdr:to>
      <xdr:col>16</xdr:col>
      <xdr:colOff>104775</xdr:colOff>
      <xdr:row>28</xdr:row>
      <xdr:rowOff>76831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3C499E3-478E-4AB2-9249-575D73838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15175" y="4619625"/>
          <a:ext cx="5181600" cy="1172206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30</xdr:row>
      <xdr:rowOff>19050</xdr:rowOff>
    </xdr:from>
    <xdr:to>
      <xdr:col>13</xdr:col>
      <xdr:colOff>352240</xdr:colOff>
      <xdr:row>32</xdr:row>
      <xdr:rowOff>95193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5777C4C-8CA0-4479-A224-F3860941E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82050" y="6115050"/>
          <a:ext cx="1476190" cy="4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9</xdr:row>
      <xdr:rowOff>28575</xdr:rowOff>
    </xdr:from>
    <xdr:to>
      <xdr:col>18</xdr:col>
      <xdr:colOff>434097</xdr:colOff>
      <xdr:row>14</xdr:row>
      <xdr:rowOff>95250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49A0F59-AC14-4761-8678-5F820A6212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70303" b="87854"/>
        <a:stretch/>
      </xdr:blipFill>
      <xdr:spPr>
        <a:xfrm>
          <a:off x="8524875" y="1743075"/>
          <a:ext cx="5739522" cy="120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7747-3C00-43E8-B907-297D51B9CBDA}">
  <dimension ref="A2:L48"/>
  <sheetViews>
    <sheetView tabSelected="1" workbookViewId="0">
      <selection activeCell="E21" sqref="E21"/>
    </sheetView>
  </sheetViews>
  <sheetFormatPr baseColWidth="10" defaultRowHeight="15" x14ac:dyDescent="0.25"/>
  <cols>
    <col min="6" max="6" width="12.28515625" bestFit="1" customWidth="1"/>
    <col min="8" max="8" width="12.28515625" bestFit="1" customWidth="1"/>
  </cols>
  <sheetData>
    <row r="2" spans="1:12" x14ac:dyDescent="0.25">
      <c r="F2" s="6"/>
      <c r="G2" s="6"/>
      <c r="H2" s="6"/>
      <c r="I2" s="6"/>
      <c r="J2" s="6"/>
    </row>
    <row r="3" spans="1:12" x14ac:dyDescent="0.25">
      <c r="F3" s="6"/>
      <c r="G3" s="6"/>
      <c r="H3" s="6"/>
      <c r="I3" s="6"/>
      <c r="J3" s="6"/>
    </row>
    <row r="4" spans="1:12" x14ac:dyDescent="0.25">
      <c r="F4" s="6"/>
      <c r="G4" s="6"/>
      <c r="H4" s="6"/>
      <c r="I4" s="6"/>
      <c r="J4" s="6"/>
    </row>
    <row r="5" spans="1:12" x14ac:dyDescent="0.25">
      <c r="F5" s="6"/>
      <c r="G5" s="6"/>
      <c r="H5" s="6"/>
      <c r="I5" s="6"/>
      <c r="J5" s="6"/>
    </row>
    <row r="6" spans="1:12" x14ac:dyDescent="0.25">
      <c r="F6" s="6"/>
      <c r="G6" s="6"/>
      <c r="H6" s="6"/>
      <c r="I6" s="6"/>
      <c r="J6" s="6"/>
    </row>
    <row r="7" spans="1:12" x14ac:dyDescent="0.25">
      <c r="F7" s="6"/>
      <c r="G7" s="6"/>
      <c r="H7" s="6"/>
      <c r="I7" s="6"/>
      <c r="J7" s="6"/>
    </row>
    <row r="8" spans="1:12" x14ac:dyDescent="0.25">
      <c r="F8" s="6"/>
      <c r="G8" s="6"/>
      <c r="H8" s="6"/>
      <c r="I8" s="6"/>
      <c r="J8" s="6"/>
    </row>
    <row r="11" spans="1:12" x14ac:dyDescent="0.25">
      <c r="A11" s="2"/>
      <c r="B11" s="2"/>
      <c r="C11" s="21" t="s">
        <v>7</v>
      </c>
      <c r="D11" s="21"/>
      <c r="E11" s="22" t="s">
        <v>8</v>
      </c>
      <c r="F11" s="22"/>
      <c r="G11" s="23" t="s">
        <v>9</v>
      </c>
      <c r="H11" s="23"/>
      <c r="I11" s="20"/>
      <c r="J11" s="20"/>
      <c r="K11" s="4"/>
      <c r="L11" s="4"/>
    </row>
    <row r="12" spans="1:12" ht="30" x14ac:dyDescent="0.25">
      <c r="A12" s="2" t="s">
        <v>10</v>
      </c>
      <c r="B12" s="2" t="s">
        <v>2</v>
      </c>
      <c r="C12" s="7" t="s">
        <v>6</v>
      </c>
      <c r="D12" s="8" t="s">
        <v>11</v>
      </c>
      <c r="E12" s="9" t="s">
        <v>6</v>
      </c>
      <c r="F12" s="10" t="s">
        <v>12</v>
      </c>
      <c r="G12" s="11" t="s">
        <v>6</v>
      </c>
      <c r="H12" s="12" t="s">
        <v>12</v>
      </c>
      <c r="I12" s="18" t="s">
        <v>13</v>
      </c>
      <c r="J12" s="13" t="s">
        <v>3</v>
      </c>
    </row>
    <row r="13" spans="1:12" x14ac:dyDescent="0.25">
      <c r="A13" s="2">
        <v>1</v>
      </c>
      <c r="B13" s="2">
        <v>1</v>
      </c>
      <c r="C13" s="14" t="s">
        <v>14</v>
      </c>
      <c r="D13" s="2">
        <f>(B20/2)*(D17+D18)</f>
        <v>1.125</v>
      </c>
      <c r="E13" s="1" t="s">
        <v>15</v>
      </c>
      <c r="F13" s="2">
        <f>(4*D14-D13)/3</f>
        <v>6.958333333333333</v>
      </c>
      <c r="G13" s="15" t="s">
        <v>16</v>
      </c>
      <c r="H13" s="2">
        <f>(16*F14-F13)/15</f>
        <v>-0.48611111111111105</v>
      </c>
      <c r="I13" s="19">
        <v>1.3749899999999999</v>
      </c>
      <c r="J13" s="2">
        <f>ABS((I13-H13)/(I13))*100</f>
        <v>135.35379247202604</v>
      </c>
    </row>
    <row r="14" spans="1:12" x14ac:dyDescent="0.25">
      <c r="A14" s="2">
        <v>2</v>
      </c>
      <c r="B14" s="2">
        <v>2</v>
      </c>
      <c r="C14" s="14" t="s">
        <v>17</v>
      </c>
      <c r="D14" s="2">
        <f>(I36/2)+(I32+I34+2*I37)</f>
        <v>5.5</v>
      </c>
      <c r="E14" s="1" t="s">
        <v>18</v>
      </c>
      <c r="F14" s="2">
        <f>(4*D15-D14)/3</f>
        <v>-2.0833333333333332E-2</v>
      </c>
      <c r="G14" s="15" t="s">
        <v>19</v>
      </c>
      <c r="H14" s="16"/>
      <c r="I14" s="20"/>
      <c r="J14" s="20"/>
      <c r="K14" s="4"/>
      <c r="L14" s="4"/>
    </row>
    <row r="15" spans="1:12" x14ac:dyDescent="0.25">
      <c r="A15" s="2">
        <v>3</v>
      </c>
      <c r="B15" s="2">
        <v>4</v>
      </c>
      <c r="C15" s="14" t="s">
        <v>20</v>
      </c>
      <c r="D15" s="2">
        <f>(I47/2)*(I41+I45+2*I48)</f>
        <v>1.359375</v>
      </c>
      <c r="E15" s="1" t="s">
        <v>21</v>
      </c>
      <c r="F15" s="17"/>
      <c r="G15" s="16"/>
      <c r="H15" s="16"/>
      <c r="I15" s="20"/>
      <c r="J15" s="20"/>
      <c r="K15" s="4"/>
      <c r="L15" s="4"/>
    </row>
    <row r="17" spans="1:9" x14ac:dyDescent="0.25">
      <c r="A17" s="3" t="s">
        <v>0</v>
      </c>
      <c r="B17" s="3">
        <v>0.5</v>
      </c>
      <c r="C17" s="3" t="s">
        <v>22</v>
      </c>
      <c r="D17" s="3">
        <f>3*B17-1.5*B17*B17</f>
        <v>1.125</v>
      </c>
    </row>
    <row r="18" spans="1:9" x14ac:dyDescent="0.25">
      <c r="A18" s="3" t="s">
        <v>1</v>
      </c>
      <c r="B18" s="3">
        <v>1.5</v>
      </c>
      <c r="C18" s="3" t="s">
        <v>23</v>
      </c>
      <c r="D18" s="3">
        <f>3*B18-1.5*B18*B18</f>
        <v>1.125</v>
      </c>
    </row>
    <row r="20" spans="1:9" x14ac:dyDescent="0.25">
      <c r="A20" s="3" t="s">
        <v>4</v>
      </c>
      <c r="B20" s="3">
        <f>(B18-B17)</f>
        <v>1</v>
      </c>
    </row>
    <row r="31" spans="1:9" x14ac:dyDescent="0.25">
      <c r="G31" s="3" t="s">
        <v>2</v>
      </c>
      <c r="H31" s="3" t="s">
        <v>24</v>
      </c>
      <c r="I31" s="3" t="s">
        <v>5</v>
      </c>
    </row>
    <row r="32" spans="1:9" x14ac:dyDescent="0.25">
      <c r="G32" s="3">
        <v>0</v>
      </c>
      <c r="H32" s="3">
        <f>B17</f>
        <v>0.5</v>
      </c>
      <c r="I32" s="3">
        <f>3*H32-1.5*H32*H32</f>
        <v>1.125</v>
      </c>
    </row>
    <row r="33" spans="7:11" x14ac:dyDescent="0.25">
      <c r="G33" s="3">
        <v>1</v>
      </c>
      <c r="H33" s="3">
        <f>H32+$I$36</f>
        <v>1</v>
      </c>
      <c r="I33" s="3">
        <f>3*H33-1.5*H33*H33</f>
        <v>1.5</v>
      </c>
      <c r="K33" t="s">
        <v>27</v>
      </c>
    </row>
    <row r="34" spans="7:11" x14ac:dyDescent="0.25">
      <c r="G34" s="3">
        <v>2</v>
      </c>
      <c r="H34" s="3">
        <f>H33+$I$36</f>
        <v>1.5</v>
      </c>
      <c r="I34" s="3">
        <f>3*H34-1.5*H34*H34</f>
        <v>1.125</v>
      </c>
    </row>
    <row r="36" spans="7:11" x14ac:dyDescent="0.25">
      <c r="H36" s="5" t="s">
        <v>25</v>
      </c>
      <c r="I36" s="3">
        <f>(B18-B17)/2</f>
        <v>0.5</v>
      </c>
    </row>
    <row r="37" spans="7:11" x14ac:dyDescent="0.25">
      <c r="H37" s="5" t="s">
        <v>26</v>
      </c>
      <c r="I37" s="3">
        <f>SUM(I33)</f>
        <v>1.5</v>
      </c>
    </row>
    <row r="40" spans="7:11" x14ac:dyDescent="0.25">
      <c r="G40" s="3" t="s">
        <v>2</v>
      </c>
      <c r="H40" s="3" t="s">
        <v>24</v>
      </c>
      <c r="I40" s="3" t="s">
        <v>5</v>
      </c>
    </row>
    <row r="41" spans="7:11" x14ac:dyDescent="0.25">
      <c r="G41" s="3">
        <v>0</v>
      </c>
      <c r="H41" s="3">
        <f>B17</f>
        <v>0.5</v>
      </c>
      <c r="I41" s="3">
        <f>3*H41-1.5*H41*H41</f>
        <v>1.125</v>
      </c>
    </row>
    <row r="42" spans="7:11" x14ac:dyDescent="0.25">
      <c r="G42" s="3">
        <v>1</v>
      </c>
      <c r="H42" s="3">
        <f>H41+$I$47</f>
        <v>0.75</v>
      </c>
      <c r="I42" s="3">
        <f t="shared" ref="I42:I45" si="0">3*H42-1.5*H42*H42</f>
        <v>1.40625</v>
      </c>
    </row>
    <row r="43" spans="7:11" x14ac:dyDescent="0.25">
      <c r="G43" s="3">
        <v>2</v>
      </c>
      <c r="H43" s="3">
        <f t="shared" ref="H43:H45" si="1">H42+$I$47</f>
        <v>1</v>
      </c>
      <c r="I43" s="3">
        <f t="shared" si="0"/>
        <v>1.5</v>
      </c>
      <c r="K43" t="s">
        <v>28</v>
      </c>
    </row>
    <row r="44" spans="7:11" x14ac:dyDescent="0.25">
      <c r="G44" s="3">
        <v>3</v>
      </c>
      <c r="H44" s="3">
        <f t="shared" si="1"/>
        <v>1.25</v>
      </c>
      <c r="I44" s="3">
        <f t="shared" si="0"/>
        <v>1.40625</v>
      </c>
    </row>
    <row r="45" spans="7:11" x14ac:dyDescent="0.25">
      <c r="G45" s="3">
        <v>4</v>
      </c>
      <c r="H45" s="3">
        <f t="shared" si="1"/>
        <v>1.5</v>
      </c>
      <c r="I45" s="3">
        <f t="shared" si="0"/>
        <v>1.125</v>
      </c>
    </row>
    <row r="47" spans="7:11" x14ac:dyDescent="0.25">
      <c r="H47" s="5" t="s">
        <v>25</v>
      </c>
      <c r="I47" s="3">
        <f>(B18-B17)/4</f>
        <v>0.25</v>
      </c>
    </row>
    <row r="48" spans="7:11" x14ac:dyDescent="0.25">
      <c r="H48" s="5" t="s">
        <v>26</v>
      </c>
      <c r="I48" s="3">
        <f>SUM(I42:I44)</f>
        <v>4.3125</v>
      </c>
    </row>
  </sheetData>
  <mergeCells count="3">
    <mergeCell ref="C11:D11"/>
    <mergeCell ref="E11:F11"/>
    <mergeCell ref="G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2021-11-27T12:18:26Z</dcterms:created>
  <dcterms:modified xsi:type="dcterms:W3CDTF">2021-12-08T23:22:03Z</dcterms:modified>
</cp:coreProperties>
</file>