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ktopTwo\Estudios\Ingenieria de Sistemas\Metodos Numericos - Operacional y Numericos\"/>
    </mc:Choice>
  </mc:AlternateContent>
  <xr:revisionPtr revIDLastSave="0" documentId="13_ncr:1_{E2B96F4A-FD76-47F8-82BE-5934C98D40D2}" xr6:coauthVersionLast="47" xr6:coauthVersionMax="47" xr10:uidLastSave="{00000000-0000-0000-0000-000000000000}"/>
  <bookViews>
    <workbookView xWindow="3390" yWindow="1860" windowWidth="21600" windowHeight="11505" activeTab="3" xr2:uid="{003F65F5-F445-4FE1-ADB2-57DD196DD791}"/>
  </bookViews>
  <sheets>
    <sheet name="Ejercicio" sheetId="5" r:id="rId1"/>
    <sheet name="Ejercicio 2" sheetId="6" r:id="rId2"/>
    <sheet name="Ejercicio 3" sheetId="7" r:id="rId3"/>
    <sheet name="Ejercicio 4" sheetId="8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7" i="8" l="1"/>
  <c r="I27" i="8"/>
  <c r="K18" i="8"/>
  <c r="J18" i="8"/>
  <c r="I18" i="8"/>
  <c r="D18" i="8"/>
  <c r="G19" i="8"/>
  <c r="F27" i="8"/>
  <c r="F18" i="8"/>
  <c r="G18" i="8" s="1"/>
  <c r="H18" i="8" s="1"/>
  <c r="D27" i="8"/>
  <c r="F28" i="8"/>
  <c r="G28" i="8" s="1"/>
  <c r="F29" i="8"/>
  <c r="G29" i="8" s="1"/>
  <c r="F30" i="8"/>
  <c r="G30" i="8" s="1"/>
  <c r="F31" i="8"/>
  <c r="G31" i="8" s="1"/>
  <c r="G27" i="8"/>
  <c r="H27" i="8" s="1"/>
  <c r="F19" i="8"/>
  <c r="F20" i="8"/>
  <c r="G20" i="8" s="1"/>
  <c r="K23" i="7"/>
  <c r="J23" i="7"/>
  <c r="G27" i="7"/>
  <c r="D23" i="7"/>
  <c r="F24" i="7" s="1"/>
  <c r="G24" i="7" s="1"/>
  <c r="D18" i="7"/>
  <c r="F27" i="7"/>
  <c r="F23" i="7"/>
  <c r="G23" i="7" s="1"/>
  <c r="H23" i="7" s="1"/>
  <c r="J18" i="7"/>
  <c r="I18" i="7"/>
  <c r="H18" i="7"/>
  <c r="G19" i="6"/>
  <c r="G20" i="6"/>
  <c r="G21" i="6"/>
  <c r="G22" i="6"/>
  <c r="G23" i="6"/>
  <c r="G24" i="6"/>
  <c r="G25" i="6"/>
  <c r="G26" i="6"/>
  <c r="G27" i="6"/>
  <c r="G28" i="6"/>
  <c r="G18" i="6"/>
  <c r="F22" i="6"/>
  <c r="F23" i="6"/>
  <c r="F18" i="6"/>
  <c r="D18" i="6"/>
  <c r="F47" i="5"/>
  <c r="K42" i="5"/>
  <c r="J42" i="5"/>
  <c r="G42" i="5"/>
  <c r="F43" i="5"/>
  <c r="F44" i="5"/>
  <c r="F45" i="5"/>
  <c r="F46" i="5"/>
  <c r="F48" i="5"/>
  <c r="G48" i="5" s="1"/>
  <c r="F49" i="5"/>
  <c r="G49" i="5" s="1"/>
  <c r="F50" i="5"/>
  <c r="G50" i="5" s="1"/>
  <c r="F51" i="5"/>
  <c r="F52" i="5"/>
  <c r="F53" i="5"/>
  <c r="F54" i="5"/>
  <c r="F55" i="5"/>
  <c r="F56" i="5"/>
  <c r="G56" i="5" s="1"/>
  <c r="F57" i="5"/>
  <c r="G57" i="5" s="1"/>
  <c r="F58" i="5"/>
  <c r="G58" i="5" s="1"/>
  <c r="F59" i="5"/>
  <c r="F60" i="5"/>
  <c r="F61" i="5"/>
  <c r="F62" i="5"/>
  <c r="F42" i="5"/>
  <c r="I42" i="5"/>
  <c r="G53" i="5"/>
  <c r="G54" i="5"/>
  <c r="G55" i="5"/>
  <c r="G59" i="5"/>
  <c r="G60" i="5"/>
  <c r="G61" i="5"/>
  <c r="G62" i="5"/>
  <c r="G52" i="5"/>
  <c r="G51" i="5"/>
  <c r="G47" i="5"/>
  <c r="G46" i="5"/>
  <c r="G45" i="5"/>
  <c r="G44" i="5"/>
  <c r="G43" i="5"/>
  <c r="D42" i="5"/>
  <c r="M29" i="5"/>
  <c r="D29" i="5"/>
  <c r="K27" i="8" l="1"/>
  <c r="M27" i="8" s="1"/>
  <c r="M18" i="8"/>
  <c r="I23" i="7"/>
  <c r="F26" i="7"/>
  <c r="G26" i="7" s="1"/>
  <c r="F25" i="7"/>
  <c r="G25" i="7" s="1"/>
  <c r="F18" i="7"/>
  <c r="G18" i="7" s="1"/>
  <c r="F19" i="7"/>
  <c r="G19" i="7" s="1"/>
  <c r="F20" i="7"/>
  <c r="G20" i="7" s="1"/>
  <c r="F21" i="6"/>
  <c r="F28" i="6"/>
  <c r="I18" i="6" s="1"/>
  <c r="F20" i="6"/>
  <c r="F27" i="6"/>
  <c r="F19" i="6"/>
  <c r="F26" i="6"/>
  <c r="F25" i="6"/>
  <c r="F24" i="6"/>
  <c r="H18" i="6"/>
  <c r="H42" i="5"/>
  <c r="M42" i="5"/>
  <c r="F34" i="5"/>
  <c r="G34" i="5" s="1"/>
  <c r="F33" i="5"/>
  <c r="G33" i="5" s="1"/>
  <c r="F39" i="5"/>
  <c r="G39" i="5" s="1"/>
  <c r="I29" i="5" s="1"/>
  <c r="F31" i="5"/>
  <c r="G31" i="5" s="1"/>
  <c r="F38" i="5"/>
  <c r="G38" i="5" s="1"/>
  <c r="F30" i="5"/>
  <c r="G30" i="5" s="1"/>
  <c r="J29" i="5" s="1"/>
  <c r="F29" i="5"/>
  <c r="G29" i="5" s="1"/>
  <c r="H29" i="5" s="1"/>
  <c r="F35" i="5"/>
  <c r="G35" i="5" s="1"/>
  <c r="F32" i="5"/>
  <c r="G32" i="5" s="1"/>
  <c r="F37" i="5"/>
  <c r="G37" i="5" s="1"/>
  <c r="F36" i="5"/>
  <c r="G36" i="5" s="1"/>
  <c r="M23" i="7" l="1"/>
  <c r="K18" i="7"/>
  <c r="M18" i="7" s="1"/>
  <c r="J18" i="6"/>
  <c r="K18" i="6" s="1"/>
  <c r="M18" i="6" s="1"/>
  <c r="K29" i="5"/>
</calcChain>
</file>

<file path=xl/sharedStrings.xml><?xml version="1.0" encoding="utf-8"?>
<sst xmlns="http://schemas.openxmlformats.org/spreadsheetml/2006/main" count="107" uniqueCount="16">
  <si>
    <t>n</t>
  </si>
  <si>
    <t>xi</t>
  </si>
  <si>
    <t>F(xi)</t>
  </si>
  <si>
    <t>a = punto inicial de la integral</t>
  </si>
  <si>
    <t>b= punto final de la integral</t>
  </si>
  <si>
    <t>A</t>
  </si>
  <si>
    <t>F(x0= funcion en el punto inicial</t>
  </si>
  <si>
    <t>F(xn) funcion en el punto final</t>
  </si>
  <si>
    <t>F(x0)</t>
  </si>
  <si>
    <t>F(Xn)</t>
  </si>
  <si>
    <t>∑ n=1 --&gt; n-1</t>
  </si>
  <si>
    <t>a</t>
  </si>
  <si>
    <t>b</t>
  </si>
  <si>
    <t>∆x</t>
  </si>
  <si>
    <t>Ea</t>
  </si>
  <si>
    <t>Valor Integrando (A)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</si>
</sst>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6699FF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theme="7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Border="1"/>
    <xf numFmtId="0" fontId="0" fillId="3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1" fillId="11" borderId="1" xfId="0" applyFont="1" applyFill="1" applyBorder="1" applyAlignment="1">
      <alignment horizontal="center" vertical="center" wrapText="1"/>
    </xf>
    <xf numFmtId="0" fontId="1" fillId="1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6" borderId="1" xfId="0" applyFont="1" applyFill="1" applyBorder="1" applyAlignment="1">
      <alignment horizontal="center" vertical="center" wrapText="1"/>
    </xf>
    <xf numFmtId="0" fontId="0" fillId="13" borderId="1" xfId="0" applyFill="1" applyBorder="1" applyAlignment="1">
      <alignment horizontal="center" vertical="center" wrapText="1"/>
    </xf>
    <xf numFmtId="0" fontId="1" fillId="14" borderId="1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/>
    <xf numFmtId="0" fontId="1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0" fontId="1" fillId="14" borderId="2" xfId="0" applyFont="1" applyFill="1" applyBorder="1" applyAlignment="1">
      <alignment horizontal="center" vertical="center" wrapText="1"/>
    </xf>
    <xf numFmtId="0" fontId="3" fillId="10" borderId="2" xfId="0" applyFont="1" applyFill="1" applyBorder="1" applyAlignment="1">
      <alignment horizontal="center" vertical="center" wrapText="1"/>
    </xf>
    <xf numFmtId="0" fontId="1" fillId="11" borderId="2" xfId="0" applyFont="1" applyFill="1" applyBorder="1" applyAlignment="1">
      <alignment horizontal="center" vertical="center" wrapText="1"/>
    </xf>
    <xf numFmtId="0" fontId="1" fillId="12" borderId="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1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FFCC"/>
      <color rgb="FF99FF66"/>
      <color rgb="FFFFFF00"/>
      <color rgb="FFFFCC66"/>
      <color rgb="FFFF99CC"/>
      <color rgb="FF00FFCC"/>
      <color rgb="FF66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10.png"/><Relationship Id="rId5" Type="http://schemas.microsoft.com/office/2007/relationships/hdphoto" Target="../media/hdphoto1.wdp"/><Relationship Id="rId4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361168</xdr:colOff>
      <xdr:row>7</xdr:row>
      <xdr:rowOff>190310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B50276F-E202-4F65-B2B4-4BE3CB75B1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257143" cy="1523810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8</xdr:row>
      <xdr:rowOff>19050</xdr:rowOff>
    </xdr:from>
    <xdr:to>
      <xdr:col>7</xdr:col>
      <xdr:colOff>713861</xdr:colOff>
      <xdr:row>22</xdr:row>
      <xdr:rowOff>113955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FA09554D-9674-4CF5-92C3-B7D0E727A1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050" y="1543050"/>
          <a:ext cx="4114286" cy="2761905"/>
        </a:xfrm>
        <a:prstGeom prst="rect">
          <a:avLst/>
        </a:prstGeom>
      </xdr:spPr>
    </xdr:pic>
    <xdr:clientData/>
  </xdr:twoCellAnchor>
  <xdr:twoCellAnchor editAs="oneCell">
    <xdr:from>
      <xdr:col>6</xdr:col>
      <xdr:colOff>447675</xdr:colOff>
      <xdr:row>8</xdr:row>
      <xdr:rowOff>123825</xdr:rowOff>
    </xdr:from>
    <xdr:to>
      <xdr:col>10</xdr:col>
      <xdr:colOff>704413</xdr:colOff>
      <xdr:row>21</xdr:row>
      <xdr:rowOff>47325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6183CC44-443F-4996-95EA-6DD74C7C9B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257675" y="1647825"/>
          <a:ext cx="3495238" cy="2400000"/>
        </a:xfrm>
        <a:prstGeom prst="rect">
          <a:avLst/>
        </a:prstGeom>
      </xdr:spPr>
    </xdr:pic>
    <xdr:clientData/>
  </xdr:twoCellAnchor>
  <xdr:twoCellAnchor editAs="oneCell">
    <xdr:from>
      <xdr:col>8</xdr:col>
      <xdr:colOff>295275</xdr:colOff>
      <xdr:row>20</xdr:row>
      <xdr:rowOff>114299</xdr:rowOff>
    </xdr:from>
    <xdr:to>
      <xdr:col>10</xdr:col>
      <xdr:colOff>571500</xdr:colOff>
      <xdr:row>23</xdr:row>
      <xdr:rowOff>95250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4FA65627-73E7-44A5-ADAD-FEA8C09ABF4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t="14208" r="46812" b="69634"/>
        <a:stretch/>
      </xdr:blipFill>
      <xdr:spPr>
        <a:xfrm>
          <a:off x="5629275" y="3924299"/>
          <a:ext cx="1990725" cy="552451"/>
        </a:xfrm>
        <a:prstGeom prst="rect">
          <a:avLst/>
        </a:prstGeom>
      </xdr:spPr>
    </xdr:pic>
    <xdr:clientData/>
  </xdr:twoCellAnchor>
  <xdr:twoCellAnchor editAs="oneCell">
    <xdr:from>
      <xdr:col>11</xdr:col>
      <xdr:colOff>266700</xdr:colOff>
      <xdr:row>17</xdr:row>
      <xdr:rowOff>38100</xdr:rowOff>
    </xdr:from>
    <xdr:to>
      <xdr:col>17</xdr:col>
      <xdr:colOff>532758</xdr:colOff>
      <xdr:row>24</xdr:row>
      <xdr:rowOff>56981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E3F41B8C-03BC-45B0-8F81-AA1B9ACD63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886700" y="3276600"/>
          <a:ext cx="5133333" cy="1352381"/>
        </a:xfrm>
        <a:prstGeom prst="rect">
          <a:avLst/>
        </a:prstGeom>
      </xdr:spPr>
    </xdr:pic>
    <xdr:clientData/>
  </xdr:twoCellAnchor>
  <xdr:twoCellAnchor editAs="oneCell">
    <xdr:from>
      <xdr:col>13</xdr:col>
      <xdr:colOff>264884</xdr:colOff>
      <xdr:row>25</xdr:row>
      <xdr:rowOff>85725</xdr:rowOff>
    </xdr:from>
    <xdr:to>
      <xdr:col>23</xdr:col>
      <xdr:colOff>160730</xdr:colOff>
      <xdr:row>40</xdr:row>
      <xdr:rowOff>256663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D3D9F1C4-A2BF-40BE-B140-CAC9C575A1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742134" y="4848225"/>
          <a:ext cx="7515846" cy="3218938"/>
        </a:xfrm>
        <a:prstGeom prst="rect">
          <a:avLst/>
        </a:prstGeom>
      </xdr:spPr>
    </xdr:pic>
    <xdr:clientData/>
  </xdr:twoCellAnchor>
  <xdr:twoCellAnchor editAs="oneCell">
    <xdr:from>
      <xdr:col>13</xdr:col>
      <xdr:colOff>266700</xdr:colOff>
      <xdr:row>41</xdr:row>
      <xdr:rowOff>38100</xdr:rowOff>
    </xdr:from>
    <xdr:to>
      <xdr:col>23</xdr:col>
      <xdr:colOff>646700</xdr:colOff>
      <xdr:row>45</xdr:row>
      <xdr:rowOff>76100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7EC1F698-3529-47E1-B3EA-D125A7130B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8743950" y="8039100"/>
          <a:ext cx="8000000" cy="8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1</xdr:row>
      <xdr:rowOff>0</xdr:rowOff>
    </xdr:from>
    <xdr:to>
      <xdr:col>9</xdr:col>
      <xdr:colOff>38101</xdr:colOff>
      <xdr:row>9</xdr:row>
      <xdr:rowOff>28911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DC97C15-9C8B-4920-9ECC-634DD26113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190500"/>
          <a:ext cx="6896100" cy="155291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752475</xdr:colOff>
      <xdr:row>11</xdr:row>
      <xdr:rowOff>102053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F37FEB0-B5C2-4F25-B6A1-BFD7CC9185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800475" cy="219755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742950</xdr:colOff>
      <xdr:row>11</xdr:row>
      <xdr:rowOff>50464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EAE64BA-0706-47D0-8ED3-593C6B944E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76950" cy="2145964"/>
        </a:xfrm>
        <a:prstGeom prst="rect">
          <a:avLst/>
        </a:prstGeom>
      </xdr:spPr>
    </xdr:pic>
    <xdr:clientData/>
  </xdr:twoCellAnchor>
  <xdr:twoCellAnchor editAs="oneCell">
    <xdr:from>
      <xdr:col>8</xdr:col>
      <xdr:colOff>190500</xdr:colOff>
      <xdr:row>7</xdr:row>
      <xdr:rowOff>76199</xdr:rowOff>
    </xdr:from>
    <xdr:to>
      <xdr:col>10</xdr:col>
      <xdr:colOff>314325</xdr:colOff>
      <xdr:row>10</xdr:row>
      <xdr:rowOff>57150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D0CC7D94-EC1A-4C3D-B434-FF4D4B86C0C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t="14208" r="46812" b="69634"/>
        <a:stretch/>
      </xdr:blipFill>
      <xdr:spPr>
        <a:xfrm>
          <a:off x="6286500" y="1409699"/>
          <a:ext cx="1990725" cy="552451"/>
        </a:xfrm>
        <a:prstGeom prst="rect">
          <a:avLst/>
        </a:prstGeom>
      </xdr:spPr>
    </xdr:pic>
    <xdr:clientData/>
  </xdr:twoCellAnchor>
  <xdr:twoCellAnchor editAs="oneCell">
    <xdr:from>
      <xdr:col>10</xdr:col>
      <xdr:colOff>361951</xdr:colOff>
      <xdr:row>5</xdr:row>
      <xdr:rowOff>142876</xdr:rowOff>
    </xdr:from>
    <xdr:to>
      <xdr:col>15</xdr:col>
      <xdr:colOff>419101</xdr:colOff>
      <xdr:row>11</xdr:row>
      <xdr:rowOff>139130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944FCA82-C264-4829-8A08-3354647825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324851" y="1095376"/>
          <a:ext cx="4324350" cy="1139254"/>
        </a:xfrm>
        <a:prstGeom prst="rect">
          <a:avLst/>
        </a:prstGeom>
      </xdr:spPr>
    </xdr:pic>
    <xdr:clientData/>
  </xdr:twoCellAnchor>
  <xdr:twoCellAnchor editAs="oneCell">
    <xdr:from>
      <xdr:col>13</xdr:col>
      <xdr:colOff>247649</xdr:colOff>
      <xdr:row>13</xdr:row>
      <xdr:rowOff>101708</xdr:rowOff>
    </xdr:from>
    <xdr:to>
      <xdr:col>21</xdr:col>
      <xdr:colOff>733424</xdr:colOff>
      <xdr:row>29</xdr:row>
      <xdr:rowOff>130928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FB6E1F79-2FA1-4C9C-AB4C-DAE25384A9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BEBA8EAE-BF5A-486C-A8C5-ECC9F3942E4B}">
              <a14:imgProps xmlns:a14="http://schemas.microsoft.com/office/drawing/2010/main">
                <a14:imgLayer r:embed="rId5">
                  <a14:imgEffect>
                    <a14:sharpenSoften amount="50000"/>
                  </a14:imgEffect>
                  <a14:imgEffect>
                    <a14:brightnessContrast bright="20000" contrast="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53749" y="2578208"/>
          <a:ext cx="6581775" cy="34582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C925D-9B68-4D55-BF45-22F6AF7045B2}">
  <dimension ref="A25:M62"/>
  <sheetViews>
    <sheetView workbookViewId="0">
      <selection activeCell="J34" sqref="J34"/>
    </sheetView>
  </sheetViews>
  <sheetFormatPr baseColWidth="10" defaultRowHeight="15" x14ac:dyDescent="0.25"/>
  <cols>
    <col min="1" max="1" width="3.28515625" customWidth="1"/>
    <col min="2" max="2" width="4" customWidth="1"/>
    <col min="3" max="4" width="4.85546875" customWidth="1"/>
    <col min="10" max="10" width="14.28515625" customWidth="1"/>
    <col min="12" max="12" width="15.85546875" customWidth="1"/>
  </cols>
  <sheetData>
    <row r="25" spans="1:13" x14ac:dyDescent="0.25">
      <c r="D25" t="s">
        <v>3</v>
      </c>
      <c r="G25" t="s">
        <v>6</v>
      </c>
    </row>
    <row r="26" spans="1:13" x14ac:dyDescent="0.25">
      <c r="D26" t="s">
        <v>4</v>
      </c>
      <c r="G26" t="s">
        <v>7</v>
      </c>
    </row>
    <row r="28" spans="1:13" ht="30" x14ac:dyDescent="0.25">
      <c r="A28" s="8" t="s">
        <v>11</v>
      </c>
      <c r="B28" s="8" t="s">
        <v>12</v>
      </c>
      <c r="C28" s="9" t="s">
        <v>0</v>
      </c>
      <c r="D28" s="10" t="s">
        <v>13</v>
      </c>
      <c r="E28" s="11" t="s">
        <v>0</v>
      </c>
      <c r="F28" s="12" t="s">
        <v>1</v>
      </c>
      <c r="G28" s="13" t="s">
        <v>2</v>
      </c>
      <c r="H28" s="14" t="s">
        <v>8</v>
      </c>
      <c r="I28" s="14" t="s">
        <v>9</v>
      </c>
      <c r="J28" s="15" t="s">
        <v>10</v>
      </c>
      <c r="K28" s="16" t="s">
        <v>5</v>
      </c>
      <c r="L28" s="17" t="s">
        <v>15</v>
      </c>
      <c r="M28" s="18" t="s">
        <v>14</v>
      </c>
    </row>
    <row r="29" spans="1:13" x14ac:dyDescent="0.25">
      <c r="A29" s="5">
        <v>0</v>
      </c>
      <c r="B29" s="5">
        <v>5</v>
      </c>
      <c r="C29" s="6">
        <v>10</v>
      </c>
      <c r="D29" s="2">
        <f>(B29-A29)/(C29)</f>
        <v>0.5</v>
      </c>
      <c r="E29" s="7">
        <v>0</v>
      </c>
      <c r="F29" s="2">
        <f>0+E29*$D$29</f>
        <v>0</v>
      </c>
      <c r="G29" s="2">
        <f t="shared" ref="G29:G39" si="0">POWER(F29,3)-(5*POWER(F29,2))+(2*F29)+8</f>
        <v>8</v>
      </c>
      <c r="H29" s="2">
        <f>G29</f>
        <v>8</v>
      </c>
      <c r="I29" s="2">
        <f>G39</f>
        <v>18</v>
      </c>
      <c r="J29" s="2">
        <f>SUM(G30:G38)</f>
        <v>13.875</v>
      </c>
      <c r="K29" s="2">
        <f>($D$29/2)*(H29+I29+2*SUM(J29))</f>
        <v>13.4375</v>
      </c>
      <c r="L29" s="4">
        <v>12.91666667</v>
      </c>
      <c r="M29" s="4">
        <f>ABS((L29-K29)/(L29))*100</f>
        <v>4.0322580376690977</v>
      </c>
    </row>
    <row r="30" spans="1:13" x14ac:dyDescent="0.25">
      <c r="A30" s="1"/>
      <c r="B30" s="1"/>
      <c r="C30" s="1"/>
      <c r="D30" s="1"/>
      <c r="E30" s="7">
        <v>1</v>
      </c>
      <c r="F30" s="2">
        <f t="shared" ref="F30:F39" si="1">0+E30*$D$29</f>
        <v>0.5</v>
      </c>
      <c r="G30" s="2">
        <f t="shared" si="0"/>
        <v>7.875</v>
      </c>
      <c r="H30" s="1"/>
      <c r="I30" s="1"/>
      <c r="J30" s="1"/>
      <c r="K30" s="1"/>
    </row>
    <row r="31" spans="1:13" x14ac:dyDescent="0.25">
      <c r="A31" s="1"/>
      <c r="B31" s="1"/>
      <c r="C31" s="1"/>
      <c r="D31" s="1"/>
      <c r="E31" s="7">
        <v>2</v>
      </c>
      <c r="F31" s="2">
        <f t="shared" si="1"/>
        <v>1</v>
      </c>
      <c r="G31" s="2">
        <f t="shared" si="0"/>
        <v>6</v>
      </c>
      <c r="H31" s="1"/>
      <c r="I31" s="1"/>
      <c r="J31" s="1"/>
      <c r="K31" s="1"/>
    </row>
    <row r="32" spans="1:13" x14ac:dyDescent="0.25">
      <c r="A32" s="1"/>
      <c r="B32" s="1"/>
      <c r="C32" s="1"/>
      <c r="D32" s="1"/>
      <c r="E32" s="7">
        <v>3</v>
      </c>
      <c r="F32" s="2">
        <f t="shared" si="1"/>
        <v>1.5</v>
      </c>
      <c r="G32" s="2">
        <f t="shared" si="0"/>
        <v>3.125</v>
      </c>
      <c r="H32" s="1"/>
      <c r="I32" s="1"/>
      <c r="J32" s="1"/>
      <c r="K32" s="1"/>
    </row>
    <row r="33" spans="1:13" x14ac:dyDescent="0.25">
      <c r="A33" s="1"/>
      <c r="B33" s="1"/>
      <c r="C33" s="1"/>
      <c r="D33" s="1"/>
      <c r="E33" s="7">
        <v>4</v>
      </c>
      <c r="F33" s="2">
        <f t="shared" si="1"/>
        <v>2</v>
      </c>
      <c r="G33" s="2">
        <f t="shared" si="0"/>
        <v>0</v>
      </c>
      <c r="H33" s="1"/>
      <c r="I33" s="1"/>
      <c r="J33" s="1"/>
      <c r="K33" s="1"/>
    </row>
    <row r="34" spans="1:13" x14ac:dyDescent="0.25">
      <c r="A34" s="1"/>
      <c r="B34" s="1"/>
      <c r="C34" s="1"/>
      <c r="D34" s="1"/>
      <c r="E34" s="7">
        <v>5</v>
      </c>
      <c r="F34" s="2">
        <f t="shared" si="1"/>
        <v>2.5</v>
      </c>
      <c r="G34" s="2">
        <f t="shared" si="0"/>
        <v>-2.625</v>
      </c>
      <c r="H34" s="1"/>
      <c r="I34" s="1"/>
      <c r="J34" s="1"/>
      <c r="K34" s="1"/>
    </row>
    <row r="35" spans="1:13" x14ac:dyDescent="0.25">
      <c r="A35" s="1"/>
      <c r="B35" s="1"/>
      <c r="C35" s="1"/>
      <c r="D35" s="1"/>
      <c r="E35" s="7">
        <v>6</v>
      </c>
      <c r="F35" s="2">
        <f t="shared" si="1"/>
        <v>3</v>
      </c>
      <c r="G35" s="2">
        <f t="shared" si="0"/>
        <v>-4</v>
      </c>
      <c r="H35" s="1"/>
      <c r="I35" s="1"/>
      <c r="J35" s="1"/>
      <c r="K35" s="1"/>
    </row>
    <row r="36" spans="1:13" x14ac:dyDescent="0.25">
      <c r="A36" s="1"/>
      <c r="B36" s="1"/>
      <c r="C36" s="1"/>
      <c r="D36" s="1"/>
      <c r="E36" s="7">
        <v>7</v>
      </c>
      <c r="F36" s="2">
        <f t="shared" si="1"/>
        <v>3.5</v>
      </c>
      <c r="G36" s="2">
        <f t="shared" si="0"/>
        <v>-3.375</v>
      </c>
      <c r="H36" s="1"/>
      <c r="I36" s="1"/>
      <c r="J36" s="1"/>
      <c r="K36" s="1"/>
    </row>
    <row r="37" spans="1:13" x14ac:dyDescent="0.25">
      <c r="A37" s="1"/>
      <c r="B37" s="1"/>
      <c r="C37" s="1"/>
      <c r="D37" s="1"/>
      <c r="E37" s="7">
        <v>8</v>
      </c>
      <c r="F37" s="2">
        <f t="shared" si="1"/>
        <v>4</v>
      </c>
      <c r="G37" s="2">
        <f t="shared" si="0"/>
        <v>0</v>
      </c>
      <c r="H37" s="1"/>
      <c r="I37" s="1"/>
      <c r="J37" s="1"/>
      <c r="K37" s="1"/>
    </row>
    <row r="38" spans="1:13" x14ac:dyDescent="0.25">
      <c r="A38" s="1"/>
      <c r="B38" s="1"/>
      <c r="C38" s="1"/>
      <c r="D38" s="1"/>
      <c r="E38" s="7">
        <v>9</v>
      </c>
      <c r="F38" s="2">
        <f t="shared" si="1"/>
        <v>4.5</v>
      </c>
      <c r="G38" s="2">
        <f t="shared" si="0"/>
        <v>6.875</v>
      </c>
      <c r="H38" s="1"/>
      <c r="I38" s="1"/>
      <c r="J38" s="1"/>
      <c r="K38" s="1"/>
    </row>
    <row r="39" spans="1:13" x14ac:dyDescent="0.25">
      <c r="A39" s="1"/>
      <c r="B39" s="1"/>
      <c r="C39" s="1"/>
      <c r="D39" s="1"/>
      <c r="E39" s="7">
        <v>10</v>
      </c>
      <c r="F39" s="2">
        <f t="shared" si="1"/>
        <v>5</v>
      </c>
      <c r="G39" s="2">
        <f t="shared" si="0"/>
        <v>18</v>
      </c>
      <c r="H39" s="1"/>
      <c r="I39" s="1"/>
      <c r="J39" s="1"/>
      <c r="K39" s="1"/>
    </row>
    <row r="41" spans="1:13" ht="30" x14ac:dyDescent="0.25">
      <c r="A41" s="8" t="s">
        <v>11</v>
      </c>
      <c r="B41" s="8" t="s">
        <v>12</v>
      </c>
      <c r="C41" s="9" t="s">
        <v>0</v>
      </c>
      <c r="D41" s="10" t="s">
        <v>13</v>
      </c>
      <c r="E41" s="11" t="s">
        <v>0</v>
      </c>
      <c r="F41" s="12" t="s">
        <v>1</v>
      </c>
      <c r="G41" s="13" t="s">
        <v>2</v>
      </c>
      <c r="H41" s="14" t="s">
        <v>8</v>
      </c>
      <c r="I41" s="14" t="s">
        <v>9</v>
      </c>
      <c r="J41" s="15" t="s">
        <v>10</v>
      </c>
      <c r="K41" s="16" t="s">
        <v>5</v>
      </c>
      <c r="L41" s="17" t="s">
        <v>15</v>
      </c>
      <c r="M41" s="18" t="s">
        <v>14</v>
      </c>
    </row>
    <row r="42" spans="1:13" x14ac:dyDescent="0.25">
      <c r="A42" s="5">
        <v>0</v>
      </c>
      <c r="B42" s="5">
        <v>5</v>
      </c>
      <c r="C42" s="6">
        <v>20</v>
      </c>
      <c r="D42" s="2">
        <f>(B42-A42)/(C42)</f>
        <v>0.25</v>
      </c>
      <c r="E42" s="7">
        <v>0</v>
      </c>
      <c r="F42" s="2">
        <f>0+E42*$D$42</f>
        <v>0</v>
      </c>
      <c r="G42" s="2">
        <f t="shared" ref="G42:G52" si="2">POWER(F42,3)-(5*POWER(F42,2))+(2*F42)+8</f>
        <v>8</v>
      </c>
      <c r="H42" s="2">
        <f>G42</f>
        <v>8</v>
      </c>
      <c r="I42" s="2">
        <f>G62</f>
        <v>18</v>
      </c>
      <c r="J42" s="2">
        <f>SUM(G43:G61)</f>
        <v>39.1875</v>
      </c>
      <c r="K42" s="2">
        <f>(D42/2)*(H42+I42+2*SUM(J42))</f>
        <v>13.046875</v>
      </c>
      <c r="L42" s="4">
        <v>12.91666667</v>
      </c>
      <c r="M42" s="4">
        <f>ABS((L42-K42)/(L42))*100</f>
        <v>1.0080644900624376</v>
      </c>
    </row>
    <row r="43" spans="1:13" x14ac:dyDescent="0.25">
      <c r="A43" s="1"/>
      <c r="B43" s="1"/>
      <c r="C43" s="1"/>
      <c r="D43" s="1"/>
      <c r="E43" s="7">
        <v>1</v>
      </c>
      <c r="F43" s="2">
        <f t="shared" ref="F43:F62" si="3">0+E43*$D$42</f>
        <v>0.25</v>
      </c>
      <c r="G43" s="2">
        <f t="shared" si="2"/>
        <v>8.203125</v>
      </c>
      <c r="H43" s="1"/>
      <c r="I43" s="1"/>
      <c r="J43" s="1"/>
      <c r="K43" s="1"/>
    </row>
    <row r="44" spans="1:13" x14ac:dyDescent="0.25">
      <c r="A44" s="1"/>
      <c r="B44" s="1"/>
      <c r="C44" s="1"/>
      <c r="D44" s="1"/>
      <c r="E44" s="7">
        <v>2</v>
      </c>
      <c r="F44" s="2">
        <f t="shared" si="3"/>
        <v>0.5</v>
      </c>
      <c r="G44" s="2">
        <f t="shared" si="2"/>
        <v>7.875</v>
      </c>
      <c r="H44" s="1"/>
      <c r="I44" s="1"/>
      <c r="J44" s="1"/>
      <c r="K44" s="1"/>
    </row>
    <row r="45" spans="1:13" x14ac:dyDescent="0.25">
      <c r="A45" s="1"/>
      <c r="B45" s="1"/>
      <c r="C45" s="1"/>
      <c r="D45" s="1"/>
      <c r="E45" s="7">
        <v>3</v>
      </c>
      <c r="F45" s="2">
        <f t="shared" si="3"/>
        <v>0.75</v>
      </c>
      <c r="G45" s="2">
        <f t="shared" si="2"/>
        <v>7.109375</v>
      </c>
      <c r="H45" s="1"/>
      <c r="I45" s="1"/>
      <c r="J45" s="1"/>
      <c r="K45" s="1"/>
    </row>
    <row r="46" spans="1:13" x14ac:dyDescent="0.25">
      <c r="A46" s="1"/>
      <c r="B46" s="1"/>
      <c r="C46" s="1"/>
      <c r="D46" s="1"/>
      <c r="E46" s="7">
        <v>4</v>
      </c>
      <c r="F46" s="2">
        <f t="shared" si="3"/>
        <v>1</v>
      </c>
      <c r="G46" s="2">
        <f t="shared" si="2"/>
        <v>6</v>
      </c>
      <c r="H46" s="1"/>
      <c r="I46" s="1"/>
      <c r="J46" s="1"/>
      <c r="K46" s="1"/>
    </row>
    <row r="47" spans="1:13" x14ac:dyDescent="0.25">
      <c r="A47" s="1"/>
      <c r="B47" s="1"/>
      <c r="C47" s="1"/>
      <c r="D47" s="1"/>
      <c r="E47" s="7">
        <v>5</v>
      </c>
      <c r="F47" s="2">
        <f>0+E47*$D$42</f>
        <v>1.25</v>
      </c>
      <c r="G47" s="2">
        <f t="shared" si="2"/>
        <v>4.640625</v>
      </c>
      <c r="H47" s="1"/>
      <c r="I47" s="1"/>
      <c r="J47" s="1"/>
      <c r="K47" s="1"/>
    </row>
    <row r="48" spans="1:13" x14ac:dyDescent="0.25">
      <c r="A48" s="1"/>
      <c r="B48" s="1"/>
      <c r="C48" s="1"/>
      <c r="D48" s="1"/>
      <c r="E48" s="7">
        <v>6</v>
      </c>
      <c r="F48" s="2">
        <f t="shared" si="3"/>
        <v>1.5</v>
      </c>
      <c r="G48" s="2">
        <f t="shared" si="2"/>
        <v>3.125</v>
      </c>
      <c r="H48" s="1"/>
      <c r="I48" s="1"/>
      <c r="J48" s="1"/>
      <c r="K48" s="1"/>
    </row>
    <row r="49" spans="1:11" x14ac:dyDescent="0.25">
      <c r="A49" s="1"/>
      <c r="B49" s="1"/>
      <c r="C49" s="1"/>
      <c r="D49" s="1"/>
      <c r="E49" s="7">
        <v>7</v>
      </c>
      <c r="F49" s="2">
        <f t="shared" si="3"/>
        <v>1.75</v>
      </c>
      <c r="G49" s="2">
        <f t="shared" si="2"/>
        <v>1.546875</v>
      </c>
      <c r="H49" s="1"/>
      <c r="I49" s="1"/>
      <c r="J49" s="1"/>
      <c r="K49" s="1"/>
    </row>
    <row r="50" spans="1:11" x14ac:dyDescent="0.25">
      <c r="A50" s="1"/>
      <c r="B50" s="1"/>
      <c r="C50" s="1"/>
      <c r="D50" s="1"/>
      <c r="E50" s="7">
        <v>8</v>
      </c>
      <c r="F50" s="2">
        <f t="shared" si="3"/>
        <v>2</v>
      </c>
      <c r="G50" s="2">
        <f t="shared" si="2"/>
        <v>0</v>
      </c>
      <c r="H50" s="1"/>
      <c r="I50" s="1"/>
      <c r="J50" s="1"/>
      <c r="K50" s="1"/>
    </row>
    <row r="51" spans="1:11" x14ac:dyDescent="0.25">
      <c r="A51" s="1"/>
      <c r="B51" s="1"/>
      <c r="C51" s="1"/>
      <c r="D51" s="1"/>
      <c r="E51" s="7">
        <v>9</v>
      </c>
      <c r="F51" s="2">
        <f t="shared" si="3"/>
        <v>2.25</v>
      </c>
      <c r="G51" s="2">
        <f t="shared" si="2"/>
        <v>-1.421875</v>
      </c>
      <c r="H51" s="1"/>
      <c r="I51" s="1"/>
      <c r="J51" s="1"/>
      <c r="K51" s="1"/>
    </row>
    <row r="52" spans="1:11" x14ac:dyDescent="0.25">
      <c r="A52" s="1"/>
      <c r="B52" s="1"/>
      <c r="C52" s="1"/>
      <c r="D52" s="1"/>
      <c r="E52" s="7">
        <v>10</v>
      </c>
      <c r="F52" s="2">
        <f t="shared" si="3"/>
        <v>2.5</v>
      </c>
      <c r="G52" s="2">
        <f t="shared" si="2"/>
        <v>-2.625</v>
      </c>
      <c r="H52" s="1"/>
      <c r="I52" s="1"/>
      <c r="J52" s="1"/>
      <c r="K52" s="1"/>
    </row>
    <row r="53" spans="1:11" x14ac:dyDescent="0.25">
      <c r="E53" s="7">
        <v>11</v>
      </c>
      <c r="F53" s="2">
        <f t="shared" si="3"/>
        <v>2.75</v>
      </c>
      <c r="G53" s="2">
        <f t="shared" ref="G53:G62" si="4">POWER(F53,3)-(5*POWER(F53,2))+(2*F53)+8</f>
        <v>-3.515625</v>
      </c>
    </row>
    <row r="54" spans="1:11" x14ac:dyDescent="0.25">
      <c r="E54" s="7">
        <v>12</v>
      </c>
      <c r="F54" s="2">
        <f t="shared" si="3"/>
        <v>3</v>
      </c>
      <c r="G54" s="2">
        <f t="shared" si="4"/>
        <v>-4</v>
      </c>
    </row>
    <row r="55" spans="1:11" x14ac:dyDescent="0.25">
      <c r="E55" s="7">
        <v>13</v>
      </c>
      <c r="F55" s="2">
        <f t="shared" si="3"/>
        <v>3.25</v>
      </c>
      <c r="G55" s="2">
        <f t="shared" si="4"/>
        <v>-3.984375</v>
      </c>
    </row>
    <row r="56" spans="1:11" x14ac:dyDescent="0.25">
      <c r="E56" s="7">
        <v>14</v>
      </c>
      <c r="F56" s="2">
        <f t="shared" si="3"/>
        <v>3.5</v>
      </c>
      <c r="G56" s="2">
        <f t="shared" si="4"/>
        <v>-3.375</v>
      </c>
    </row>
    <row r="57" spans="1:11" x14ac:dyDescent="0.25">
      <c r="E57" s="7">
        <v>15</v>
      </c>
      <c r="F57" s="2">
        <f t="shared" si="3"/>
        <v>3.75</v>
      </c>
      <c r="G57" s="2">
        <f t="shared" si="4"/>
        <v>-2.078125</v>
      </c>
    </row>
    <row r="58" spans="1:11" x14ac:dyDescent="0.25">
      <c r="E58" s="7">
        <v>16</v>
      </c>
      <c r="F58" s="2">
        <f t="shared" si="3"/>
        <v>4</v>
      </c>
      <c r="G58" s="2">
        <f t="shared" si="4"/>
        <v>0</v>
      </c>
    </row>
    <row r="59" spans="1:11" x14ac:dyDescent="0.25">
      <c r="E59" s="7">
        <v>17</v>
      </c>
      <c r="F59" s="2">
        <f t="shared" si="3"/>
        <v>4.25</v>
      </c>
      <c r="G59" s="2">
        <f t="shared" si="4"/>
        <v>2.953125</v>
      </c>
    </row>
    <row r="60" spans="1:11" x14ac:dyDescent="0.25">
      <c r="E60" s="7">
        <v>18</v>
      </c>
      <c r="F60" s="2">
        <f t="shared" si="3"/>
        <v>4.5</v>
      </c>
      <c r="G60" s="2">
        <f t="shared" si="4"/>
        <v>6.875</v>
      </c>
    </row>
    <row r="61" spans="1:11" x14ac:dyDescent="0.25">
      <c r="E61" s="7">
        <v>19</v>
      </c>
      <c r="F61" s="2">
        <f t="shared" si="3"/>
        <v>4.75</v>
      </c>
      <c r="G61" s="2">
        <f t="shared" si="4"/>
        <v>11.859375</v>
      </c>
    </row>
    <row r="62" spans="1:11" x14ac:dyDescent="0.25">
      <c r="E62" s="7">
        <v>20</v>
      </c>
      <c r="F62" s="2">
        <f t="shared" si="3"/>
        <v>5</v>
      </c>
      <c r="G62" s="2">
        <f t="shared" si="4"/>
        <v>18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A4BBF-74E8-4072-96E6-E64CA0E3A502}">
  <dimension ref="A13:M28"/>
  <sheetViews>
    <sheetView workbookViewId="0">
      <selection activeCell="G26" sqref="G26"/>
    </sheetView>
  </sheetViews>
  <sheetFormatPr baseColWidth="10" defaultRowHeight="15" x14ac:dyDescent="0.25"/>
  <cols>
    <col min="12" max="12" width="16.5703125" customWidth="1"/>
  </cols>
  <sheetData>
    <row r="13" spans="1:5" x14ac:dyDescent="0.25">
      <c r="A13" t="s">
        <v>3</v>
      </c>
      <c r="E13" t="s">
        <v>6</v>
      </c>
    </row>
    <row r="14" spans="1:5" x14ac:dyDescent="0.25">
      <c r="A14" t="s">
        <v>4</v>
      </c>
      <c r="E14" t="s">
        <v>7</v>
      </c>
    </row>
    <row r="17" spans="1:13" ht="30" x14ac:dyDescent="0.25">
      <c r="A17" s="8" t="s">
        <v>11</v>
      </c>
      <c r="B17" s="8" t="s">
        <v>12</v>
      </c>
      <c r="C17" s="9" t="s">
        <v>0</v>
      </c>
      <c r="D17" s="10" t="s">
        <v>13</v>
      </c>
      <c r="E17" s="11" t="s">
        <v>0</v>
      </c>
      <c r="F17" s="12" t="s">
        <v>1</v>
      </c>
      <c r="G17" s="13" t="s">
        <v>2</v>
      </c>
      <c r="H17" s="21" t="s">
        <v>8</v>
      </c>
      <c r="I17" s="21" t="s">
        <v>9</v>
      </c>
      <c r="J17" s="15" t="s">
        <v>10</v>
      </c>
      <c r="K17" s="16" t="s">
        <v>5</v>
      </c>
      <c r="L17" s="17" t="s">
        <v>15</v>
      </c>
      <c r="M17" s="18" t="s">
        <v>14</v>
      </c>
    </row>
    <row r="18" spans="1:13" x14ac:dyDescent="0.25">
      <c r="A18" s="5">
        <v>0</v>
      </c>
      <c r="B18" s="5">
        <v>0.8</v>
      </c>
      <c r="C18" s="3">
        <v>10</v>
      </c>
      <c r="D18" s="2">
        <f>(B18-A18)/(C18)</f>
        <v>0.08</v>
      </c>
      <c r="E18" s="7">
        <v>0</v>
      </c>
      <c r="F18" s="2">
        <f>0+E18*$D$18</f>
        <v>0</v>
      </c>
      <c r="G18" s="2">
        <f>0.2+(25*F18)-(200*POWER(F18,2))+(675*POWER(F18,3))-(900*POWER(F18,4))+(400*POWER(F18,5))</f>
        <v>0.2</v>
      </c>
      <c r="H18" s="2">
        <f>G18</f>
        <v>0.2</v>
      </c>
      <c r="I18" s="2">
        <f>G28</f>
        <v>0.23199999999999932</v>
      </c>
      <c r="J18" s="2">
        <f>SUM(G19:G27)</f>
        <v>19.972032000000084</v>
      </c>
      <c r="K18" s="2">
        <f>($D$18/2)*(H18+I18+2*SUM(J18))</f>
        <v>1.6150425600000069</v>
      </c>
      <c r="L18" s="4">
        <v>1.640533</v>
      </c>
      <c r="M18" s="4">
        <f>ABS((L18-K18)/(L18))*100</f>
        <v>1.5537901401552496</v>
      </c>
    </row>
    <row r="19" spans="1:13" x14ac:dyDescent="0.25">
      <c r="A19" s="1"/>
      <c r="B19" s="1"/>
      <c r="C19" s="1"/>
      <c r="D19" s="1"/>
      <c r="E19" s="20">
        <v>1</v>
      </c>
      <c r="F19" s="2">
        <f t="shared" ref="F19:F28" si="0">0+E19*$D$18</f>
        <v>0.08</v>
      </c>
      <c r="G19" s="2">
        <f t="shared" ref="G19:G28" si="1">0.2+(25*F19)-(200*POWER(F19,2))+(675*POWER(F19,3))-(900*POWER(F19,4))+(400*POWER(F19,5))</f>
        <v>1.2300467200000003</v>
      </c>
      <c r="H19" s="1"/>
      <c r="I19" s="1"/>
      <c r="J19" s="1"/>
      <c r="K19" s="1"/>
    </row>
    <row r="20" spans="1:13" x14ac:dyDescent="0.25">
      <c r="A20" s="1"/>
      <c r="B20" s="1"/>
      <c r="C20" s="1"/>
      <c r="D20" s="1"/>
      <c r="E20" s="20">
        <v>2</v>
      </c>
      <c r="F20" s="2">
        <f t="shared" si="0"/>
        <v>0.16</v>
      </c>
      <c r="G20" s="2">
        <f t="shared" si="1"/>
        <v>1.2969190400000006</v>
      </c>
      <c r="H20" s="1"/>
      <c r="I20" s="1"/>
      <c r="J20" s="1"/>
      <c r="K20" s="1"/>
    </row>
    <row r="21" spans="1:13" x14ac:dyDescent="0.25">
      <c r="A21" s="1"/>
      <c r="B21" s="1"/>
      <c r="C21" s="1"/>
      <c r="D21" s="1"/>
      <c r="E21" s="20">
        <v>3</v>
      </c>
      <c r="F21" s="2">
        <f t="shared" si="0"/>
        <v>0.24</v>
      </c>
      <c r="G21" s="2">
        <f t="shared" si="1"/>
        <v>1.34372096</v>
      </c>
      <c r="H21" s="1"/>
      <c r="I21" s="1"/>
      <c r="J21" s="1"/>
      <c r="K21" s="1"/>
    </row>
    <row r="22" spans="1:13" x14ac:dyDescent="0.25">
      <c r="A22" s="1"/>
      <c r="B22" s="1"/>
      <c r="C22" s="1"/>
      <c r="D22" s="1"/>
      <c r="E22" s="20">
        <v>4</v>
      </c>
      <c r="F22" s="2">
        <f t="shared" si="0"/>
        <v>0.32</v>
      </c>
      <c r="G22" s="2">
        <f t="shared" si="1"/>
        <v>1.7433932800000034</v>
      </c>
      <c r="H22" s="1"/>
      <c r="I22" s="1"/>
      <c r="J22" s="1"/>
      <c r="K22" s="1"/>
    </row>
    <row r="23" spans="1:13" x14ac:dyDescent="0.25">
      <c r="A23" s="1"/>
      <c r="B23" s="1"/>
      <c r="C23" s="1"/>
      <c r="D23" s="1"/>
      <c r="E23" s="20">
        <v>5</v>
      </c>
      <c r="F23" s="2">
        <f t="shared" si="0"/>
        <v>0.4</v>
      </c>
      <c r="G23" s="2">
        <f t="shared" si="1"/>
        <v>2.4559999999999951</v>
      </c>
      <c r="H23" s="1"/>
      <c r="I23" s="1"/>
      <c r="J23" s="1"/>
      <c r="K23" s="1"/>
    </row>
    <row r="24" spans="1:13" x14ac:dyDescent="0.25">
      <c r="A24" s="1"/>
      <c r="B24" s="1"/>
      <c r="C24" s="1"/>
      <c r="D24" s="1"/>
      <c r="E24" s="20">
        <v>6</v>
      </c>
      <c r="F24" s="2">
        <f t="shared" si="0"/>
        <v>0.48</v>
      </c>
      <c r="G24" s="2">
        <f t="shared" si="1"/>
        <v>3.1860147200000011</v>
      </c>
      <c r="H24" s="1"/>
      <c r="I24" s="1"/>
      <c r="J24" s="1"/>
      <c r="K24" s="1"/>
    </row>
    <row r="25" spans="1:13" x14ac:dyDescent="0.25">
      <c r="A25" s="1"/>
      <c r="B25" s="1"/>
      <c r="C25" s="1"/>
      <c r="D25" s="1"/>
      <c r="E25" s="20">
        <v>7</v>
      </c>
      <c r="F25" s="2">
        <f t="shared" si="0"/>
        <v>0.56000000000000005</v>
      </c>
      <c r="G25" s="2">
        <f t="shared" si="1"/>
        <v>3.5396070400000141</v>
      </c>
      <c r="H25" s="1"/>
      <c r="I25" s="1"/>
      <c r="J25" s="1"/>
      <c r="K25" s="1"/>
    </row>
    <row r="26" spans="1:13" x14ac:dyDescent="0.25">
      <c r="A26" s="1"/>
      <c r="B26" s="1"/>
      <c r="C26" s="1"/>
      <c r="D26" s="1"/>
      <c r="E26" s="20">
        <v>8</v>
      </c>
      <c r="F26" s="2">
        <f t="shared" si="0"/>
        <v>0.64</v>
      </c>
      <c r="G26" s="2">
        <f t="shared" si="1"/>
        <v>3.181928960000036</v>
      </c>
      <c r="H26" s="1"/>
      <c r="I26" s="1"/>
      <c r="J26" s="1"/>
      <c r="K26" s="1"/>
    </row>
    <row r="27" spans="1:13" x14ac:dyDescent="0.25">
      <c r="A27" s="1"/>
      <c r="B27" s="1"/>
      <c r="C27" s="1"/>
      <c r="D27" s="1"/>
      <c r="E27" s="20">
        <v>9</v>
      </c>
      <c r="F27" s="2">
        <f t="shared" si="0"/>
        <v>0.72</v>
      </c>
      <c r="G27" s="2">
        <f t="shared" si="1"/>
        <v>1.9944012800000337</v>
      </c>
      <c r="H27" s="1"/>
      <c r="I27" s="1"/>
      <c r="J27" s="1"/>
      <c r="K27" s="1"/>
    </row>
    <row r="28" spans="1:13" x14ac:dyDescent="0.25">
      <c r="A28" s="1"/>
      <c r="B28" s="1"/>
      <c r="C28" s="1"/>
      <c r="D28" s="1"/>
      <c r="E28" s="7">
        <v>10</v>
      </c>
      <c r="F28" s="2">
        <f t="shared" si="0"/>
        <v>0.8</v>
      </c>
      <c r="G28" s="2">
        <f t="shared" si="1"/>
        <v>0.23199999999999932</v>
      </c>
      <c r="H28" s="1"/>
      <c r="I28" s="1"/>
      <c r="J28" s="1"/>
      <c r="K28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E770E2-7456-49D7-B6C6-21CAA63F9817}">
  <dimension ref="A13:M29"/>
  <sheetViews>
    <sheetView workbookViewId="0">
      <selection activeCell="I33" sqref="I33"/>
    </sheetView>
  </sheetViews>
  <sheetFormatPr baseColWidth="10" defaultRowHeight="15" x14ac:dyDescent="0.25"/>
  <sheetData>
    <row r="13" spans="1:5" x14ac:dyDescent="0.25">
      <c r="A13" t="s">
        <v>3</v>
      </c>
      <c r="E13" t="s">
        <v>6</v>
      </c>
    </row>
    <row r="14" spans="1:5" x14ac:dyDescent="0.25">
      <c r="A14" t="s">
        <v>4</v>
      </c>
      <c r="E14" t="s">
        <v>7</v>
      </c>
    </row>
    <row r="17" spans="1:13" ht="45" x14ac:dyDescent="0.25">
      <c r="A17" s="8" t="s">
        <v>11</v>
      </c>
      <c r="B17" s="8" t="s">
        <v>12</v>
      </c>
      <c r="C17" s="9" t="s">
        <v>0</v>
      </c>
      <c r="D17" s="10" t="s">
        <v>13</v>
      </c>
      <c r="E17" s="11" t="s">
        <v>0</v>
      </c>
      <c r="F17" s="12" t="s">
        <v>1</v>
      </c>
      <c r="G17" s="13" t="s">
        <v>2</v>
      </c>
      <c r="H17" s="21" t="s">
        <v>8</v>
      </c>
      <c r="I17" s="21" t="s">
        <v>9</v>
      </c>
      <c r="J17" s="15" t="s">
        <v>10</v>
      </c>
      <c r="K17" s="16" t="s">
        <v>5</v>
      </c>
      <c r="L17" s="17" t="s">
        <v>15</v>
      </c>
      <c r="M17" s="18" t="s">
        <v>14</v>
      </c>
    </row>
    <row r="18" spans="1:13" x14ac:dyDescent="0.25">
      <c r="A18" s="5">
        <v>0</v>
      </c>
      <c r="B18" s="5">
        <v>4</v>
      </c>
      <c r="C18" s="3">
        <v>2</v>
      </c>
      <c r="D18" s="2">
        <f>(B18-A18)/(C18)</f>
        <v>2</v>
      </c>
      <c r="E18" s="7">
        <v>0</v>
      </c>
      <c r="F18" s="2">
        <f>0+E18*$D$18</f>
        <v>0</v>
      </c>
      <c r="G18" s="2">
        <f>(1-EXP(F18*-2))</f>
        <v>0</v>
      </c>
      <c r="H18" s="2">
        <f>G18</f>
        <v>0</v>
      </c>
      <c r="I18" s="2">
        <f>G20</f>
        <v>0.99966453737209748</v>
      </c>
      <c r="J18" s="2">
        <f>G19</f>
        <v>0.98168436111126578</v>
      </c>
      <c r="K18" s="2">
        <f>($D$18/2)*(H18+I18+2*SUM(J18))</f>
        <v>2.9630332595946292</v>
      </c>
      <c r="L18" s="4"/>
      <c r="M18" s="4" t="e">
        <f>ABS((L18-K18)/(L18))*100</f>
        <v>#DIV/0!</v>
      </c>
    </row>
    <row r="19" spans="1:13" x14ac:dyDescent="0.25">
      <c r="A19" s="1"/>
      <c r="B19" s="1"/>
      <c r="C19" s="1"/>
      <c r="D19" s="1"/>
      <c r="E19" s="20">
        <v>1</v>
      </c>
      <c r="F19" s="2">
        <f t="shared" ref="F19:F20" si="0">0+E19*$D$18</f>
        <v>2</v>
      </c>
      <c r="G19" s="2">
        <f t="shared" ref="G19:G20" si="1">(1-EXP(F19*-2))</f>
        <v>0.98168436111126578</v>
      </c>
      <c r="H19" s="1"/>
      <c r="I19" s="1"/>
      <c r="J19" s="1"/>
      <c r="K19" s="1"/>
    </row>
    <row r="20" spans="1:13" x14ac:dyDescent="0.25">
      <c r="A20" s="1"/>
      <c r="B20" s="1"/>
      <c r="C20" s="1"/>
      <c r="D20" s="1"/>
      <c r="E20" s="7">
        <v>2</v>
      </c>
      <c r="F20" s="2">
        <f t="shared" si="0"/>
        <v>4</v>
      </c>
      <c r="G20" s="2">
        <f t="shared" si="1"/>
        <v>0.99966453737209748</v>
      </c>
      <c r="H20" s="1"/>
      <c r="I20" s="1"/>
      <c r="J20" s="1"/>
      <c r="K20" s="1"/>
    </row>
    <row r="21" spans="1:13" x14ac:dyDescent="0.25">
      <c r="A21" s="1"/>
      <c r="B21" s="1"/>
      <c r="C21" s="1"/>
      <c r="D21" s="1"/>
      <c r="E21" s="22"/>
      <c r="F21" s="22"/>
      <c r="G21" s="22"/>
      <c r="H21" s="1"/>
      <c r="I21" s="1"/>
      <c r="J21" s="1"/>
      <c r="K21" s="1"/>
    </row>
    <row r="22" spans="1:13" ht="45" x14ac:dyDescent="0.25">
      <c r="A22" s="8" t="s">
        <v>11</v>
      </c>
      <c r="B22" s="8" t="s">
        <v>12</v>
      </c>
      <c r="C22" s="9" t="s">
        <v>0</v>
      </c>
      <c r="D22" s="10" t="s">
        <v>13</v>
      </c>
      <c r="E22" s="11" t="s">
        <v>0</v>
      </c>
      <c r="F22" s="12" t="s">
        <v>1</v>
      </c>
      <c r="G22" s="13" t="s">
        <v>2</v>
      </c>
      <c r="H22" s="21" t="s">
        <v>8</v>
      </c>
      <c r="I22" s="21" t="s">
        <v>9</v>
      </c>
      <c r="J22" s="15" t="s">
        <v>10</v>
      </c>
      <c r="K22" s="16" t="s">
        <v>5</v>
      </c>
      <c r="L22" s="17" t="s">
        <v>15</v>
      </c>
      <c r="M22" s="18" t="s">
        <v>14</v>
      </c>
    </row>
    <row r="23" spans="1:13" x14ac:dyDescent="0.25">
      <c r="A23" s="5">
        <v>0</v>
      </c>
      <c r="B23" s="5">
        <v>4</v>
      </c>
      <c r="C23" s="3">
        <v>4</v>
      </c>
      <c r="D23" s="2">
        <f>(B23-A23)/C23</f>
        <v>1</v>
      </c>
      <c r="E23" s="7">
        <v>0</v>
      </c>
      <c r="F23" s="2">
        <f>0+E23*$D$23</f>
        <v>0</v>
      </c>
      <c r="G23" s="2">
        <f>(1-EXP(F23*-2))</f>
        <v>0</v>
      </c>
      <c r="H23" s="2">
        <f>G23</f>
        <v>0</v>
      </c>
      <c r="I23" s="2">
        <f>G27</f>
        <v>0.99966453737209748</v>
      </c>
      <c r="J23" s="2">
        <f>SUM(G24:G26)</f>
        <v>2.8438703256979867</v>
      </c>
      <c r="K23" s="2">
        <f>($D$23/2)*(H23+I23+2*J23)</f>
        <v>3.3437025943840353</v>
      </c>
      <c r="L23" s="4"/>
      <c r="M23" s="4" t="e">
        <f>ABS((L23-K23)/(L23))*100</f>
        <v>#DIV/0!</v>
      </c>
    </row>
    <row r="24" spans="1:13" x14ac:dyDescent="0.25">
      <c r="A24" s="1"/>
      <c r="B24" s="1"/>
      <c r="C24" s="1"/>
      <c r="D24" s="1"/>
      <c r="E24" s="20">
        <v>1</v>
      </c>
      <c r="F24" s="2">
        <f t="shared" ref="F24:F27" si="2">0+E24*$D$23</f>
        <v>1</v>
      </c>
      <c r="G24" s="2">
        <f t="shared" ref="G24:G26" si="3">(1-EXP(F24*-2))</f>
        <v>0.8646647167633873</v>
      </c>
      <c r="H24" s="1"/>
      <c r="I24" s="1"/>
      <c r="J24" s="1"/>
      <c r="K24" s="1"/>
    </row>
    <row r="25" spans="1:13" x14ac:dyDescent="0.25">
      <c r="A25" s="1"/>
      <c r="B25" s="1"/>
      <c r="C25" s="1"/>
      <c r="D25" s="1"/>
      <c r="E25" s="20">
        <v>2</v>
      </c>
      <c r="F25" s="2">
        <f t="shared" si="2"/>
        <v>2</v>
      </c>
      <c r="G25" s="2">
        <f t="shared" si="3"/>
        <v>0.98168436111126578</v>
      </c>
      <c r="H25" s="1"/>
      <c r="I25" s="1"/>
      <c r="J25" s="1"/>
      <c r="K25" s="1"/>
    </row>
    <row r="26" spans="1:13" x14ac:dyDescent="0.25">
      <c r="A26" s="1"/>
      <c r="B26" s="1"/>
      <c r="C26" s="1"/>
      <c r="D26" s="1"/>
      <c r="E26" s="20">
        <v>3</v>
      </c>
      <c r="F26" s="2">
        <f t="shared" si="2"/>
        <v>3</v>
      </c>
      <c r="G26" s="2">
        <f t="shared" si="3"/>
        <v>0.99752124782333362</v>
      </c>
      <c r="H26" s="1"/>
      <c r="I26" s="1"/>
      <c r="J26" s="1"/>
      <c r="K26" s="1"/>
    </row>
    <row r="27" spans="1:13" x14ac:dyDescent="0.25">
      <c r="A27" s="1"/>
      <c r="B27" s="1"/>
      <c r="C27" s="1"/>
      <c r="D27" s="1"/>
      <c r="E27" s="7">
        <v>4</v>
      </c>
      <c r="F27" s="2">
        <f t="shared" si="2"/>
        <v>4</v>
      </c>
      <c r="G27" s="2">
        <f>(1-EXP(F27*-2))</f>
        <v>0.99966453737209748</v>
      </c>
      <c r="H27" s="1"/>
      <c r="I27" s="1"/>
      <c r="J27" s="1"/>
      <c r="K27" s="1"/>
    </row>
    <row r="28" spans="1:13" x14ac:dyDescent="0.25">
      <c r="A28" s="1"/>
      <c r="B28" s="1"/>
      <c r="C28" s="1"/>
      <c r="D28" s="1"/>
      <c r="E28" s="22"/>
      <c r="F28" s="22"/>
      <c r="G28" s="22"/>
      <c r="H28" s="1"/>
      <c r="I28" s="1"/>
      <c r="J28" s="1"/>
      <c r="K28" s="1"/>
    </row>
    <row r="29" spans="1:13" x14ac:dyDescent="0.25">
      <c r="E29" s="23"/>
      <c r="F29" s="23"/>
      <c r="G29" s="23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E527C-188F-4783-951F-94C4FC2D5D3A}">
  <dimension ref="A13:N33"/>
  <sheetViews>
    <sheetView tabSelected="1" workbookViewId="0">
      <selection activeCell="J5" sqref="J5"/>
    </sheetView>
  </sheetViews>
  <sheetFormatPr baseColWidth="10" defaultRowHeight="15" x14ac:dyDescent="0.25"/>
  <cols>
    <col min="10" max="10" width="16.5703125" customWidth="1"/>
    <col min="12" max="12" width="18.28515625" customWidth="1"/>
  </cols>
  <sheetData>
    <row r="13" spans="1:5" x14ac:dyDescent="0.25">
      <c r="A13" t="s">
        <v>3</v>
      </c>
      <c r="E13" t="s">
        <v>6</v>
      </c>
    </row>
    <row r="14" spans="1:5" x14ac:dyDescent="0.25">
      <c r="A14" t="s">
        <v>4</v>
      </c>
      <c r="E14" t="s">
        <v>7</v>
      </c>
    </row>
    <row r="17" spans="1:14" ht="30" x14ac:dyDescent="0.25">
      <c r="A17" s="28" t="s">
        <v>11</v>
      </c>
      <c r="B17" s="28" t="s">
        <v>12</v>
      </c>
      <c r="C17" s="29" t="s">
        <v>0</v>
      </c>
      <c r="D17" s="30" t="s">
        <v>13</v>
      </c>
      <c r="E17" s="11" t="s">
        <v>0</v>
      </c>
      <c r="F17" s="12" t="s">
        <v>1</v>
      </c>
      <c r="G17" s="13" t="s">
        <v>2</v>
      </c>
      <c r="H17" s="31" t="s">
        <v>8</v>
      </c>
      <c r="I17" s="31" t="s">
        <v>9</v>
      </c>
      <c r="J17" s="32" t="s">
        <v>10</v>
      </c>
      <c r="K17" s="33" t="s">
        <v>5</v>
      </c>
      <c r="L17" s="34" t="s">
        <v>15</v>
      </c>
      <c r="M17" s="35" t="s">
        <v>14</v>
      </c>
    </row>
    <row r="18" spans="1:14" x14ac:dyDescent="0.25">
      <c r="A18" s="5">
        <v>-2</v>
      </c>
      <c r="B18" s="5">
        <v>4</v>
      </c>
      <c r="C18" s="3">
        <v>2</v>
      </c>
      <c r="D18" s="36">
        <f>(B18-A18)/(C18)</f>
        <v>3</v>
      </c>
      <c r="E18" s="19">
        <v>0</v>
      </c>
      <c r="F18" s="2">
        <f>$A$18+E18*$D$18</f>
        <v>-2</v>
      </c>
      <c r="G18" s="2">
        <f>1-F18-4*POWER(F18,3)+2*POWER(F18,5)</f>
        <v>-29</v>
      </c>
      <c r="H18" s="2">
        <f>G18</f>
        <v>-29</v>
      </c>
      <c r="I18" s="2">
        <f>G20</f>
        <v>1789</v>
      </c>
      <c r="J18" s="2">
        <f>SUM(G19)</f>
        <v>-2</v>
      </c>
      <c r="K18" s="2">
        <f>($D$18/2)*(H18+I18+2*J18)</f>
        <v>2634</v>
      </c>
      <c r="L18" s="4">
        <v>1114.6600000000001</v>
      </c>
      <c r="M18" s="4">
        <f>ABS((L18-K18)/(L18))*100</f>
        <v>136.30524106005419</v>
      </c>
    </row>
    <row r="19" spans="1:14" x14ac:dyDescent="0.25">
      <c r="A19" s="24"/>
      <c r="B19" s="24"/>
      <c r="C19" s="24"/>
      <c r="D19" s="25"/>
      <c r="E19" s="37">
        <v>1</v>
      </c>
      <c r="F19" s="2">
        <f t="shared" ref="F19:F20" si="0">$A$18+E19*$D$18</f>
        <v>1</v>
      </c>
      <c r="G19" s="2">
        <f t="shared" ref="G19:G20" si="1">1-F19-4*POWER(F19,3)+2*POWER(F19,5)</f>
        <v>-2</v>
      </c>
      <c r="H19" s="26"/>
      <c r="I19" s="26"/>
      <c r="J19" s="27"/>
      <c r="K19" s="26"/>
      <c r="L19" s="26"/>
      <c r="M19" s="26"/>
      <c r="N19" s="23"/>
    </row>
    <row r="20" spans="1:14" x14ac:dyDescent="0.25">
      <c r="E20" s="7">
        <v>2</v>
      </c>
      <c r="F20" s="2">
        <f t="shared" si="0"/>
        <v>4</v>
      </c>
      <c r="G20" s="2">
        <f t="shared" si="1"/>
        <v>1789</v>
      </c>
    </row>
    <row r="21" spans="1:14" x14ac:dyDescent="0.25">
      <c r="A21" s="1"/>
      <c r="B21" s="1"/>
      <c r="C21" s="1"/>
      <c r="D21" s="22"/>
      <c r="E21" s="22"/>
      <c r="F21" s="22"/>
      <c r="G21" s="22"/>
      <c r="H21" s="22"/>
      <c r="I21" s="22"/>
      <c r="J21" s="1"/>
      <c r="K21" s="1"/>
    </row>
    <row r="22" spans="1:14" x14ac:dyDescent="0.25">
      <c r="A22" s="1"/>
      <c r="B22" s="1"/>
      <c r="C22" s="1"/>
      <c r="D22" s="22"/>
      <c r="E22" s="22"/>
      <c r="F22" s="22"/>
      <c r="G22" s="22"/>
      <c r="H22" s="22"/>
      <c r="I22" s="22"/>
      <c r="J22" s="1"/>
      <c r="K22" s="1"/>
    </row>
    <row r="23" spans="1:14" x14ac:dyDescent="0.25">
      <c r="A23" s="1"/>
      <c r="B23" s="1"/>
      <c r="C23" s="1"/>
      <c r="D23" s="22"/>
      <c r="E23" s="22"/>
      <c r="F23" s="22"/>
      <c r="G23" s="22"/>
      <c r="H23" s="22"/>
      <c r="I23" s="22"/>
      <c r="J23" s="1"/>
      <c r="K23" s="1"/>
    </row>
    <row r="24" spans="1:14" x14ac:dyDescent="0.25">
      <c r="A24" s="24"/>
      <c r="B24" s="24"/>
      <c r="C24" s="24"/>
      <c r="D24" s="25"/>
      <c r="E24" s="26"/>
      <c r="F24" s="22"/>
      <c r="G24" s="22"/>
      <c r="H24" s="24"/>
      <c r="I24" s="24"/>
      <c r="J24" s="25"/>
      <c r="K24" s="24"/>
      <c r="L24" s="24"/>
      <c r="M24" s="24"/>
    </row>
    <row r="25" spans="1:14" x14ac:dyDescent="0.25">
      <c r="A25" s="22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3"/>
      <c r="M25" s="23"/>
    </row>
    <row r="26" spans="1:14" ht="30" x14ac:dyDescent="0.25">
      <c r="A26" s="28" t="s">
        <v>11</v>
      </c>
      <c r="B26" s="28" t="s">
        <v>12</v>
      </c>
      <c r="C26" s="29" t="s">
        <v>0</v>
      </c>
      <c r="D26" s="30" t="s">
        <v>13</v>
      </c>
      <c r="E26" s="11" t="s">
        <v>0</v>
      </c>
      <c r="F26" s="12" t="s">
        <v>1</v>
      </c>
      <c r="G26" s="13" t="s">
        <v>2</v>
      </c>
      <c r="H26" s="31" t="s">
        <v>8</v>
      </c>
      <c r="I26" s="31" t="s">
        <v>9</v>
      </c>
      <c r="J26" s="32" t="s">
        <v>10</v>
      </c>
      <c r="K26" s="33" t="s">
        <v>5</v>
      </c>
      <c r="L26" s="34" t="s">
        <v>15</v>
      </c>
      <c r="M26" s="35" t="s">
        <v>14</v>
      </c>
    </row>
    <row r="27" spans="1:14" x14ac:dyDescent="0.25">
      <c r="A27" s="5">
        <v>-2</v>
      </c>
      <c r="B27" s="5">
        <v>4</v>
      </c>
      <c r="C27" s="3">
        <v>4</v>
      </c>
      <c r="D27" s="36">
        <f>(B27-A27)/(C27)</f>
        <v>1.5</v>
      </c>
      <c r="E27" s="19">
        <v>0</v>
      </c>
      <c r="F27" s="2">
        <f>$A$27+E27*$D$27</f>
        <v>-2</v>
      </c>
      <c r="G27" s="2">
        <f>(1-F27-(4*POWER(F27,3))+(2*POWER(F27,5)))</f>
        <v>-29</v>
      </c>
      <c r="H27" s="2">
        <f>G27</f>
        <v>-29</v>
      </c>
      <c r="I27" s="2">
        <f>G31</f>
        <v>1789</v>
      </c>
      <c r="J27" s="2">
        <f>SUM(G28:G30)</f>
        <v>131.25</v>
      </c>
      <c r="K27" s="2">
        <f>($D$27/2)*(H27+I27+2*J27)</f>
        <v>1516.875</v>
      </c>
      <c r="L27" s="4">
        <v>1114.6600000000001</v>
      </c>
      <c r="M27" s="4">
        <f>ABS((L27-K27)/(L27))*100</f>
        <v>36.084097392926985</v>
      </c>
    </row>
    <row r="28" spans="1:14" x14ac:dyDescent="0.25">
      <c r="A28" s="24"/>
      <c r="B28" s="24"/>
      <c r="C28" s="24"/>
      <c r="D28" s="25"/>
      <c r="E28" s="37">
        <v>1</v>
      </c>
      <c r="F28" s="2">
        <f t="shared" ref="F28:F31" si="2">$A$27+E28*$D$27</f>
        <v>-0.5</v>
      </c>
      <c r="G28" s="2">
        <f t="shared" ref="G28:G31" si="3">(1-F28-(4*POWER(F28,3))+(2*POWER(F28,5)))</f>
        <v>1.9375</v>
      </c>
      <c r="H28" s="26"/>
      <c r="I28" s="26"/>
      <c r="J28" s="27"/>
      <c r="K28" s="26"/>
      <c r="L28" s="26"/>
      <c r="M28" s="26"/>
    </row>
    <row r="29" spans="1:14" x14ac:dyDescent="0.25">
      <c r="E29" s="20">
        <v>2</v>
      </c>
      <c r="F29" s="2">
        <f t="shared" si="2"/>
        <v>1</v>
      </c>
      <c r="G29" s="2">
        <f t="shared" si="3"/>
        <v>-2</v>
      </c>
    </row>
    <row r="30" spans="1:14" x14ac:dyDescent="0.25">
      <c r="A30" s="1"/>
      <c r="B30" s="1"/>
      <c r="C30" s="1"/>
      <c r="D30" s="1"/>
      <c r="E30" s="20">
        <v>3</v>
      </c>
      <c r="F30" s="2">
        <f t="shared" si="2"/>
        <v>2.5</v>
      </c>
      <c r="G30" s="2">
        <f t="shared" si="3"/>
        <v>131.3125</v>
      </c>
      <c r="H30" s="1"/>
      <c r="I30" s="1"/>
      <c r="J30" s="1"/>
      <c r="K30" s="1"/>
    </row>
    <row r="31" spans="1:14" x14ac:dyDescent="0.25">
      <c r="A31" s="1"/>
      <c r="B31" s="1"/>
      <c r="C31" s="1"/>
      <c r="D31" s="1"/>
      <c r="E31" s="7">
        <v>4</v>
      </c>
      <c r="F31" s="2">
        <f t="shared" si="2"/>
        <v>4</v>
      </c>
      <c r="G31" s="2">
        <f t="shared" si="3"/>
        <v>1789</v>
      </c>
      <c r="H31" s="1"/>
      <c r="I31" s="1"/>
      <c r="J31" s="1"/>
      <c r="K31" s="1"/>
    </row>
    <row r="32" spans="1:14" x14ac:dyDescent="0.25">
      <c r="A32" s="1"/>
      <c r="B32" s="1"/>
      <c r="C32" s="1"/>
      <c r="D32" s="22"/>
      <c r="E32" s="22"/>
      <c r="F32" s="22"/>
      <c r="G32" s="22"/>
      <c r="H32" s="22"/>
      <c r="I32" s="1"/>
      <c r="J32" s="1"/>
      <c r="K32" s="1"/>
    </row>
    <row r="33" spans="1:13" x14ac:dyDescent="0.25">
      <c r="A33" s="24"/>
      <c r="B33" s="24"/>
      <c r="C33" s="24"/>
      <c r="D33" s="25"/>
      <c r="E33" s="26"/>
      <c r="F33" s="22"/>
      <c r="G33" s="22"/>
      <c r="H33" s="24"/>
      <c r="I33" s="24"/>
      <c r="J33" s="25"/>
      <c r="K33" s="24"/>
      <c r="L33" s="24"/>
      <c r="M33" s="2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Ejercicio</vt:lpstr>
      <vt:lpstr>Ejercicio 2</vt:lpstr>
      <vt:lpstr>Ejercicio 3</vt:lpstr>
      <vt:lpstr>Ejercicio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Felipe Narváez Gómez</dc:creator>
  <cp:lastModifiedBy>Luis Felipe Narváez Gómez</cp:lastModifiedBy>
  <dcterms:created xsi:type="dcterms:W3CDTF">2021-11-06T12:12:06Z</dcterms:created>
  <dcterms:modified xsi:type="dcterms:W3CDTF">2021-12-08T23:33:23Z</dcterms:modified>
</cp:coreProperties>
</file>