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ruiso\Desktop\"/>
    </mc:Choice>
  </mc:AlternateContent>
  <xr:revisionPtr revIDLastSave="0" documentId="13_ncr:1_{60CB7A9F-76BE-45EB-9441-80A0E3A6C294}" xr6:coauthVersionLast="47" xr6:coauthVersionMax="47" xr10:uidLastSave="{00000000-0000-0000-0000-000000000000}"/>
  <bookViews>
    <workbookView xWindow="-120" yWindow="330" windowWidth="29040" windowHeight="15990" xr2:uid="{C6EF5601-2D59-4AA7-A04D-7B3A705AE91F}"/>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19" i="1" l="1"/>
  <c r="O20" i="1"/>
  <c r="O21" i="1"/>
  <c r="O22" i="1"/>
  <c r="O23" i="1"/>
  <c r="O24" i="1"/>
  <c r="O25" i="1"/>
  <c r="O18" i="1"/>
  <c r="N19" i="1"/>
  <c r="N20" i="1"/>
  <c r="N21" i="1"/>
  <c r="N22" i="1"/>
  <c r="N23" i="1"/>
  <c r="N24" i="1"/>
  <c r="N25" i="1"/>
  <c r="N18" i="1"/>
  <c r="N12" i="1"/>
  <c r="N11" i="1" s="1"/>
  <c r="N13" i="1" s="1"/>
  <c r="L29" i="1"/>
  <c r="L27" i="1"/>
  <c r="L19" i="1"/>
  <c r="L20" i="1"/>
  <c r="L21" i="1"/>
  <c r="L22" i="1"/>
  <c r="L23" i="1"/>
  <c r="L24" i="1"/>
  <c r="L25" i="1"/>
  <c r="L18" i="1"/>
  <c r="K29" i="1"/>
  <c r="K27" i="1"/>
  <c r="K19" i="1"/>
  <c r="K20" i="1"/>
  <c r="K21" i="1"/>
  <c r="K22" i="1"/>
  <c r="K23" i="1"/>
  <c r="K24" i="1"/>
  <c r="K25" i="1"/>
  <c r="K18" i="1"/>
  <c r="J29" i="1"/>
  <c r="J27" i="1"/>
  <c r="J19" i="1"/>
  <c r="J20" i="1"/>
  <c r="J21" i="1"/>
  <c r="J22" i="1"/>
  <c r="J23" i="1"/>
  <c r="J24" i="1"/>
  <c r="J25" i="1"/>
  <c r="J18" i="1"/>
  <c r="I29" i="1"/>
  <c r="I27" i="1"/>
  <c r="H29" i="1"/>
  <c r="H27" i="1"/>
  <c r="H19" i="1"/>
  <c r="I19" i="1"/>
  <c r="H20" i="1"/>
  <c r="I20" i="1"/>
  <c r="H21" i="1"/>
  <c r="I21" i="1"/>
  <c r="H22" i="1"/>
  <c r="I22" i="1"/>
  <c r="H23" i="1"/>
  <c r="I23" i="1"/>
  <c r="H24" i="1"/>
  <c r="I24" i="1"/>
  <c r="H25" i="1"/>
  <c r="I25" i="1"/>
  <c r="I18" i="1"/>
  <c r="H18" i="1"/>
  <c r="F18" i="1"/>
  <c r="O29" i="1" l="1"/>
  <c r="O27" i="1"/>
  <c r="H33" i="1" s="1"/>
  <c r="H34" i="1" s="1"/>
  <c r="N27" i="1"/>
  <c r="H32" i="1" s="1"/>
  <c r="M18" i="1"/>
  <c r="N29" i="1"/>
  <c r="M25" i="1"/>
  <c r="M23" i="1"/>
  <c r="M21" i="1"/>
  <c r="M19" i="1"/>
  <c r="M20" i="1"/>
  <c r="M22" i="1"/>
  <c r="M24" i="1"/>
  <c r="H36" i="1" l="1"/>
  <c r="H37" i="1" s="1"/>
  <c r="H35" i="1"/>
  <c r="H38" i="1" s="1"/>
  <c r="M29" i="1"/>
  <c r="M27" i="1"/>
</calcChain>
</file>

<file path=xl/sharedStrings.xml><?xml version="1.0" encoding="utf-8"?>
<sst xmlns="http://schemas.openxmlformats.org/spreadsheetml/2006/main" count="43" uniqueCount="40">
  <si>
    <t>X</t>
  </si>
  <si>
    <t>Y</t>
  </si>
  <si>
    <t>Formula exponencial que se trabajara</t>
  </si>
  <si>
    <t>Hallando el nuevo valor de LnY</t>
  </si>
  <si>
    <t>a</t>
  </si>
  <si>
    <t>b</t>
  </si>
  <si>
    <t>a0</t>
  </si>
  <si>
    <t>a1</t>
  </si>
  <si>
    <t>n</t>
  </si>
  <si>
    <t>iteracion</t>
  </si>
  <si>
    <t>Xi</t>
  </si>
  <si>
    <t>Yi</t>
  </si>
  <si>
    <t>∑</t>
  </si>
  <si>
    <t>prom</t>
  </si>
  <si>
    <t>Xi*LnYi</t>
  </si>
  <si>
    <t>LnYi</t>
  </si>
  <si>
    <t>Esta es el valor de la pendiente</t>
  </si>
  <si>
    <t>Esta es la interseccion con el ejer Y</t>
  </si>
  <si>
    <r>
      <t>X</t>
    </r>
    <r>
      <rPr>
        <b/>
        <vertAlign val="superscript"/>
        <sz val="11"/>
        <color theme="1"/>
        <rFont val="Calibri"/>
        <family val="2"/>
        <scheme val="minor"/>
      </rPr>
      <t>2</t>
    </r>
  </si>
  <si>
    <t>Ln(a0)</t>
  </si>
  <si>
    <t>a0'</t>
  </si>
  <si>
    <r>
      <t>a0  = e</t>
    </r>
    <r>
      <rPr>
        <b/>
        <vertAlign val="superscript"/>
        <sz val="11"/>
        <color theme="1"/>
        <rFont val="Calibri"/>
        <family val="2"/>
        <scheme val="minor"/>
      </rPr>
      <t>Ln(a0)</t>
    </r>
  </si>
  <si>
    <t>Condiciones a tener encuenta</t>
  </si>
  <si>
    <t xml:space="preserve">En todas las formulas donde se trabaje con Yi, realmente se trabajara con Ln(Yi). La formula tradicional de a0, se convierte en la formula para este caso, en ao', a0 sera el despeje de a0'. </t>
  </si>
  <si>
    <t>Sr</t>
  </si>
  <si>
    <t>St</t>
  </si>
  <si>
    <t>Sy</t>
  </si>
  <si>
    <t>r</t>
  </si>
  <si>
    <r>
      <t>S</t>
    </r>
    <r>
      <rPr>
        <b/>
        <vertAlign val="subscript"/>
        <sz val="11"/>
        <color theme="1"/>
        <rFont val="Calibri"/>
        <family val="2"/>
        <scheme val="minor"/>
      </rPr>
      <t xml:space="preserve"> y/x</t>
    </r>
  </si>
  <si>
    <r>
      <t>r</t>
    </r>
    <r>
      <rPr>
        <b/>
        <vertAlign val="superscript"/>
        <sz val="11"/>
        <color theme="1"/>
        <rFont val="Calibri"/>
        <family val="2"/>
        <scheme val="minor"/>
      </rPr>
      <t>2</t>
    </r>
  </si>
  <si>
    <r>
      <t>S</t>
    </r>
    <r>
      <rPr>
        <b/>
        <vertAlign val="subscript"/>
        <sz val="11"/>
        <color theme="1"/>
        <rFont val="Calibri"/>
        <family val="2"/>
        <scheme val="minor"/>
      </rPr>
      <t>y/x</t>
    </r>
    <r>
      <rPr>
        <b/>
        <sz val="11"/>
        <color theme="1"/>
        <rFont val="Calibri"/>
        <family val="2"/>
        <scheme val="minor"/>
      </rPr>
      <t xml:space="preserve"> &lt; Sy ?</t>
    </r>
  </si>
  <si>
    <t>Suma de Errores al cuadrado</t>
  </si>
  <si>
    <t>Desviacion, que tan dispersos son los valores</t>
  </si>
  <si>
    <t>Grado de dispersion</t>
  </si>
  <si>
    <t>Error Estadar estimado</t>
  </si>
  <si>
    <t>Ver si el modelo es adecuado</t>
  </si>
  <si>
    <t>Coeficiente de determinacion</t>
  </si>
  <si>
    <t>coeficiente de correlacion</t>
  </si>
  <si>
    <r>
      <t>(yi - a0 -a1*Xi)</t>
    </r>
    <r>
      <rPr>
        <b/>
        <vertAlign val="superscript"/>
        <sz val="11"/>
        <color theme="1"/>
        <rFont val="Calibri"/>
        <family val="2"/>
        <scheme val="minor"/>
      </rPr>
      <t>2</t>
    </r>
  </si>
  <si>
    <r>
      <t>(Yi-Yiprom)</t>
    </r>
    <r>
      <rPr>
        <b/>
        <vertAlign val="superscript"/>
        <sz val="11"/>
        <color theme="1"/>
        <rFont val="Calibri"/>
        <family val="2"/>
        <scheme val="minor"/>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</si>
</sst>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vertAlign val="superscript"/>
      <sz val="11"/>
      <color theme="1"/>
      <name val="Calibri"/>
      <family val="2"/>
      <scheme val="minor"/>
    </font>
    <font>
      <b/>
      <vertAlign val="subscript"/>
      <sz val="11"/>
      <color theme="1"/>
      <name val="Calibri"/>
      <family val="2"/>
      <scheme val="minor"/>
    </font>
  </fonts>
  <fills count="5">
    <fill>
      <patternFill patternType="none"/>
    </fill>
    <fill>
      <patternFill patternType="gray125"/>
    </fill>
    <fill>
      <patternFill patternType="solid">
        <fgColor rgb="FFFF6699"/>
        <bgColor indexed="64"/>
      </patternFill>
    </fill>
    <fill>
      <patternFill patternType="solid">
        <fgColor rgb="FFCC66FF"/>
        <bgColor indexed="64"/>
      </patternFill>
    </fill>
    <fill>
      <patternFill patternType="solid">
        <fgColor rgb="FF00FFCC"/>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8">
    <xf numFmtId="0" fontId="0" fillId="0" borderId="0" xfId="0"/>
    <xf numFmtId="0" fontId="0" fillId="0" borderId="1" xfId="0" applyBorder="1" applyAlignment="1">
      <alignment horizontal="center"/>
    </xf>
    <xf numFmtId="0" fontId="0" fillId="0" borderId="1" xfId="0" applyBorder="1"/>
    <xf numFmtId="0" fontId="0" fillId="0" borderId="1" xfId="0" applyBorder="1" applyAlignment="1">
      <alignment horizontal="center"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wrapText="1"/>
    </xf>
    <xf numFmtId="0" fontId="0" fillId="4" borderId="1" xfId="0" applyFill="1" applyBorder="1"/>
    <xf numFmtId="0" fontId="0" fillId="0" borderId="1" xfId="0" applyBorder="1" applyAlignment="1">
      <alignment horizontal="center" vertical="center" wrapText="1"/>
    </xf>
    <xf numFmtId="0" fontId="0" fillId="0" borderId="0" xfId="0" applyAlignment="1">
      <alignment horizontal="right"/>
    </xf>
    <xf numFmtId="0" fontId="1" fillId="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xf>
  </cellXfs>
  <cellStyles count="1">
    <cellStyle name="Normal" xfId="0" builtinId="0"/>
  </cellStyles>
  <dxfs count="0"/>
  <tableStyles count="0" defaultTableStyle="TableStyleMedium2" defaultPivotStyle="PivotStyleLight16"/>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1"/>
          <c:order val="1"/>
          <c:tx>
            <c:strRef>
              <c:f>Hoja1!$M$17</c:f>
              <c:strCache>
                <c:ptCount val="1"/>
                <c:pt idx="0">
                  <c:v>Y</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xVal>
            <c:numRef>
              <c:f>Hoja1!$H$18:$H$25</c:f>
              <c:numCache>
                <c:formatCode>General</c:formatCode>
                <c:ptCount val="8"/>
                <c:pt idx="0">
                  <c:v>1</c:v>
                </c:pt>
                <c:pt idx="1">
                  <c:v>2</c:v>
                </c:pt>
                <c:pt idx="2">
                  <c:v>5</c:v>
                </c:pt>
                <c:pt idx="3">
                  <c:v>15</c:v>
                </c:pt>
                <c:pt idx="4">
                  <c:v>25</c:v>
                </c:pt>
                <c:pt idx="5">
                  <c:v>30</c:v>
                </c:pt>
                <c:pt idx="6">
                  <c:v>35</c:v>
                </c:pt>
                <c:pt idx="7">
                  <c:v>40</c:v>
                </c:pt>
              </c:numCache>
            </c:numRef>
          </c:xVal>
          <c:yVal>
            <c:numRef>
              <c:f>Hoja1!$M$18:$M$25</c:f>
              <c:numCache>
                <c:formatCode>General</c:formatCode>
                <c:ptCount val="8"/>
                <c:pt idx="0">
                  <c:v>101.46240895121937</c:v>
                </c:pt>
                <c:pt idx="1">
                  <c:v>96.630253681108101</c:v>
                </c:pt>
                <c:pt idx="2">
                  <c:v>83.471260334049106</c:v>
                </c:pt>
                <c:pt idx="3">
                  <c:v>51.240867687293985</c:v>
                </c:pt>
                <c:pt idx="4">
                  <c:v>31.455455576435547</c:v>
                </c:pt>
                <c:pt idx="5">
                  <c:v>24.645392081253949</c:v>
                </c:pt>
                <c:pt idx="6">
                  <c:v>19.309698101901191</c:v>
                </c:pt>
                <c:pt idx="7">
                  <c:v>15.129174636672902</c:v>
                </c:pt>
              </c:numCache>
            </c:numRef>
          </c:yVal>
          <c:smooth val="1"/>
          <c:extLst>
            <c:ext xmlns:c16="http://schemas.microsoft.com/office/drawing/2014/chart" uri="{C3380CC4-5D6E-409C-BE32-E72D297353CC}">
              <c16:uniqueId val="{00000005-B68D-4EDE-AF66-DDE3A63A6DFA}"/>
            </c:ext>
          </c:extLst>
        </c:ser>
        <c:dLbls>
          <c:showLegendKey val="0"/>
          <c:showVal val="0"/>
          <c:showCatName val="0"/>
          <c:showSerName val="0"/>
          <c:showPercent val="0"/>
          <c:showBubbleSize val="0"/>
        </c:dLbls>
        <c:axId val="1537648927"/>
        <c:axId val="1537649343"/>
      </c:scatterChart>
      <c:scatterChart>
        <c:scatterStyle val="lineMarker"/>
        <c:varyColors val="0"/>
        <c:ser>
          <c:idx val="0"/>
          <c:order val="0"/>
          <c:tx>
            <c:strRef>
              <c:f>Hoja1!$I$17</c:f>
              <c:strCache>
                <c:ptCount val="1"/>
                <c:pt idx="0">
                  <c:v>Yi</c:v>
                </c:pt>
              </c:strCache>
            </c:strRef>
          </c:tx>
          <c:spPr>
            <a:ln w="25400" cap="rnd">
              <a:noFill/>
              <a:round/>
            </a:ln>
            <a:effectLst/>
          </c:spPr>
          <c:marker>
            <c:symbol val="circle"/>
            <c:size val="6"/>
            <c:spPr>
              <a:solidFill>
                <a:schemeClr val="lt1"/>
              </a:solidFill>
              <a:ln w="15875">
                <a:solidFill>
                  <a:schemeClr val="accent1"/>
                </a:solidFill>
                <a:round/>
              </a:ln>
              <a:effectLst/>
            </c:spPr>
          </c:marker>
          <c:xVal>
            <c:numRef>
              <c:f>Hoja1!$H$18:$H$25</c:f>
              <c:numCache>
                <c:formatCode>General</c:formatCode>
                <c:ptCount val="8"/>
                <c:pt idx="0">
                  <c:v>1</c:v>
                </c:pt>
                <c:pt idx="1">
                  <c:v>2</c:v>
                </c:pt>
                <c:pt idx="2">
                  <c:v>5</c:v>
                </c:pt>
                <c:pt idx="3">
                  <c:v>15</c:v>
                </c:pt>
                <c:pt idx="4">
                  <c:v>25</c:v>
                </c:pt>
                <c:pt idx="5">
                  <c:v>30</c:v>
                </c:pt>
                <c:pt idx="6">
                  <c:v>35</c:v>
                </c:pt>
                <c:pt idx="7">
                  <c:v>40</c:v>
                </c:pt>
              </c:numCache>
            </c:numRef>
          </c:xVal>
          <c:yVal>
            <c:numRef>
              <c:f>Hoja1!$I$18:$I$25</c:f>
              <c:numCache>
                <c:formatCode>General</c:formatCode>
                <c:ptCount val="8"/>
                <c:pt idx="0">
                  <c:v>99</c:v>
                </c:pt>
                <c:pt idx="1">
                  <c:v>95</c:v>
                </c:pt>
                <c:pt idx="2">
                  <c:v>85</c:v>
                </c:pt>
                <c:pt idx="3">
                  <c:v>55</c:v>
                </c:pt>
                <c:pt idx="4">
                  <c:v>30</c:v>
                </c:pt>
                <c:pt idx="5">
                  <c:v>24</c:v>
                </c:pt>
                <c:pt idx="6">
                  <c:v>20</c:v>
                </c:pt>
                <c:pt idx="7">
                  <c:v>15</c:v>
                </c:pt>
              </c:numCache>
            </c:numRef>
          </c:yVal>
          <c:smooth val="0"/>
          <c:extLst>
            <c:ext xmlns:c16="http://schemas.microsoft.com/office/drawing/2014/chart" uri="{C3380CC4-5D6E-409C-BE32-E72D297353CC}">
              <c16:uniqueId val="{00000004-B68D-4EDE-AF66-DDE3A63A6DFA}"/>
            </c:ext>
          </c:extLst>
        </c:ser>
        <c:dLbls>
          <c:showLegendKey val="0"/>
          <c:showVal val="0"/>
          <c:showCatName val="0"/>
          <c:showSerName val="0"/>
          <c:showPercent val="0"/>
          <c:showBubbleSize val="0"/>
        </c:dLbls>
        <c:axId val="2085095023"/>
        <c:axId val="2085083375"/>
      </c:scatterChart>
      <c:valAx>
        <c:axId val="153764892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CO"/>
          </a:p>
        </c:txPr>
        <c:crossAx val="1537649343"/>
        <c:crosses val="autoZero"/>
        <c:crossBetween val="midCat"/>
      </c:valAx>
      <c:valAx>
        <c:axId val="15376493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O"/>
          </a:p>
        </c:txPr>
        <c:crossAx val="1537648927"/>
        <c:crosses val="autoZero"/>
        <c:crossBetween val="midCat"/>
      </c:valAx>
      <c:valAx>
        <c:axId val="208508337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O"/>
          </a:p>
        </c:txPr>
        <c:crossAx val="2085095023"/>
        <c:crosses val="max"/>
        <c:crossBetween val="midCat"/>
      </c:valAx>
      <c:valAx>
        <c:axId val="2085095023"/>
        <c:scaling>
          <c:orientation val="minMax"/>
        </c:scaling>
        <c:delete val="0"/>
        <c:axPos val="t"/>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O"/>
          </a:p>
        </c:txPr>
        <c:crossAx val="2085083375"/>
        <c:crosses val="max"/>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352425</xdr:colOff>
      <xdr:row>11</xdr:row>
      <xdr:rowOff>152400</xdr:rowOff>
    </xdr:from>
    <xdr:ext cx="1730282" cy="520335"/>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47FFA4A2-4870-4478-893B-896EDAA59817}"/>
                </a:ext>
              </a:extLst>
            </xdr:cNvPr>
            <xdr:cNvSpPr txBox="1"/>
          </xdr:nvSpPr>
          <xdr:spPr>
            <a:xfrm>
              <a:off x="352425" y="2247900"/>
              <a:ext cx="1730282" cy="520335"/>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O" sz="3200" b="0" i="1">
                        <a:latin typeface="Cambria Math" panose="02040503050406030204" pitchFamily="18" charset="0"/>
                      </a:rPr>
                      <m:t>𝑌</m:t>
                    </m:r>
                    <m:r>
                      <a:rPr lang="es-CO" sz="3200" b="0" i="1">
                        <a:latin typeface="Cambria Math" panose="02040503050406030204" pitchFamily="18" charset="0"/>
                      </a:rPr>
                      <m:t>=</m:t>
                    </m:r>
                    <m:r>
                      <a:rPr lang="es-CO" sz="3200" b="0" i="1">
                        <a:latin typeface="Cambria Math" panose="02040503050406030204" pitchFamily="18" charset="0"/>
                      </a:rPr>
                      <m:t>𝑎</m:t>
                    </m:r>
                    <m:sSup>
                      <m:sSupPr>
                        <m:ctrlPr>
                          <a:rPr lang="es-CO" sz="3200" b="0" i="1">
                            <a:latin typeface="Cambria Math" panose="02040503050406030204" pitchFamily="18" charset="0"/>
                          </a:rPr>
                        </m:ctrlPr>
                      </m:sSupPr>
                      <m:e>
                        <m:r>
                          <a:rPr lang="es-CO" sz="3200" b="0" i="1">
                            <a:latin typeface="Cambria Math" panose="02040503050406030204" pitchFamily="18" charset="0"/>
                          </a:rPr>
                          <m:t>𝑒</m:t>
                        </m:r>
                      </m:e>
                      <m:sup>
                        <m:r>
                          <a:rPr lang="es-CO" sz="3200" b="0" i="1">
                            <a:latin typeface="Cambria Math" panose="02040503050406030204" pitchFamily="18" charset="0"/>
                          </a:rPr>
                          <m:t>𝑏𝑥</m:t>
                        </m:r>
                      </m:sup>
                    </m:sSup>
                  </m:oMath>
                </m:oMathPara>
              </a14:m>
              <a:endParaRPr lang="es-CO" sz="3200"/>
            </a:p>
          </xdr:txBody>
        </xdr:sp>
      </mc:Choice>
      <mc:Fallback>
        <xdr:sp macro="" textlink="">
          <xdr:nvSpPr>
            <xdr:cNvPr id="2" name="CuadroTexto 1">
              <a:extLst>
                <a:ext uri="{FF2B5EF4-FFF2-40B4-BE49-F238E27FC236}">
                  <a16:creationId xmlns:a16="http://schemas.microsoft.com/office/drawing/2014/main" id="{47FFA4A2-4870-4478-893B-896EDAA59817}"/>
                </a:ext>
              </a:extLst>
            </xdr:cNvPr>
            <xdr:cNvSpPr txBox="1"/>
          </xdr:nvSpPr>
          <xdr:spPr>
            <a:xfrm>
              <a:off x="352425" y="2247900"/>
              <a:ext cx="1730282" cy="520335"/>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3200" b="0" i="0">
                  <a:latin typeface="Cambria Math" panose="02040503050406030204" pitchFamily="18" charset="0"/>
                </a:rPr>
                <a:t>𝑌=𝑎𝑒^𝑏𝑥</a:t>
              </a:r>
              <a:endParaRPr lang="es-CO" sz="3200"/>
            </a:p>
          </xdr:txBody>
        </xdr:sp>
      </mc:Fallback>
    </mc:AlternateContent>
    <xdr:clientData/>
  </xdr:oneCellAnchor>
  <xdr:twoCellAnchor>
    <xdr:from>
      <xdr:col>3</xdr:col>
      <xdr:colOff>295275</xdr:colOff>
      <xdr:row>0</xdr:row>
      <xdr:rowOff>66675</xdr:rowOff>
    </xdr:from>
    <xdr:to>
      <xdr:col>9</xdr:col>
      <xdr:colOff>552450</xdr:colOff>
      <xdr:row>15</xdr:row>
      <xdr:rowOff>19049</xdr:rowOff>
    </xdr:to>
    <xdr:graphicFrame macro="">
      <xdr:nvGraphicFramePr>
        <xdr:cNvPr id="3" name="Gráfico 2">
          <a:extLst>
            <a:ext uri="{FF2B5EF4-FFF2-40B4-BE49-F238E27FC236}">
              <a16:creationId xmlns:a16="http://schemas.microsoft.com/office/drawing/2014/main" id="{2C06B44B-985E-405F-970E-BB57B6B63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10</xdr:col>
      <xdr:colOff>76200</xdr:colOff>
      <xdr:row>2</xdr:row>
      <xdr:rowOff>9525</xdr:rowOff>
    </xdr:from>
    <xdr:ext cx="1688347" cy="1276375"/>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351C56C5-0F71-412C-9978-93707EEDFF6E}"/>
                </a:ext>
              </a:extLst>
            </xdr:cNvPr>
            <xdr:cNvSpPr txBox="1"/>
          </xdr:nvSpPr>
          <xdr:spPr>
            <a:xfrm>
              <a:off x="7696200" y="390525"/>
              <a:ext cx="1688347" cy="127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left"/>
                  </m:oMathParaPr>
                  <m:oMath xmlns:m="http://schemas.openxmlformats.org/officeDocument/2006/math">
                    <m:r>
                      <a:rPr lang="es-CO" sz="1600" b="0" i="1">
                        <a:latin typeface="Cambria Math" panose="02040503050406030204" pitchFamily="18" charset="0"/>
                      </a:rPr>
                      <m:t>𝑌</m:t>
                    </m:r>
                    <m:r>
                      <a:rPr lang="es-CO" sz="1600" b="0" i="1">
                        <a:latin typeface="Cambria Math" panose="02040503050406030204" pitchFamily="18" charset="0"/>
                      </a:rPr>
                      <m:t>=</m:t>
                    </m:r>
                    <m:r>
                      <a:rPr lang="es-CO" sz="1600" b="0" i="1">
                        <a:latin typeface="Cambria Math" panose="02040503050406030204" pitchFamily="18" charset="0"/>
                      </a:rPr>
                      <m:t>𝑎</m:t>
                    </m:r>
                    <m:sSup>
                      <m:sSupPr>
                        <m:ctrlPr>
                          <a:rPr lang="es-CO" sz="1600" b="0" i="1">
                            <a:latin typeface="Cambria Math" panose="02040503050406030204" pitchFamily="18" charset="0"/>
                          </a:rPr>
                        </m:ctrlPr>
                      </m:sSupPr>
                      <m:e>
                        <m:r>
                          <a:rPr lang="es-CO" sz="1600" b="0" i="1">
                            <a:latin typeface="Cambria Math" panose="02040503050406030204" pitchFamily="18" charset="0"/>
                          </a:rPr>
                          <m:t>𝑒</m:t>
                        </m:r>
                      </m:e>
                      <m:sup>
                        <m:r>
                          <a:rPr lang="es-CO" sz="1600" b="0" i="1">
                            <a:latin typeface="Cambria Math" panose="02040503050406030204" pitchFamily="18" charset="0"/>
                          </a:rPr>
                          <m:t>𝑏𝑥</m:t>
                        </m:r>
                      </m:sup>
                    </m:sSup>
                  </m:oMath>
                </m:oMathPara>
              </a14:m>
              <a:endParaRPr lang="es-CO" sz="2400"/>
            </a:p>
            <a:p>
              <a:pPr marL="0" marR="0" lvl="0" indent="0" defTabSz="914400" eaLnBrk="1" fontAlgn="auto" latinLnBrk="0" hangingPunct="1">
                <a:lnSpc>
                  <a:spcPct val="100000"/>
                </a:lnSpc>
                <a:spcBef>
                  <a:spcPts val="0"/>
                </a:spcBef>
                <a:spcAft>
                  <a:spcPts val="0"/>
                </a:spcAft>
                <a:buClrTx/>
                <a:buSzTx/>
                <a:buFontTx/>
                <a:buNone/>
                <a:tabLst/>
                <a:defRPr/>
              </a:pPr>
              <a:r>
                <a:rPr lang="es-CO" sz="1600" b="0">
                  <a:solidFill>
                    <a:schemeClr val="tx1"/>
                  </a:solidFill>
                  <a:effectLst/>
                  <a:ea typeface="+mn-ea"/>
                  <a:cs typeface="+mn-cs"/>
                </a:rPr>
                <a:t>Ln</a:t>
              </a:r>
              <a14:m>
                <m:oMath xmlns:m="http://schemas.openxmlformats.org/officeDocument/2006/math">
                  <m:r>
                    <a:rPr lang="es-CO" sz="1600" b="0" i="1">
                      <a:solidFill>
                        <a:schemeClr val="tx1"/>
                      </a:solidFill>
                      <a:effectLst/>
                      <a:latin typeface="+mn-lt"/>
                      <a:ea typeface="+mn-ea"/>
                      <a:cs typeface="+mn-cs"/>
                    </a:rPr>
                    <m:t>𝑌</m:t>
                  </m:r>
                  <m:r>
                    <a:rPr lang="es-CO" sz="1600" b="0" i="1">
                      <a:solidFill>
                        <a:schemeClr val="tx1"/>
                      </a:solidFill>
                      <a:effectLst/>
                      <a:latin typeface="+mn-lt"/>
                      <a:ea typeface="+mn-ea"/>
                      <a:cs typeface="+mn-cs"/>
                    </a:rPr>
                    <m:t>=</m:t>
                  </m:r>
                  <m:r>
                    <a:rPr lang="es-CO" sz="1600" b="0" i="1">
                      <a:solidFill>
                        <a:schemeClr val="tx1"/>
                      </a:solidFill>
                      <a:effectLst/>
                      <a:latin typeface="Cambria Math" panose="02040503050406030204" pitchFamily="18" charset="0"/>
                      <a:ea typeface="+mn-ea"/>
                      <a:cs typeface="+mn-cs"/>
                    </a:rPr>
                    <m:t>𝐿𝑛</m:t>
                  </m:r>
                  <m:r>
                    <a:rPr lang="es-CO" sz="1600" b="0" i="1">
                      <a:solidFill>
                        <a:schemeClr val="tx1"/>
                      </a:solidFill>
                      <a:effectLst/>
                      <a:latin typeface="+mn-lt"/>
                      <a:ea typeface="+mn-ea"/>
                      <a:cs typeface="+mn-cs"/>
                    </a:rPr>
                    <m:t>𝑎</m:t>
                  </m:r>
                  <m:r>
                    <a:rPr lang="es-CO" sz="1600" b="0" i="1">
                      <a:solidFill>
                        <a:schemeClr val="tx1"/>
                      </a:solidFill>
                      <a:effectLst/>
                      <a:latin typeface="Cambria Math" panose="02040503050406030204" pitchFamily="18" charset="0"/>
                      <a:ea typeface="+mn-ea"/>
                      <a:cs typeface="+mn-cs"/>
                    </a:rPr>
                    <m:t> ∗</m:t>
                  </m:r>
                  <m:r>
                    <a:rPr lang="es-CO" sz="1600" b="0" i="1">
                      <a:solidFill>
                        <a:schemeClr val="tx1"/>
                      </a:solidFill>
                      <a:effectLst/>
                      <a:latin typeface="Cambria Math" panose="02040503050406030204" pitchFamily="18" charset="0"/>
                      <a:ea typeface="+mn-ea"/>
                      <a:cs typeface="+mn-cs"/>
                    </a:rPr>
                    <m:t>𝐿𝑛</m:t>
                  </m:r>
                  <m:sSup>
                    <m:sSupPr>
                      <m:ctrlPr>
                        <a:rPr lang="es-CO" sz="1600" b="0" i="1">
                          <a:solidFill>
                            <a:schemeClr val="tx1"/>
                          </a:solidFill>
                          <a:effectLst/>
                          <a:latin typeface="+mn-lt"/>
                          <a:ea typeface="+mn-ea"/>
                          <a:cs typeface="+mn-cs"/>
                        </a:rPr>
                      </m:ctrlPr>
                    </m:sSupPr>
                    <m:e>
                      <m:r>
                        <a:rPr lang="es-CO" sz="1600" b="0" i="1">
                          <a:solidFill>
                            <a:schemeClr val="tx1"/>
                          </a:solidFill>
                          <a:effectLst/>
                          <a:latin typeface="+mn-lt"/>
                          <a:ea typeface="+mn-ea"/>
                          <a:cs typeface="+mn-cs"/>
                        </a:rPr>
                        <m:t>𝑒</m:t>
                      </m:r>
                    </m:e>
                    <m:sup>
                      <m:r>
                        <a:rPr lang="es-CO" sz="1600" b="0" i="1">
                          <a:solidFill>
                            <a:schemeClr val="tx1"/>
                          </a:solidFill>
                          <a:effectLst/>
                          <a:latin typeface="+mn-lt"/>
                          <a:ea typeface="+mn-ea"/>
                          <a:cs typeface="+mn-cs"/>
                        </a:rPr>
                        <m:t>𝑏𝑥</m:t>
                      </m:r>
                    </m:sup>
                  </m:sSup>
                </m:oMath>
              </a14:m>
              <a:endParaRPr lang="es-CO" sz="4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CO" sz="1600" b="0">
                  <a:solidFill>
                    <a:schemeClr val="tx1"/>
                  </a:solidFill>
                  <a:effectLst/>
                  <a:latin typeface="+mn-lt"/>
                  <a:ea typeface="+mn-ea"/>
                  <a:cs typeface="+mn-cs"/>
                </a:rPr>
                <a:t>Ln</a:t>
              </a:r>
              <a14:m>
                <m:oMath xmlns:m="http://schemas.openxmlformats.org/officeDocument/2006/math">
                  <m:r>
                    <a:rPr lang="es-CO" sz="1600" b="0" i="1">
                      <a:solidFill>
                        <a:schemeClr val="tx1"/>
                      </a:solidFill>
                      <a:effectLst/>
                      <a:latin typeface="+mn-lt"/>
                      <a:ea typeface="+mn-ea"/>
                      <a:cs typeface="+mn-cs"/>
                    </a:rPr>
                    <m:t>𝑌</m:t>
                  </m:r>
                  <m:r>
                    <a:rPr lang="es-CO" sz="1600" b="0" i="1">
                      <a:solidFill>
                        <a:schemeClr val="tx1"/>
                      </a:solidFill>
                      <a:effectLst/>
                      <a:latin typeface="+mn-lt"/>
                      <a:ea typeface="+mn-ea"/>
                      <a:cs typeface="+mn-cs"/>
                    </a:rPr>
                    <m:t>=</m:t>
                  </m:r>
                  <m:r>
                    <a:rPr lang="es-CO" sz="1600" b="0" i="1">
                      <a:solidFill>
                        <a:schemeClr val="tx1"/>
                      </a:solidFill>
                      <a:effectLst/>
                      <a:latin typeface="+mn-lt"/>
                      <a:ea typeface="+mn-ea"/>
                      <a:cs typeface="+mn-cs"/>
                    </a:rPr>
                    <m:t>𝐿𝑛𝑎</m:t>
                  </m:r>
                  <m:r>
                    <a:rPr lang="es-CO" sz="1600" b="0" i="1">
                      <a:solidFill>
                        <a:schemeClr val="tx1"/>
                      </a:solidFill>
                      <a:effectLst/>
                      <a:latin typeface="+mn-lt"/>
                      <a:ea typeface="+mn-ea"/>
                      <a:cs typeface="+mn-cs"/>
                    </a:rPr>
                    <m:t> ∗</m:t>
                  </m:r>
                  <m:r>
                    <a:rPr lang="es-CO" sz="1600" b="0" i="1">
                      <a:solidFill>
                        <a:schemeClr val="tx1"/>
                      </a:solidFill>
                      <a:effectLst/>
                      <a:latin typeface="Cambria Math" panose="02040503050406030204" pitchFamily="18" charset="0"/>
                      <a:ea typeface="+mn-ea"/>
                      <a:cs typeface="+mn-cs"/>
                    </a:rPr>
                    <m:t>𝑏𝑥</m:t>
                  </m:r>
                </m:oMath>
              </a14:m>
              <a:endParaRPr lang="es-CO" sz="2400"/>
            </a:p>
            <a:p>
              <a:pPr marL="0" marR="0" lvl="0" indent="0" defTabSz="914400" eaLnBrk="1" fontAlgn="auto" latinLnBrk="0" hangingPunct="1">
                <a:lnSpc>
                  <a:spcPct val="100000"/>
                </a:lnSpc>
                <a:spcBef>
                  <a:spcPts val="0"/>
                </a:spcBef>
                <a:spcAft>
                  <a:spcPts val="0"/>
                </a:spcAft>
                <a:buClrTx/>
                <a:buSzTx/>
                <a:buFontTx/>
                <a:buNone/>
                <a:tabLst/>
                <a:defRPr/>
              </a:pPr>
              <a:r>
                <a:rPr lang="es-CO" sz="1600"/>
                <a:t>LnY  =Ln</a:t>
              </a:r>
              <a14:m>
                <m:oMath xmlns:m="http://schemas.openxmlformats.org/officeDocument/2006/math">
                  <m:sSub>
                    <m:sSubPr>
                      <m:ctrlPr>
                        <a:rPr lang="es-CO" sz="1600" i="1">
                          <a:latin typeface="Cambria Math" panose="02040503050406030204" pitchFamily="18" charset="0"/>
                        </a:rPr>
                      </m:ctrlPr>
                    </m:sSubPr>
                    <m:e>
                      <m:r>
                        <a:rPr lang="es-CO" sz="1600" b="0" i="1">
                          <a:latin typeface="Cambria Math" panose="02040503050406030204" pitchFamily="18" charset="0"/>
                        </a:rPr>
                        <m:t>𝑎</m:t>
                      </m:r>
                    </m:e>
                    <m:sub>
                      <m:r>
                        <a:rPr lang="es-CO" sz="1600" b="0" i="1">
                          <a:latin typeface="Cambria Math" panose="02040503050406030204" pitchFamily="18" charset="0"/>
                        </a:rPr>
                        <m:t>𝑜</m:t>
                      </m:r>
                    </m:sub>
                  </m:sSub>
                  <m:r>
                    <a:rPr lang="es-CO" sz="1600" b="0" i="1">
                      <a:latin typeface="Cambria Math" panose="02040503050406030204" pitchFamily="18" charset="0"/>
                    </a:rPr>
                    <m:t> ∗ </m:t>
                  </m:r>
                  <m:sSub>
                    <m:sSubPr>
                      <m:ctrlPr>
                        <a:rPr lang="es-CO" sz="1600" b="0" i="1">
                          <a:latin typeface="Cambria Math" panose="02040503050406030204" pitchFamily="18" charset="0"/>
                        </a:rPr>
                      </m:ctrlPr>
                    </m:sSubPr>
                    <m:e>
                      <m:r>
                        <a:rPr lang="es-CO" sz="1600" b="0" i="1">
                          <a:latin typeface="Cambria Math" panose="02040503050406030204" pitchFamily="18" charset="0"/>
                        </a:rPr>
                        <m:t>𝑎</m:t>
                      </m:r>
                    </m:e>
                    <m:sub>
                      <m:r>
                        <a:rPr lang="es-CO" sz="1600" b="0" i="1">
                          <a:latin typeface="Cambria Math" panose="02040503050406030204" pitchFamily="18" charset="0"/>
                        </a:rPr>
                        <m:t>1</m:t>
                      </m:r>
                    </m:sub>
                  </m:sSub>
                  <m:r>
                    <a:rPr lang="es-CO" sz="1600" b="0" i="1">
                      <a:latin typeface="Cambria Math" panose="02040503050406030204" pitchFamily="18" charset="0"/>
                    </a:rPr>
                    <m:t>𝑋</m:t>
                  </m:r>
                </m:oMath>
              </a14:m>
              <a:endParaRPr lang="es-CO" sz="1600"/>
            </a:p>
            <a:p>
              <a:pPr marL="0" marR="0" lvl="0" indent="0" defTabSz="914400" eaLnBrk="1" fontAlgn="auto" latinLnBrk="0" hangingPunct="1">
                <a:lnSpc>
                  <a:spcPct val="100000"/>
                </a:lnSpc>
                <a:spcBef>
                  <a:spcPts val="0"/>
                </a:spcBef>
                <a:spcAft>
                  <a:spcPts val="0"/>
                </a:spcAft>
                <a:buClrTx/>
                <a:buSzTx/>
                <a:buFontTx/>
                <a:buNone/>
                <a:tabLst/>
                <a:defRPr/>
              </a:pPr>
              <a:r>
                <a:rPr lang="es-CO" sz="1600">
                  <a:solidFill>
                    <a:schemeClr val="tx1"/>
                  </a:solidFill>
                  <a:effectLst/>
                  <a:latin typeface="+mn-lt"/>
                  <a:ea typeface="+mn-ea"/>
                  <a:cs typeface="+mn-cs"/>
                </a:rPr>
                <a:t>LnY  =</a:t>
              </a:r>
              <a:r>
                <a:rPr lang="es-CO" sz="1600" baseline="0">
                  <a:solidFill>
                    <a:schemeClr val="tx1"/>
                  </a:solidFill>
                  <a:effectLst/>
                  <a:latin typeface="+mn-lt"/>
                  <a:ea typeface="+mn-ea"/>
                  <a:cs typeface="+mn-cs"/>
                </a:rPr>
                <a:t> </a:t>
              </a:r>
              <a14:m>
                <m:oMath xmlns:m="http://schemas.openxmlformats.org/officeDocument/2006/math">
                  <m:sSub>
                    <m:sSubPr>
                      <m:ctrlPr>
                        <a:rPr lang="es-CO" sz="1600" i="1">
                          <a:solidFill>
                            <a:schemeClr val="tx1"/>
                          </a:solidFill>
                          <a:effectLst/>
                          <a:latin typeface="+mn-lt"/>
                          <a:ea typeface="+mn-ea"/>
                          <a:cs typeface="+mn-cs"/>
                        </a:rPr>
                      </m:ctrlPr>
                    </m:sSubPr>
                    <m:e>
                      <m:r>
                        <a:rPr lang="es-CO" sz="1600" b="0" i="1">
                          <a:solidFill>
                            <a:schemeClr val="tx1"/>
                          </a:solidFill>
                          <a:effectLst/>
                          <a:latin typeface="+mn-lt"/>
                          <a:ea typeface="+mn-ea"/>
                          <a:cs typeface="+mn-cs"/>
                        </a:rPr>
                        <m:t>𝑎</m:t>
                      </m:r>
                    </m:e>
                    <m:sub>
                      <m:r>
                        <a:rPr lang="es-CO" sz="1600" b="0" i="1">
                          <a:solidFill>
                            <a:schemeClr val="tx1"/>
                          </a:solidFill>
                          <a:effectLst/>
                          <a:latin typeface="+mn-lt"/>
                          <a:ea typeface="+mn-ea"/>
                          <a:cs typeface="+mn-cs"/>
                        </a:rPr>
                        <m:t>𝑜</m:t>
                      </m:r>
                    </m:sub>
                  </m:sSub>
                  <m:r>
                    <a:rPr lang="es-CO" sz="1600" b="0" i="1">
                      <a:solidFill>
                        <a:schemeClr val="tx1"/>
                      </a:solidFill>
                      <a:effectLst/>
                      <a:latin typeface="Cambria Math" panose="02040503050406030204" pitchFamily="18" charset="0"/>
                      <a:ea typeface="+mn-ea"/>
                      <a:cs typeface="+mn-cs"/>
                    </a:rPr>
                    <m:t>′</m:t>
                  </m:r>
                  <m:r>
                    <a:rPr lang="es-CO" sz="1600" b="0" i="1">
                      <a:solidFill>
                        <a:schemeClr val="tx1"/>
                      </a:solidFill>
                      <a:effectLst/>
                      <a:latin typeface="+mn-lt"/>
                      <a:ea typeface="+mn-ea"/>
                      <a:cs typeface="+mn-cs"/>
                    </a:rPr>
                    <m:t> ∗ </m:t>
                  </m:r>
                  <m:sSub>
                    <m:sSubPr>
                      <m:ctrlPr>
                        <a:rPr lang="es-CO" sz="1600" b="0" i="1">
                          <a:solidFill>
                            <a:schemeClr val="tx1"/>
                          </a:solidFill>
                          <a:effectLst/>
                          <a:latin typeface="+mn-lt"/>
                          <a:ea typeface="+mn-ea"/>
                          <a:cs typeface="+mn-cs"/>
                        </a:rPr>
                      </m:ctrlPr>
                    </m:sSubPr>
                    <m:e>
                      <m:r>
                        <a:rPr lang="es-CO" sz="1600" b="0" i="1">
                          <a:solidFill>
                            <a:schemeClr val="tx1"/>
                          </a:solidFill>
                          <a:effectLst/>
                          <a:latin typeface="+mn-lt"/>
                          <a:ea typeface="+mn-ea"/>
                          <a:cs typeface="+mn-cs"/>
                        </a:rPr>
                        <m:t>𝑎</m:t>
                      </m:r>
                    </m:e>
                    <m:sub>
                      <m:r>
                        <a:rPr lang="es-CO" sz="1600" b="0" i="1">
                          <a:solidFill>
                            <a:schemeClr val="tx1"/>
                          </a:solidFill>
                          <a:effectLst/>
                          <a:latin typeface="+mn-lt"/>
                          <a:ea typeface="+mn-ea"/>
                          <a:cs typeface="+mn-cs"/>
                        </a:rPr>
                        <m:t>1</m:t>
                      </m:r>
                    </m:sub>
                  </m:sSub>
                  <m:r>
                    <a:rPr lang="es-CO" sz="1600" b="0" i="1">
                      <a:solidFill>
                        <a:schemeClr val="tx1"/>
                      </a:solidFill>
                      <a:effectLst/>
                      <a:latin typeface="+mn-lt"/>
                      <a:ea typeface="+mn-ea"/>
                      <a:cs typeface="+mn-cs"/>
                    </a:rPr>
                    <m:t>𝑋</m:t>
                  </m:r>
                </m:oMath>
              </a14:m>
              <a:endParaRPr lang="es-CO" sz="3200">
                <a:effectLst/>
              </a:endParaRPr>
            </a:p>
          </xdr:txBody>
        </xdr:sp>
      </mc:Choice>
      <mc:Fallback>
        <xdr:sp macro="" textlink="">
          <xdr:nvSpPr>
            <xdr:cNvPr id="4" name="CuadroTexto 3">
              <a:extLst>
                <a:ext uri="{FF2B5EF4-FFF2-40B4-BE49-F238E27FC236}">
                  <a16:creationId xmlns:a16="http://schemas.microsoft.com/office/drawing/2014/main" id="{351C56C5-0F71-412C-9978-93707EEDFF6E}"/>
                </a:ext>
              </a:extLst>
            </xdr:cNvPr>
            <xdr:cNvSpPr txBox="1"/>
          </xdr:nvSpPr>
          <xdr:spPr>
            <a:xfrm>
              <a:off x="7696200" y="390525"/>
              <a:ext cx="1688347" cy="127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600" b="0" i="0">
                  <a:latin typeface="Cambria Math" panose="02040503050406030204" pitchFamily="18" charset="0"/>
                </a:rPr>
                <a:t>𝑌=𝑎𝑒^𝑏𝑥</a:t>
              </a:r>
              <a:endParaRPr lang="es-CO" sz="2400"/>
            </a:p>
            <a:p>
              <a:pPr marL="0" marR="0" lvl="0" indent="0" defTabSz="914400" eaLnBrk="1" fontAlgn="auto" latinLnBrk="0" hangingPunct="1">
                <a:lnSpc>
                  <a:spcPct val="100000"/>
                </a:lnSpc>
                <a:spcBef>
                  <a:spcPts val="0"/>
                </a:spcBef>
                <a:spcAft>
                  <a:spcPts val="0"/>
                </a:spcAft>
                <a:buClrTx/>
                <a:buSzTx/>
                <a:buFontTx/>
                <a:buNone/>
                <a:tabLst/>
                <a:defRPr/>
              </a:pPr>
              <a:r>
                <a:rPr lang="es-CO" sz="1600" b="0">
                  <a:solidFill>
                    <a:schemeClr val="tx1"/>
                  </a:solidFill>
                  <a:effectLst/>
                  <a:ea typeface="+mn-ea"/>
                  <a:cs typeface="+mn-cs"/>
                </a:rPr>
                <a:t>Ln</a:t>
              </a:r>
              <a:r>
                <a:rPr lang="es-CO" sz="1600" b="0" i="0">
                  <a:solidFill>
                    <a:schemeClr val="tx1"/>
                  </a:solidFill>
                  <a:effectLst/>
                  <a:latin typeface="+mn-lt"/>
                  <a:ea typeface="+mn-ea"/>
                  <a:cs typeface="+mn-cs"/>
                </a:rPr>
                <a:t>𝑌=</a:t>
              </a:r>
              <a:r>
                <a:rPr lang="es-CO" sz="1600" b="0" i="0">
                  <a:solidFill>
                    <a:schemeClr val="tx1"/>
                  </a:solidFill>
                  <a:effectLst/>
                  <a:latin typeface="Cambria Math" panose="02040503050406030204" pitchFamily="18" charset="0"/>
                  <a:ea typeface="+mn-ea"/>
                  <a:cs typeface="+mn-cs"/>
                </a:rPr>
                <a:t>𝐿𝑛</a:t>
              </a:r>
              <a:r>
                <a:rPr lang="es-CO" sz="1600" b="0" i="0">
                  <a:solidFill>
                    <a:schemeClr val="tx1"/>
                  </a:solidFill>
                  <a:effectLst/>
                  <a:latin typeface="+mn-lt"/>
                  <a:ea typeface="+mn-ea"/>
                  <a:cs typeface="+mn-cs"/>
                </a:rPr>
                <a:t>𝑎</a:t>
              </a:r>
              <a:r>
                <a:rPr lang="es-CO" sz="1600" b="0" i="0">
                  <a:solidFill>
                    <a:schemeClr val="tx1"/>
                  </a:solidFill>
                  <a:effectLst/>
                  <a:latin typeface="Cambria Math" panose="02040503050406030204" pitchFamily="18" charset="0"/>
                  <a:ea typeface="+mn-ea"/>
                  <a:cs typeface="+mn-cs"/>
                </a:rPr>
                <a:t> ∗𝐿𝑛</a:t>
              </a:r>
              <a:r>
                <a:rPr lang="es-CO" sz="1600" b="0" i="0">
                  <a:solidFill>
                    <a:schemeClr val="tx1"/>
                  </a:solidFill>
                  <a:effectLst/>
                  <a:latin typeface="+mn-lt"/>
                  <a:ea typeface="+mn-ea"/>
                  <a:cs typeface="+mn-cs"/>
                </a:rPr>
                <a:t>𝑒^𝑏𝑥</a:t>
              </a:r>
              <a:endParaRPr lang="es-CO" sz="4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s-CO" sz="1600" b="0">
                  <a:solidFill>
                    <a:schemeClr val="tx1"/>
                  </a:solidFill>
                  <a:effectLst/>
                  <a:latin typeface="+mn-lt"/>
                  <a:ea typeface="+mn-ea"/>
                  <a:cs typeface="+mn-cs"/>
                </a:rPr>
                <a:t>Ln</a:t>
              </a:r>
              <a:r>
                <a:rPr lang="es-CO" sz="1600" b="0" i="0">
                  <a:solidFill>
                    <a:schemeClr val="tx1"/>
                  </a:solidFill>
                  <a:effectLst/>
                  <a:latin typeface="+mn-lt"/>
                  <a:ea typeface="+mn-ea"/>
                  <a:cs typeface="+mn-cs"/>
                </a:rPr>
                <a:t>𝑌=𝐿𝑛𝑎 ∗</a:t>
              </a:r>
              <a:r>
                <a:rPr lang="es-CO" sz="1600" b="0" i="0">
                  <a:solidFill>
                    <a:schemeClr val="tx1"/>
                  </a:solidFill>
                  <a:effectLst/>
                  <a:latin typeface="Cambria Math" panose="02040503050406030204" pitchFamily="18" charset="0"/>
                  <a:ea typeface="+mn-ea"/>
                  <a:cs typeface="+mn-cs"/>
                </a:rPr>
                <a:t>𝑏𝑥</a:t>
              </a:r>
              <a:endParaRPr lang="es-CO" sz="2400"/>
            </a:p>
            <a:p>
              <a:pPr marL="0" marR="0" lvl="0" indent="0" defTabSz="914400" eaLnBrk="1" fontAlgn="auto" latinLnBrk="0" hangingPunct="1">
                <a:lnSpc>
                  <a:spcPct val="100000"/>
                </a:lnSpc>
                <a:spcBef>
                  <a:spcPts val="0"/>
                </a:spcBef>
                <a:spcAft>
                  <a:spcPts val="0"/>
                </a:spcAft>
                <a:buClrTx/>
                <a:buSzTx/>
                <a:buFontTx/>
                <a:buNone/>
                <a:tabLst/>
                <a:defRPr/>
              </a:pPr>
              <a:r>
                <a:rPr lang="es-CO" sz="1600"/>
                <a:t>LnY  =Ln</a:t>
              </a:r>
              <a:r>
                <a:rPr lang="es-CO" sz="1600" b="0" i="0">
                  <a:latin typeface="Cambria Math" panose="02040503050406030204" pitchFamily="18" charset="0"/>
                </a:rPr>
                <a:t>𝑎_𝑜  ∗ 𝑎_1 𝑋</a:t>
              </a:r>
              <a:endParaRPr lang="es-CO" sz="1600"/>
            </a:p>
            <a:p>
              <a:pPr marL="0" marR="0" lvl="0" indent="0" defTabSz="914400" eaLnBrk="1" fontAlgn="auto" latinLnBrk="0" hangingPunct="1">
                <a:lnSpc>
                  <a:spcPct val="100000"/>
                </a:lnSpc>
                <a:spcBef>
                  <a:spcPts val="0"/>
                </a:spcBef>
                <a:spcAft>
                  <a:spcPts val="0"/>
                </a:spcAft>
                <a:buClrTx/>
                <a:buSzTx/>
                <a:buFontTx/>
                <a:buNone/>
                <a:tabLst/>
                <a:defRPr/>
              </a:pPr>
              <a:r>
                <a:rPr lang="es-CO" sz="1600">
                  <a:solidFill>
                    <a:schemeClr val="tx1"/>
                  </a:solidFill>
                  <a:effectLst/>
                  <a:latin typeface="+mn-lt"/>
                  <a:ea typeface="+mn-ea"/>
                  <a:cs typeface="+mn-cs"/>
                </a:rPr>
                <a:t>LnY  =</a:t>
              </a:r>
              <a:r>
                <a:rPr lang="es-CO" sz="1600" baseline="0">
                  <a:solidFill>
                    <a:schemeClr val="tx1"/>
                  </a:solidFill>
                  <a:effectLst/>
                  <a:latin typeface="+mn-lt"/>
                  <a:ea typeface="+mn-ea"/>
                  <a:cs typeface="+mn-cs"/>
                </a:rPr>
                <a:t> </a:t>
              </a:r>
              <a:r>
                <a:rPr lang="es-CO" sz="1600" b="0" i="0">
                  <a:solidFill>
                    <a:schemeClr val="tx1"/>
                  </a:solidFill>
                  <a:effectLst/>
                  <a:latin typeface="+mn-lt"/>
                  <a:ea typeface="+mn-ea"/>
                  <a:cs typeface="+mn-cs"/>
                </a:rPr>
                <a:t>𝑎_𝑜</a:t>
              </a:r>
              <a:r>
                <a:rPr lang="es-CO" sz="1600" b="0" i="0">
                  <a:solidFill>
                    <a:schemeClr val="tx1"/>
                  </a:solidFill>
                  <a:effectLst/>
                  <a:latin typeface="Cambria Math" panose="02040503050406030204" pitchFamily="18" charset="0"/>
                  <a:ea typeface="+mn-ea"/>
                  <a:cs typeface="+mn-cs"/>
                </a:rPr>
                <a:t>′</a:t>
              </a:r>
              <a:r>
                <a:rPr lang="es-CO" sz="1600" b="0" i="0">
                  <a:solidFill>
                    <a:schemeClr val="tx1"/>
                  </a:solidFill>
                  <a:effectLst/>
                  <a:latin typeface="+mn-lt"/>
                  <a:ea typeface="+mn-ea"/>
                  <a:cs typeface="+mn-cs"/>
                </a:rPr>
                <a:t> ∗ 𝑎_1 𝑋</a:t>
              </a:r>
              <a:endParaRPr lang="es-CO" sz="3200">
                <a:effectLst/>
              </a:endParaRPr>
            </a:p>
          </xdr:txBody>
        </xdr:sp>
      </mc:Fallback>
    </mc:AlternateContent>
    <xdr:clientData/>
  </xdr:oneCellAnchor>
  <xdr:twoCellAnchor editAs="oneCell">
    <xdr:from>
      <xdr:col>14</xdr:col>
      <xdr:colOff>38100</xdr:colOff>
      <xdr:row>1</xdr:row>
      <xdr:rowOff>19050</xdr:rowOff>
    </xdr:from>
    <xdr:to>
      <xdr:col>17</xdr:col>
      <xdr:colOff>351115</xdr:colOff>
      <xdr:row>8</xdr:row>
      <xdr:rowOff>180975</xdr:rowOff>
    </xdr:to>
    <xdr:pic>
      <xdr:nvPicPr>
        <xdr:cNvPr id="5" name="Imagen 4">
          <a:extLst>
            <a:ext uri="{FF2B5EF4-FFF2-40B4-BE49-F238E27FC236}">
              <a16:creationId xmlns:a16="http://schemas.microsoft.com/office/drawing/2014/main" id="{17CFD416-68E6-4EFF-9863-B5BD1DBD583F}"/>
            </a:ext>
          </a:extLst>
        </xdr:cNvPr>
        <xdr:cNvPicPr>
          <a:picLocks noChangeAspect="1"/>
        </xdr:cNvPicPr>
      </xdr:nvPicPr>
      <xdr:blipFill>
        <a:blip xmlns:r="http://schemas.openxmlformats.org/officeDocument/2006/relationships" r:embed="rId2"/>
        <a:stretch>
          <a:fillRect/>
        </a:stretch>
      </xdr:blipFill>
      <xdr:spPr>
        <a:xfrm>
          <a:off x="10706100" y="209550"/>
          <a:ext cx="2903815" cy="1495425"/>
        </a:xfrm>
        <a:prstGeom prst="rect">
          <a:avLst/>
        </a:prstGeom>
      </xdr:spPr>
    </xdr:pic>
    <xdr:clientData/>
  </xdr:twoCellAnchor>
  <xdr:twoCellAnchor editAs="oneCell">
    <xdr:from>
      <xdr:col>0</xdr:col>
      <xdr:colOff>123825</xdr:colOff>
      <xdr:row>26</xdr:row>
      <xdr:rowOff>85725</xdr:rowOff>
    </xdr:from>
    <xdr:to>
      <xdr:col>5</xdr:col>
      <xdr:colOff>618262</xdr:colOff>
      <xdr:row>29</xdr:row>
      <xdr:rowOff>1071</xdr:rowOff>
    </xdr:to>
    <xdr:pic>
      <xdr:nvPicPr>
        <xdr:cNvPr id="8" name="Imagen 7">
          <a:extLst>
            <a:ext uri="{FF2B5EF4-FFF2-40B4-BE49-F238E27FC236}">
              <a16:creationId xmlns:a16="http://schemas.microsoft.com/office/drawing/2014/main" id="{60050683-7AAD-4B62-93E3-D12AF84152A0}"/>
            </a:ext>
          </a:extLst>
        </xdr:cNvPr>
        <xdr:cNvPicPr>
          <a:picLocks noChangeAspect="1"/>
        </xdr:cNvPicPr>
      </xdr:nvPicPr>
      <xdr:blipFill>
        <a:blip xmlns:r="http://schemas.openxmlformats.org/officeDocument/2006/relationships" r:embed="rId3"/>
        <a:stretch>
          <a:fillRect/>
        </a:stretch>
      </xdr:blipFill>
      <xdr:spPr>
        <a:xfrm>
          <a:off x="123825" y="5095875"/>
          <a:ext cx="4304437" cy="486846"/>
        </a:xfrm>
        <a:prstGeom prst="rect">
          <a:avLst/>
        </a:prstGeom>
      </xdr:spPr>
    </xdr:pic>
    <xdr:clientData/>
  </xdr:twoCellAnchor>
  <xdr:twoCellAnchor editAs="oneCell">
    <xdr:from>
      <xdr:col>0</xdr:col>
      <xdr:colOff>85725</xdr:colOff>
      <xdr:row>29</xdr:row>
      <xdr:rowOff>161925</xdr:rowOff>
    </xdr:from>
    <xdr:to>
      <xdr:col>2</xdr:col>
      <xdr:colOff>152201</xdr:colOff>
      <xdr:row>32</xdr:row>
      <xdr:rowOff>104711</xdr:rowOff>
    </xdr:to>
    <xdr:pic>
      <xdr:nvPicPr>
        <xdr:cNvPr id="9" name="Imagen 8">
          <a:extLst>
            <a:ext uri="{FF2B5EF4-FFF2-40B4-BE49-F238E27FC236}">
              <a16:creationId xmlns:a16="http://schemas.microsoft.com/office/drawing/2014/main" id="{DA42F135-ADEE-470A-A16B-C3BAF62AB3A6}"/>
            </a:ext>
          </a:extLst>
        </xdr:cNvPr>
        <xdr:cNvPicPr>
          <a:picLocks noChangeAspect="1"/>
        </xdr:cNvPicPr>
      </xdr:nvPicPr>
      <xdr:blipFill>
        <a:blip xmlns:r="http://schemas.openxmlformats.org/officeDocument/2006/relationships" r:embed="rId4"/>
        <a:stretch>
          <a:fillRect/>
        </a:stretch>
      </xdr:blipFill>
      <xdr:spPr>
        <a:xfrm>
          <a:off x="85725" y="5743575"/>
          <a:ext cx="1590476" cy="514286"/>
        </a:xfrm>
        <a:prstGeom prst="rect">
          <a:avLst/>
        </a:prstGeom>
      </xdr:spPr>
    </xdr:pic>
    <xdr:clientData/>
  </xdr:twoCellAnchor>
  <xdr:twoCellAnchor editAs="oneCell">
    <xdr:from>
      <xdr:col>0</xdr:col>
      <xdr:colOff>38100</xdr:colOff>
      <xdr:row>33</xdr:row>
      <xdr:rowOff>38100</xdr:rowOff>
    </xdr:from>
    <xdr:to>
      <xdr:col>1</xdr:col>
      <xdr:colOff>504671</xdr:colOff>
      <xdr:row>36</xdr:row>
      <xdr:rowOff>142782</xdr:rowOff>
    </xdr:to>
    <xdr:pic>
      <xdr:nvPicPr>
        <xdr:cNvPr id="10" name="Imagen 9">
          <a:extLst>
            <a:ext uri="{FF2B5EF4-FFF2-40B4-BE49-F238E27FC236}">
              <a16:creationId xmlns:a16="http://schemas.microsoft.com/office/drawing/2014/main" id="{DE6E5F53-D8DC-4F72-AA9D-FB3FCC4E02A9}"/>
            </a:ext>
          </a:extLst>
        </xdr:cNvPr>
        <xdr:cNvPicPr>
          <a:picLocks noChangeAspect="1"/>
        </xdr:cNvPicPr>
      </xdr:nvPicPr>
      <xdr:blipFill>
        <a:blip xmlns:r="http://schemas.openxmlformats.org/officeDocument/2006/relationships" r:embed="rId5"/>
        <a:stretch>
          <a:fillRect/>
        </a:stretch>
      </xdr:blipFill>
      <xdr:spPr>
        <a:xfrm>
          <a:off x="38100" y="6381750"/>
          <a:ext cx="1228571" cy="742857"/>
        </a:xfrm>
        <a:prstGeom prst="rect">
          <a:avLst/>
        </a:prstGeom>
      </xdr:spPr>
    </xdr:pic>
    <xdr:clientData/>
  </xdr:twoCellAnchor>
  <xdr:twoCellAnchor editAs="oneCell">
    <xdr:from>
      <xdr:col>1</xdr:col>
      <xdr:colOff>647700</xdr:colOff>
      <xdr:row>33</xdr:row>
      <xdr:rowOff>28575</xdr:rowOff>
    </xdr:from>
    <xdr:to>
      <xdr:col>3</xdr:col>
      <xdr:colOff>523700</xdr:colOff>
      <xdr:row>36</xdr:row>
      <xdr:rowOff>142781</xdr:rowOff>
    </xdr:to>
    <xdr:pic>
      <xdr:nvPicPr>
        <xdr:cNvPr id="11" name="Imagen 10">
          <a:extLst>
            <a:ext uri="{FF2B5EF4-FFF2-40B4-BE49-F238E27FC236}">
              <a16:creationId xmlns:a16="http://schemas.microsoft.com/office/drawing/2014/main" id="{E791C334-9AB1-4797-BDF0-3D8D73A9FDA8}"/>
            </a:ext>
          </a:extLst>
        </xdr:cNvPr>
        <xdr:cNvPicPr>
          <a:picLocks noChangeAspect="1"/>
        </xdr:cNvPicPr>
      </xdr:nvPicPr>
      <xdr:blipFill>
        <a:blip xmlns:r="http://schemas.openxmlformats.org/officeDocument/2006/relationships" r:embed="rId6"/>
        <a:stretch>
          <a:fillRect/>
        </a:stretch>
      </xdr:blipFill>
      <xdr:spPr>
        <a:xfrm>
          <a:off x="1409700" y="6372225"/>
          <a:ext cx="1400000" cy="752381"/>
        </a:xfrm>
        <a:prstGeom prst="rect">
          <a:avLst/>
        </a:prstGeom>
      </xdr:spPr>
    </xdr:pic>
    <xdr:clientData/>
  </xdr:twoCellAnchor>
  <xdr:twoCellAnchor editAs="oneCell">
    <xdr:from>
      <xdr:col>3</xdr:col>
      <xdr:colOff>742950</xdr:colOff>
      <xdr:row>33</xdr:row>
      <xdr:rowOff>38100</xdr:rowOff>
    </xdr:from>
    <xdr:to>
      <xdr:col>5</xdr:col>
      <xdr:colOff>685617</xdr:colOff>
      <xdr:row>37</xdr:row>
      <xdr:rowOff>37996</xdr:rowOff>
    </xdr:to>
    <xdr:pic>
      <xdr:nvPicPr>
        <xdr:cNvPr id="12" name="Imagen 11">
          <a:extLst>
            <a:ext uri="{FF2B5EF4-FFF2-40B4-BE49-F238E27FC236}">
              <a16:creationId xmlns:a16="http://schemas.microsoft.com/office/drawing/2014/main" id="{D1C4C4CD-73CC-4A47-AD16-0DB6D2C98D63}"/>
            </a:ext>
          </a:extLst>
        </xdr:cNvPr>
        <xdr:cNvPicPr>
          <a:picLocks noChangeAspect="1"/>
        </xdr:cNvPicPr>
      </xdr:nvPicPr>
      <xdr:blipFill>
        <a:blip xmlns:r="http://schemas.openxmlformats.org/officeDocument/2006/relationships" r:embed="rId7"/>
        <a:stretch>
          <a:fillRect/>
        </a:stretch>
      </xdr:blipFill>
      <xdr:spPr>
        <a:xfrm>
          <a:off x="3028950" y="6381750"/>
          <a:ext cx="1466667" cy="82857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0CB9D-C954-43DE-B6CB-24C6B1F6B287}">
  <dimension ref="A1:W38"/>
  <sheetViews>
    <sheetView tabSelected="1" topLeftCell="A4" workbookViewId="0">
      <selection activeCell="M32" sqref="M32"/>
    </sheetView>
  </sheetViews>
  <sheetFormatPr baseColWidth="10" defaultRowHeight="15" x14ac:dyDescent="0.25"/>
  <cols>
    <col min="8" max="8" width="11.85546875" customWidth="1"/>
    <col min="14" max="14" width="17.5703125" customWidth="1"/>
    <col min="15" max="15" width="16" customWidth="1"/>
  </cols>
  <sheetData>
    <row r="1" spans="1:23" x14ac:dyDescent="0.25">
      <c r="A1" s="3" t="s">
        <v>0</v>
      </c>
      <c r="B1" s="3" t="s">
        <v>1</v>
      </c>
    </row>
    <row r="2" spans="1:23" x14ac:dyDescent="0.25">
      <c r="A2" s="3">
        <v>1</v>
      </c>
      <c r="B2" s="3">
        <v>99</v>
      </c>
      <c r="K2" s="1" t="s">
        <v>3</v>
      </c>
      <c r="L2" s="1"/>
      <c r="M2" s="1"/>
      <c r="S2" s="1" t="s">
        <v>22</v>
      </c>
      <c r="T2" s="1"/>
      <c r="U2" s="1"/>
      <c r="V2" s="1"/>
      <c r="W2" s="1"/>
    </row>
    <row r="3" spans="1:23" ht="15" customHeight="1" x14ac:dyDescent="0.25">
      <c r="A3" s="3">
        <v>2</v>
      </c>
      <c r="B3" s="3">
        <v>95</v>
      </c>
      <c r="K3" s="1"/>
      <c r="L3" s="1"/>
      <c r="M3" s="1"/>
      <c r="S3" s="12" t="s">
        <v>23</v>
      </c>
      <c r="T3" s="12"/>
      <c r="U3" s="12"/>
      <c r="V3" s="12"/>
      <c r="W3" s="12"/>
    </row>
    <row r="4" spans="1:23" x14ac:dyDescent="0.25">
      <c r="A4" s="3">
        <v>5</v>
      </c>
      <c r="B4" s="3">
        <v>85</v>
      </c>
      <c r="K4" s="1"/>
      <c r="L4" s="1"/>
      <c r="M4" s="1"/>
      <c r="S4" s="12"/>
      <c r="T4" s="12"/>
      <c r="U4" s="12"/>
      <c r="V4" s="12"/>
      <c r="W4" s="12"/>
    </row>
    <row r="5" spans="1:23" x14ac:dyDescent="0.25">
      <c r="A5" s="3">
        <v>15</v>
      </c>
      <c r="B5" s="3">
        <v>55</v>
      </c>
      <c r="K5" s="1"/>
      <c r="L5" s="1"/>
      <c r="M5" s="1"/>
      <c r="S5" s="12"/>
      <c r="T5" s="12"/>
      <c r="U5" s="12"/>
      <c r="V5" s="12"/>
      <c r="W5" s="12"/>
    </row>
    <row r="6" spans="1:23" x14ac:dyDescent="0.25">
      <c r="A6" s="3">
        <v>25</v>
      </c>
      <c r="B6" s="3">
        <v>30</v>
      </c>
      <c r="K6" s="1"/>
      <c r="L6" s="1"/>
      <c r="M6" s="1"/>
      <c r="S6" s="12"/>
      <c r="T6" s="12"/>
      <c r="U6" s="12"/>
      <c r="V6" s="12"/>
      <c r="W6" s="12"/>
    </row>
    <row r="7" spans="1:23" x14ac:dyDescent="0.25">
      <c r="A7" s="3">
        <v>30</v>
      </c>
      <c r="B7" s="3">
        <v>24</v>
      </c>
      <c r="K7" s="1"/>
      <c r="L7" s="1"/>
      <c r="M7" s="1"/>
      <c r="S7" s="12"/>
      <c r="T7" s="12"/>
      <c r="U7" s="12"/>
      <c r="V7" s="12"/>
      <c r="W7" s="12"/>
    </row>
    <row r="8" spans="1:23" x14ac:dyDescent="0.25">
      <c r="A8" s="3">
        <v>35</v>
      </c>
      <c r="B8" s="3">
        <v>20</v>
      </c>
      <c r="K8" s="1"/>
      <c r="L8" s="1"/>
      <c r="M8" s="1"/>
      <c r="S8" s="12"/>
      <c r="T8" s="12"/>
      <c r="U8" s="12"/>
      <c r="V8" s="12"/>
      <c r="W8" s="12"/>
    </row>
    <row r="9" spans="1:23" x14ac:dyDescent="0.25">
      <c r="A9" s="3">
        <v>40</v>
      </c>
      <c r="B9" s="3">
        <v>15</v>
      </c>
      <c r="K9" s="1"/>
      <c r="L9" s="1"/>
      <c r="M9" s="1"/>
      <c r="S9" s="12"/>
      <c r="T9" s="12"/>
      <c r="U9" s="12"/>
      <c r="V9" s="12"/>
      <c r="W9" s="12"/>
    </row>
    <row r="10" spans="1:23" x14ac:dyDescent="0.25">
      <c r="S10" s="12"/>
      <c r="T10" s="12"/>
      <c r="U10" s="12"/>
      <c r="V10" s="12"/>
      <c r="W10" s="12"/>
    </row>
    <row r="11" spans="1:23" x14ac:dyDescent="0.25">
      <c r="A11" s="1" t="s">
        <v>2</v>
      </c>
      <c r="B11" s="1"/>
      <c r="C11" s="1"/>
      <c r="M11" s="7" t="s">
        <v>19</v>
      </c>
      <c r="N11" s="2">
        <f>J29-N12*H29</f>
        <v>4.6684848721551697</v>
      </c>
      <c r="O11" s="7" t="s">
        <v>20</v>
      </c>
      <c r="S11" s="12"/>
      <c r="T11" s="12"/>
      <c r="U11" s="12"/>
      <c r="V11" s="12"/>
      <c r="W11" s="12"/>
    </row>
    <row r="12" spans="1:23" x14ac:dyDescent="0.25">
      <c r="A12" s="1"/>
      <c r="B12" s="1"/>
      <c r="C12" s="1"/>
      <c r="L12" t="s">
        <v>5</v>
      </c>
      <c r="M12" s="7" t="s">
        <v>7</v>
      </c>
      <c r="N12" s="2">
        <f>(F18*K27-H27*J27)/(F18*L27-POWER(H27,2))</f>
        <v>-4.879649743213816E-2</v>
      </c>
      <c r="O12" s="17" t="s">
        <v>16</v>
      </c>
      <c r="P12" s="17"/>
      <c r="Q12" s="17"/>
      <c r="R12" s="17"/>
      <c r="S12" s="12"/>
      <c r="T12" s="12"/>
      <c r="U12" s="12"/>
      <c r="V12" s="12"/>
      <c r="W12" s="12"/>
    </row>
    <row r="13" spans="1:23" ht="17.25" x14ac:dyDescent="0.25">
      <c r="A13" s="1"/>
      <c r="B13" s="1"/>
      <c r="C13" s="1"/>
      <c r="K13" s="13" t="s">
        <v>4</v>
      </c>
      <c r="L13" s="11" t="s">
        <v>6</v>
      </c>
      <c r="M13" s="7" t="s">
        <v>21</v>
      </c>
      <c r="N13" s="2">
        <f>EXP(N11)</f>
        <v>106.53620411841214</v>
      </c>
      <c r="O13" s="17" t="s">
        <v>17</v>
      </c>
      <c r="P13" s="17"/>
      <c r="Q13" s="17"/>
      <c r="R13" s="17"/>
      <c r="S13" s="12"/>
      <c r="T13" s="12"/>
      <c r="U13" s="12"/>
      <c r="V13" s="12"/>
      <c r="W13" s="12"/>
    </row>
    <row r="14" spans="1:23" x14ac:dyDescent="0.25">
      <c r="A14" s="1"/>
      <c r="B14" s="1"/>
      <c r="C14" s="1"/>
    </row>
    <row r="15" spans="1:23" x14ac:dyDescent="0.25">
      <c r="A15" s="1"/>
      <c r="B15" s="1"/>
      <c r="C15" s="1"/>
    </row>
    <row r="17" spans="4:15" ht="17.25" x14ac:dyDescent="0.25">
      <c r="D17" s="8" t="s">
        <v>0</v>
      </c>
      <c r="E17" s="8" t="s">
        <v>1</v>
      </c>
      <c r="F17" s="9" t="s">
        <v>8</v>
      </c>
      <c r="G17" s="8" t="s">
        <v>9</v>
      </c>
      <c r="H17" s="8" t="s">
        <v>10</v>
      </c>
      <c r="I17" s="8" t="s">
        <v>11</v>
      </c>
      <c r="J17" s="8" t="s">
        <v>15</v>
      </c>
      <c r="K17" s="8" t="s">
        <v>14</v>
      </c>
      <c r="L17" s="8" t="s">
        <v>18</v>
      </c>
      <c r="M17" s="14" t="s">
        <v>1</v>
      </c>
      <c r="N17" s="14" t="s">
        <v>38</v>
      </c>
      <c r="O17" s="14" t="s">
        <v>39</v>
      </c>
    </row>
    <row r="18" spans="4:15" x14ac:dyDescent="0.25">
      <c r="D18" s="3">
        <v>1</v>
      </c>
      <c r="E18" s="3">
        <v>99</v>
      </c>
      <c r="F18" s="10">
        <f>COUNT(D18:D25)</f>
        <v>8</v>
      </c>
      <c r="G18" s="3">
        <v>1</v>
      </c>
      <c r="H18" s="3">
        <f>D18</f>
        <v>1</v>
      </c>
      <c r="I18" s="3">
        <f>E18</f>
        <v>99</v>
      </c>
      <c r="J18" s="3">
        <f>LN(I18)</f>
        <v>4.5951198501345898</v>
      </c>
      <c r="K18" s="3">
        <f>H18*J18</f>
        <v>4.5951198501345898</v>
      </c>
      <c r="L18" s="3">
        <f>POWER(H18,2)</f>
        <v>1</v>
      </c>
      <c r="M18" s="2">
        <f>$N$13*EXP($N$12*H18)</f>
        <v>101.46240895121937</v>
      </c>
      <c r="N18" s="2">
        <f>POWER((I18-$N$13-$N$12*H18),2)</f>
        <v>56.06127288270946</v>
      </c>
      <c r="O18" s="2">
        <f>POWER((I18-$I$29),2)</f>
        <v>2127.515625</v>
      </c>
    </row>
    <row r="19" spans="4:15" x14ac:dyDescent="0.25">
      <c r="D19" s="3">
        <v>2</v>
      </c>
      <c r="E19" s="3">
        <v>95</v>
      </c>
      <c r="F19" s="4"/>
      <c r="G19" s="3">
        <v>2</v>
      </c>
      <c r="H19" s="3">
        <f t="shared" ref="H19:H25" si="0">D19</f>
        <v>2</v>
      </c>
      <c r="I19" s="3">
        <f t="shared" ref="I19:I25" si="1">E19</f>
        <v>95</v>
      </c>
      <c r="J19" s="3">
        <f t="shared" ref="J19:J25" si="2">LN(I19)</f>
        <v>4.5538768916005408</v>
      </c>
      <c r="K19" s="3">
        <f t="shared" ref="K19:K25" si="3">H19*J19</f>
        <v>9.1077537832010815</v>
      </c>
      <c r="L19" s="3">
        <f t="shared" ref="L19:L25" si="4">POWER(H19,2)</f>
        <v>4</v>
      </c>
      <c r="M19" s="2">
        <f>$N$13*EXP($N$12*H19)</f>
        <v>96.630253681108101</v>
      </c>
      <c r="N19" s="2">
        <f t="shared" ref="N19:N25" si="5">POWER((I19-$N$13-$N$12*H19),2)</f>
        <v>130.84182443575298</v>
      </c>
      <c r="O19" s="2">
        <f t="shared" ref="O19:O25" si="6">POWER((I19-$I$29),2)</f>
        <v>1774.515625</v>
      </c>
    </row>
    <row r="20" spans="4:15" x14ac:dyDescent="0.25">
      <c r="D20" s="3">
        <v>5</v>
      </c>
      <c r="E20" s="3">
        <v>85</v>
      </c>
      <c r="F20" s="4"/>
      <c r="G20" s="3">
        <v>3</v>
      </c>
      <c r="H20" s="3">
        <f t="shared" si="0"/>
        <v>5</v>
      </c>
      <c r="I20" s="3">
        <f t="shared" si="1"/>
        <v>85</v>
      </c>
      <c r="J20" s="3">
        <f t="shared" si="2"/>
        <v>4.4426512564903167</v>
      </c>
      <c r="K20" s="3">
        <f t="shared" si="3"/>
        <v>22.213256282451582</v>
      </c>
      <c r="L20" s="3">
        <f t="shared" si="4"/>
        <v>25</v>
      </c>
      <c r="M20" s="2">
        <f>$N$13*EXP($N$12*H20)</f>
        <v>83.471260334049106</v>
      </c>
      <c r="N20" s="2">
        <f t="shared" si="5"/>
        <v>453.35870199433236</v>
      </c>
      <c r="O20" s="2">
        <f t="shared" si="6"/>
        <v>1032.015625</v>
      </c>
    </row>
    <row r="21" spans="4:15" x14ac:dyDescent="0.25">
      <c r="D21" s="3">
        <v>15</v>
      </c>
      <c r="E21" s="3">
        <v>55</v>
      </c>
      <c r="F21" s="4"/>
      <c r="G21" s="3">
        <v>4</v>
      </c>
      <c r="H21" s="3">
        <f t="shared" si="0"/>
        <v>15</v>
      </c>
      <c r="I21" s="3">
        <f t="shared" si="1"/>
        <v>55</v>
      </c>
      <c r="J21" s="3">
        <f t="shared" si="2"/>
        <v>4.0073331852324712</v>
      </c>
      <c r="K21" s="3">
        <f t="shared" si="3"/>
        <v>60.10999777848707</v>
      </c>
      <c r="L21" s="3">
        <f t="shared" si="4"/>
        <v>225</v>
      </c>
      <c r="M21" s="2">
        <f>$N$13*EXP($N$12*H21)</f>
        <v>51.240867687293985</v>
      </c>
      <c r="N21" s="2">
        <f t="shared" si="5"/>
        <v>2581.0724944632234</v>
      </c>
      <c r="O21" s="2">
        <f t="shared" si="6"/>
        <v>4.515625</v>
      </c>
    </row>
    <row r="22" spans="4:15" x14ac:dyDescent="0.25">
      <c r="D22" s="3">
        <v>25</v>
      </c>
      <c r="E22" s="3">
        <v>30</v>
      </c>
      <c r="F22" s="4"/>
      <c r="G22" s="3">
        <v>5</v>
      </c>
      <c r="H22" s="3">
        <f t="shared" si="0"/>
        <v>25</v>
      </c>
      <c r="I22" s="3">
        <f t="shared" si="1"/>
        <v>30</v>
      </c>
      <c r="J22" s="3">
        <f t="shared" si="2"/>
        <v>3.4011973816621555</v>
      </c>
      <c r="K22" s="3">
        <f t="shared" si="3"/>
        <v>85.029934541553885</v>
      </c>
      <c r="L22" s="3">
        <f t="shared" si="4"/>
        <v>625</v>
      </c>
      <c r="M22" s="2">
        <f>$N$13*EXP($N$12*H22)</f>
        <v>31.455455576435547</v>
      </c>
      <c r="N22" s="2">
        <f t="shared" si="5"/>
        <v>5672.5437928197916</v>
      </c>
      <c r="O22" s="2">
        <f t="shared" si="6"/>
        <v>523.265625</v>
      </c>
    </row>
    <row r="23" spans="4:15" x14ac:dyDescent="0.25">
      <c r="D23" s="3">
        <v>30</v>
      </c>
      <c r="E23" s="3">
        <v>24</v>
      </c>
      <c r="F23" s="4"/>
      <c r="G23" s="3">
        <v>6</v>
      </c>
      <c r="H23" s="3">
        <f t="shared" si="0"/>
        <v>30</v>
      </c>
      <c r="I23" s="3">
        <f t="shared" si="1"/>
        <v>24</v>
      </c>
      <c r="J23" s="3">
        <f t="shared" si="2"/>
        <v>3.1780538303479458</v>
      </c>
      <c r="K23" s="3">
        <f t="shared" si="3"/>
        <v>95.341614910438366</v>
      </c>
      <c r="L23" s="3">
        <f t="shared" si="4"/>
        <v>900</v>
      </c>
      <c r="M23" s="2">
        <f>$N$13*EXP($N$12*H23)</f>
        <v>24.645392081253949</v>
      </c>
      <c r="N23" s="2">
        <f t="shared" si="5"/>
        <v>6572.7193182823221</v>
      </c>
      <c r="O23" s="2">
        <f t="shared" si="6"/>
        <v>833.765625</v>
      </c>
    </row>
    <row r="24" spans="4:15" x14ac:dyDescent="0.25">
      <c r="D24" s="3">
        <v>35</v>
      </c>
      <c r="E24" s="3">
        <v>20</v>
      </c>
      <c r="F24" s="4"/>
      <c r="G24" s="3">
        <v>7</v>
      </c>
      <c r="H24" s="3">
        <f t="shared" si="0"/>
        <v>35</v>
      </c>
      <c r="I24" s="3">
        <f t="shared" si="1"/>
        <v>20</v>
      </c>
      <c r="J24" s="3">
        <f t="shared" si="2"/>
        <v>2.9957322735539909</v>
      </c>
      <c r="K24" s="3">
        <f t="shared" si="3"/>
        <v>104.85062957438969</v>
      </c>
      <c r="L24" s="3">
        <f t="shared" si="4"/>
        <v>1225</v>
      </c>
      <c r="M24" s="2">
        <f>$N$13*EXP($N$12*H24)</f>
        <v>19.309698101901191</v>
      </c>
      <c r="N24" s="2">
        <f t="shared" si="5"/>
        <v>7195.8450121279293</v>
      </c>
      <c r="O24" s="2">
        <f t="shared" si="6"/>
        <v>1080.765625</v>
      </c>
    </row>
    <row r="25" spans="4:15" x14ac:dyDescent="0.25">
      <c r="D25" s="3">
        <v>40</v>
      </c>
      <c r="E25" s="3">
        <v>15</v>
      </c>
      <c r="F25" s="4"/>
      <c r="G25" s="3">
        <v>8</v>
      </c>
      <c r="H25" s="3">
        <f t="shared" si="0"/>
        <v>40</v>
      </c>
      <c r="I25" s="3">
        <f t="shared" si="1"/>
        <v>15</v>
      </c>
      <c r="J25" s="3">
        <f t="shared" si="2"/>
        <v>2.7080502011022101</v>
      </c>
      <c r="K25" s="3">
        <f t="shared" si="3"/>
        <v>108.32200804408841</v>
      </c>
      <c r="L25" s="3">
        <f t="shared" si="4"/>
        <v>1600</v>
      </c>
      <c r="M25" s="2">
        <f>$N$13*EXP($N$12*H25)</f>
        <v>15.129174636672902</v>
      </c>
      <c r="N25" s="2">
        <f t="shared" si="5"/>
        <v>8025.354729529301</v>
      </c>
      <c r="O25" s="2">
        <f t="shared" si="6"/>
        <v>1434.515625</v>
      </c>
    </row>
    <row r="26" spans="4:15" x14ac:dyDescent="0.25">
      <c r="F26" s="4"/>
      <c r="G26" s="4"/>
      <c r="H26" s="4"/>
      <c r="I26" s="4"/>
      <c r="J26" s="4"/>
      <c r="K26" s="4"/>
      <c r="L26" s="4"/>
    </row>
    <row r="27" spans="4:15" x14ac:dyDescent="0.25">
      <c r="F27" s="4"/>
      <c r="G27" s="5" t="s">
        <v>12</v>
      </c>
      <c r="H27" s="3">
        <f>SUM(H18:H25)</f>
        <v>153</v>
      </c>
      <c r="I27" s="3">
        <f>SUM(I18:I25)</f>
        <v>423</v>
      </c>
      <c r="J27" s="3">
        <f>SUM(J18:J25)</f>
        <v>29.88201487012422</v>
      </c>
      <c r="K27" s="3">
        <f>SUM(K18:K25)</f>
        <v>489.57031476474469</v>
      </c>
      <c r="L27" s="3">
        <f>SUM(L18:L25)</f>
        <v>4605</v>
      </c>
      <c r="M27" s="3">
        <f>SUM(M18:M25)</f>
        <v>423.34451104993417</v>
      </c>
      <c r="N27" s="3">
        <f>SUM(N18:N25)</f>
        <v>30687.797146535362</v>
      </c>
      <c r="O27" s="3">
        <f>SUM(O18:O25)</f>
        <v>8810.875</v>
      </c>
    </row>
    <row r="28" spans="4:15" x14ac:dyDescent="0.25">
      <c r="F28" s="4"/>
      <c r="G28" s="4"/>
      <c r="H28" s="4"/>
      <c r="I28" s="4"/>
      <c r="J28" s="4"/>
      <c r="K28" s="4"/>
      <c r="L28" s="4"/>
    </row>
    <row r="29" spans="4:15" x14ac:dyDescent="0.25">
      <c r="F29" s="4"/>
      <c r="G29" s="6" t="s">
        <v>13</v>
      </c>
      <c r="H29" s="3">
        <f>AVERAGE(H18:H25)</f>
        <v>19.125</v>
      </c>
      <c r="I29" s="3">
        <f>AVERAGE(I18:I25)</f>
        <v>52.875</v>
      </c>
      <c r="J29" s="3">
        <f>AVERAGE(J18:J25)</f>
        <v>3.7352518587655275</v>
      </c>
      <c r="K29" s="3">
        <f>AVERAGE(K18:K25)</f>
        <v>61.196289345593087</v>
      </c>
      <c r="L29" s="3">
        <f>AVERAGE(L18:L25)</f>
        <v>575.625</v>
      </c>
      <c r="M29" s="3">
        <f>AVERAGE(M18:M25)</f>
        <v>52.918063881241771</v>
      </c>
      <c r="N29" s="3">
        <f>AVERAGE(N18:N25)</f>
        <v>3835.9746433169203</v>
      </c>
      <c r="O29" s="3">
        <f>AVERAGE(O18:O25)</f>
        <v>1101.359375</v>
      </c>
    </row>
    <row r="32" spans="4:15" x14ac:dyDescent="0.25">
      <c r="G32" s="16" t="s">
        <v>24</v>
      </c>
      <c r="H32" s="2">
        <f>N27</f>
        <v>30687.797146535362</v>
      </c>
      <c r="I32" t="s">
        <v>31</v>
      </c>
    </row>
    <row r="33" spans="7:9" x14ac:dyDescent="0.25">
      <c r="G33" s="16" t="s">
        <v>25</v>
      </c>
      <c r="H33" s="2">
        <f>O27</f>
        <v>8810.875</v>
      </c>
      <c r="I33" t="s">
        <v>32</v>
      </c>
    </row>
    <row r="34" spans="7:9" x14ac:dyDescent="0.25">
      <c r="G34" s="16" t="s">
        <v>26</v>
      </c>
      <c r="H34" s="2">
        <f>SQRT(H33/(F18-1))</f>
        <v>35.478111964582169</v>
      </c>
      <c r="I34" t="s">
        <v>33</v>
      </c>
    </row>
    <row r="35" spans="7:9" ht="18" x14ac:dyDescent="0.25">
      <c r="G35" s="16" t="s">
        <v>28</v>
      </c>
      <c r="H35" s="2">
        <f>SQRT(H32/(F18-2))</f>
        <v>71.516661399675897</v>
      </c>
      <c r="I35" t="s">
        <v>34</v>
      </c>
    </row>
    <row r="36" spans="7:9" ht="17.25" x14ac:dyDescent="0.25">
      <c r="G36" s="16" t="s">
        <v>29</v>
      </c>
      <c r="H36" s="2">
        <f>(H33-H32)/H33</f>
        <v>-2.4829454675654077</v>
      </c>
      <c r="I36" t="s">
        <v>36</v>
      </c>
    </row>
    <row r="37" spans="7:9" x14ac:dyDescent="0.25">
      <c r="G37" s="16" t="s">
        <v>27</v>
      </c>
      <c r="H37" s="2" t="e">
        <f>SQRT(H36)</f>
        <v>#NUM!</v>
      </c>
      <c r="I37" t="s">
        <v>37</v>
      </c>
    </row>
    <row r="38" spans="7:9" ht="18" x14ac:dyDescent="0.25">
      <c r="G38" s="15" t="s">
        <v>30</v>
      </c>
      <c r="H38" s="2" t="str">
        <f>IF(H35&lt;H34,"SIRVE","NO SIRVE")</f>
        <v>NO SIRVE</v>
      </c>
      <c r="I38" t="s">
        <v>35</v>
      </c>
    </row>
  </sheetData>
  <mergeCells count="8">
    <mergeCell ref="S3:W13"/>
    <mergeCell ref="S2:W2"/>
    <mergeCell ref="A11:C11"/>
    <mergeCell ref="A12:C15"/>
    <mergeCell ref="K2:M2"/>
    <mergeCell ref="K3:M9"/>
    <mergeCell ref="O12:R12"/>
    <mergeCell ref="O13:R13"/>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Felipe Narváez Gómez</dc:creator>
  <cp:lastModifiedBy>Luis Felipe Narváez Gómez</cp:lastModifiedBy>
  <dcterms:created xsi:type="dcterms:W3CDTF">2021-10-21T12:22:22Z</dcterms:created>
  <dcterms:modified xsi:type="dcterms:W3CDTF">2021-10-21T14:39:50Z</dcterms:modified>
</cp:coreProperties>
</file>