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so\Desktop\"/>
    </mc:Choice>
  </mc:AlternateContent>
  <xr:revisionPtr revIDLastSave="0" documentId="13_ncr:1_{6ECDA5A9-B5E3-434F-8334-0D8A65264D6A}" xr6:coauthVersionLast="47" xr6:coauthVersionMax="47" xr10:uidLastSave="{00000000-0000-0000-0000-000000000000}"/>
  <bookViews>
    <workbookView xWindow="-120" yWindow="-120" windowWidth="29040" windowHeight="15840" xr2:uid="{D70A67CF-84D5-4B77-9B52-8C57AE88FB8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" i="1" l="1"/>
  <c r="F30" i="1"/>
  <c r="O30" i="1" s="1"/>
  <c r="O29" i="1"/>
  <c r="H29" i="1"/>
  <c r="F29" i="1"/>
  <c r="M30" i="1" s="1"/>
  <c r="H28" i="1"/>
  <c r="F28" i="1"/>
  <c r="M28" i="1" s="1"/>
  <c r="O27" i="1"/>
  <c r="G27" i="1"/>
  <c r="F27" i="1"/>
  <c r="I26" i="1" s="1"/>
  <c r="M26" i="1"/>
  <c r="H26" i="1"/>
  <c r="G26" i="1"/>
  <c r="F26" i="1"/>
  <c r="M27" i="1" s="1"/>
  <c r="M25" i="1"/>
  <c r="H25" i="1"/>
  <c r="G25" i="1"/>
  <c r="F25" i="1"/>
  <c r="I27" i="1" s="1"/>
  <c r="O24" i="1"/>
  <c r="H24" i="1"/>
  <c r="F24" i="1"/>
  <c r="M23" i="1" s="1"/>
  <c r="O23" i="1"/>
  <c r="H23" i="1"/>
  <c r="G23" i="1"/>
  <c r="F23" i="1"/>
  <c r="M24" i="1" s="1"/>
  <c r="M22" i="1"/>
  <c r="H22" i="1"/>
  <c r="F22" i="1"/>
  <c r="I24" i="1" s="1"/>
  <c r="F21" i="1"/>
  <c r="O21" i="1" s="1"/>
  <c r="O20" i="1"/>
  <c r="H20" i="1"/>
  <c r="F20" i="1"/>
  <c r="M21" i="1" s="1"/>
  <c r="H19" i="1"/>
  <c r="F19" i="1"/>
  <c r="M19" i="1" s="1"/>
  <c r="O18" i="1"/>
  <c r="H18" i="1"/>
  <c r="F18" i="1"/>
  <c r="M17" i="1" s="1"/>
  <c r="O17" i="1"/>
  <c r="H17" i="1"/>
  <c r="G17" i="1"/>
  <c r="F17" i="1"/>
  <c r="M18" i="1" s="1"/>
  <c r="M16" i="1"/>
  <c r="H16" i="1"/>
  <c r="F16" i="1"/>
  <c r="I16" i="1" s="1"/>
  <c r="F15" i="1"/>
  <c r="O15" i="1" s="1"/>
  <c r="O14" i="1"/>
  <c r="H14" i="1"/>
  <c r="F14" i="1"/>
  <c r="M15" i="1" s="1"/>
  <c r="H13" i="1"/>
  <c r="F13" i="1"/>
  <c r="M13" i="1" s="1"/>
  <c r="O12" i="1"/>
  <c r="O11" i="1"/>
  <c r="O10" i="1"/>
  <c r="M12" i="1"/>
  <c r="I12" i="1"/>
  <c r="H12" i="1"/>
  <c r="G12" i="1"/>
  <c r="M11" i="1"/>
  <c r="I11" i="1"/>
  <c r="H11" i="1"/>
  <c r="G11" i="1"/>
  <c r="M10" i="1"/>
  <c r="J10" i="1" a="1"/>
  <c r="K11" i="1" s="1"/>
  <c r="I10" i="1"/>
  <c r="H10" i="1"/>
  <c r="G10" i="1"/>
  <c r="F12" i="1"/>
  <c r="F11" i="1"/>
  <c r="F10" i="1"/>
  <c r="N9" i="1"/>
  <c r="N8" i="1"/>
  <c r="N7" i="1"/>
  <c r="M9" i="1"/>
  <c r="M8" i="1"/>
  <c r="M7" i="1"/>
  <c r="J7" i="1" a="1"/>
  <c r="J7" i="1" s="1"/>
  <c r="I9" i="1"/>
  <c r="I8" i="1"/>
  <c r="I7" i="1"/>
  <c r="H9" i="1"/>
  <c r="H8" i="1"/>
  <c r="H7" i="1"/>
  <c r="G9" i="1"/>
  <c r="G8" i="1"/>
  <c r="G7" i="1"/>
  <c r="G28" i="1" l="1"/>
  <c r="J28" i="1" s="1" a="1"/>
  <c r="G30" i="1"/>
  <c r="I30" i="1"/>
  <c r="O28" i="1"/>
  <c r="G29" i="1"/>
  <c r="I28" i="1"/>
  <c r="I29" i="1"/>
  <c r="M29" i="1"/>
  <c r="J25" i="1" a="1"/>
  <c r="O26" i="1"/>
  <c r="O25" i="1"/>
  <c r="H27" i="1"/>
  <c r="I25" i="1"/>
  <c r="O22" i="1"/>
  <c r="G22" i="1"/>
  <c r="G24" i="1"/>
  <c r="I23" i="1"/>
  <c r="I22" i="1"/>
  <c r="G21" i="1"/>
  <c r="G20" i="1"/>
  <c r="H21" i="1"/>
  <c r="O19" i="1"/>
  <c r="I19" i="1"/>
  <c r="I21" i="1"/>
  <c r="M20" i="1"/>
  <c r="G19" i="1"/>
  <c r="J19" i="1" s="1" a="1"/>
  <c r="I20" i="1"/>
  <c r="O16" i="1"/>
  <c r="G16" i="1"/>
  <c r="G18" i="1"/>
  <c r="I18" i="1"/>
  <c r="I17" i="1"/>
  <c r="O13" i="1"/>
  <c r="G15" i="1"/>
  <c r="G14" i="1"/>
  <c r="I13" i="1"/>
  <c r="I15" i="1"/>
  <c r="H15" i="1"/>
  <c r="I14" i="1"/>
  <c r="M14" i="1"/>
  <c r="G13" i="1"/>
  <c r="J13" i="1" s="1" a="1"/>
  <c r="L12" i="1"/>
  <c r="J12" i="1"/>
  <c r="L10" i="1"/>
  <c r="J11" i="1"/>
  <c r="N11" i="1" s="1"/>
  <c r="L11" i="1"/>
  <c r="K12" i="1"/>
  <c r="J10" i="1"/>
  <c r="K10" i="1"/>
  <c r="L8" i="1"/>
  <c r="L7" i="1"/>
  <c r="K7" i="1"/>
  <c r="K9" i="1"/>
  <c r="J9" i="1"/>
  <c r="K8" i="1"/>
  <c r="J8" i="1"/>
  <c r="L9" i="1"/>
  <c r="K28" i="1" l="1"/>
  <c r="K30" i="1"/>
  <c r="L30" i="1"/>
  <c r="J28" i="1"/>
  <c r="J30" i="1"/>
  <c r="L29" i="1"/>
  <c r="K29" i="1"/>
  <c r="J29" i="1"/>
  <c r="N29" i="1" s="1"/>
  <c r="L28" i="1"/>
  <c r="K27" i="1"/>
  <c r="J25" i="1"/>
  <c r="N25" i="1" s="1"/>
  <c r="J27" i="1"/>
  <c r="N27" i="1" s="1"/>
  <c r="L26" i="1"/>
  <c r="K26" i="1"/>
  <c r="L27" i="1"/>
  <c r="J26" i="1"/>
  <c r="N26" i="1" s="1"/>
  <c r="L25" i="1"/>
  <c r="K25" i="1"/>
  <c r="J22" i="1" a="1"/>
  <c r="K19" i="1"/>
  <c r="L21" i="1"/>
  <c r="J19" i="1"/>
  <c r="N19" i="1" s="1"/>
  <c r="K21" i="1"/>
  <c r="K20" i="1"/>
  <c r="J20" i="1"/>
  <c r="J21" i="1"/>
  <c r="N21" i="1" s="1"/>
  <c r="L20" i="1"/>
  <c r="L19" i="1"/>
  <c r="J16" i="1" a="1"/>
  <c r="K13" i="1"/>
  <c r="L15" i="1"/>
  <c r="J13" i="1"/>
  <c r="K15" i="1"/>
  <c r="K14" i="1"/>
  <c r="J15" i="1"/>
  <c r="N15" i="1" s="1"/>
  <c r="L14" i="1"/>
  <c r="J14" i="1"/>
  <c r="N14" i="1" s="1"/>
  <c r="L13" i="1"/>
  <c r="N10" i="1"/>
  <c r="N12" i="1"/>
  <c r="N30" i="1" l="1"/>
  <c r="N28" i="1"/>
  <c r="L24" i="1"/>
  <c r="J22" i="1"/>
  <c r="J24" i="1"/>
  <c r="N24" i="1" s="1"/>
  <c r="K24" i="1"/>
  <c r="L23" i="1"/>
  <c r="L22" i="1"/>
  <c r="K23" i="1"/>
  <c r="J23" i="1"/>
  <c r="N23" i="1" s="1"/>
  <c r="K22" i="1"/>
  <c r="N20" i="1"/>
  <c r="L18" i="1"/>
  <c r="J16" i="1"/>
  <c r="J18" i="1"/>
  <c r="K18" i="1"/>
  <c r="L17" i="1"/>
  <c r="L16" i="1"/>
  <c r="K16" i="1"/>
  <c r="K17" i="1"/>
  <c r="J17" i="1"/>
  <c r="N13" i="1"/>
  <c r="N22" i="1" l="1"/>
  <c r="N18" i="1"/>
  <c r="N16" i="1"/>
  <c r="N17" i="1"/>
</calcChain>
</file>

<file path=xl/sharedStrings.xml><?xml version="1.0" encoding="utf-8"?>
<sst xmlns="http://schemas.openxmlformats.org/spreadsheetml/2006/main" count="32" uniqueCount="11">
  <si>
    <t>ITERACION</t>
  </si>
  <si>
    <t>EJES</t>
  </si>
  <si>
    <t>x</t>
  </si>
  <si>
    <t>y</t>
  </si>
  <si>
    <t>z</t>
  </si>
  <si>
    <t>Xi</t>
  </si>
  <si>
    <t>J(Xi)</t>
  </si>
  <si>
    <t>J(Xi)^{-1}</t>
  </si>
  <si>
    <t>F(Xi)</t>
  </si>
  <si>
    <t>J(Xi)^{-1} * F(Xi)</t>
  </si>
  <si>
    <t>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</si>
</sst>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55255</xdr:colOff>
      <xdr:row>5</xdr:row>
      <xdr:rowOff>114299</xdr:rowOff>
    </xdr:from>
    <xdr:to>
      <xdr:col>2</xdr:col>
      <xdr:colOff>104775</xdr:colOff>
      <xdr:row>16</xdr:row>
      <xdr:rowOff>171449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0A14A3C-1DDE-4397-A526-0B0EC2D426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90" t="13490" r="83547" b="25727"/>
        <a:stretch/>
      </xdr:blipFill>
      <xdr:spPr>
        <a:xfrm>
          <a:off x="55255" y="1066799"/>
          <a:ext cx="1573520" cy="2390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8832-AE5E-4C1A-8AD6-27B386C8D6E9}">
  <dimension ref="D5:O30"/>
  <sheetViews>
    <sheetView tabSelected="1" workbookViewId="0">
      <selection activeCell="Q15" sqref="Q15"/>
    </sheetView>
  </sheetViews>
  <sheetFormatPr baseColWidth="10" defaultRowHeight="15" x14ac:dyDescent="0.25"/>
  <cols>
    <col min="5" max="5" width="5" customWidth="1"/>
    <col min="14" max="14" width="19" customWidth="1"/>
  </cols>
  <sheetData>
    <row r="5" spans="4:15" ht="15.75" thickBot="1" x14ac:dyDescent="0.3"/>
    <row r="6" spans="4:15" ht="31.5" x14ac:dyDescent="0.25">
      <c r="D6" s="20" t="s">
        <v>0</v>
      </c>
      <c r="E6" s="21" t="s">
        <v>1</v>
      </c>
      <c r="F6" s="22" t="s">
        <v>5</v>
      </c>
      <c r="G6" s="23" t="s">
        <v>6</v>
      </c>
      <c r="H6" s="23"/>
      <c r="I6" s="23"/>
      <c r="J6" s="24" t="s">
        <v>7</v>
      </c>
      <c r="K6" s="24"/>
      <c r="L6" s="24"/>
      <c r="M6" s="25" t="s">
        <v>8</v>
      </c>
      <c r="N6" s="26" t="s">
        <v>9</v>
      </c>
      <c r="O6" s="27" t="s">
        <v>10</v>
      </c>
    </row>
    <row r="7" spans="4:15" x14ac:dyDescent="0.25">
      <c r="D7" s="3">
        <v>1</v>
      </c>
      <c r="E7" s="4" t="s">
        <v>2</v>
      </c>
      <c r="F7" s="5">
        <v>1</v>
      </c>
      <c r="G7" s="6">
        <f>2*F7+F9</f>
        <v>3</v>
      </c>
      <c r="H7" s="6">
        <f>0</f>
        <v>0</v>
      </c>
      <c r="I7" s="6">
        <f>F7</f>
        <v>1</v>
      </c>
      <c r="J7" s="7">
        <f t="array" ref="J7:L9">MINVERSE(G7:I9)</f>
        <v>0.375</v>
      </c>
      <c r="K7" s="7">
        <v>-0.125</v>
      </c>
      <c r="L7" s="7">
        <v>0</v>
      </c>
      <c r="M7" s="8">
        <f>F7*F7+F7*F9-9</f>
        <v>-7</v>
      </c>
      <c r="N7" s="9">
        <f>J7*M7+K7*M8+L7*M9</f>
        <v>-0.875</v>
      </c>
      <c r="O7" s="28"/>
    </row>
    <row r="8" spans="4:15" x14ac:dyDescent="0.25">
      <c r="D8" s="3"/>
      <c r="E8" s="4" t="s">
        <v>3</v>
      </c>
      <c r="F8" s="5">
        <v>1</v>
      </c>
      <c r="G8" s="6">
        <f>F9</f>
        <v>1</v>
      </c>
      <c r="H8" s="6">
        <f>0</f>
        <v>0</v>
      </c>
      <c r="I8" s="6">
        <f>2*F9+F7</f>
        <v>3</v>
      </c>
      <c r="J8" s="7">
        <v>0.12499999999999999</v>
      </c>
      <c r="K8" s="7">
        <v>0.125</v>
      </c>
      <c r="L8" s="7">
        <v>0.5</v>
      </c>
      <c r="M8" s="8">
        <f>F9*F9+F7*F9-16</f>
        <v>-14</v>
      </c>
      <c r="N8" s="9">
        <f>J8*M7+K8*M8+L8*M9</f>
        <v>-2.625</v>
      </c>
      <c r="O8" s="28"/>
    </row>
    <row r="9" spans="4:15" ht="15.75" thickBot="1" x14ac:dyDescent="0.3">
      <c r="D9" s="10"/>
      <c r="E9" s="11" t="s">
        <v>4</v>
      </c>
      <c r="F9" s="12">
        <v>1</v>
      </c>
      <c r="G9" s="13">
        <f>-F9</f>
        <v>-1</v>
      </c>
      <c r="H9" s="13">
        <f>2*F8</f>
        <v>2</v>
      </c>
      <c r="I9" s="13">
        <f>-F7</f>
        <v>-1</v>
      </c>
      <c r="J9" s="14">
        <v>-0.125</v>
      </c>
      <c r="K9" s="14">
        <v>0.375</v>
      </c>
      <c r="L9" s="14">
        <v>0</v>
      </c>
      <c r="M9" s="15">
        <f>F8*F8-F7*F9</f>
        <v>0</v>
      </c>
      <c r="N9" s="16">
        <f>J9*M7+K9*M8+L9*M9</f>
        <v>-4.375</v>
      </c>
      <c r="O9" s="29"/>
    </row>
    <row r="10" spans="4:15" x14ac:dyDescent="0.25">
      <c r="D10" s="17">
        <v>2</v>
      </c>
      <c r="E10" s="1" t="s">
        <v>2</v>
      </c>
      <c r="F10" s="2">
        <f>F7-N7</f>
        <v>1.875</v>
      </c>
      <c r="G10" s="6">
        <f>2*F10+F12</f>
        <v>9.125</v>
      </c>
      <c r="H10" s="6">
        <f>0</f>
        <v>0</v>
      </c>
      <c r="I10" s="6">
        <f>F10</f>
        <v>1.875</v>
      </c>
      <c r="J10" s="7">
        <f t="array" ref="J10:L12">MINVERSE(G10:I12)</f>
        <v>0.12009512485136743</v>
      </c>
      <c r="K10" s="7">
        <v>-1.78359096313912E-2</v>
      </c>
      <c r="L10" s="7">
        <v>0</v>
      </c>
      <c r="M10" s="8">
        <f>F10*F10+F10*F12-9</f>
        <v>4.59375</v>
      </c>
      <c r="N10" s="9">
        <f>J10*M10+K10*M11+L10*M12</f>
        <v>0.14201843043995249</v>
      </c>
      <c r="O10" s="30">
        <f>ABS((F10-F7)/F10)*100</f>
        <v>46.666666666666664</v>
      </c>
    </row>
    <row r="11" spans="4:15" x14ac:dyDescent="0.25">
      <c r="D11" s="18"/>
      <c r="E11" s="4" t="s">
        <v>3</v>
      </c>
      <c r="F11" s="5">
        <f>F8-N8</f>
        <v>3.625</v>
      </c>
      <c r="G11" s="6">
        <f>F12</f>
        <v>5.375</v>
      </c>
      <c r="H11" s="6">
        <f>0</f>
        <v>0</v>
      </c>
      <c r="I11" s="6">
        <f>2*F12+F10</f>
        <v>12.625</v>
      </c>
      <c r="J11" s="7">
        <v>7.5812866456189273E-2</v>
      </c>
      <c r="K11" s="7">
        <v>9.2254704989954469E-3</v>
      </c>
      <c r="L11" s="7">
        <v>0.13793103448275862</v>
      </c>
      <c r="M11" s="8">
        <f>F12*F12+F10*F12-16</f>
        <v>22.96875</v>
      </c>
      <c r="N11" s="9">
        <f>J11*M10+K11*M11+L11*M12</f>
        <v>0.9825766739103694</v>
      </c>
      <c r="O11" s="28">
        <f>ABS((F11-F8)/F11)*100</f>
        <v>72.41379310344827</v>
      </c>
    </row>
    <row r="12" spans="4:15" ht="15.75" thickBot="1" x14ac:dyDescent="0.3">
      <c r="D12" s="19"/>
      <c r="E12" s="11" t="s">
        <v>4</v>
      </c>
      <c r="F12" s="12">
        <f>F9-N9</f>
        <v>5.375</v>
      </c>
      <c r="G12" s="13">
        <f>-F12</f>
        <v>-5.375</v>
      </c>
      <c r="H12" s="13">
        <f>2*F11</f>
        <v>7.25</v>
      </c>
      <c r="I12" s="13">
        <f>-F10</f>
        <v>-1.875</v>
      </c>
      <c r="J12" s="14">
        <v>-5.1129607609988116E-2</v>
      </c>
      <c r="K12" s="14">
        <v>8.680142687277051E-2</v>
      </c>
      <c r="L12" s="14">
        <v>0</v>
      </c>
      <c r="M12" s="15">
        <f>F11*F11-F10*F12</f>
        <v>3.0625</v>
      </c>
      <c r="N12" s="16">
        <f>J12*M10+K12*M11+L12*M12</f>
        <v>1.7588436385255648</v>
      </c>
      <c r="O12" s="29">
        <f>ABS((F12-F9)/F12)*100</f>
        <v>81.395348837209298</v>
      </c>
    </row>
    <row r="13" spans="4:15" x14ac:dyDescent="0.25">
      <c r="D13" s="17">
        <v>3</v>
      </c>
      <c r="E13" s="1" t="s">
        <v>2</v>
      </c>
      <c r="F13" s="2">
        <f>F10-N10</f>
        <v>1.7329815695600475</v>
      </c>
      <c r="G13" s="6">
        <f>2*F13+F15</f>
        <v>7.0821195005945299</v>
      </c>
      <c r="H13" s="6">
        <f>0</f>
        <v>0</v>
      </c>
      <c r="I13" s="6">
        <f>F13</f>
        <v>1.7329815695600475</v>
      </c>
      <c r="J13" s="7">
        <f t="array" ref="J13:L15">MINVERSE(G13:I15)</f>
        <v>0.15666318849463115</v>
      </c>
      <c r="K13" s="7">
        <v>-3.0282822786593694E-2</v>
      </c>
      <c r="L13" s="7">
        <v>0</v>
      </c>
      <c r="M13" s="8">
        <f>F13*F13+F13*F15-9</f>
        <v>0.26995744751732431</v>
      </c>
      <c r="N13" s="9">
        <f>J13*M13+K13*M14+L13*M15</f>
        <v>-5.8952747086157227E-2</v>
      </c>
      <c r="O13" s="30">
        <f>ABS((F13-F10)/F13)*100</f>
        <v>8.195034092371035</v>
      </c>
    </row>
    <row r="14" spans="4:15" x14ac:dyDescent="0.25">
      <c r="D14" s="18"/>
      <c r="E14" s="4" t="s">
        <v>3</v>
      </c>
      <c r="F14" s="5">
        <f>F11-N11</f>
        <v>2.6424233260896308</v>
      </c>
      <c r="G14" s="6">
        <f>F15</f>
        <v>3.6161563614744354</v>
      </c>
      <c r="H14" s="6">
        <f>0</f>
        <v>0</v>
      </c>
      <c r="I14" s="6">
        <f>2*F15+F13</f>
        <v>8.9652942925089185</v>
      </c>
      <c r="J14" s="7">
        <v>8.6475766185596312E-2</v>
      </c>
      <c r="K14" s="7">
        <v>1.9860396040736358E-2</v>
      </c>
      <c r="L14" s="7">
        <v>0.18922024910365934</v>
      </c>
      <c r="M14" s="8">
        <f>F15*F15+F13*F15-16</f>
        <v>3.3433191577145465</v>
      </c>
      <c r="N14" s="9">
        <f>J14*M13+K14*M14+L14*M15</f>
        <v>0.2251634307226672</v>
      </c>
      <c r="O14" s="28">
        <f>ABS((F14-F11)/F14)*100</f>
        <v>37.184680600153023</v>
      </c>
    </row>
    <row r="15" spans="4:15" ht="15.75" thickBot="1" x14ac:dyDescent="0.3">
      <c r="D15" s="19"/>
      <c r="E15" s="11" t="s">
        <v>4</v>
      </c>
      <c r="F15" s="12">
        <f>F12-N12</f>
        <v>3.6161563614744354</v>
      </c>
      <c r="G15" s="13">
        <f>-F15</f>
        <v>-3.6161563614744354</v>
      </c>
      <c r="H15" s="13">
        <f>2*F14</f>
        <v>5.2848466521792616</v>
      </c>
      <c r="I15" s="13">
        <f>-F13</f>
        <v>-1.7329815695600475</v>
      </c>
      <c r="J15" s="14">
        <v>-6.3190182854018728E-2</v>
      </c>
      <c r="K15" s="14">
        <v>0.1237558284272061</v>
      </c>
      <c r="L15" s="14">
        <v>0</v>
      </c>
      <c r="M15" s="15">
        <f>F14*F14-F13*F15</f>
        <v>0.71566870718007003</v>
      </c>
      <c r="N15" s="16">
        <f>J15*M13+K15*M14+L15*M15</f>
        <v>0.39669657158808874</v>
      </c>
      <c r="O15" s="29">
        <f>ABS((F15-F12)/F15)*100</f>
        <v>48.638484144762522</v>
      </c>
    </row>
    <row r="16" spans="4:15" x14ac:dyDescent="0.25">
      <c r="D16" s="17">
        <v>4</v>
      </c>
      <c r="E16" s="1" t="s">
        <v>2</v>
      </c>
      <c r="F16" s="2">
        <f>F13-N13</f>
        <v>1.7919343166462047</v>
      </c>
      <c r="G16" s="6">
        <f>2*F16+F18</f>
        <v>6.8033284231787565</v>
      </c>
      <c r="H16" s="6">
        <f>0</f>
        <v>0</v>
      </c>
      <c r="I16" s="6">
        <f>F16</f>
        <v>1.7919343166462047</v>
      </c>
      <c r="J16" s="7">
        <f t="array" ref="J16:L18">MINVERSE(G16:I18)</f>
        <v>0.16386936893158349</v>
      </c>
      <c r="K16" s="7">
        <v>-3.5675903051009185E-2</v>
      </c>
      <c r="L16" s="7">
        <v>0</v>
      </c>
      <c r="M16" s="8">
        <f>F16*F16+F16*F18-9</f>
        <v>-1.991092626577462E-2</v>
      </c>
      <c r="N16" s="9">
        <f>J16*M16+K16*M17+L16*M18</f>
        <v>-8.0427132450018573E-3</v>
      </c>
      <c r="O16" s="30">
        <f>ABS((F16-F13)/F16)*100</f>
        <v>3.2898944195953344</v>
      </c>
    </row>
    <row r="17" spans="4:15" x14ac:dyDescent="0.25">
      <c r="D17" s="18"/>
      <c r="E17" s="4" t="s">
        <v>3</v>
      </c>
      <c r="F17" s="5">
        <f>F14-N14</f>
        <v>2.4172598953669637</v>
      </c>
      <c r="G17" s="6">
        <f>F18</f>
        <v>3.2194597898863466</v>
      </c>
      <c r="H17" s="6">
        <f>0</f>
        <v>0</v>
      </c>
      <c r="I17" s="6">
        <f>2*F18+F16</f>
        <v>8.230853896418898</v>
      </c>
      <c r="J17" s="7">
        <v>8.5368087544021032E-2</v>
      </c>
      <c r="K17" s="7">
        <v>2.6446835558301185E-2</v>
      </c>
      <c r="L17" s="7">
        <v>0.20684577647539015</v>
      </c>
      <c r="M17" s="8">
        <f>F18*F18+F16*F18-16</f>
        <v>0.13398181725496272</v>
      </c>
      <c r="N17" s="9">
        <f>J17*M16+K17*M17+L17*M18</f>
        <v>1.7167790854473463E-2</v>
      </c>
      <c r="O17" s="28">
        <f>ABS((F17-F14)/F17)*100</f>
        <v>9.3148209323385593</v>
      </c>
    </row>
    <row r="18" spans="4:15" ht="15.75" thickBot="1" x14ac:dyDescent="0.3">
      <c r="D18" s="19"/>
      <c r="E18" s="11" t="s">
        <v>4</v>
      </c>
      <c r="F18" s="12">
        <f>F15-N15</f>
        <v>3.2194597898863466</v>
      </c>
      <c r="G18" s="13">
        <f>-F18</f>
        <v>-3.2194597898863466</v>
      </c>
      <c r="H18" s="13">
        <f>2*F17</f>
        <v>4.8345197907339275</v>
      </c>
      <c r="I18" s="13">
        <f>-F16</f>
        <v>-1.7919343166462047</v>
      </c>
      <c r="J18" s="14">
        <v>-6.4096732940287143E-2</v>
      </c>
      <c r="K18" s="14">
        <v>0.13544853904230553</v>
      </c>
      <c r="L18" s="14">
        <v>0</v>
      </c>
      <c r="M18" s="15">
        <f>F17*F17-F16*F18</f>
        <v>7.4084923189579932E-2</v>
      </c>
      <c r="N18" s="16">
        <f>J18*M16+K18*M17+L18*M18</f>
        <v>1.9423866728868967E-2</v>
      </c>
      <c r="O18" s="29">
        <f>ABS((F18-F15)/F18)*100</f>
        <v>12.321836502952348</v>
      </c>
    </row>
    <row r="19" spans="4:15" x14ac:dyDescent="0.25">
      <c r="D19" s="17">
        <v>5</v>
      </c>
      <c r="E19" s="1" t="s">
        <v>2</v>
      </c>
      <c r="F19" s="2">
        <f>F16-N16</f>
        <v>1.7999770298912066</v>
      </c>
      <c r="G19" s="6">
        <f>2*F19+F21</f>
        <v>6.7999899829398913</v>
      </c>
      <c r="H19" s="6">
        <f>0</f>
        <v>0</v>
      </c>
      <c r="I19" s="6">
        <f>F19</f>
        <v>1.7999770298912066</v>
      </c>
      <c r="J19" s="7">
        <f t="array" ref="J19:L21">MINVERSE(G19:I21)</f>
        <v>0.16400012780236672</v>
      </c>
      <c r="K19" s="7">
        <v>-3.5999354077028145E-2</v>
      </c>
      <c r="L19" s="7">
        <v>0</v>
      </c>
      <c r="M19" s="8">
        <f>F19*F19+F19*F21-9</f>
        <v>-9.1535353867300273E-5</v>
      </c>
      <c r="N19" s="9">
        <f>J19*M19+K19*M20+L19*M21</f>
        <v>-2.2970043246796073E-5</v>
      </c>
      <c r="O19" s="30">
        <f>ABS((F19-F16)/F19)*100</f>
        <v>0.4468231044863914</v>
      </c>
    </row>
    <row r="20" spans="4:15" x14ac:dyDescent="0.25">
      <c r="D20" s="18"/>
      <c r="E20" s="4" t="s">
        <v>3</v>
      </c>
      <c r="F20" s="5">
        <f>F17-N17</f>
        <v>2.4000921045124901</v>
      </c>
      <c r="G20" s="6">
        <f>F21</f>
        <v>3.2000359231574778</v>
      </c>
      <c r="H20" s="6">
        <f>0</f>
        <v>0</v>
      </c>
      <c r="I20" s="6">
        <f>2*F21+F19</f>
        <v>8.2000488762061625</v>
      </c>
      <c r="J20" s="7">
        <v>8.533153234888774E-2</v>
      </c>
      <c r="K20" s="7">
        <v>2.6998134908132153E-2</v>
      </c>
      <c r="L20" s="7">
        <v>0.20832533845677587</v>
      </c>
      <c r="M20" s="8">
        <f>F21*F21+F19*F21-16</f>
        <v>2.2106600849269853E-4</v>
      </c>
      <c r="N20" s="9">
        <f>J20*M19+K20*M20+L20*M21</f>
        <v>9.2102586140799546E-5</v>
      </c>
      <c r="O20" s="28">
        <f>ABS((F20-F17)/F20)*100</f>
        <v>0.71529716806267163</v>
      </c>
    </row>
    <row r="21" spans="4:15" ht="15.75" thickBot="1" x14ac:dyDescent="0.3">
      <c r="D21" s="19"/>
      <c r="E21" s="11" t="s">
        <v>4</v>
      </c>
      <c r="F21" s="12">
        <f>F18-N18</f>
        <v>3.2000359231574778</v>
      </c>
      <c r="G21" s="13">
        <f>-F21</f>
        <v>-3.2000359231574778</v>
      </c>
      <c r="H21" s="13">
        <f>2*F20</f>
        <v>4.8001842090249802</v>
      </c>
      <c r="I21" s="13">
        <f>-F19</f>
        <v>-1.7999770298912066</v>
      </c>
      <c r="J21" s="14">
        <v>-6.400038686266929E-2</v>
      </c>
      <c r="K21" s="14">
        <v>0.13599909501672558</v>
      </c>
      <c r="L21" s="14">
        <v>0</v>
      </c>
      <c r="M21" s="15">
        <f>F20*F20-F19*F21</f>
        <v>4.5095363303104818E-4</v>
      </c>
      <c r="N21" s="16">
        <f>J21*M19+K21*M20+L21*M21</f>
        <v>3.5923075153085322E-5</v>
      </c>
      <c r="O21" s="29">
        <f>ABS((F21-F18)/F21)*100</f>
        <v>0.60698902122646559</v>
      </c>
    </row>
    <row r="22" spans="4:15" x14ac:dyDescent="0.25">
      <c r="D22" s="17">
        <v>6</v>
      </c>
      <c r="E22" s="1" t="s">
        <v>2</v>
      </c>
      <c r="F22" s="2">
        <f>F19-N19</f>
        <v>1.7999999999344534</v>
      </c>
      <c r="G22" s="6">
        <f>2*F22+F24</f>
        <v>6.7999999999512308</v>
      </c>
      <c r="H22" s="6">
        <f>0</f>
        <v>0</v>
      </c>
      <c r="I22" s="6">
        <f>F22</f>
        <v>1.7999999999344534</v>
      </c>
      <c r="J22" s="7">
        <f t="array" ref="J22:L24">MINVERSE(G22:I24)</f>
        <v>0.16400000000088144</v>
      </c>
      <c r="K22" s="7">
        <v>-3.5999999998447468E-2</v>
      </c>
      <c r="L22" s="7">
        <v>0</v>
      </c>
      <c r="M22" s="8">
        <f>F22*F22+F22*F24-9</f>
        <v>-2.9753266517218435E-10</v>
      </c>
      <c r="N22" s="9">
        <f>J22*M22+K22*M23+L22*M24</f>
        <v>-6.5546629456997884E-11</v>
      </c>
      <c r="O22" s="30">
        <f>ABS((F22-F19)/F22)*100</f>
        <v>1.2761135137579179E-3</v>
      </c>
    </row>
    <row r="23" spans="4:15" x14ac:dyDescent="0.25">
      <c r="D23" s="18"/>
      <c r="E23" s="4" t="s">
        <v>3</v>
      </c>
      <c r="F23" s="5">
        <f>F20-N20</f>
        <v>2.4000000019263492</v>
      </c>
      <c r="G23" s="6">
        <f>F24</f>
        <v>3.2000000000823245</v>
      </c>
      <c r="H23" s="6">
        <f>0</f>
        <v>0</v>
      </c>
      <c r="I23" s="6">
        <f>2*F24+F22</f>
        <v>8.2000000000991022</v>
      </c>
      <c r="J23" s="7">
        <v>8.533333326865887E-2</v>
      </c>
      <c r="K23" s="7">
        <v>2.699999997618097E-2</v>
      </c>
      <c r="L23" s="7">
        <v>0.20833333316611552</v>
      </c>
      <c r="M23" s="8">
        <f>F24*F24+F22*F24-16</f>
        <v>4.6531312136721681E-10</v>
      </c>
      <c r="N23" s="9">
        <f>J23*M22+K23*M23+L23*M24</f>
        <v>1.9263493004503683E-9</v>
      </c>
      <c r="O23" s="28">
        <f>ABS((F23-F20)/F23)*100</f>
        <v>3.8376077527904444E-3</v>
      </c>
    </row>
    <row r="24" spans="4:15" ht="15.75" thickBot="1" x14ac:dyDescent="0.3">
      <c r="D24" s="19"/>
      <c r="E24" s="11" t="s">
        <v>4</v>
      </c>
      <c r="F24" s="12">
        <f>F21-N21</f>
        <v>3.2000000000823245</v>
      </c>
      <c r="G24" s="13">
        <f>-F24</f>
        <v>-3.2000000000823245</v>
      </c>
      <c r="H24" s="13">
        <f>2*F23</f>
        <v>4.8000000038526984</v>
      </c>
      <c r="I24" s="13">
        <f>-F22</f>
        <v>-1.7999999999344534</v>
      </c>
      <c r="J24" s="14">
        <v>-6.4000000001216986E-2</v>
      </c>
      <c r="K24" s="14">
        <v>0.13599999999811191</v>
      </c>
      <c r="L24" s="14">
        <v>0</v>
      </c>
      <c r="M24" s="15">
        <f>F23*F23-F22*F24</f>
        <v>9.3080414487189955E-9</v>
      </c>
      <c r="N24" s="16">
        <f>J24*M22+K24*M23+L24*M24</f>
        <v>8.2324675076444824E-11</v>
      </c>
      <c r="O24" s="29">
        <f>ABS((F24-F21)/F24)*100</f>
        <v>1.1225960985089397E-3</v>
      </c>
    </row>
    <row r="25" spans="4:15" x14ac:dyDescent="0.25">
      <c r="D25" s="17">
        <v>7</v>
      </c>
      <c r="E25" s="1" t="s">
        <v>2</v>
      </c>
      <c r="F25" s="2">
        <f>F22-N22</f>
        <v>1.8</v>
      </c>
      <c r="G25" s="6">
        <f>2*F25+F27</f>
        <v>6.8</v>
      </c>
      <c r="H25" s="6">
        <f>0</f>
        <v>0</v>
      </c>
      <c r="I25" s="6">
        <f>F25</f>
        <v>1.8</v>
      </c>
      <c r="J25" s="7">
        <f t="array" ref="J25:L27">MINVERSE(G25:I27)</f>
        <v>0.16400000000000001</v>
      </c>
      <c r="K25" s="7">
        <v>-3.6000000000000004E-2</v>
      </c>
      <c r="L25" s="7">
        <v>0</v>
      </c>
      <c r="M25" s="8">
        <f>F25*F25+F25*F27-9</f>
        <v>0</v>
      </c>
      <c r="N25" s="9">
        <f>J25*M25+K25*M26+L25*M27</f>
        <v>0</v>
      </c>
      <c r="O25" s="30">
        <f>ABS((F25-F22)/F25)*100</f>
        <v>3.6414821775249746E-9</v>
      </c>
    </row>
    <row r="26" spans="4:15" x14ac:dyDescent="0.25">
      <c r="D26" s="18"/>
      <c r="E26" s="4" t="s">
        <v>3</v>
      </c>
      <c r="F26" s="5">
        <f>F23-N23</f>
        <v>2.4</v>
      </c>
      <c r="G26" s="6">
        <f>F27</f>
        <v>3.1999999999999997</v>
      </c>
      <c r="H26" s="6">
        <f>0</f>
        <v>0</v>
      </c>
      <c r="I26" s="6">
        <f>2*F27+F25</f>
        <v>8.1999999999999993</v>
      </c>
      <c r="J26" s="7">
        <v>8.533333333333333E-2</v>
      </c>
      <c r="K26" s="7">
        <v>2.7000000000000007E-2</v>
      </c>
      <c r="L26" s="7">
        <v>0.20833333333333334</v>
      </c>
      <c r="M26" s="8">
        <f>F27*F27+F25*F27-16</f>
        <v>0</v>
      </c>
      <c r="N26" s="9">
        <f>J26*M25+K26*M26+L26*M27</f>
        <v>0</v>
      </c>
      <c r="O26" s="28">
        <f>ABS((F26-F23)/F26)*100</f>
        <v>8.0264554262280782E-8</v>
      </c>
    </row>
    <row r="27" spans="4:15" ht="15.75" thickBot="1" x14ac:dyDescent="0.3">
      <c r="D27" s="19"/>
      <c r="E27" s="11" t="s">
        <v>4</v>
      </c>
      <c r="F27" s="12">
        <f>F24-N24</f>
        <v>3.1999999999999997</v>
      </c>
      <c r="G27" s="13">
        <f>-F27</f>
        <v>-3.1999999999999997</v>
      </c>
      <c r="H27" s="13">
        <f>2*F26</f>
        <v>4.8</v>
      </c>
      <c r="I27" s="13">
        <f>-F25</f>
        <v>-1.8</v>
      </c>
      <c r="J27" s="14">
        <v>-6.4000000000000001E-2</v>
      </c>
      <c r="K27" s="14">
        <v>0.13600000000000001</v>
      </c>
      <c r="L27" s="14">
        <v>0</v>
      </c>
      <c r="M27" s="15">
        <f>F26*F26-F25*F27</f>
        <v>0</v>
      </c>
      <c r="N27" s="16">
        <f>J27*M25+K27*M26+L27*M27</f>
        <v>0</v>
      </c>
      <c r="O27" s="29">
        <f>ABS((F27-F24)/F27)*100</f>
        <v>2.5726504260248366E-9</v>
      </c>
    </row>
    <row r="28" spans="4:15" x14ac:dyDescent="0.25">
      <c r="D28" s="17">
        <v>8</v>
      </c>
      <c r="E28" s="1" t="s">
        <v>2</v>
      </c>
      <c r="F28" s="2">
        <f>F25-N25</f>
        <v>1.8</v>
      </c>
      <c r="G28" s="6">
        <f>2*F28+F30</f>
        <v>6.8</v>
      </c>
      <c r="H28" s="6">
        <f>0</f>
        <v>0</v>
      </c>
      <c r="I28" s="6">
        <f>F28</f>
        <v>1.8</v>
      </c>
      <c r="J28" s="7">
        <f t="array" ref="J28:L30">MINVERSE(G28:I30)</f>
        <v>0.16400000000000001</v>
      </c>
      <c r="K28" s="7">
        <v>-3.6000000000000004E-2</v>
      </c>
      <c r="L28" s="7">
        <v>0</v>
      </c>
      <c r="M28" s="8">
        <f>F28*F28+F28*F30-9</f>
        <v>0</v>
      </c>
      <c r="N28" s="9">
        <f>J28*M28+K28*M29+L28*M30</f>
        <v>0</v>
      </c>
      <c r="O28" s="30">
        <f>ABS((F28-F25)/F28)*100</f>
        <v>0</v>
      </c>
    </row>
    <row r="29" spans="4:15" x14ac:dyDescent="0.25">
      <c r="D29" s="18"/>
      <c r="E29" s="4" t="s">
        <v>3</v>
      </c>
      <c r="F29" s="5">
        <f>F26-N26</f>
        <v>2.4</v>
      </c>
      <c r="G29" s="6">
        <f>F30</f>
        <v>3.1999999999999997</v>
      </c>
      <c r="H29" s="6">
        <f>0</f>
        <v>0</v>
      </c>
      <c r="I29" s="6">
        <f>2*F30+F28</f>
        <v>8.1999999999999993</v>
      </c>
      <c r="J29" s="7">
        <v>8.533333333333333E-2</v>
      </c>
      <c r="K29" s="7">
        <v>2.7000000000000007E-2</v>
      </c>
      <c r="L29" s="7">
        <v>0.20833333333333334</v>
      </c>
      <c r="M29" s="8">
        <f>F30*F30+F28*F30-16</f>
        <v>0</v>
      </c>
      <c r="N29" s="9">
        <f>J29*M28+K29*M29+L29*M30</f>
        <v>0</v>
      </c>
      <c r="O29" s="28">
        <f>ABS((F29-F26)/F29)*100</f>
        <v>0</v>
      </c>
    </row>
    <row r="30" spans="4:15" ht="15.75" thickBot="1" x14ac:dyDescent="0.3">
      <c r="D30" s="19"/>
      <c r="E30" s="11" t="s">
        <v>4</v>
      </c>
      <c r="F30" s="12">
        <f>F27-N27</f>
        <v>3.1999999999999997</v>
      </c>
      <c r="G30" s="13">
        <f>-F30</f>
        <v>-3.1999999999999997</v>
      </c>
      <c r="H30" s="13">
        <f>2*F29</f>
        <v>4.8</v>
      </c>
      <c r="I30" s="13">
        <f>-F28</f>
        <v>-1.8</v>
      </c>
      <c r="J30" s="14">
        <v>-6.4000000000000001E-2</v>
      </c>
      <c r="K30" s="14">
        <v>0.13600000000000001</v>
      </c>
      <c r="L30" s="14">
        <v>0</v>
      </c>
      <c r="M30" s="15">
        <f>F29*F29-F28*F30</f>
        <v>0</v>
      </c>
      <c r="N30" s="16">
        <f>J30*M28+K30*M29+L30*M30</f>
        <v>0</v>
      </c>
      <c r="O30" s="29">
        <f>ABS((F30-F27)/F30)*100</f>
        <v>0</v>
      </c>
    </row>
  </sheetData>
  <mergeCells count="10">
    <mergeCell ref="D19:D21"/>
    <mergeCell ref="D22:D24"/>
    <mergeCell ref="D25:D27"/>
    <mergeCell ref="D28:D30"/>
    <mergeCell ref="G6:I6"/>
    <mergeCell ref="J6:L6"/>
    <mergeCell ref="D7:D9"/>
    <mergeCell ref="D10:D12"/>
    <mergeCell ref="D13:D15"/>
    <mergeCell ref="D16:D1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52A8-3668-43F4-AD89-CC1B09F8EBB9}">
  <dimension ref="A1"/>
  <sheetViews>
    <sheetView workbookViewId="0">
      <selection activeCell="F18" sqref="F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Narváez Gómez</dc:creator>
  <cp:lastModifiedBy>Luis Felipe Narváez Gómez</cp:lastModifiedBy>
  <dcterms:created xsi:type="dcterms:W3CDTF">2021-09-28T12:47:22Z</dcterms:created>
  <dcterms:modified xsi:type="dcterms:W3CDTF">2021-09-28T13:03:03Z</dcterms:modified>
</cp:coreProperties>
</file>