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iso\Desktop\"/>
    </mc:Choice>
  </mc:AlternateContent>
  <xr:revisionPtr revIDLastSave="0" documentId="13_ncr:1_{FDA371D0-CA4C-4B64-938B-17C76E8C1BE4}" xr6:coauthVersionLast="47" xr6:coauthVersionMax="47" xr10:uidLastSave="{00000000-0000-0000-0000-000000000000}"/>
  <bookViews>
    <workbookView xWindow="-120" yWindow="330" windowWidth="29040" windowHeight="15990" xr2:uid="{D87280B3-4F9E-4EFB-8240-5F7B35FABE79}"/>
  </bookViews>
  <sheets>
    <sheet name="Ejercicio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1" l="1"/>
  <c r="G70" i="1"/>
  <c r="G83" i="1"/>
  <c r="D44" i="1" s="1"/>
  <c r="G99" i="1"/>
  <c r="G96" i="1"/>
  <c r="G89" i="1"/>
  <c r="G90" i="1"/>
  <c r="G91" i="1"/>
  <c r="G92" i="1"/>
  <c r="G93" i="1"/>
  <c r="G94" i="1"/>
  <c r="G95" i="1"/>
  <c r="G88" i="1"/>
  <c r="G80" i="1"/>
  <c r="F90" i="1"/>
  <c r="F91" i="1" s="1"/>
  <c r="F92" i="1" s="1"/>
  <c r="F93" i="1" s="1"/>
  <c r="F94" i="1" s="1"/>
  <c r="F95" i="1" s="1"/>
  <c r="F96" i="1" s="1"/>
  <c r="F89" i="1"/>
  <c r="F88" i="1"/>
  <c r="G98" i="1"/>
  <c r="G77" i="1"/>
  <c r="G78" i="1"/>
  <c r="G79" i="1"/>
  <c r="G76" i="1"/>
  <c r="G65" i="1"/>
  <c r="F78" i="1"/>
  <c r="F79" i="1" s="1"/>
  <c r="F80" i="1" s="1"/>
  <c r="F77" i="1"/>
  <c r="F76" i="1"/>
  <c r="G82" i="1"/>
  <c r="D43" i="1"/>
  <c r="G66" i="1"/>
  <c r="G67" i="1"/>
  <c r="F67" i="1"/>
  <c r="F66" i="1"/>
  <c r="F65" i="1"/>
  <c r="G69" i="1"/>
  <c r="D42" i="1"/>
  <c r="B60" i="1"/>
  <c r="B59" i="1"/>
  <c r="B58" i="1"/>
  <c r="F42" i="1" l="1"/>
  <c r="F44" i="1"/>
  <c r="F43" i="1"/>
  <c r="H43" i="1" l="1"/>
  <c r="H42" i="1"/>
  <c r="J42" i="1" l="1"/>
  <c r="L42" i="1" s="1"/>
</calcChain>
</file>

<file path=xl/sharedStrings.xml><?xml version="1.0" encoding="utf-8"?>
<sst xmlns="http://schemas.openxmlformats.org/spreadsheetml/2006/main" count="48" uniqueCount="32">
  <si>
    <t>La integral de manera Analitica ( resolviendo la integral) nos daria</t>
  </si>
  <si>
    <t>nivel 1 K=1</t>
  </si>
  <si>
    <t>nivel 2 k=2</t>
  </si>
  <si>
    <t>nivel 3 k=3</t>
  </si>
  <si>
    <t>nivel 4 k=4</t>
  </si>
  <si>
    <t>j</t>
  </si>
  <si>
    <t>n</t>
  </si>
  <si>
    <t>I</t>
  </si>
  <si>
    <t>regla del trapecio</t>
  </si>
  <si>
    <t>regla de Romberg</t>
  </si>
  <si>
    <t>Valor verdadero</t>
  </si>
  <si>
    <t>Ea</t>
  </si>
  <si>
    <t>I11</t>
  </si>
  <si>
    <t>I12</t>
  </si>
  <si>
    <t>I13</t>
  </si>
  <si>
    <t>I14</t>
  </si>
  <si>
    <t>I21</t>
  </si>
  <si>
    <t>I22</t>
  </si>
  <si>
    <t>I23</t>
  </si>
  <si>
    <t>I31</t>
  </si>
  <si>
    <t>I32</t>
  </si>
  <si>
    <t>I41</t>
  </si>
  <si>
    <t>a</t>
  </si>
  <si>
    <t>b</t>
  </si>
  <si>
    <t>nivel  K=1</t>
  </si>
  <si>
    <t>h</t>
  </si>
  <si>
    <t>F(a)</t>
  </si>
  <si>
    <t>F(b)</t>
  </si>
  <si>
    <t>x</t>
  </si>
  <si>
    <t>F(x)</t>
  </si>
  <si>
    <t>∆X</t>
  </si>
  <si>
    <t>∑F(xi)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</si>
</sst>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FF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4" borderId="1" xfId="0" applyFill="1" applyBorder="1"/>
    <xf numFmtId="0" fontId="0" fillId="19" borderId="1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/>
    <xf numFmtId="0" fontId="0" fillId="19" borderId="1" xfId="0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0" fillId="21" borderId="1" xfId="0" applyFill="1" applyBorder="1" applyAlignment="1">
      <alignment horizontal="center" vertical="center" wrapText="1"/>
    </xf>
    <xf numFmtId="0" fontId="0" fillId="2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66CCFF"/>
      <color rgb="FFCC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microsoft.com/office/2007/relationships/hdphoto" Target="../media/hdphoto1.wdp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294381</xdr:colOff>
      <xdr:row>7</xdr:row>
      <xdr:rowOff>161738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0C8C601-5AAA-40E6-8E65-28DEAD092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52381" cy="14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238125</xdr:colOff>
      <xdr:row>11</xdr:row>
      <xdr:rowOff>47624</xdr:rowOff>
    </xdr:from>
    <xdr:to>
      <xdr:col>3</xdr:col>
      <xdr:colOff>76575</xdr:colOff>
      <xdr:row>14</xdr:row>
      <xdr:rowOff>95249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9F9FD82-F996-4C56-8029-4FC00F47D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125" y="2143124"/>
          <a:ext cx="2124450" cy="619125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10</xdr:row>
      <xdr:rowOff>173665</xdr:rowOff>
    </xdr:from>
    <xdr:to>
      <xdr:col>8</xdr:col>
      <xdr:colOff>361950</xdr:colOff>
      <xdr:row>36</xdr:row>
      <xdr:rowOff>124933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AA1079A-51D7-40FE-96BB-F5485600E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  <a14:imgEffect>
                    <a14:brightnessContrast bright="40000" contrast="-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552700" y="2078665"/>
          <a:ext cx="3905250" cy="49042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2</xdr:col>
      <xdr:colOff>437905</xdr:colOff>
      <xdr:row>56</xdr:row>
      <xdr:rowOff>57024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41D61DD-DB40-4450-8829-348A19DB3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906000"/>
          <a:ext cx="1961905" cy="1009524"/>
        </a:xfrm>
        <a:prstGeom prst="rect">
          <a:avLst/>
        </a:prstGeom>
        <a:ln w="38100">
          <a:solidFill>
            <a:srgbClr val="FFCCCC"/>
          </a:solidFill>
        </a:ln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4</xdr:col>
      <xdr:colOff>95143</xdr:colOff>
      <xdr:row>53</xdr:row>
      <xdr:rowOff>85690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76F459C-0703-4970-BE61-2803331FF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86000" y="10096500"/>
          <a:ext cx="857143" cy="2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63</xdr:row>
      <xdr:rowOff>0</xdr:rowOff>
    </xdr:from>
    <xdr:to>
      <xdr:col>3</xdr:col>
      <xdr:colOff>581025</xdr:colOff>
      <xdr:row>67</xdr:row>
      <xdr:rowOff>149619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E0CCDED-E42D-4680-A845-0F74C1B4B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575" y="12087225"/>
          <a:ext cx="2838450" cy="911619"/>
        </a:xfrm>
        <a:prstGeom prst="rect">
          <a:avLst/>
        </a:prstGeom>
        <a:ln w="38100">
          <a:solidFill>
            <a:srgbClr val="CC99FF"/>
          </a:solidFill>
        </a:ln>
      </xdr:spPr>
    </xdr:pic>
    <xdr:clientData/>
  </xdr:twoCellAnchor>
  <xdr:oneCellAnchor>
    <xdr:from>
      <xdr:col>1</xdr:col>
      <xdr:colOff>171450</xdr:colOff>
      <xdr:row>68</xdr:row>
      <xdr:rowOff>47625</xdr:rowOff>
    </xdr:from>
    <xdr:ext cx="835742" cy="5823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F3CEAB38-63D5-4159-BF50-F8B548B1A87E}"/>
                </a:ext>
              </a:extLst>
            </xdr:cNvPr>
            <xdr:cNvSpPr txBox="1"/>
          </xdr:nvSpPr>
          <xdr:spPr>
            <a:xfrm>
              <a:off x="933450" y="13058775"/>
              <a:ext cx="835742" cy="582339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20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s-CO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es-CO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es-CO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CO" sz="28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F3CEAB38-63D5-4159-BF50-F8B548B1A87E}"/>
                </a:ext>
              </a:extLst>
            </xdr:cNvPr>
            <xdr:cNvSpPr txBox="1"/>
          </xdr:nvSpPr>
          <xdr:spPr>
            <a:xfrm>
              <a:off x="933450" y="13058775"/>
              <a:ext cx="835742" cy="582339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CO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𝑥=ℎ/2</a:t>
              </a:r>
              <a:endParaRPr lang="es-CO" sz="2800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74</xdr:row>
      <xdr:rowOff>0</xdr:rowOff>
    </xdr:from>
    <xdr:to>
      <xdr:col>3</xdr:col>
      <xdr:colOff>485775</xdr:colOff>
      <xdr:row>79</xdr:row>
      <xdr:rowOff>20286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580846E-3615-4D1A-8CF9-B7D328BB8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4020800"/>
          <a:ext cx="2771775" cy="972786"/>
        </a:xfrm>
        <a:prstGeom prst="rect">
          <a:avLst/>
        </a:prstGeom>
        <a:ln w="38100">
          <a:solidFill>
            <a:srgbClr val="66CCFF"/>
          </a:solidFill>
        </a:ln>
      </xdr:spPr>
    </xdr:pic>
    <xdr:clientData/>
  </xdr:twoCellAnchor>
  <xdr:oneCellAnchor>
    <xdr:from>
      <xdr:col>1</xdr:col>
      <xdr:colOff>123825</xdr:colOff>
      <xdr:row>80</xdr:row>
      <xdr:rowOff>9525</xdr:rowOff>
    </xdr:from>
    <xdr:ext cx="835742" cy="5823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388C9152-EFAA-4A09-B7F7-49A3CC888C38}"/>
                </a:ext>
              </a:extLst>
            </xdr:cNvPr>
            <xdr:cNvSpPr txBox="1"/>
          </xdr:nvSpPr>
          <xdr:spPr>
            <a:xfrm>
              <a:off x="885825" y="15173325"/>
              <a:ext cx="835742" cy="582339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20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s-CO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es-CO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es-CO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4</m:t>
                        </m:r>
                      </m:den>
                    </m:f>
                  </m:oMath>
                </m:oMathPara>
              </a14:m>
              <a:endParaRPr lang="es-CO" sz="28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388C9152-EFAA-4A09-B7F7-49A3CC888C38}"/>
                </a:ext>
              </a:extLst>
            </xdr:cNvPr>
            <xdr:cNvSpPr txBox="1"/>
          </xdr:nvSpPr>
          <xdr:spPr>
            <a:xfrm>
              <a:off x="885825" y="15173325"/>
              <a:ext cx="835742" cy="582339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CO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𝑥=ℎ/4</a:t>
              </a:r>
              <a:endParaRPr lang="es-CO" sz="2800"/>
            </a:p>
          </xdr:txBody>
        </xdr:sp>
      </mc:Fallback>
    </mc:AlternateContent>
    <xdr:clientData/>
  </xdr:oneCellAnchor>
  <xdr:twoCellAnchor editAs="oneCell">
    <xdr:from>
      <xdr:col>0</xdr:col>
      <xdr:colOff>133350</xdr:colOff>
      <xdr:row>86</xdr:row>
      <xdr:rowOff>38100</xdr:rowOff>
    </xdr:from>
    <xdr:to>
      <xdr:col>3</xdr:col>
      <xdr:colOff>571500</xdr:colOff>
      <xdr:row>91</xdr:row>
      <xdr:rowOff>42021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EF263C61-DDA4-4949-A4C8-B5FBE6200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3350" y="16221075"/>
          <a:ext cx="2724150" cy="956421"/>
        </a:xfrm>
        <a:prstGeom prst="rect">
          <a:avLst/>
        </a:prstGeom>
        <a:ln w="38100">
          <a:solidFill>
            <a:srgbClr val="CCFF99"/>
          </a:solidFill>
        </a:ln>
      </xdr:spPr>
    </xdr:pic>
    <xdr:clientData/>
  </xdr:twoCellAnchor>
  <xdr:oneCellAnchor>
    <xdr:from>
      <xdr:col>1</xdr:col>
      <xdr:colOff>142875</xdr:colOff>
      <xdr:row>92</xdr:row>
      <xdr:rowOff>66675</xdr:rowOff>
    </xdr:from>
    <xdr:ext cx="835742" cy="5843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C0C93A35-A937-4E52-8F1E-61A1ED4E86D8}"/>
                </a:ext>
              </a:extLst>
            </xdr:cNvPr>
            <xdr:cNvSpPr txBox="1"/>
          </xdr:nvSpPr>
          <xdr:spPr>
            <a:xfrm>
              <a:off x="904875" y="17392650"/>
              <a:ext cx="835742" cy="584391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20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s-CO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es-CO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es-CO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8</m:t>
                        </m:r>
                      </m:den>
                    </m:f>
                  </m:oMath>
                </m:oMathPara>
              </a14:m>
              <a:endParaRPr lang="es-CO" sz="28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C0C93A35-A937-4E52-8F1E-61A1ED4E86D8}"/>
                </a:ext>
              </a:extLst>
            </xdr:cNvPr>
            <xdr:cNvSpPr txBox="1"/>
          </xdr:nvSpPr>
          <xdr:spPr>
            <a:xfrm>
              <a:off x="904875" y="17392650"/>
              <a:ext cx="835742" cy="584391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CO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𝑥=ℎ/8</a:t>
              </a:r>
              <a:endParaRPr lang="es-CO" sz="28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4EC0F-3837-4401-9383-C8868DCBF902}">
  <dimension ref="A10:L99"/>
  <sheetViews>
    <sheetView tabSelected="1" workbookViewId="0">
      <selection activeCell="S10" sqref="S10"/>
    </sheetView>
  </sheetViews>
  <sheetFormatPr baseColWidth="10" defaultRowHeight="15" x14ac:dyDescent="0.25"/>
  <sheetData>
    <row r="10" spans="1:7" x14ac:dyDescent="0.25">
      <c r="A10" s="38" t="s">
        <v>0</v>
      </c>
      <c r="B10" s="38"/>
      <c r="C10" s="38"/>
      <c r="D10" s="38"/>
      <c r="E10" s="38"/>
      <c r="F10" s="38"/>
      <c r="G10" s="38"/>
    </row>
    <row r="40" spans="1:12" x14ac:dyDescent="0.25">
      <c r="A40" s="1"/>
      <c r="B40" s="1"/>
      <c r="C40" s="32" t="s">
        <v>1</v>
      </c>
      <c r="D40" s="32"/>
      <c r="E40" s="33" t="s">
        <v>2</v>
      </c>
      <c r="F40" s="33"/>
      <c r="G40" s="34" t="s">
        <v>3</v>
      </c>
      <c r="H40" s="34"/>
      <c r="I40" s="35" t="s">
        <v>4</v>
      </c>
      <c r="J40" s="35"/>
      <c r="K40" s="2"/>
      <c r="L40" s="2"/>
    </row>
    <row r="41" spans="1:12" ht="30" x14ac:dyDescent="0.25">
      <c r="A41" s="1" t="s">
        <v>5</v>
      </c>
      <c r="B41" s="1" t="s">
        <v>6</v>
      </c>
      <c r="C41" s="3" t="s">
        <v>7</v>
      </c>
      <c r="D41" s="4" t="s">
        <v>8</v>
      </c>
      <c r="E41" s="5" t="s">
        <v>7</v>
      </c>
      <c r="F41" s="6" t="s">
        <v>9</v>
      </c>
      <c r="G41" s="7" t="s">
        <v>7</v>
      </c>
      <c r="H41" s="8" t="s">
        <v>9</v>
      </c>
      <c r="I41" s="9" t="s">
        <v>7</v>
      </c>
      <c r="J41" s="10" t="s">
        <v>9</v>
      </c>
      <c r="K41" s="11" t="s">
        <v>10</v>
      </c>
      <c r="L41" s="12" t="s">
        <v>11</v>
      </c>
    </row>
    <row r="42" spans="1:12" x14ac:dyDescent="0.25">
      <c r="A42" s="1">
        <v>1</v>
      </c>
      <c r="B42" s="1">
        <v>1</v>
      </c>
      <c r="C42" s="13" t="s">
        <v>12</v>
      </c>
      <c r="D42" s="27">
        <f>(B58/2)*(B59+B60)</f>
        <v>-198</v>
      </c>
      <c r="E42" s="14" t="s">
        <v>13</v>
      </c>
      <c r="F42" s="1">
        <f>(4*D43-D42)/3</f>
        <v>-90</v>
      </c>
      <c r="G42" s="15" t="s">
        <v>14</v>
      </c>
      <c r="H42" s="1">
        <f>(16*F43-F42)/15</f>
        <v>-90</v>
      </c>
      <c r="I42" s="16" t="s">
        <v>15</v>
      </c>
      <c r="J42" s="1">
        <f>(64*H43-H42)/63</f>
        <v>-90</v>
      </c>
      <c r="K42" s="17">
        <v>-90</v>
      </c>
      <c r="L42" s="1">
        <f>ABS((K42-J42)/K42)*100</f>
        <v>0</v>
      </c>
    </row>
    <row r="43" spans="1:12" x14ac:dyDescent="0.25">
      <c r="A43" s="1">
        <v>2</v>
      </c>
      <c r="B43" s="1">
        <v>2</v>
      </c>
      <c r="C43" s="13" t="s">
        <v>16</v>
      </c>
      <c r="D43" s="28">
        <f>(G69/2)*(G65+G67+2*G70)</f>
        <v>-117</v>
      </c>
      <c r="E43" s="14" t="s">
        <v>17</v>
      </c>
      <c r="F43" s="1">
        <f t="shared" ref="F43:F44" si="0">(4*D44-D43)/3</f>
        <v>-90</v>
      </c>
      <c r="G43" s="15" t="s">
        <v>18</v>
      </c>
      <c r="H43" s="1">
        <f>(16*F44-F43)/15</f>
        <v>-90</v>
      </c>
      <c r="I43" s="18"/>
      <c r="J43" s="18"/>
      <c r="K43" s="2"/>
      <c r="L43" s="2"/>
    </row>
    <row r="44" spans="1:12" x14ac:dyDescent="0.25">
      <c r="A44" s="1">
        <v>3</v>
      </c>
      <c r="B44" s="1">
        <v>4</v>
      </c>
      <c r="C44" s="13" t="s">
        <v>19</v>
      </c>
      <c r="D44" s="29">
        <f>(G82/2)*(G76+G80+2*G83)</f>
        <v>-96.75</v>
      </c>
      <c r="E44" s="14" t="s">
        <v>20</v>
      </c>
      <c r="F44" s="1">
        <f t="shared" si="0"/>
        <v>-90</v>
      </c>
      <c r="G44" s="19"/>
      <c r="H44" s="19"/>
      <c r="I44" s="18"/>
      <c r="J44" s="18"/>
      <c r="K44" s="2"/>
      <c r="L44" s="2"/>
    </row>
    <row r="45" spans="1:12" x14ac:dyDescent="0.25">
      <c r="A45" s="1">
        <v>4</v>
      </c>
      <c r="B45" s="1">
        <v>8</v>
      </c>
      <c r="C45" s="13" t="s">
        <v>21</v>
      </c>
      <c r="D45" s="30">
        <f>(G98/2)*(G88+G96+2*G99)</f>
        <v>-91.6875</v>
      </c>
      <c r="E45" s="20"/>
      <c r="F45" s="20"/>
      <c r="G45" s="19"/>
      <c r="H45" s="19"/>
      <c r="I45" s="18"/>
      <c r="J45" s="18"/>
      <c r="K45" s="2"/>
      <c r="L45" s="2"/>
    </row>
    <row r="47" spans="1:12" x14ac:dyDescent="0.25">
      <c r="A47" s="21" t="s">
        <v>22</v>
      </c>
      <c r="B47" s="24">
        <v>0</v>
      </c>
    </row>
    <row r="48" spans="1:12" x14ac:dyDescent="0.25">
      <c r="A48" s="21" t="s">
        <v>23</v>
      </c>
      <c r="B48" s="24">
        <v>6</v>
      </c>
    </row>
    <row r="50" spans="1:7" x14ac:dyDescent="0.25">
      <c r="A50" s="36" t="s">
        <v>24</v>
      </c>
      <c r="B50" s="37"/>
      <c r="C50" s="37"/>
      <c r="D50" s="37"/>
      <c r="E50" s="37"/>
      <c r="F50" s="37"/>
      <c r="G50" s="37"/>
    </row>
    <row r="58" spans="1:7" x14ac:dyDescent="0.25">
      <c r="A58" s="22" t="s">
        <v>25</v>
      </c>
      <c r="B58" s="23">
        <f>B48-B47</f>
        <v>6</v>
      </c>
    </row>
    <row r="59" spans="1:7" x14ac:dyDescent="0.25">
      <c r="A59" s="22" t="s">
        <v>26</v>
      </c>
      <c r="B59" s="23">
        <f>(7*B47-3*B47*B47)</f>
        <v>0</v>
      </c>
    </row>
    <row r="60" spans="1:7" x14ac:dyDescent="0.25">
      <c r="A60" s="22" t="s">
        <v>27</v>
      </c>
      <c r="B60" s="23">
        <f>(7*B48-3*B48*B48)</f>
        <v>-66</v>
      </c>
    </row>
    <row r="62" spans="1:7" ht="4.5" customHeight="1" x14ac:dyDescent="0.25">
      <c r="A62" s="31"/>
      <c r="B62" s="31"/>
      <c r="C62" s="31"/>
      <c r="D62" s="31"/>
      <c r="E62" s="31"/>
      <c r="F62" s="31"/>
      <c r="G62" s="31"/>
    </row>
    <row r="64" spans="1:7" x14ac:dyDescent="0.25">
      <c r="E64" s="25" t="s">
        <v>6</v>
      </c>
      <c r="F64" s="25" t="s">
        <v>28</v>
      </c>
      <c r="G64" s="25" t="s">
        <v>29</v>
      </c>
    </row>
    <row r="65" spans="1:7" x14ac:dyDescent="0.25">
      <c r="E65" s="25">
        <v>0</v>
      </c>
      <c r="F65" s="25">
        <f>B47</f>
        <v>0</v>
      </c>
      <c r="G65" s="25">
        <f>(7*F65-3*F65*F65)</f>
        <v>0</v>
      </c>
    </row>
    <row r="66" spans="1:7" x14ac:dyDescent="0.25">
      <c r="E66" s="25">
        <v>1</v>
      </c>
      <c r="F66" s="25">
        <f>F65+$G$69</f>
        <v>3</v>
      </c>
      <c r="G66" s="25">
        <f t="shared" ref="G66:G67" si="1">(7*F66-3*F66*F66)</f>
        <v>-6</v>
      </c>
    </row>
    <row r="67" spans="1:7" x14ac:dyDescent="0.25">
      <c r="E67" s="25">
        <v>2</v>
      </c>
      <c r="F67" s="25">
        <f>F66+$G$69</f>
        <v>6</v>
      </c>
      <c r="G67" s="25">
        <f t="shared" si="1"/>
        <v>-66</v>
      </c>
    </row>
    <row r="69" spans="1:7" x14ac:dyDescent="0.25">
      <c r="F69" s="26" t="s">
        <v>30</v>
      </c>
      <c r="G69" s="25">
        <f>(B58)/2</f>
        <v>3</v>
      </c>
    </row>
    <row r="70" spans="1:7" x14ac:dyDescent="0.25">
      <c r="F70" s="26" t="s">
        <v>31</v>
      </c>
      <c r="G70" s="25">
        <f>SUM(G66)</f>
        <v>-6</v>
      </c>
    </row>
    <row r="73" spans="1:7" ht="4.5" customHeight="1" x14ac:dyDescent="0.25">
      <c r="A73" s="31"/>
      <c r="B73" s="31"/>
      <c r="C73" s="31"/>
      <c r="D73" s="31"/>
      <c r="E73" s="31"/>
      <c r="F73" s="31"/>
      <c r="G73" s="31"/>
    </row>
    <row r="75" spans="1:7" x14ac:dyDescent="0.25">
      <c r="E75" s="25" t="s">
        <v>6</v>
      </c>
      <c r="F75" s="25" t="s">
        <v>28</v>
      </c>
      <c r="G75" s="25" t="s">
        <v>29</v>
      </c>
    </row>
    <row r="76" spans="1:7" x14ac:dyDescent="0.25">
      <c r="E76" s="25">
        <v>0</v>
      </c>
      <c r="F76" s="25">
        <f>B47</f>
        <v>0</v>
      </c>
      <c r="G76" s="25">
        <f>(7*F76-3*F76*F76)</f>
        <v>0</v>
      </c>
    </row>
    <row r="77" spans="1:7" x14ac:dyDescent="0.25">
      <c r="E77" s="25">
        <v>1</v>
      </c>
      <c r="F77" s="25">
        <f>F76+$G$82</f>
        <v>1.5</v>
      </c>
      <c r="G77" s="25">
        <f t="shared" ref="G77:G79" si="2">(7*F77-3*F77*F77)</f>
        <v>3.75</v>
      </c>
    </row>
    <row r="78" spans="1:7" x14ac:dyDescent="0.25">
      <c r="E78" s="25">
        <v>2</v>
      </c>
      <c r="F78" s="25">
        <f t="shared" ref="F78:F80" si="3">F77+$G$82</f>
        <v>3</v>
      </c>
      <c r="G78" s="25">
        <f t="shared" si="2"/>
        <v>-6</v>
      </c>
    </row>
    <row r="79" spans="1:7" x14ac:dyDescent="0.25">
      <c r="E79" s="25">
        <v>3</v>
      </c>
      <c r="F79" s="25">
        <f t="shared" si="3"/>
        <v>4.5</v>
      </c>
      <c r="G79" s="25">
        <f t="shared" si="2"/>
        <v>-29.25</v>
      </c>
    </row>
    <row r="80" spans="1:7" x14ac:dyDescent="0.25">
      <c r="E80" s="25">
        <v>4</v>
      </c>
      <c r="F80" s="25">
        <f t="shared" si="3"/>
        <v>6</v>
      </c>
      <c r="G80" s="25">
        <f>(7*F80-3*F80*F80)</f>
        <v>-66</v>
      </c>
    </row>
    <row r="82" spans="1:7" x14ac:dyDescent="0.25">
      <c r="F82" s="26" t="s">
        <v>30</v>
      </c>
      <c r="G82" s="25">
        <f>B58/4</f>
        <v>1.5</v>
      </c>
    </row>
    <row r="83" spans="1:7" x14ac:dyDescent="0.25">
      <c r="F83" s="26" t="s">
        <v>31</v>
      </c>
      <c r="G83" s="25">
        <f>SUM(G77:G79)</f>
        <v>-31.5</v>
      </c>
    </row>
    <row r="85" spans="1:7" ht="5.25" customHeight="1" x14ac:dyDescent="0.25">
      <c r="A85" s="31"/>
      <c r="B85" s="31"/>
      <c r="C85" s="31"/>
      <c r="D85" s="31"/>
      <c r="E85" s="31"/>
      <c r="F85" s="31"/>
      <c r="G85" s="31"/>
    </row>
    <row r="87" spans="1:7" x14ac:dyDescent="0.25">
      <c r="E87" s="25" t="s">
        <v>6</v>
      </c>
      <c r="F87" s="25" t="s">
        <v>28</v>
      </c>
      <c r="G87" s="25" t="s">
        <v>29</v>
      </c>
    </row>
    <row r="88" spans="1:7" x14ac:dyDescent="0.25">
      <c r="E88" s="25">
        <v>0</v>
      </c>
      <c r="F88" s="25">
        <f>B47</f>
        <v>0</v>
      </c>
      <c r="G88" s="25">
        <f>(7*F88-3*F88*F88)</f>
        <v>0</v>
      </c>
    </row>
    <row r="89" spans="1:7" x14ac:dyDescent="0.25">
      <c r="E89" s="25">
        <v>1</v>
      </c>
      <c r="F89" s="25">
        <f>F88+$G$98</f>
        <v>0.75</v>
      </c>
      <c r="G89" s="25">
        <f t="shared" ref="G89:G95" si="4">(7*F89-3*F89*F89)</f>
        <v>3.5625</v>
      </c>
    </row>
    <row r="90" spans="1:7" x14ac:dyDescent="0.25">
      <c r="E90" s="25">
        <v>2</v>
      </c>
      <c r="F90" s="25">
        <f t="shared" ref="F90:F96" si="5">F89+$G$98</f>
        <v>1.5</v>
      </c>
      <c r="G90" s="25">
        <f t="shared" si="4"/>
        <v>3.75</v>
      </c>
    </row>
    <row r="91" spans="1:7" x14ac:dyDescent="0.25">
      <c r="E91" s="25">
        <v>3</v>
      </c>
      <c r="F91" s="25">
        <f t="shared" si="5"/>
        <v>2.25</v>
      </c>
      <c r="G91" s="25">
        <f t="shared" si="4"/>
        <v>0.5625</v>
      </c>
    </row>
    <row r="92" spans="1:7" x14ac:dyDescent="0.25">
      <c r="E92" s="25">
        <v>4</v>
      </c>
      <c r="F92" s="25">
        <f t="shared" si="5"/>
        <v>3</v>
      </c>
      <c r="G92" s="25">
        <f t="shared" si="4"/>
        <v>-6</v>
      </c>
    </row>
    <row r="93" spans="1:7" x14ac:dyDescent="0.25">
      <c r="E93" s="25">
        <v>5</v>
      </c>
      <c r="F93" s="25">
        <f t="shared" si="5"/>
        <v>3.75</v>
      </c>
      <c r="G93" s="25">
        <f t="shared" si="4"/>
        <v>-15.9375</v>
      </c>
    </row>
    <row r="94" spans="1:7" x14ac:dyDescent="0.25">
      <c r="E94" s="25">
        <v>6</v>
      </c>
      <c r="F94" s="25">
        <f t="shared" si="5"/>
        <v>4.5</v>
      </c>
      <c r="G94" s="25">
        <f t="shared" si="4"/>
        <v>-29.25</v>
      </c>
    </row>
    <row r="95" spans="1:7" x14ac:dyDescent="0.25">
      <c r="E95" s="25">
        <v>7</v>
      </c>
      <c r="F95" s="25">
        <f t="shared" si="5"/>
        <v>5.25</v>
      </c>
      <c r="G95" s="25">
        <f t="shared" si="4"/>
        <v>-45.9375</v>
      </c>
    </row>
    <row r="96" spans="1:7" x14ac:dyDescent="0.25">
      <c r="E96" s="25">
        <v>8</v>
      </c>
      <c r="F96" s="25">
        <f t="shared" si="5"/>
        <v>6</v>
      </c>
      <c r="G96" s="25">
        <f>(7*F96-3*F96*F96)</f>
        <v>-66</v>
      </c>
    </row>
    <row r="98" spans="6:7" x14ac:dyDescent="0.25">
      <c r="F98" s="26" t="s">
        <v>30</v>
      </c>
      <c r="G98" s="25">
        <f>(B58)/8</f>
        <v>0.75</v>
      </c>
    </row>
    <row r="99" spans="6:7" x14ac:dyDescent="0.25">
      <c r="F99" s="26" t="s">
        <v>31</v>
      </c>
      <c r="G99" s="25">
        <f>SUM(G89:G95)</f>
        <v>-89.25</v>
      </c>
    </row>
  </sheetData>
  <mergeCells count="9">
    <mergeCell ref="I40:J40"/>
    <mergeCell ref="A50:G50"/>
    <mergeCell ref="A10:G10"/>
    <mergeCell ref="A62:G62"/>
    <mergeCell ref="A73:G73"/>
    <mergeCell ref="A85:G85"/>
    <mergeCell ref="C40:D40"/>
    <mergeCell ref="E40:F40"/>
    <mergeCell ref="G40:H40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Narváez Gómez</dc:creator>
  <cp:lastModifiedBy>Luis Felipe Narváez Gómez</cp:lastModifiedBy>
  <dcterms:created xsi:type="dcterms:W3CDTF">2021-11-30T12:02:06Z</dcterms:created>
  <dcterms:modified xsi:type="dcterms:W3CDTF">2021-11-30T12:42:03Z</dcterms:modified>
</cp:coreProperties>
</file>