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uyoshi.Y\Desktop\卒業研究\GAUSSIAN\fitting\"/>
    </mc:Choice>
  </mc:AlternateContent>
  <bookViews>
    <workbookView xWindow="0" yWindow="0" windowWidth="20490" windowHeight="7770" tabRatio="690" firstSheet="3" activeTab="6"/>
  </bookViews>
  <sheets>
    <sheet name="Sheet1" sheetId="1" r:id="rId1"/>
    <sheet name="MAX-MINIMUM" sheetId="2" r:id="rId2"/>
    <sheet name="MAX-MiNIMUM_chart" sheetId="4" r:id="rId3"/>
    <sheet name="least-square" sheetId="3" r:id="rId4"/>
    <sheet name="least-squares_chart" sheetId="5" r:id="rId5"/>
    <sheet name="error_compare" sheetId="6" r:id="rId6"/>
    <sheet name="syn_anti_difference" sheetId="7" r:id="rId7"/>
    <sheet name="energy_compare" sheetId="9" r:id="rId8"/>
    <sheet name="Sheet2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3" l="1"/>
  <c r="F66" i="3"/>
  <c r="G30" i="3"/>
  <c r="F30" i="3"/>
  <c r="G165" i="2"/>
  <c r="F165" i="2"/>
  <c r="G135" i="2"/>
  <c r="F135" i="2"/>
  <c r="E27" i="9" l="1"/>
  <c r="E28" i="9"/>
  <c r="B6" i="10"/>
  <c r="C6" i="10"/>
  <c r="D6" i="10"/>
  <c r="E6" i="10"/>
  <c r="F6" i="10"/>
  <c r="G6" i="10"/>
  <c r="H6" i="10"/>
  <c r="C5" i="10"/>
  <c r="D5" i="10"/>
  <c r="E5" i="10"/>
  <c r="F5" i="10"/>
  <c r="G5" i="10"/>
  <c r="H5" i="10"/>
  <c r="B5" i="10"/>
  <c r="C4" i="10"/>
  <c r="D4" i="10"/>
  <c r="F4" i="10"/>
  <c r="G4" i="10"/>
  <c r="H4" i="10"/>
  <c r="E4" i="10"/>
  <c r="B4" i="10"/>
  <c r="E6" i="9" l="1"/>
  <c r="E2" i="9"/>
  <c r="E3" i="9"/>
  <c r="E4" i="9"/>
  <c r="E10" i="9"/>
  <c r="E11" i="9"/>
  <c r="E7" i="9"/>
  <c r="E8" i="9"/>
  <c r="E9" i="9"/>
  <c r="E20" i="9"/>
  <c r="E21" i="9"/>
  <c r="E17" i="9"/>
  <c r="E18" i="9"/>
  <c r="E19" i="9"/>
  <c r="E25" i="9"/>
  <c r="E26" i="9"/>
  <c r="E22" i="9"/>
  <c r="E23" i="9"/>
  <c r="E24" i="9"/>
  <c r="E15" i="9"/>
  <c r="E16" i="9"/>
  <c r="E12" i="9"/>
  <c r="E13" i="9"/>
  <c r="E14" i="9"/>
  <c r="E5" i="9"/>
  <c r="G105" i="2" l="1"/>
  <c r="F105" i="2"/>
  <c r="G68" i="2"/>
  <c r="F68" i="2"/>
  <c r="G37" i="2" l="1"/>
  <c r="F37" i="2"/>
  <c r="G43" i="1"/>
  <c r="F43" i="1"/>
  <c r="H44" i="1"/>
  <c r="G42" i="1"/>
  <c r="F42" i="1"/>
  <c r="G41" i="1"/>
  <c r="F41" i="1"/>
  <c r="M56" i="2" l="1"/>
  <c r="M57" i="2"/>
  <c r="O57" i="2"/>
  <c r="O56" i="2"/>
  <c r="N57" i="2"/>
  <c r="N56" i="2"/>
  <c r="H111" i="1" l="1"/>
  <c r="G111" i="1"/>
  <c r="H88" i="1"/>
  <c r="G88" i="1"/>
  <c r="H48" i="1" l="1"/>
  <c r="H47" i="1"/>
  <c r="G48" i="1" l="1"/>
</calcChain>
</file>

<file path=xl/sharedStrings.xml><?xml version="1.0" encoding="utf-8"?>
<sst xmlns="http://schemas.openxmlformats.org/spreadsheetml/2006/main" count="1239" uniqueCount="164">
  <si>
    <t>モデル化学</t>
    <rPh sb="3" eb="5">
      <t>カガク</t>
    </rPh>
    <phoneticPr fontId="1"/>
  </si>
  <si>
    <t>基底関数</t>
    <rPh sb="0" eb="2">
      <t>キテイ</t>
    </rPh>
    <rPh sb="2" eb="4">
      <t>カンスウ</t>
    </rPh>
    <phoneticPr fontId="1"/>
  </si>
  <si>
    <t>1-4EEL</t>
    <phoneticPr fontId="1"/>
  </si>
  <si>
    <t>v1</t>
    <phoneticPr fontId="1"/>
  </si>
  <si>
    <t>v2</t>
    <phoneticPr fontId="1"/>
  </si>
  <si>
    <t>str</t>
    <phoneticPr fontId="1"/>
  </si>
  <si>
    <t>HF</t>
    <phoneticPr fontId="1"/>
  </si>
  <si>
    <t>6-311G</t>
    <phoneticPr fontId="1"/>
  </si>
  <si>
    <t>ff14SB</t>
    <phoneticPr fontId="1"/>
  </si>
  <si>
    <t>gaff</t>
    <phoneticPr fontId="1"/>
  </si>
  <si>
    <t>gaff</t>
    <phoneticPr fontId="1"/>
  </si>
  <si>
    <t>6-311G</t>
    <phoneticPr fontId="1"/>
  </si>
  <si>
    <t>B3LYP</t>
    <phoneticPr fontId="1"/>
  </si>
  <si>
    <t>AUG-cc-pVDZ</t>
    <phoneticPr fontId="1"/>
  </si>
  <si>
    <t>ff14SB</t>
    <phoneticPr fontId="1"/>
  </si>
  <si>
    <t>ff14ipq</t>
    <phoneticPr fontId="1"/>
  </si>
  <si>
    <t>MP2</t>
    <phoneticPr fontId="1"/>
  </si>
  <si>
    <t>cc-pVDZ</t>
    <phoneticPr fontId="1"/>
  </si>
  <si>
    <t>ff14ipq</t>
    <phoneticPr fontId="1"/>
  </si>
  <si>
    <t>最小二乗</t>
    <rPh sb="0" eb="2">
      <t>サイショウ</t>
    </rPh>
    <rPh sb="2" eb="4">
      <t>ニジョウ</t>
    </rPh>
    <phoneticPr fontId="1"/>
  </si>
  <si>
    <t>nagai</t>
    <phoneticPr fontId="1"/>
  </si>
  <si>
    <t>14ipq</t>
    <phoneticPr fontId="1"/>
  </si>
  <si>
    <t>14SB</t>
  </si>
  <si>
    <t>14SB</t>
    <phoneticPr fontId="1"/>
  </si>
  <si>
    <t>R²</t>
    <phoneticPr fontId="1"/>
  </si>
  <si>
    <t>GLH</t>
  </si>
  <si>
    <t>AcOH</t>
  </si>
  <si>
    <t>B3LYP/AUG-cc-pVDZ</t>
  </si>
  <si>
    <t>HF/6-311G</t>
  </si>
  <si>
    <t>GAFF</t>
  </si>
  <si>
    <t>anti</t>
  </si>
  <si>
    <t>syn</t>
  </si>
  <si>
    <t>dO=C(Å)</t>
  </si>
  <si>
    <t>dC-O(Å)</t>
  </si>
  <si>
    <t>dO-H(Å)</t>
  </si>
  <si>
    <t>aC-O-H(°)</t>
  </si>
  <si>
    <t>aO=C-O(°)</t>
  </si>
  <si>
    <t>8.79 kcal/mol</t>
  </si>
  <si>
    <t>B3LYP/6-311G</t>
  </si>
  <si>
    <t>7.42 kcal/mol</t>
  </si>
  <si>
    <t>HF/AUG-cc-pVDZ</t>
  </si>
  <si>
    <t>6.45 kcal/mol</t>
  </si>
  <si>
    <t>5.33 kcal/mol</t>
  </si>
  <si>
    <t>syn/antiの極小値の差</t>
  </si>
  <si>
    <t>MP2/AUG-cc-pVDZ</t>
    <phoneticPr fontId="8"/>
  </si>
  <si>
    <t>B3LYP/AUG-cc-pVDZ</t>
    <phoneticPr fontId="8"/>
  </si>
  <si>
    <t>B3LYP/cc-pVDZ</t>
    <phoneticPr fontId="8"/>
  </si>
  <si>
    <t>モデル化学/基底関数</t>
    <phoneticPr fontId="1"/>
  </si>
  <si>
    <t>ff14ipq</t>
    <phoneticPr fontId="1"/>
  </si>
  <si>
    <t>MP2/cc-pVDZ</t>
    <phoneticPr fontId="8"/>
  </si>
  <si>
    <t>ff14SB</t>
    <phoneticPr fontId="1"/>
  </si>
  <si>
    <t>AUG-cc-pVDZ</t>
    <phoneticPr fontId="1"/>
  </si>
  <si>
    <t>ff14ipq</t>
    <phoneticPr fontId="1"/>
  </si>
  <si>
    <t>gaff</t>
    <phoneticPr fontId="1"/>
  </si>
  <si>
    <t>SPBE</t>
    <phoneticPr fontId="1"/>
  </si>
  <si>
    <t>gaff</t>
    <phoneticPr fontId="1"/>
  </si>
  <si>
    <t>QCISD/AUG-cc-pVDZ</t>
    <phoneticPr fontId="1"/>
  </si>
  <si>
    <t>QCISD/DGTZVP</t>
  </si>
  <si>
    <t>SPBE/AUG-cc-pVDZ</t>
  </si>
  <si>
    <t>QCISD</t>
    <phoneticPr fontId="1"/>
  </si>
  <si>
    <t>DGTZVP</t>
    <phoneticPr fontId="1"/>
  </si>
  <si>
    <t>CI/AUG-cc-pVDZ</t>
    <phoneticPr fontId="1"/>
  </si>
  <si>
    <t>QCISD/6-311G</t>
    <phoneticPr fontId="1"/>
  </si>
  <si>
    <t>CCSD/AUG-cc-pVDZ</t>
    <phoneticPr fontId="1"/>
  </si>
  <si>
    <t>CI</t>
    <phoneticPr fontId="1"/>
  </si>
  <si>
    <t>DGTZVP</t>
    <phoneticPr fontId="1"/>
  </si>
  <si>
    <t>MAX</t>
    <phoneticPr fontId="1"/>
  </si>
  <si>
    <t>ff14SB</t>
    <phoneticPr fontId="1"/>
  </si>
  <si>
    <t>ff14ipq</t>
    <phoneticPr fontId="1"/>
  </si>
  <si>
    <t>MP2</t>
    <phoneticPr fontId="1"/>
  </si>
  <si>
    <t>ff14SB</t>
    <phoneticPr fontId="1"/>
  </si>
  <si>
    <t>B3LYP</t>
    <phoneticPr fontId="1"/>
  </si>
  <si>
    <t>ff14SB</t>
    <phoneticPr fontId="1"/>
  </si>
  <si>
    <t>AVE</t>
    <phoneticPr fontId="1"/>
  </si>
  <si>
    <t>MAX</t>
    <phoneticPr fontId="1"/>
  </si>
  <si>
    <t>ff14ipq</t>
    <phoneticPr fontId="1"/>
  </si>
  <si>
    <t>6-311G</t>
    <phoneticPr fontId="1"/>
  </si>
  <si>
    <t>6-31++G(d)</t>
    <phoneticPr fontId="1"/>
  </si>
  <si>
    <t>CI/6-31++G(d)</t>
    <phoneticPr fontId="1"/>
  </si>
  <si>
    <t>MP2/6-31++G(d)</t>
    <phoneticPr fontId="1"/>
  </si>
  <si>
    <t>B3LYP/6-31++G(d)</t>
    <phoneticPr fontId="1"/>
  </si>
  <si>
    <t>6-31++G(d,p)</t>
    <phoneticPr fontId="1"/>
  </si>
  <si>
    <t>B3LYP/6-31++G(d,p)</t>
    <phoneticPr fontId="1"/>
  </si>
  <si>
    <t>MP2/6-31++G(d,p)</t>
    <phoneticPr fontId="1"/>
  </si>
  <si>
    <t>CI/6-31++G(d,p)</t>
    <phoneticPr fontId="1"/>
  </si>
  <si>
    <t>all</t>
    <phoneticPr fontId="1"/>
  </si>
  <si>
    <t>ff14SB</t>
    <phoneticPr fontId="1"/>
  </si>
  <si>
    <t>ff14ipq</t>
    <phoneticPr fontId="1"/>
  </si>
  <si>
    <t>v2 average</t>
  </si>
  <si>
    <t>v1 average</t>
    <phoneticPr fontId="1"/>
  </si>
  <si>
    <t>syn/antiの極小値の差(kcal/mol)</t>
    <phoneticPr fontId="1"/>
  </si>
  <si>
    <t>cc-pVTZ</t>
    <phoneticPr fontId="1"/>
  </si>
  <si>
    <t>cc-pVTZ</t>
    <phoneticPr fontId="1"/>
  </si>
  <si>
    <t>cc-pVTZ</t>
    <phoneticPr fontId="1"/>
  </si>
  <si>
    <t>v1_ff14SB</t>
    <phoneticPr fontId="1"/>
  </si>
  <si>
    <t>MP2</t>
    <phoneticPr fontId="1"/>
  </si>
  <si>
    <t>v2_ff14SB</t>
    <phoneticPr fontId="1"/>
  </si>
  <si>
    <t>v1_ff14ipq</t>
    <phoneticPr fontId="1"/>
  </si>
  <si>
    <t>v2_ff14ipq</t>
    <phoneticPr fontId="1"/>
  </si>
  <si>
    <t>極小値での誤差</t>
    <rPh sb="0" eb="3">
      <t>キョクショウチ</t>
    </rPh>
    <rPh sb="5" eb="7">
      <t>ゴサ</t>
    </rPh>
    <phoneticPr fontId="8"/>
  </si>
  <si>
    <t>ピークでの誤差</t>
    <rPh sb="5" eb="7">
      <t>ゴサ</t>
    </rPh>
    <phoneticPr fontId="8"/>
  </si>
  <si>
    <t>MAX-MINIMUM</t>
    <phoneticPr fontId="1"/>
  </si>
  <si>
    <t>least-squares</t>
    <phoneticPr fontId="1"/>
  </si>
  <si>
    <t>ff14ipq</t>
    <phoneticPr fontId="1"/>
  </si>
  <si>
    <t>CI</t>
    <phoneticPr fontId="1"/>
  </si>
  <si>
    <t>基底関数</t>
    <rPh sb="0" eb="4">
      <t>キテイカンスウ</t>
    </rPh>
    <phoneticPr fontId="1"/>
  </si>
  <si>
    <t>CCSD(T)</t>
    <phoneticPr fontId="1"/>
  </si>
  <si>
    <t>CCSD(T)</t>
    <phoneticPr fontId="1"/>
  </si>
  <si>
    <t>CCSD(T)</t>
    <phoneticPr fontId="1"/>
  </si>
  <si>
    <t>CCSD(T)</t>
    <phoneticPr fontId="1"/>
  </si>
  <si>
    <t>CCSD(T)</t>
    <phoneticPr fontId="1"/>
  </si>
  <si>
    <t>6-311G</t>
    <phoneticPr fontId="1"/>
  </si>
  <si>
    <t>6-311G</t>
    <phoneticPr fontId="1"/>
  </si>
  <si>
    <t>6-311G</t>
    <phoneticPr fontId="1"/>
  </si>
  <si>
    <t>6-311G</t>
    <phoneticPr fontId="1"/>
  </si>
  <si>
    <t>6-311G</t>
    <phoneticPr fontId="1"/>
  </si>
  <si>
    <t>6-311G</t>
    <phoneticPr fontId="1"/>
  </si>
  <si>
    <t>6-311G</t>
    <phoneticPr fontId="1"/>
  </si>
  <si>
    <t>energy_180</t>
    <phoneticPr fontId="1"/>
  </si>
  <si>
    <t>energy_0</t>
    <phoneticPr fontId="1"/>
  </si>
  <si>
    <t>CI</t>
    <phoneticPr fontId="1"/>
  </si>
  <si>
    <t>CI</t>
    <phoneticPr fontId="1"/>
  </si>
  <si>
    <t>CI</t>
    <phoneticPr fontId="1"/>
  </si>
  <si>
    <t>CI</t>
    <phoneticPr fontId="1"/>
  </si>
  <si>
    <t>anti</t>
    <phoneticPr fontId="1"/>
  </si>
  <si>
    <t>MP</t>
  </si>
  <si>
    <t>HF</t>
    <phoneticPr fontId="1"/>
  </si>
  <si>
    <t>MP3</t>
    <phoneticPr fontId="1"/>
  </si>
  <si>
    <t>MP4D=-228.5421489</t>
    <phoneticPr fontId="1"/>
  </si>
  <si>
    <t>MP4D</t>
    <phoneticPr fontId="1"/>
  </si>
  <si>
    <t>MP4DQ</t>
    <phoneticPr fontId="1"/>
  </si>
  <si>
    <t>MP4SDQ</t>
    <phoneticPr fontId="1"/>
  </si>
  <si>
    <t>MP4SDTQ</t>
    <phoneticPr fontId="1"/>
  </si>
  <si>
    <t>MP4DQ=-228.5298719</t>
    <phoneticPr fontId="1"/>
  </si>
  <si>
    <t>MP4SDQ=-228.5382856</t>
    <phoneticPr fontId="1"/>
  </si>
  <si>
    <t xml:space="preserve"> 4SDTQ=-228.5646831</t>
    <phoneticPr fontId="1"/>
  </si>
  <si>
    <t>HF=-227.8501877</t>
    <phoneticPr fontId="1"/>
  </si>
  <si>
    <t>MP2=-228.5207884</t>
    <phoneticPr fontId="1"/>
  </si>
  <si>
    <t>MP3=-228.535436</t>
    <phoneticPr fontId="1"/>
  </si>
  <si>
    <t>MP4D=-228.550439</t>
    <phoneticPr fontId="1"/>
  </si>
  <si>
    <t>MP4DQ=-228.5383382</t>
    <phoneticPr fontId="1"/>
  </si>
  <si>
    <t>MP4SDQ=-228.5465955</t>
    <phoneticPr fontId="1"/>
  </si>
  <si>
    <t>MP4SDTQ=-228</t>
    <phoneticPr fontId="1"/>
  </si>
  <si>
    <t>MP3</t>
    <phoneticPr fontId="1"/>
  </si>
  <si>
    <t>MP4SDTQ</t>
    <phoneticPr fontId="1"/>
  </si>
  <si>
    <t>MP3</t>
    <phoneticPr fontId="1"/>
  </si>
  <si>
    <t>MP4</t>
    <phoneticPr fontId="1"/>
  </si>
  <si>
    <t>モデル</t>
    <phoneticPr fontId="1"/>
  </si>
  <si>
    <t>pcm</t>
    <phoneticPr fontId="1"/>
  </si>
  <si>
    <t>energy_180(pcm)</t>
    <phoneticPr fontId="1"/>
  </si>
  <si>
    <t>energy_0(pcm)</t>
    <phoneticPr fontId="1"/>
  </si>
  <si>
    <t>MP4</t>
    <phoneticPr fontId="1"/>
  </si>
  <si>
    <t>MP4</t>
    <phoneticPr fontId="1"/>
  </si>
  <si>
    <t>syn/anti</t>
    <phoneticPr fontId="1"/>
  </si>
  <si>
    <t>B3LYP</t>
    <phoneticPr fontId="1"/>
  </si>
  <si>
    <t>CI</t>
    <phoneticPr fontId="1"/>
  </si>
  <si>
    <t>AUG-cc-pVDZ</t>
    <phoneticPr fontId="1"/>
  </si>
  <si>
    <t>AUG-cc-pVDZ</t>
    <phoneticPr fontId="1"/>
  </si>
  <si>
    <t>CCSD(T)</t>
    <phoneticPr fontId="1"/>
  </si>
  <si>
    <t>MP4SDTQ</t>
    <phoneticPr fontId="1"/>
  </si>
  <si>
    <t>HF</t>
    <phoneticPr fontId="1"/>
  </si>
  <si>
    <t>MP2</t>
    <phoneticPr fontId="1"/>
  </si>
  <si>
    <t>gas</t>
    <phoneticPr fontId="1"/>
  </si>
  <si>
    <t>B3LYP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</si>
</sst>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 "/>
    <numFmt numFmtId="177" formatCode="0.00000000_);[Red]\(0.00000000\)"/>
    <numFmt numFmtId="178" formatCode="0.0000_);[Red]\(0.0000\)"/>
    <numFmt numFmtId="179" formatCode="0.000_ "/>
  </numFmts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0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B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0FAFE"/>
        <bgColor indexed="64"/>
      </patternFill>
    </fill>
    <fill>
      <patternFill patternType="solid">
        <fgColor rgb="FFD5B8EA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222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9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4" fillId="10" borderId="1" xfId="0" applyNumberFormat="1" applyFont="1" applyFill="1" applyBorder="1" applyAlignment="1">
      <alignment horizontal="center" vertical="center"/>
    </xf>
    <xf numFmtId="177" fontId="4" fillId="10" borderId="3" xfId="0" applyNumberFormat="1" applyFont="1" applyFill="1" applyBorder="1" applyAlignment="1">
      <alignment horizontal="center" vertical="center"/>
    </xf>
    <xf numFmtId="176" fontId="4" fillId="10" borderId="1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176" fontId="3" fillId="9" borderId="3" xfId="0" applyNumberFormat="1" applyFont="1" applyFill="1" applyBorder="1" applyAlignment="1">
      <alignment horizontal="center" vertical="center"/>
    </xf>
    <xf numFmtId="176" fontId="3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7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14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4" fillId="13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10" borderId="3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5" borderId="3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0" fontId="10" fillId="16" borderId="5" xfId="0" applyFont="1" applyFill="1" applyBorder="1" applyAlignment="1">
      <alignment horizontal="center" vertical="center"/>
    </xf>
    <xf numFmtId="0" fontId="10" fillId="16" borderId="2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179" fontId="3" fillId="9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0" fontId="9" fillId="18" borderId="3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9" fontId="3" fillId="2" borderId="13" xfId="0" applyNumberFormat="1" applyFont="1" applyFill="1" applyBorder="1" applyAlignment="1">
      <alignment horizontal="center" vertical="center"/>
    </xf>
    <xf numFmtId="179" fontId="3" fillId="9" borderId="14" xfId="0" applyNumberFormat="1" applyFont="1" applyFill="1" applyBorder="1" applyAlignment="1">
      <alignment horizontal="center" vertical="center"/>
    </xf>
    <xf numFmtId="179" fontId="3" fillId="2" borderId="15" xfId="0" applyNumberFormat="1" applyFont="1" applyFill="1" applyBorder="1" applyAlignment="1">
      <alignment horizontal="center" vertical="center"/>
    </xf>
    <xf numFmtId="179" fontId="3" fillId="9" borderId="16" xfId="0" applyNumberFormat="1" applyFont="1" applyFill="1" applyBorder="1" applyAlignment="1">
      <alignment horizontal="center" vertical="center"/>
    </xf>
    <xf numFmtId="179" fontId="3" fillId="2" borderId="19" xfId="0" applyNumberFormat="1" applyFont="1" applyFill="1" applyBorder="1" applyAlignment="1">
      <alignment horizontal="center" vertical="center"/>
    </xf>
    <xf numFmtId="179" fontId="3" fillId="9" borderId="20" xfId="0" applyNumberFormat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9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176" fontId="3" fillId="11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9" borderId="3" xfId="0" applyNumberFormat="1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176" fontId="3" fillId="2" borderId="13" xfId="0" applyNumberFormat="1" applyFont="1" applyFill="1" applyBorder="1" applyAlignment="1">
      <alignment horizontal="center" vertical="center"/>
    </xf>
    <xf numFmtId="176" fontId="3" fillId="9" borderId="14" xfId="0" applyNumberFormat="1" applyFont="1" applyFill="1" applyBorder="1" applyAlignment="1">
      <alignment horizontal="center" vertical="center"/>
    </xf>
    <xf numFmtId="176" fontId="3" fillId="11" borderId="15" xfId="0" applyNumberFormat="1" applyFont="1" applyFill="1" applyBorder="1" applyAlignment="1">
      <alignment horizontal="center" vertical="center"/>
    </xf>
    <xf numFmtId="176" fontId="3" fillId="11" borderId="16" xfId="0" applyNumberFormat="1" applyFont="1" applyFill="1" applyBorder="1" applyAlignment="1">
      <alignment horizontal="center" vertical="center"/>
    </xf>
    <xf numFmtId="176" fontId="3" fillId="2" borderId="15" xfId="0" applyNumberFormat="1" applyFont="1" applyFill="1" applyBorder="1" applyAlignment="1">
      <alignment horizontal="center" vertical="center"/>
    </xf>
    <xf numFmtId="176" fontId="3" fillId="9" borderId="16" xfId="0" applyNumberFormat="1" applyFont="1" applyFill="1" applyBorder="1" applyAlignment="1">
      <alignment horizontal="center" vertical="center"/>
    </xf>
    <xf numFmtId="176" fontId="3" fillId="2" borderId="17" xfId="0" applyNumberFormat="1" applyFont="1" applyFill="1" applyBorder="1" applyAlignment="1">
      <alignment horizontal="center" vertical="center"/>
    </xf>
    <xf numFmtId="176" fontId="3" fillId="9" borderId="18" xfId="0" applyNumberFormat="1" applyFont="1" applyFill="1" applyBorder="1" applyAlignment="1">
      <alignment horizontal="center" vertical="center"/>
    </xf>
    <xf numFmtId="176" fontId="3" fillId="2" borderId="4" xfId="0" applyNumberFormat="1" applyFont="1" applyFill="1" applyBorder="1" applyAlignment="1">
      <alignment horizontal="center" vertical="center"/>
    </xf>
    <xf numFmtId="176" fontId="3" fillId="9" borderId="4" xfId="0" applyNumberFormat="1" applyFont="1" applyFill="1" applyBorder="1" applyAlignment="1">
      <alignment horizontal="center" vertical="center"/>
    </xf>
    <xf numFmtId="176" fontId="3" fillId="11" borderId="13" xfId="0" applyNumberFormat="1" applyFont="1" applyFill="1" applyBorder="1" applyAlignment="1">
      <alignment horizontal="center" vertical="center"/>
    </xf>
    <xf numFmtId="176" fontId="3" fillId="11" borderId="14" xfId="0" applyNumberFormat="1" applyFont="1" applyFill="1" applyBorder="1" applyAlignment="1">
      <alignment horizontal="center" vertical="center"/>
    </xf>
    <xf numFmtId="176" fontId="3" fillId="2" borderId="24" xfId="0" applyNumberFormat="1" applyFont="1" applyFill="1" applyBorder="1" applyAlignment="1">
      <alignment horizontal="center" vertical="center"/>
    </xf>
    <xf numFmtId="176" fontId="3" fillId="9" borderId="25" xfId="0" applyNumberFormat="1" applyFont="1" applyFill="1" applyBorder="1" applyAlignment="1">
      <alignment horizontal="center" vertical="center"/>
    </xf>
    <xf numFmtId="176" fontId="4" fillId="2" borderId="13" xfId="0" applyNumberFormat="1" applyFont="1" applyFill="1" applyBorder="1" applyAlignment="1">
      <alignment horizontal="center" vertical="center"/>
    </xf>
    <xf numFmtId="176" fontId="4" fillId="9" borderId="14" xfId="0" applyNumberFormat="1" applyFont="1" applyFill="1" applyBorder="1" applyAlignment="1">
      <alignment horizontal="center" vertical="center"/>
    </xf>
    <xf numFmtId="176" fontId="4" fillId="2" borderId="15" xfId="0" applyNumberFormat="1" applyFont="1" applyFill="1" applyBorder="1" applyAlignment="1">
      <alignment horizontal="center" vertical="center"/>
    </xf>
    <xf numFmtId="176" fontId="4" fillId="9" borderId="16" xfId="0" applyNumberFormat="1" applyFont="1" applyFill="1" applyBorder="1" applyAlignment="1">
      <alignment horizontal="center" vertical="center"/>
    </xf>
    <xf numFmtId="177" fontId="3" fillId="13" borderId="12" xfId="0" applyNumberFormat="1" applyFont="1" applyFill="1" applyBorder="1" applyAlignment="1">
      <alignment horizontal="center" vertical="center"/>
    </xf>
    <xf numFmtId="178" fontId="3" fillId="10" borderId="8" xfId="0" applyNumberFormat="1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76" fontId="3" fillId="2" borderId="22" xfId="0" applyNumberFormat="1" applyFont="1" applyFill="1" applyBorder="1" applyAlignment="1">
      <alignment horizontal="center" vertical="center"/>
    </xf>
    <xf numFmtId="176" fontId="3" fillId="9" borderId="23" xfId="0" applyNumberFormat="1" applyFont="1" applyFill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179" fontId="3" fillId="19" borderId="1" xfId="0" applyNumberFormat="1" applyFont="1" applyFill="1" applyBorder="1" applyAlignment="1">
      <alignment horizontal="center" vertical="center"/>
    </xf>
    <xf numFmtId="0" fontId="10" fillId="16" borderId="3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179" fontId="3" fillId="11" borderId="1" xfId="0" applyNumberFormat="1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6" borderId="7" xfId="0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13" borderId="28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76" fontId="3" fillId="11" borderId="17" xfId="0" applyNumberFormat="1" applyFont="1" applyFill="1" applyBorder="1" applyAlignment="1">
      <alignment horizontal="center" vertical="center"/>
    </xf>
    <xf numFmtId="176" fontId="3" fillId="11" borderId="18" xfId="0" applyNumberFormat="1" applyFont="1" applyFill="1" applyBorder="1" applyAlignment="1">
      <alignment horizontal="center" vertical="center"/>
    </xf>
    <xf numFmtId="176" fontId="4" fillId="0" borderId="0" xfId="0" applyNumberFormat="1" applyFont="1">
      <alignment vertical="center"/>
    </xf>
    <xf numFmtId="179" fontId="3" fillId="19" borderId="17" xfId="0" applyNumberFormat="1" applyFont="1" applyFill="1" applyBorder="1" applyAlignment="1">
      <alignment horizontal="center" vertical="center"/>
    </xf>
    <xf numFmtId="179" fontId="3" fillId="19" borderId="18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left" vertical="center"/>
    </xf>
    <xf numFmtId="179" fontId="3" fillId="19" borderId="24" xfId="0" applyNumberFormat="1" applyFont="1" applyFill="1" applyBorder="1" applyAlignment="1">
      <alignment horizontal="center" vertical="center"/>
    </xf>
    <xf numFmtId="179" fontId="3" fillId="19" borderId="25" xfId="0" applyNumberFormat="1" applyFont="1" applyFill="1" applyBorder="1" applyAlignment="1">
      <alignment horizontal="center" vertical="center"/>
    </xf>
    <xf numFmtId="179" fontId="3" fillId="19" borderId="31" xfId="0" applyNumberFormat="1" applyFont="1" applyFill="1" applyBorder="1" applyAlignment="1">
      <alignment horizontal="center" vertical="center"/>
    </xf>
    <xf numFmtId="179" fontId="3" fillId="19" borderId="32" xfId="0" applyNumberFormat="1" applyFont="1" applyFill="1" applyBorder="1" applyAlignment="1">
      <alignment horizontal="center" vertical="center"/>
    </xf>
    <xf numFmtId="179" fontId="3" fillId="19" borderId="8" xfId="0" applyNumberFormat="1" applyFont="1" applyFill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176" fontId="3" fillId="0" borderId="14" xfId="0" applyNumberFormat="1" applyFont="1" applyBorder="1" applyAlignment="1">
      <alignment horizontal="center" vertical="center"/>
    </xf>
    <xf numFmtId="176" fontId="3" fillId="0" borderId="15" xfId="0" applyNumberFormat="1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176" fontId="3" fillId="0" borderId="17" xfId="0" applyNumberFormat="1" applyFont="1" applyBorder="1" applyAlignment="1">
      <alignment horizontal="center" vertical="center"/>
    </xf>
    <xf numFmtId="176" fontId="3" fillId="0" borderId="18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176" fontId="7" fillId="0" borderId="1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6" fontId="7" fillId="0" borderId="17" xfId="0" applyNumberFormat="1" applyFont="1" applyBorder="1" applyAlignment="1">
      <alignment horizontal="center" vertical="center"/>
    </xf>
    <xf numFmtId="176" fontId="7" fillId="0" borderId="18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6" fontId="3" fillId="0" borderId="33" xfId="0" applyNumberFormat="1" applyFont="1" applyBorder="1" applyAlignment="1">
      <alignment horizontal="center" vertical="center"/>
    </xf>
    <xf numFmtId="176" fontId="3" fillId="0" borderId="34" xfId="0" applyNumberFormat="1" applyFont="1" applyBorder="1" applyAlignment="1">
      <alignment horizontal="center" vertical="center"/>
    </xf>
    <xf numFmtId="176" fontId="3" fillId="0" borderId="35" xfId="0" applyNumberFormat="1" applyFont="1" applyBorder="1" applyAlignment="1">
      <alignment horizontal="center" vertical="center"/>
    </xf>
    <xf numFmtId="176" fontId="7" fillId="0" borderId="34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176" fontId="7" fillId="0" borderId="33" xfId="0" applyNumberFormat="1" applyFont="1" applyBorder="1" applyAlignment="1">
      <alignment horizontal="center" vertical="center"/>
    </xf>
    <xf numFmtId="176" fontId="7" fillId="0" borderId="36" xfId="0" applyNumberFormat="1" applyFont="1" applyBorder="1" applyAlignment="1">
      <alignment horizontal="center" vertical="center"/>
    </xf>
    <xf numFmtId="176" fontId="3" fillId="0" borderId="26" xfId="0" applyNumberFormat="1" applyFont="1" applyBorder="1" applyAlignment="1">
      <alignment horizontal="center" vertical="center"/>
    </xf>
    <xf numFmtId="176" fontId="3" fillId="0" borderId="37" xfId="0" applyNumberFormat="1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B0FAFE"/>
      <color rgb="FFFFFFB7"/>
      <color rgb="FFE2CFF1"/>
      <color rgb="FFD5B8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'MAX-MiNIMUM_chart'!$C$3</c:f>
              <c:strCache>
                <c:ptCount val="1"/>
                <c:pt idx="0">
                  <c:v>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'MAX-MiNIMUM_chart'!$B$4:$B$8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'MAX-MiNIMUM_chart'!$C$4:$C$8</c:f>
              <c:numCache>
                <c:formatCode>0.000_ </c:formatCode>
                <c:ptCount val="5"/>
                <c:pt idx="0" formatCode="0.0000_ ">
                  <c:v>-1.8897380099050278</c:v>
                </c:pt>
                <c:pt idx="1">
                  <c:v>-1.2494896444824239</c:v>
                </c:pt>
                <c:pt idx="2">
                  <c:v>-1.1951432932700434</c:v>
                </c:pt>
                <c:pt idx="3">
                  <c:v>-0.98870178037021939</c:v>
                </c:pt>
                <c:pt idx="4">
                  <c:v>-0.73441826996242565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'MAX-MiNIMUM_chart'!$D$3</c:f>
              <c:strCache>
                <c:ptCount val="1"/>
                <c:pt idx="0">
                  <c:v>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'MAX-MiNIMUM_chart'!$B$4:$B$8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'MAX-MiNIMUM_chart'!$D$4:$D$8</c:f>
              <c:numCache>
                <c:formatCode>0.000_ </c:formatCode>
                <c:ptCount val="5"/>
                <c:pt idx="0" formatCode="0.0000_ ">
                  <c:v>-1.4574333798418073</c:v>
                </c:pt>
                <c:pt idx="1">
                  <c:v>-0.82770937110953846</c:v>
                </c:pt>
                <c:pt idx="2">
                  <c:v>-0.70188277960325884</c:v>
                </c:pt>
                <c:pt idx="3">
                  <c:v>-0.3130229925806165</c:v>
                </c:pt>
                <c:pt idx="4">
                  <c:v>-0.11129934245484477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'MAX-MiNIMUM_chart'!$E$3</c:f>
              <c:strCache>
                <c:ptCount val="1"/>
                <c:pt idx="0">
                  <c:v>B3LYP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'MAX-MiNIMUM_chart'!$B$4:$B$8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'MAX-MiNIMUM_chart'!$E$4:$E$8</c:f>
              <c:numCache>
                <c:formatCode>0.000_ </c:formatCode>
                <c:ptCount val="5"/>
                <c:pt idx="0" formatCode="0.0000_ ">
                  <c:v>-1.1967511287488566</c:v>
                </c:pt>
                <c:pt idx="1">
                  <c:v>-0.88641720548633118</c:v>
                </c:pt>
                <c:pt idx="2" formatCode="0.0000_ ">
                  <c:v>-0.64766007055274188</c:v>
                </c:pt>
                <c:pt idx="3">
                  <c:v>-0.3159285981216271</c:v>
                </c:pt>
                <c:pt idx="4">
                  <c:v>-0.24369755739707202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'MAX-MiNIMUM_chart'!$F$3</c:f>
              <c:strCache>
                <c:ptCount val="1"/>
                <c:pt idx="0">
                  <c:v>CCSD(T)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'MAX-MiNIMUM_chart'!$B$4:$B$8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'MAX-MiNIMUM_chart'!$F$4:$F$8</c:f>
              <c:numCache>
                <c:formatCode>0.000_ </c:formatCode>
                <c:ptCount val="5"/>
                <c:pt idx="0" formatCode="0.0000_ ">
                  <c:v>-1.323037917693016</c:v>
                </c:pt>
                <c:pt idx="1">
                  <c:v>-0.81368283202116543</c:v>
                </c:pt>
                <c:pt idx="2">
                  <c:v>-0.51128921435186792</c:v>
                </c:pt>
                <c:pt idx="3">
                  <c:v>-0.28537312551552935</c:v>
                </c:pt>
                <c:pt idx="4" formatCode="0.0000_ ">
                  <c:v>-4.5580146550889655E-2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'MAX-MiNIMUM_chart'!$G$3</c:f>
              <c:strCache>
                <c:ptCount val="1"/>
                <c:pt idx="0">
                  <c:v>CI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'MAX-MiNIMUM_chart'!$B$4:$B$8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'MAX-MiNIMUM_chart'!$G$4:$G$8</c:f>
              <c:numCache>
                <c:formatCode>0.0000_ </c:formatCode>
                <c:ptCount val="5"/>
                <c:pt idx="0">
                  <c:v>-1.4965130822911994</c:v>
                </c:pt>
                <c:pt idx="1">
                  <c:v>-0.99349276214899485</c:v>
                </c:pt>
                <c:pt idx="2">
                  <c:v>-0.88987168067531375</c:v>
                </c:pt>
                <c:pt idx="3" formatCode="0.000_ ">
                  <c:v>-0.54472491428908465</c:v>
                </c:pt>
                <c:pt idx="4">
                  <c:v>-0.29565870241531944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191336"/>
        <c:axId val="323186632"/>
      </c:lineChart>
      <c:catAx>
        <c:axId val="32319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186632"/>
        <c:crosses val="autoZero"/>
        <c:auto val="1"/>
        <c:lblAlgn val="ctr"/>
        <c:lblOffset val="100"/>
        <c:noMultiLvlLbl val="0"/>
      </c:catAx>
      <c:valAx>
        <c:axId val="32318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19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ピークでの誤差</a:t>
            </a:r>
            <a:r>
              <a:rPr lang="en-US" altLang="ja-JP" sz="1600"/>
              <a:t>(1-4EEL : ff14ipq)</a:t>
            </a:r>
            <a:endParaRPr lang="ja-JP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189603646384141E-2"/>
          <c:y val="0.10963536506018594"/>
          <c:w val="0.78110731523380716"/>
          <c:h val="0.61842120147323698"/>
        </c:manualLayout>
      </c:layout>
      <c:lineChart>
        <c:grouping val="standard"/>
        <c:varyColors val="0"/>
        <c:ser>
          <c:idx val="0"/>
          <c:order val="0"/>
          <c:tx>
            <c:strRef>
              <c:f>error_compare!$H$2</c:f>
              <c:strCache>
                <c:ptCount val="1"/>
                <c:pt idx="0">
                  <c:v>MAX-MINIMUM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error_compare!$F$3:$G$28</c:f>
              <c:multiLvlStrCache>
                <c:ptCount val="26"/>
                <c:lvl>
                  <c:pt idx="0">
                    <c:v>cc-pVDZ</c:v>
                  </c:pt>
                  <c:pt idx="1">
                    <c:v>AUG-cc-pVDZ</c:v>
                  </c:pt>
                  <c:pt idx="2">
                    <c:v>6-311G</c:v>
                  </c:pt>
                  <c:pt idx="3">
                    <c:v>6-31++G(d)</c:v>
                  </c:pt>
                  <c:pt idx="4">
                    <c:v>6-31++G(d,p)</c:v>
                  </c:pt>
                  <c:pt idx="5">
                    <c:v>cc-pVDZ</c:v>
                  </c:pt>
                  <c:pt idx="6">
                    <c:v>AUG-cc-pVDZ</c:v>
                  </c:pt>
                  <c:pt idx="7">
                    <c:v>6-311G</c:v>
                  </c:pt>
                  <c:pt idx="8">
                    <c:v>6-31++G(d)</c:v>
                  </c:pt>
                  <c:pt idx="9">
                    <c:v>6-31++G(d,p)</c:v>
                  </c:pt>
                  <c:pt idx="10">
                    <c:v>cc-pVDZ</c:v>
                  </c:pt>
                  <c:pt idx="11">
                    <c:v>AUG-cc-pVDZ</c:v>
                  </c:pt>
                  <c:pt idx="12">
                    <c:v>6-311G</c:v>
                  </c:pt>
                  <c:pt idx="13">
                    <c:v>6-31++G(d)</c:v>
                  </c:pt>
                  <c:pt idx="14">
                    <c:v>6-31++G(d,p)</c:v>
                  </c:pt>
                  <c:pt idx="15">
                    <c:v>cc-pVDZ</c:v>
                  </c:pt>
                  <c:pt idx="16">
                    <c:v>AUG-cc-pVDZ</c:v>
                  </c:pt>
                  <c:pt idx="17">
                    <c:v>6-311G</c:v>
                  </c:pt>
                  <c:pt idx="18">
                    <c:v>6-31++G(d)</c:v>
                  </c:pt>
                  <c:pt idx="19">
                    <c:v>6-31++G(d,p)</c:v>
                  </c:pt>
                  <c:pt idx="20">
                    <c:v>cc-pVDZ</c:v>
                  </c:pt>
                  <c:pt idx="21">
                    <c:v>AUG-cc-pVDZ</c:v>
                  </c:pt>
                  <c:pt idx="22">
                    <c:v>6-311G</c:v>
                  </c:pt>
                  <c:pt idx="23">
                    <c:v>6-31++G(d)</c:v>
                  </c:pt>
                  <c:pt idx="24">
                    <c:v>6-31++G(d,p)</c:v>
                  </c:pt>
                  <c:pt idx="25">
                    <c:v>AUG-cc-pVDZ</c:v>
                  </c:pt>
                </c:lvl>
                <c:lvl>
                  <c:pt idx="0">
                    <c:v>HF</c:v>
                  </c:pt>
                  <c:pt idx="5">
                    <c:v>B3LYP</c:v>
                  </c:pt>
                  <c:pt idx="10">
                    <c:v>MP2</c:v>
                  </c:pt>
                  <c:pt idx="15">
                    <c:v>CCSD(T)</c:v>
                  </c:pt>
                  <c:pt idx="20">
                    <c:v>CI</c:v>
                  </c:pt>
                  <c:pt idx="25">
                    <c:v>MP4</c:v>
                  </c:pt>
                </c:lvl>
              </c:multiLvlStrCache>
            </c:multiLvlStrRef>
          </c:cat>
          <c:val>
            <c:numRef>
              <c:f>error_compare!$H$3:$H$28</c:f>
              <c:numCache>
                <c:formatCode>0.0000_ </c:formatCode>
                <c:ptCount val="26"/>
                <c:pt idx="0">
                  <c:v>-0.1509852884689904</c:v>
                </c:pt>
                <c:pt idx="1">
                  <c:v>-0.15848716211542158</c:v>
                </c:pt>
                <c:pt idx="2">
                  <c:v>-8.5371107157276249E-2</c:v>
                </c:pt>
                <c:pt idx="3">
                  <c:v>-0.1580815151294912</c:v>
                </c:pt>
                <c:pt idx="4">
                  <c:v>-0.19439007396263719</c:v>
                </c:pt>
                <c:pt idx="5">
                  <c:v>-0.28518693537681195</c:v>
                </c:pt>
                <c:pt idx="6">
                  <c:v>-0.21084596288019064</c:v>
                </c:pt>
                <c:pt idx="7">
                  <c:v>-0.25558413784793643</c:v>
                </c:pt>
                <c:pt idx="8">
                  <c:v>-0.30251365529306007</c:v>
                </c:pt>
                <c:pt idx="9">
                  <c:v>-0.32719359102085477</c:v>
                </c:pt>
                <c:pt idx="10">
                  <c:v>-0.27064741026448047</c:v>
                </c:pt>
                <c:pt idx="11">
                  <c:v>-0.23099521055756789</c:v>
                </c:pt>
                <c:pt idx="12">
                  <c:v>-0.35082725162913686</c:v>
                </c:pt>
                <c:pt idx="13">
                  <c:v>-0.39023598598919307</c:v>
                </c:pt>
                <c:pt idx="14">
                  <c:v>-0.44922348416748648</c:v>
                </c:pt>
                <c:pt idx="15">
                  <c:v>-0.26227390979610554</c:v>
                </c:pt>
                <c:pt idx="16">
                  <c:v>-0.22733425050398637</c:v>
                </c:pt>
                <c:pt idx="17">
                  <c:v>-0.35921211812933596</c:v>
                </c:pt>
                <c:pt idx="18">
                  <c:v>-0.40098169793305516</c:v>
                </c:pt>
                <c:pt idx="19">
                  <c:v>-0.46162578595441595</c:v>
                </c:pt>
                <c:pt idx="20">
                  <c:v>-0.21747617621013404</c:v>
                </c:pt>
                <c:pt idx="21">
                  <c:v>-0.20049376309398248</c:v>
                </c:pt>
                <c:pt idx="22">
                  <c:v>-0.28372499240334292</c:v>
                </c:pt>
                <c:pt idx="23">
                  <c:v>-0.29706978253327421</c:v>
                </c:pt>
                <c:pt idx="24">
                  <c:v>-0.34948585205214933</c:v>
                </c:pt>
                <c:pt idx="25">
                  <c:v>-0.24174938897881049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error_compare!$I$2</c:f>
              <c:strCache>
                <c:ptCount val="1"/>
                <c:pt idx="0">
                  <c:v>least-squares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error_compare!$F$3:$G$28</c:f>
              <c:multiLvlStrCache>
                <c:ptCount val="26"/>
                <c:lvl>
                  <c:pt idx="0">
                    <c:v>cc-pVDZ</c:v>
                  </c:pt>
                  <c:pt idx="1">
                    <c:v>AUG-cc-pVDZ</c:v>
                  </c:pt>
                  <c:pt idx="2">
                    <c:v>6-311G</c:v>
                  </c:pt>
                  <c:pt idx="3">
                    <c:v>6-31++G(d)</c:v>
                  </c:pt>
                  <c:pt idx="4">
                    <c:v>6-31++G(d,p)</c:v>
                  </c:pt>
                  <c:pt idx="5">
                    <c:v>cc-pVDZ</c:v>
                  </c:pt>
                  <c:pt idx="6">
                    <c:v>AUG-cc-pVDZ</c:v>
                  </c:pt>
                  <c:pt idx="7">
                    <c:v>6-311G</c:v>
                  </c:pt>
                  <c:pt idx="8">
                    <c:v>6-31++G(d)</c:v>
                  </c:pt>
                  <c:pt idx="9">
                    <c:v>6-31++G(d,p)</c:v>
                  </c:pt>
                  <c:pt idx="10">
                    <c:v>cc-pVDZ</c:v>
                  </c:pt>
                  <c:pt idx="11">
                    <c:v>AUG-cc-pVDZ</c:v>
                  </c:pt>
                  <c:pt idx="12">
                    <c:v>6-311G</c:v>
                  </c:pt>
                  <c:pt idx="13">
                    <c:v>6-31++G(d)</c:v>
                  </c:pt>
                  <c:pt idx="14">
                    <c:v>6-31++G(d,p)</c:v>
                  </c:pt>
                  <c:pt idx="15">
                    <c:v>cc-pVDZ</c:v>
                  </c:pt>
                  <c:pt idx="16">
                    <c:v>AUG-cc-pVDZ</c:v>
                  </c:pt>
                  <c:pt idx="17">
                    <c:v>6-311G</c:v>
                  </c:pt>
                  <c:pt idx="18">
                    <c:v>6-31++G(d)</c:v>
                  </c:pt>
                  <c:pt idx="19">
                    <c:v>6-31++G(d,p)</c:v>
                  </c:pt>
                  <c:pt idx="20">
                    <c:v>cc-pVDZ</c:v>
                  </c:pt>
                  <c:pt idx="21">
                    <c:v>AUG-cc-pVDZ</c:v>
                  </c:pt>
                  <c:pt idx="22">
                    <c:v>6-311G</c:v>
                  </c:pt>
                  <c:pt idx="23">
                    <c:v>6-31++G(d)</c:v>
                  </c:pt>
                  <c:pt idx="24">
                    <c:v>6-31++G(d,p)</c:v>
                  </c:pt>
                  <c:pt idx="25">
                    <c:v>AUG-cc-pVDZ</c:v>
                  </c:pt>
                </c:lvl>
                <c:lvl>
                  <c:pt idx="0">
                    <c:v>HF</c:v>
                  </c:pt>
                  <c:pt idx="5">
                    <c:v>B3LYP</c:v>
                  </c:pt>
                  <c:pt idx="10">
                    <c:v>MP2</c:v>
                  </c:pt>
                  <c:pt idx="15">
                    <c:v>CCSD(T)</c:v>
                  </c:pt>
                  <c:pt idx="20">
                    <c:v>CI</c:v>
                  </c:pt>
                  <c:pt idx="25">
                    <c:v>MP4</c:v>
                  </c:pt>
                </c:lvl>
              </c:multiLvlStrCache>
            </c:multiLvlStrRef>
          </c:cat>
          <c:val>
            <c:numRef>
              <c:f>error_compare!$I$3:$I$28</c:f>
              <c:numCache>
                <c:formatCode>0.0000_ </c:formatCode>
                <c:ptCount val="26"/>
                <c:pt idx="0">
                  <c:v>-9.7556932068205704E-2</c:v>
                </c:pt>
                <c:pt idx="1">
                  <c:v>-0.10194527866578351</c:v>
                </c:pt>
                <c:pt idx="2">
                  <c:v>-6.1250692456708222E-2</c:v>
                </c:pt>
                <c:pt idx="3">
                  <c:v>-9.3106992709201641E-2</c:v>
                </c:pt>
                <c:pt idx="4">
                  <c:v>-0.12068319483602252</c:v>
                </c:pt>
                <c:pt idx="5">
                  <c:v>-0.17972573765163524</c:v>
                </c:pt>
                <c:pt idx="6">
                  <c:v>-0.13288244822513917</c:v>
                </c:pt>
                <c:pt idx="7">
                  <c:v>-0.16345861495852709</c:v>
                </c:pt>
                <c:pt idx="8">
                  <c:v>-0.1886965477942244</c:v>
                </c:pt>
                <c:pt idx="9">
                  <c:v>-0.20867125788547725</c:v>
                </c:pt>
                <c:pt idx="10">
                  <c:v>-0.16952095924063748</c:v>
                </c:pt>
                <c:pt idx="11">
                  <c:v>-0.14212585216614748</c:v>
                </c:pt>
                <c:pt idx="12">
                  <c:v>-0.20747045031560951</c:v>
                </c:pt>
                <c:pt idx="13">
                  <c:v>-0.24664187555315209</c:v>
                </c:pt>
                <c:pt idx="14">
                  <c:v>-0.28586700407831067</c:v>
                </c:pt>
                <c:pt idx="15">
                  <c:v>-0.17064258255152254</c:v>
                </c:pt>
                <c:pt idx="16">
                  <c:v>-0.14414549352216532</c:v>
                </c:pt>
                <c:pt idx="17">
                  <c:v>-0.21389238778793107</c:v>
                </c:pt>
                <c:pt idx="18">
                  <c:v>-0.2554580987076438</c:v>
                </c:pt>
                <c:pt idx="19">
                  <c:v>-0.29729500832261913</c:v>
                </c:pt>
                <c:pt idx="20">
                  <c:v>-0.13754484902905162</c:v>
                </c:pt>
                <c:pt idx="21">
                  <c:v>-0.12316222991063164</c:v>
                </c:pt>
                <c:pt idx="22">
                  <c:v>-0.1633559199538972</c:v>
                </c:pt>
                <c:pt idx="23">
                  <c:v>-0.18082952161132049</c:v>
                </c:pt>
                <c:pt idx="24">
                  <c:v>-0.21883599153278332</c:v>
                </c:pt>
                <c:pt idx="25">
                  <c:v>-0.1460070690737858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822536"/>
        <c:axId val="325819400"/>
      </c:lineChart>
      <c:catAx>
        <c:axId val="32582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19400"/>
        <c:crosses val="autoZero"/>
        <c:auto val="1"/>
        <c:lblAlgn val="ctr"/>
        <c:lblOffset val="100"/>
        <c:noMultiLvlLbl val="0"/>
      </c:catAx>
      <c:valAx>
        <c:axId val="32581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52693214136667"/>
          <c:y val="0.1179188663901799"/>
          <c:w val="0.22054162028843693"/>
          <c:h val="0.1219476021355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600"/>
              <a:t>QM-Fitted</a:t>
            </a:r>
            <a:r>
              <a:rPr lang="en-US" altLang="ja-JP" sz="1600" baseline="0"/>
              <a:t> </a:t>
            </a:r>
            <a:r>
              <a:rPr lang="ja-JP" altLang="en-US" sz="1600"/>
              <a:t>極小値での誤差</a:t>
            </a:r>
            <a:r>
              <a:rPr lang="en-US" altLang="ja-JP" sz="1600"/>
              <a:t>(1-4EEL</a:t>
            </a:r>
            <a:r>
              <a:rPr lang="en-US" altLang="ja-JP" sz="1600" baseline="0"/>
              <a:t> : </a:t>
            </a:r>
            <a:r>
              <a:rPr lang="en-US" altLang="ja-JP" sz="1600"/>
              <a:t>ff14SB)</a:t>
            </a:r>
            <a:endParaRPr lang="ja-JP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6490845804338768E-2"/>
          <c:y val="0.10233276317446315"/>
          <c:w val="0.88916267037741636"/>
          <c:h val="0.64383743511412173"/>
        </c:manualLayout>
      </c:layout>
      <c:lineChart>
        <c:grouping val="standard"/>
        <c:varyColors val="0"/>
        <c:ser>
          <c:idx val="0"/>
          <c:order val="0"/>
          <c:tx>
            <c:strRef>
              <c:f>error_compare!$C$60</c:f>
              <c:strCache>
                <c:ptCount val="1"/>
                <c:pt idx="0">
                  <c:v>MAX-MINIMUM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error_compare!$A$61:$B$86</c:f>
              <c:multiLvlStrCache>
                <c:ptCount val="26"/>
                <c:lvl>
                  <c:pt idx="0">
                    <c:v>cc-pVDZ</c:v>
                  </c:pt>
                  <c:pt idx="1">
                    <c:v>AUG-cc-pVDZ</c:v>
                  </c:pt>
                  <c:pt idx="2">
                    <c:v>6-311G</c:v>
                  </c:pt>
                  <c:pt idx="3">
                    <c:v>6-31++G(d)</c:v>
                  </c:pt>
                  <c:pt idx="4">
                    <c:v>6-31++G(d,p)</c:v>
                  </c:pt>
                  <c:pt idx="5">
                    <c:v>cc-pVDZ</c:v>
                  </c:pt>
                  <c:pt idx="6">
                    <c:v>AUG-cc-pVDZ</c:v>
                  </c:pt>
                  <c:pt idx="7">
                    <c:v>6-311G</c:v>
                  </c:pt>
                  <c:pt idx="8">
                    <c:v>6-31++G(d)</c:v>
                  </c:pt>
                  <c:pt idx="9">
                    <c:v>6-31++G(d,p)</c:v>
                  </c:pt>
                  <c:pt idx="10">
                    <c:v>cc-pVDZ</c:v>
                  </c:pt>
                  <c:pt idx="11">
                    <c:v>AUG-cc-pVDZ</c:v>
                  </c:pt>
                  <c:pt idx="12">
                    <c:v>6-311G</c:v>
                  </c:pt>
                  <c:pt idx="13">
                    <c:v>6-31++G(d)</c:v>
                  </c:pt>
                  <c:pt idx="14">
                    <c:v>6-31++G(d,p)</c:v>
                  </c:pt>
                  <c:pt idx="15">
                    <c:v>cc-pVDZ</c:v>
                  </c:pt>
                  <c:pt idx="16">
                    <c:v>AUG-cc-pVDZ</c:v>
                  </c:pt>
                  <c:pt idx="17">
                    <c:v>6-311G</c:v>
                  </c:pt>
                  <c:pt idx="18">
                    <c:v>6-31++G(d)</c:v>
                  </c:pt>
                  <c:pt idx="19">
                    <c:v>6-31++G(d,p)</c:v>
                  </c:pt>
                  <c:pt idx="20">
                    <c:v>cc-pVDZ</c:v>
                  </c:pt>
                  <c:pt idx="21">
                    <c:v>AUG-cc-pVDZ</c:v>
                  </c:pt>
                  <c:pt idx="22">
                    <c:v>6-311G</c:v>
                  </c:pt>
                  <c:pt idx="23">
                    <c:v>6-31++G(d)</c:v>
                  </c:pt>
                  <c:pt idx="24">
                    <c:v>6-31++G(d,p)</c:v>
                  </c:pt>
                  <c:pt idx="25">
                    <c:v>AUG-cc-pVDZ</c:v>
                  </c:pt>
                </c:lvl>
                <c:lvl>
                  <c:pt idx="0">
                    <c:v>HF</c:v>
                  </c:pt>
                  <c:pt idx="5">
                    <c:v>B3LYP</c:v>
                  </c:pt>
                  <c:pt idx="10">
                    <c:v>MP2</c:v>
                  </c:pt>
                  <c:pt idx="15">
                    <c:v>CCSD(T)</c:v>
                  </c:pt>
                  <c:pt idx="20">
                    <c:v>CI</c:v>
                  </c:pt>
                  <c:pt idx="25">
                    <c:v>MP4</c:v>
                  </c:pt>
                </c:lvl>
              </c:multiLvlStrCache>
            </c:multiLvlStrRef>
          </c:cat>
          <c:val>
            <c:numRef>
              <c:f>error_compare!$C$61:$C$86</c:f>
              <c:numCache>
                <c:formatCode>0.0000_ </c:formatCode>
                <c:ptCount val="26"/>
                <c:pt idx="0">
                  <c:v>0.37137743925462541</c:v>
                </c:pt>
                <c:pt idx="1">
                  <c:v>0.27478746005751709</c:v>
                </c:pt>
                <c:pt idx="2">
                  <c:v>0.30511669020495358</c:v>
                </c:pt>
                <c:pt idx="3">
                  <c:v>0.26998371103187591</c:v>
                </c:pt>
                <c:pt idx="4">
                  <c:v>0.30233641345701878</c:v>
                </c:pt>
                <c:pt idx="5">
                  <c:v>0.39417280375211172</c:v>
                </c:pt>
                <c:pt idx="6">
                  <c:v>0.13606980146527919</c:v>
                </c:pt>
                <c:pt idx="7">
                  <c:v>0.34218174250333755</c:v>
                </c:pt>
                <c:pt idx="8">
                  <c:v>-0.27317541099177478</c:v>
                </c:pt>
                <c:pt idx="9">
                  <c:v>0.146060858893166</c:v>
                </c:pt>
                <c:pt idx="10">
                  <c:v>0.40012401482332027</c:v>
                </c:pt>
                <c:pt idx="11">
                  <c:v>0.23310131506883808</c:v>
                </c:pt>
                <c:pt idx="12">
                  <c:v>0.22751624033119544</c:v>
                </c:pt>
                <c:pt idx="13">
                  <c:v>0.12570825779195571</c:v>
                </c:pt>
                <c:pt idx="14">
                  <c:v>0.12547844081461235</c:v>
                </c:pt>
                <c:pt idx="15">
                  <c:v>0.40365374896255635</c:v>
                </c:pt>
                <c:pt idx="16">
                  <c:v>0.34609170688876423</c:v>
                </c:pt>
                <c:pt idx="17">
                  <c:v>0.44535316459394281</c:v>
                </c:pt>
                <c:pt idx="18">
                  <c:v>0.12771933595646234</c:v>
                </c:pt>
                <c:pt idx="19">
                  <c:v>0.4776745712890671</c:v>
                </c:pt>
                <c:pt idx="20">
                  <c:v>0.38564117140926735</c:v>
                </c:pt>
                <c:pt idx="21">
                  <c:v>0.33777629727073721</c:v>
                </c:pt>
                <c:pt idx="22">
                  <c:v>0.38862583541573503</c:v>
                </c:pt>
                <c:pt idx="23">
                  <c:v>0.16179878441260609</c:v>
                </c:pt>
                <c:pt idx="24">
                  <c:v>0.16158663866713674</c:v>
                </c:pt>
                <c:pt idx="25">
                  <c:v>0.23463444724661109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error_compare!$D$60</c:f>
              <c:strCache>
                <c:ptCount val="1"/>
                <c:pt idx="0">
                  <c:v>least-squares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error_compare!$A$61:$B$86</c:f>
              <c:multiLvlStrCache>
                <c:ptCount val="26"/>
                <c:lvl>
                  <c:pt idx="0">
                    <c:v>cc-pVDZ</c:v>
                  </c:pt>
                  <c:pt idx="1">
                    <c:v>AUG-cc-pVDZ</c:v>
                  </c:pt>
                  <c:pt idx="2">
                    <c:v>6-311G</c:v>
                  </c:pt>
                  <c:pt idx="3">
                    <c:v>6-31++G(d)</c:v>
                  </c:pt>
                  <c:pt idx="4">
                    <c:v>6-31++G(d,p)</c:v>
                  </c:pt>
                  <c:pt idx="5">
                    <c:v>cc-pVDZ</c:v>
                  </c:pt>
                  <c:pt idx="6">
                    <c:v>AUG-cc-pVDZ</c:v>
                  </c:pt>
                  <c:pt idx="7">
                    <c:v>6-311G</c:v>
                  </c:pt>
                  <c:pt idx="8">
                    <c:v>6-31++G(d)</c:v>
                  </c:pt>
                  <c:pt idx="9">
                    <c:v>6-31++G(d,p)</c:v>
                  </c:pt>
                  <c:pt idx="10">
                    <c:v>cc-pVDZ</c:v>
                  </c:pt>
                  <c:pt idx="11">
                    <c:v>AUG-cc-pVDZ</c:v>
                  </c:pt>
                  <c:pt idx="12">
                    <c:v>6-311G</c:v>
                  </c:pt>
                  <c:pt idx="13">
                    <c:v>6-31++G(d)</c:v>
                  </c:pt>
                  <c:pt idx="14">
                    <c:v>6-31++G(d,p)</c:v>
                  </c:pt>
                  <c:pt idx="15">
                    <c:v>cc-pVDZ</c:v>
                  </c:pt>
                  <c:pt idx="16">
                    <c:v>AUG-cc-pVDZ</c:v>
                  </c:pt>
                  <c:pt idx="17">
                    <c:v>6-311G</c:v>
                  </c:pt>
                  <c:pt idx="18">
                    <c:v>6-31++G(d)</c:v>
                  </c:pt>
                  <c:pt idx="19">
                    <c:v>6-31++G(d,p)</c:v>
                  </c:pt>
                  <c:pt idx="20">
                    <c:v>cc-pVDZ</c:v>
                  </c:pt>
                  <c:pt idx="21">
                    <c:v>AUG-cc-pVDZ</c:v>
                  </c:pt>
                  <c:pt idx="22">
                    <c:v>6-311G</c:v>
                  </c:pt>
                  <c:pt idx="23">
                    <c:v>6-31++G(d)</c:v>
                  </c:pt>
                  <c:pt idx="24">
                    <c:v>6-31++G(d,p)</c:v>
                  </c:pt>
                  <c:pt idx="25">
                    <c:v>AUG-cc-pVDZ</c:v>
                  </c:pt>
                </c:lvl>
                <c:lvl>
                  <c:pt idx="0">
                    <c:v>HF</c:v>
                  </c:pt>
                  <c:pt idx="5">
                    <c:v>B3LYP</c:v>
                  </c:pt>
                  <c:pt idx="10">
                    <c:v>MP2</c:v>
                  </c:pt>
                  <c:pt idx="15">
                    <c:v>CCSD(T)</c:v>
                  </c:pt>
                  <c:pt idx="20">
                    <c:v>CI</c:v>
                  </c:pt>
                  <c:pt idx="25">
                    <c:v>MP4</c:v>
                  </c:pt>
                </c:lvl>
              </c:multiLvlStrCache>
            </c:multiLvlStrRef>
          </c:cat>
          <c:val>
            <c:numRef>
              <c:f>error_compare!$D$61:$D$86</c:f>
              <c:numCache>
                <c:formatCode>0.0000_ </c:formatCode>
                <c:ptCount val="26"/>
                <c:pt idx="0">
                  <c:v>0.32300036960673761</c:v>
                </c:pt>
                <c:pt idx="1">
                  <c:v>0.27530677550114313</c:v>
                </c:pt>
                <c:pt idx="2">
                  <c:v>0.28626580289281023</c:v>
                </c:pt>
                <c:pt idx="3">
                  <c:v>0.2162524699284587</c:v>
                </c:pt>
                <c:pt idx="4">
                  <c:v>0.21349647746874556</c:v>
                </c:pt>
                <c:pt idx="5">
                  <c:v>0.23774053977491383</c:v>
                </c:pt>
                <c:pt idx="6">
                  <c:v>0.17104142477665379</c:v>
                </c:pt>
                <c:pt idx="7">
                  <c:v>0.20881538882694173</c:v>
                </c:pt>
                <c:pt idx="8">
                  <c:v>0.14464944721830442</c:v>
                </c:pt>
                <c:pt idx="9">
                  <c:v>0.14666556088151306</c:v>
                </c:pt>
                <c:pt idx="10">
                  <c:v>0.26772814021263469</c:v>
                </c:pt>
                <c:pt idx="11">
                  <c:v>0.23304231527465952</c:v>
                </c:pt>
                <c:pt idx="12">
                  <c:v>0.23098302212467292</c:v>
                </c:pt>
                <c:pt idx="13">
                  <c:v>0.12679035872923183</c:v>
                </c:pt>
                <c:pt idx="14">
                  <c:v>0.12641855374578292</c:v>
                </c:pt>
                <c:pt idx="15">
                  <c:v>0.26908202672689374</c:v>
                </c:pt>
                <c:pt idx="16">
                  <c:v>0.24023306494150184</c:v>
                </c:pt>
                <c:pt idx="17">
                  <c:v>0.23723889249313279</c:v>
                </c:pt>
                <c:pt idx="18">
                  <c:v>0.12886518658352952</c:v>
                </c:pt>
                <c:pt idx="19">
                  <c:v>0.12637247244282568</c:v>
                </c:pt>
                <c:pt idx="20">
                  <c:v>0.2888482930934928</c:v>
                </c:pt>
                <c:pt idx="21">
                  <c:v>0.25546695971297739</c:v>
                </c:pt>
                <c:pt idx="22">
                  <c:v>0.25180977749975764</c:v>
                </c:pt>
                <c:pt idx="23">
                  <c:v>0.16319853950113172</c:v>
                </c:pt>
                <c:pt idx="24">
                  <c:v>0.16296956697599474</c:v>
                </c:pt>
                <c:pt idx="25">
                  <c:v>0.2346366322498144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824496"/>
        <c:axId val="325818616"/>
      </c:lineChart>
      <c:catAx>
        <c:axId val="3258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18616"/>
        <c:crosses val="autoZero"/>
        <c:auto val="1"/>
        <c:lblAlgn val="ctr"/>
        <c:lblOffset val="100"/>
        <c:noMultiLvlLbl val="0"/>
      </c:catAx>
      <c:valAx>
        <c:axId val="32581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244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20905345987204"/>
          <c:y val="0.62659619065048955"/>
          <c:w val="0.2315687193436661"/>
          <c:h val="0.11382490569697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ピークでの誤差</a:t>
            </a:r>
            <a:r>
              <a:rPr lang="en-US" altLang="ja-JP" sz="1600"/>
              <a:t>(1-4EEL</a:t>
            </a:r>
            <a:r>
              <a:rPr lang="en-US" altLang="ja-JP" sz="1600" baseline="0"/>
              <a:t> : </a:t>
            </a:r>
            <a:r>
              <a:rPr lang="en-US" altLang="ja-JP" sz="1600"/>
              <a:t>ff14SB)</a:t>
            </a:r>
            <a:endParaRPr lang="ja-JP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1316244705842611E-2"/>
          <c:y val="0.10323753112214082"/>
          <c:w val="0.7217102327669811"/>
          <c:h val="0.64068844877900211"/>
        </c:manualLayout>
      </c:layout>
      <c:lineChart>
        <c:grouping val="standard"/>
        <c:varyColors val="0"/>
        <c:ser>
          <c:idx val="0"/>
          <c:order val="0"/>
          <c:tx>
            <c:strRef>
              <c:f>error_compare!$H$60</c:f>
              <c:strCache>
                <c:ptCount val="1"/>
                <c:pt idx="0">
                  <c:v>MAX-MINIMUM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error_compare!$F$61:$G$86</c:f>
              <c:multiLvlStrCache>
                <c:ptCount val="26"/>
                <c:lvl>
                  <c:pt idx="0">
                    <c:v>cc-pVDZ</c:v>
                  </c:pt>
                  <c:pt idx="1">
                    <c:v>AUG-cc-pVDZ</c:v>
                  </c:pt>
                  <c:pt idx="2">
                    <c:v>6-311G</c:v>
                  </c:pt>
                  <c:pt idx="3">
                    <c:v>6-31++G(d)</c:v>
                  </c:pt>
                  <c:pt idx="4">
                    <c:v>6-31++G(d,p)</c:v>
                  </c:pt>
                  <c:pt idx="5">
                    <c:v>cc-pVDZ</c:v>
                  </c:pt>
                  <c:pt idx="6">
                    <c:v>AUG-cc-pVDZ</c:v>
                  </c:pt>
                  <c:pt idx="7">
                    <c:v>6-311G</c:v>
                  </c:pt>
                  <c:pt idx="8">
                    <c:v>6-31++G(d)</c:v>
                  </c:pt>
                  <c:pt idx="9">
                    <c:v>6-31++G(d,p)</c:v>
                  </c:pt>
                  <c:pt idx="10">
                    <c:v>cc-pVDZ</c:v>
                  </c:pt>
                  <c:pt idx="11">
                    <c:v>AUG-cc-pVDZ</c:v>
                  </c:pt>
                  <c:pt idx="12">
                    <c:v>6-311G</c:v>
                  </c:pt>
                  <c:pt idx="13">
                    <c:v>6-31++G(d)</c:v>
                  </c:pt>
                  <c:pt idx="14">
                    <c:v>6-31++G(d,p)</c:v>
                  </c:pt>
                  <c:pt idx="15">
                    <c:v>cc-pVDZ</c:v>
                  </c:pt>
                  <c:pt idx="16">
                    <c:v>AUG-cc-pVDZ</c:v>
                  </c:pt>
                  <c:pt idx="17">
                    <c:v>6-311G</c:v>
                  </c:pt>
                  <c:pt idx="18">
                    <c:v>6-31++G(d)</c:v>
                  </c:pt>
                  <c:pt idx="19">
                    <c:v>6-31++G(d,p)</c:v>
                  </c:pt>
                  <c:pt idx="20">
                    <c:v>cc-pVDZ</c:v>
                  </c:pt>
                  <c:pt idx="21">
                    <c:v>AUG-cc-pVDZ</c:v>
                  </c:pt>
                  <c:pt idx="22">
                    <c:v>6-311G</c:v>
                  </c:pt>
                  <c:pt idx="23">
                    <c:v>6-31++G(d)</c:v>
                  </c:pt>
                  <c:pt idx="24">
                    <c:v>6-31++G(d,p)</c:v>
                  </c:pt>
                  <c:pt idx="25">
                    <c:v>AUG-cc-pVDZ</c:v>
                  </c:pt>
                </c:lvl>
                <c:lvl>
                  <c:pt idx="0">
                    <c:v>HF</c:v>
                  </c:pt>
                  <c:pt idx="5">
                    <c:v>B3LYP</c:v>
                  </c:pt>
                  <c:pt idx="10">
                    <c:v>MP2</c:v>
                  </c:pt>
                  <c:pt idx="15">
                    <c:v>CCSD(T)</c:v>
                  </c:pt>
                  <c:pt idx="20">
                    <c:v>CI</c:v>
                  </c:pt>
                  <c:pt idx="25">
                    <c:v>MP4</c:v>
                  </c:pt>
                </c:lvl>
              </c:multiLvlStrCache>
            </c:multiLvlStrRef>
          </c:cat>
          <c:val>
            <c:numRef>
              <c:f>error_compare!$H$61:$H$86</c:f>
              <c:numCache>
                <c:formatCode>0.0000_ </c:formatCode>
                <c:ptCount val="26"/>
                <c:pt idx="0">
                  <c:v>-0.15160982580198912</c:v>
                </c:pt>
                <c:pt idx="1">
                  <c:v>-0.15897399816946667</c:v>
                </c:pt>
                <c:pt idx="2">
                  <c:v>-8.6715798807826872E-2</c:v>
                </c:pt>
                <c:pt idx="3">
                  <c:v>-0.15860095100089211</c:v>
                </c:pt>
                <c:pt idx="4">
                  <c:v>-0.19492576867895206</c:v>
                </c:pt>
                <c:pt idx="5">
                  <c:v>-0.28607429126682149</c:v>
                </c:pt>
                <c:pt idx="6">
                  <c:v>-0.20248319821130956</c:v>
                </c:pt>
                <c:pt idx="7">
                  <c:v>-0.26213103172796615</c:v>
                </c:pt>
                <c:pt idx="8">
                  <c:v>-0.27043734165386191</c:v>
                </c:pt>
                <c:pt idx="9">
                  <c:v>-0.32685595765236997</c:v>
                </c:pt>
                <c:pt idx="10">
                  <c:v>-0.27101203204205149</c:v>
                </c:pt>
                <c:pt idx="11">
                  <c:v>-0.23144695760188938</c:v>
                </c:pt>
                <c:pt idx="12">
                  <c:v>-0.34368094365381197</c:v>
                </c:pt>
                <c:pt idx="13">
                  <c:v>-0.38967109020701152</c:v>
                </c:pt>
                <c:pt idx="14">
                  <c:v>-0.44557665655527501</c:v>
                </c:pt>
                <c:pt idx="15">
                  <c:v>-0.27325651921256089</c:v>
                </c:pt>
                <c:pt idx="16">
                  <c:v>-0.23779192702017227</c:v>
                </c:pt>
                <c:pt idx="17">
                  <c:v>-0.35862832813505463</c:v>
                </c:pt>
                <c:pt idx="18">
                  <c:v>-0.40041841785956578</c:v>
                </c:pt>
                <c:pt idx="19">
                  <c:v>-0.46419529185201291</c:v>
                </c:pt>
                <c:pt idx="20">
                  <c:v>-0.2180015205615522</c:v>
                </c:pt>
                <c:pt idx="21">
                  <c:v>-0.2023108613676925</c:v>
                </c:pt>
                <c:pt idx="22">
                  <c:v>-0.2765576227329074</c:v>
                </c:pt>
                <c:pt idx="23">
                  <c:v>-0.29486683983726358</c:v>
                </c:pt>
                <c:pt idx="24">
                  <c:v>-0.34892410291654485</c:v>
                </c:pt>
                <c:pt idx="25">
                  <c:v>-0.23066578038228158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error_compare!$I$60</c:f>
              <c:strCache>
                <c:ptCount val="1"/>
                <c:pt idx="0">
                  <c:v>least-squares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error_compare!$F$61:$G$86</c:f>
              <c:multiLvlStrCache>
                <c:ptCount val="26"/>
                <c:lvl>
                  <c:pt idx="0">
                    <c:v>cc-pVDZ</c:v>
                  </c:pt>
                  <c:pt idx="1">
                    <c:v>AUG-cc-pVDZ</c:v>
                  </c:pt>
                  <c:pt idx="2">
                    <c:v>6-311G</c:v>
                  </c:pt>
                  <c:pt idx="3">
                    <c:v>6-31++G(d)</c:v>
                  </c:pt>
                  <c:pt idx="4">
                    <c:v>6-31++G(d,p)</c:v>
                  </c:pt>
                  <c:pt idx="5">
                    <c:v>cc-pVDZ</c:v>
                  </c:pt>
                  <c:pt idx="6">
                    <c:v>AUG-cc-pVDZ</c:v>
                  </c:pt>
                  <c:pt idx="7">
                    <c:v>6-311G</c:v>
                  </c:pt>
                  <c:pt idx="8">
                    <c:v>6-31++G(d)</c:v>
                  </c:pt>
                  <c:pt idx="9">
                    <c:v>6-31++G(d,p)</c:v>
                  </c:pt>
                  <c:pt idx="10">
                    <c:v>cc-pVDZ</c:v>
                  </c:pt>
                  <c:pt idx="11">
                    <c:v>AUG-cc-pVDZ</c:v>
                  </c:pt>
                  <c:pt idx="12">
                    <c:v>6-311G</c:v>
                  </c:pt>
                  <c:pt idx="13">
                    <c:v>6-31++G(d)</c:v>
                  </c:pt>
                  <c:pt idx="14">
                    <c:v>6-31++G(d,p)</c:v>
                  </c:pt>
                  <c:pt idx="15">
                    <c:v>cc-pVDZ</c:v>
                  </c:pt>
                  <c:pt idx="16">
                    <c:v>AUG-cc-pVDZ</c:v>
                  </c:pt>
                  <c:pt idx="17">
                    <c:v>6-311G</c:v>
                  </c:pt>
                  <c:pt idx="18">
                    <c:v>6-31++G(d)</c:v>
                  </c:pt>
                  <c:pt idx="19">
                    <c:v>6-31++G(d,p)</c:v>
                  </c:pt>
                  <c:pt idx="20">
                    <c:v>cc-pVDZ</c:v>
                  </c:pt>
                  <c:pt idx="21">
                    <c:v>AUG-cc-pVDZ</c:v>
                  </c:pt>
                  <c:pt idx="22">
                    <c:v>6-311G</c:v>
                  </c:pt>
                  <c:pt idx="23">
                    <c:v>6-31++G(d)</c:v>
                  </c:pt>
                  <c:pt idx="24">
                    <c:v>6-31++G(d,p)</c:v>
                  </c:pt>
                  <c:pt idx="25">
                    <c:v>AUG-cc-pVDZ</c:v>
                  </c:pt>
                </c:lvl>
                <c:lvl>
                  <c:pt idx="0">
                    <c:v>HF</c:v>
                  </c:pt>
                  <c:pt idx="5">
                    <c:v>B3LYP</c:v>
                  </c:pt>
                  <c:pt idx="10">
                    <c:v>MP2</c:v>
                  </c:pt>
                  <c:pt idx="15">
                    <c:v>CCSD(T)</c:v>
                  </c:pt>
                  <c:pt idx="20">
                    <c:v>CI</c:v>
                  </c:pt>
                  <c:pt idx="25">
                    <c:v>MP4</c:v>
                  </c:pt>
                </c:lvl>
              </c:multiLvlStrCache>
            </c:multiLvlStrRef>
          </c:cat>
          <c:val>
            <c:numRef>
              <c:f>error_compare!$I$61:$I$86</c:f>
              <c:numCache>
                <c:formatCode>0.0000_ </c:formatCode>
                <c:ptCount val="26"/>
                <c:pt idx="0">
                  <c:v>-9.7851195757215237E-2</c:v>
                </c:pt>
                <c:pt idx="1">
                  <c:v>-0.10223979881794776</c:v>
                </c:pt>
                <c:pt idx="2">
                  <c:v>-6.1533013629865962E-2</c:v>
                </c:pt>
                <c:pt idx="3">
                  <c:v>-9.340253722445091E-2</c:v>
                </c:pt>
                <c:pt idx="4">
                  <c:v>-0.12097736833713491</c:v>
                </c:pt>
                <c:pt idx="5">
                  <c:v>-0.1800117436695583</c:v>
                </c:pt>
                <c:pt idx="6">
                  <c:v>-0.13316778491734915</c:v>
                </c:pt>
                <c:pt idx="7">
                  <c:v>-0.16375247868953657</c:v>
                </c:pt>
                <c:pt idx="8">
                  <c:v>-0.18899085532709137</c:v>
                </c:pt>
                <c:pt idx="9">
                  <c:v>-0.2089656314035846</c:v>
                </c:pt>
                <c:pt idx="10">
                  <c:v>-0.16982185725946586</c:v>
                </c:pt>
                <c:pt idx="11">
                  <c:v>-0.14241040447267039</c:v>
                </c:pt>
                <c:pt idx="12">
                  <c:v>-0.20776550338014665</c:v>
                </c:pt>
                <c:pt idx="13">
                  <c:v>-0.24693910298934973</c:v>
                </c:pt>
                <c:pt idx="14">
                  <c:v>-0.28616470068015509</c:v>
                </c:pt>
                <c:pt idx="15">
                  <c:v>-0.17094317401276271</c:v>
                </c:pt>
                <c:pt idx="16">
                  <c:v>-0.14444595470929933</c:v>
                </c:pt>
                <c:pt idx="17">
                  <c:v>-0.21418712267612161</c:v>
                </c:pt>
                <c:pt idx="18">
                  <c:v>-0.2557542836379465</c:v>
                </c:pt>
                <c:pt idx="19">
                  <c:v>-0.29759162596474198</c:v>
                </c:pt>
                <c:pt idx="20">
                  <c:v>-0.13784669495830393</c:v>
                </c:pt>
                <c:pt idx="21">
                  <c:v>-0.12345820707940902</c:v>
                </c:pt>
                <c:pt idx="22">
                  <c:v>-0.16365028136211102</c:v>
                </c:pt>
                <c:pt idx="23">
                  <c:v>-0.1811245669876147</c:v>
                </c:pt>
                <c:pt idx="24">
                  <c:v>-0.21913116283811185</c:v>
                </c:pt>
                <c:pt idx="25">
                  <c:v>-0.14630814118723734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822144"/>
        <c:axId val="325826456"/>
      </c:lineChart>
      <c:catAx>
        <c:axId val="3258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26456"/>
        <c:crosses val="autoZero"/>
        <c:auto val="1"/>
        <c:lblAlgn val="ctr"/>
        <c:lblOffset val="100"/>
        <c:noMultiLvlLbl val="0"/>
      </c:catAx>
      <c:valAx>
        <c:axId val="3258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4607623586641"/>
          <c:y val="0.11165308424311308"/>
          <c:w val="0.21915017601445838"/>
          <c:h val="0.11483128061667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8008194662270927E-2"/>
          <c:y val="0.1129535868752457"/>
          <c:w val="0.91115843200719415"/>
          <c:h val="0.60476592746735902"/>
        </c:manualLayout>
      </c:layout>
      <c:lineChart>
        <c:grouping val="standard"/>
        <c:varyColors val="0"/>
        <c:ser>
          <c:idx val="0"/>
          <c:order val="0"/>
          <c:tx>
            <c:strRef>
              <c:f>syn_anti_difference!$E$1</c:f>
              <c:strCache>
                <c:ptCount val="1"/>
                <c:pt idx="0">
                  <c:v>syn/antiの極小値の差(kcal/mol)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syn_anti_difference!$C$2:$D$28</c:f>
              <c:multiLvlStrCache>
                <c:ptCount val="27"/>
                <c:lvl>
                  <c:pt idx="0">
                    <c:v>6-311G</c:v>
                  </c:pt>
                  <c:pt idx="1">
                    <c:v>6-311G</c:v>
                  </c:pt>
                  <c:pt idx="2">
                    <c:v>6-311G</c:v>
                  </c:pt>
                  <c:pt idx="3">
                    <c:v>6-311G</c:v>
                  </c:pt>
                  <c:pt idx="4">
                    <c:v>6-31++G(d)</c:v>
                  </c:pt>
                  <c:pt idx="5">
                    <c:v>6-31++G(d)</c:v>
                  </c:pt>
                  <c:pt idx="6">
                    <c:v>6-31++G(d)</c:v>
                  </c:pt>
                  <c:pt idx="7">
                    <c:v>6-31++G(d)</c:v>
                  </c:pt>
                  <c:pt idx="8">
                    <c:v>6-31++G(d,p)</c:v>
                  </c:pt>
                  <c:pt idx="9">
                    <c:v>6-31++G(d,p)</c:v>
                  </c:pt>
                  <c:pt idx="10">
                    <c:v>6-31++G(d,p)</c:v>
                  </c:pt>
                  <c:pt idx="11">
                    <c:v>6-31++G(d,p)</c:v>
                  </c:pt>
                  <c:pt idx="12">
                    <c:v>cc-pVDZ</c:v>
                  </c:pt>
                  <c:pt idx="13">
                    <c:v>cc-pVDZ</c:v>
                  </c:pt>
                  <c:pt idx="14">
                    <c:v>cc-pVDZ</c:v>
                  </c:pt>
                  <c:pt idx="15">
                    <c:v>cc-pVDZ</c:v>
                  </c:pt>
                  <c:pt idx="16">
                    <c:v>AUG-cc-pVDZ</c:v>
                  </c:pt>
                  <c:pt idx="17">
                    <c:v>AUG-cc-pVDZ</c:v>
                  </c:pt>
                  <c:pt idx="18">
                    <c:v>AUG-cc-pVDZ</c:v>
                  </c:pt>
                  <c:pt idx="19">
                    <c:v>AUG-cc-pVDZ</c:v>
                  </c:pt>
                  <c:pt idx="20">
                    <c:v>AUG-cc-pVDZ</c:v>
                  </c:pt>
                  <c:pt idx="21">
                    <c:v>AUG-cc-pVDZ</c:v>
                  </c:pt>
                  <c:pt idx="22">
                    <c:v>6-311G</c:v>
                  </c:pt>
                  <c:pt idx="23">
                    <c:v>6-31++G(d)</c:v>
                  </c:pt>
                  <c:pt idx="24">
                    <c:v>6-31++G(d,p)</c:v>
                  </c:pt>
                  <c:pt idx="25">
                    <c:v>cc-pVDZ</c:v>
                  </c:pt>
                  <c:pt idx="26">
                    <c:v>AUG-cc-pVDZ</c:v>
                  </c:pt>
                </c:lvl>
                <c:lvl>
                  <c:pt idx="0">
                    <c:v>HF</c:v>
                  </c:pt>
                  <c:pt idx="1">
                    <c:v>CI</c:v>
                  </c:pt>
                  <c:pt idx="2">
                    <c:v>MP2</c:v>
                  </c:pt>
                  <c:pt idx="3">
                    <c:v>CCSD(T)</c:v>
                  </c:pt>
                  <c:pt idx="4">
                    <c:v>HF</c:v>
                  </c:pt>
                  <c:pt idx="5">
                    <c:v>CI</c:v>
                  </c:pt>
                  <c:pt idx="6">
                    <c:v>MP2</c:v>
                  </c:pt>
                  <c:pt idx="7">
                    <c:v>CCSD(T)</c:v>
                  </c:pt>
                  <c:pt idx="8">
                    <c:v>HF</c:v>
                  </c:pt>
                  <c:pt idx="9">
                    <c:v>CI</c:v>
                  </c:pt>
                  <c:pt idx="10">
                    <c:v>MP2</c:v>
                  </c:pt>
                  <c:pt idx="11">
                    <c:v>CCSD(T)</c:v>
                  </c:pt>
                  <c:pt idx="12">
                    <c:v>HF</c:v>
                  </c:pt>
                  <c:pt idx="13">
                    <c:v>CI</c:v>
                  </c:pt>
                  <c:pt idx="14">
                    <c:v>MP2</c:v>
                  </c:pt>
                  <c:pt idx="15">
                    <c:v>CCSD(T)</c:v>
                  </c:pt>
                  <c:pt idx="16">
                    <c:v>HF</c:v>
                  </c:pt>
                  <c:pt idx="17">
                    <c:v>CI</c:v>
                  </c:pt>
                  <c:pt idx="18">
                    <c:v>MP2</c:v>
                  </c:pt>
                  <c:pt idx="19">
                    <c:v>CCSD(T)</c:v>
                  </c:pt>
                  <c:pt idx="20">
                    <c:v>MP3</c:v>
                  </c:pt>
                  <c:pt idx="21">
                    <c:v>MP4</c:v>
                  </c:pt>
                  <c:pt idx="22">
                    <c:v>B3LYP</c:v>
                  </c:pt>
                  <c:pt idx="23">
                    <c:v>B3LYP</c:v>
                  </c:pt>
                  <c:pt idx="24">
                    <c:v>B3LYP</c:v>
                  </c:pt>
                  <c:pt idx="25">
                    <c:v>B3LYP</c:v>
                  </c:pt>
                  <c:pt idx="26">
                    <c:v>B3LYP</c:v>
                  </c:pt>
                </c:lvl>
              </c:multiLvlStrCache>
            </c:multiLvlStrRef>
          </c:cat>
          <c:val>
            <c:numRef>
              <c:f>syn_anti_difference!$E$2:$E$28</c:f>
              <c:numCache>
                <c:formatCode>0.0000_ </c:formatCode>
                <c:ptCount val="27"/>
                <c:pt idx="0">
                  <c:v>8.7895927100150093</c:v>
                </c:pt>
                <c:pt idx="1">
                  <c:v>8.0866519999981392</c:v>
                </c:pt>
                <c:pt idx="2">
                  <c:v>7.8473830000148199</c:v>
                </c:pt>
                <c:pt idx="3">
                  <c:v>7.7964289999799803</c:v>
                </c:pt>
                <c:pt idx="4">
                  <c:v>7.4739629999967292</c:v>
                </c:pt>
                <c:pt idx="5">
                  <c:v>6.8537843087106012</c:v>
                </c:pt>
                <c:pt idx="6">
                  <c:v>6.4861270000110398</c:v>
                </c:pt>
                <c:pt idx="7">
                  <c:v>6.4600849999988004</c:v>
                </c:pt>
                <c:pt idx="8">
                  <c:v>7.397622999997111</c:v>
                </c:pt>
                <c:pt idx="9">
                  <c:v>6.6463300000177696</c:v>
                </c:pt>
                <c:pt idx="10">
                  <c:v>6.2342440000211399</c:v>
                </c:pt>
                <c:pt idx="11">
                  <c:v>6.2052529999928101</c:v>
                </c:pt>
                <c:pt idx="12">
                  <c:v>7.0537809999950696</c:v>
                </c:pt>
                <c:pt idx="13">
                  <c:v>6.1800909999874403</c:v>
                </c:pt>
                <c:pt idx="14">
                  <c:v>5.7311699999845596</c:v>
                </c:pt>
                <c:pt idx="15">
                  <c:v>5.6793999999936204</c:v>
                </c:pt>
                <c:pt idx="16">
                  <c:v>6.4486239999823738</c:v>
                </c:pt>
                <c:pt idx="17">
                  <c:v>5.6340937021013797</c:v>
                </c:pt>
                <c:pt idx="18">
                  <c:v>5.1606999999785304</c:v>
                </c:pt>
                <c:pt idx="19">
                  <c:v>5.1422520996437298</c:v>
                </c:pt>
                <c:pt idx="20">
                  <c:v>5.2357510151632596</c:v>
                </c:pt>
                <c:pt idx="21">
                  <c:v>5.0274180000123998</c:v>
                </c:pt>
                <c:pt idx="22">
                  <c:v>7.4406840000010597</c:v>
                </c:pt>
                <c:pt idx="23">
                  <c:v>6.2046583139999996</c:v>
                </c:pt>
                <c:pt idx="24">
                  <c:v>6.1463802510000001</c:v>
                </c:pt>
                <c:pt idx="25">
                  <c:v>5.7310304582889184</c:v>
                </c:pt>
                <c:pt idx="26" formatCode="General">
                  <c:v>5.3285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5822928"/>
        <c:axId val="325827632"/>
      </c:lineChart>
      <c:catAx>
        <c:axId val="3258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27632"/>
        <c:crosses val="autoZero"/>
        <c:auto val="1"/>
        <c:lblAlgn val="ctr"/>
        <c:lblOffset val="100"/>
        <c:noMultiLvlLbl val="0"/>
      </c:catAx>
      <c:valAx>
        <c:axId val="325827632"/>
        <c:scaling>
          <c:orientation val="minMax"/>
          <c:max val="9.5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2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syn_anti_difference!$E$35</c:f>
              <c:strCache>
                <c:ptCount val="1"/>
                <c:pt idx="0">
                  <c:v>syn/antiの極小値の差(kcal/mol)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syn_anti_difference!$C$36:$D$62</c:f>
              <c:multiLvlStrCache>
                <c:ptCount val="27"/>
                <c:lvl>
                  <c:pt idx="0">
                    <c:v>6-311G</c:v>
                  </c:pt>
                  <c:pt idx="1">
                    <c:v>6-31++G(d)</c:v>
                  </c:pt>
                  <c:pt idx="2">
                    <c:v>6-31++G(d,p)</c:v>
                  </c:pt>
                  <c:pt idx="3">
                    <c:v>cc-pVDZ</c:v>
                  </c:pt>
                  <c:pt idx="4">
                    <c:v>AUG-cc-pVDZ</c:v>
                  </c:pt>
                  <c:pt idx="5">
                    <c:v>6-311G</c:v>
                  </c:pt>
                  <c:pt idx="6">
                    <c:v>6-31++G(d)</c:v>
                  </c:pt>
                  <c:pt idx="7">
                    <c:v>6-31++G(d,p)</c:v>
                  </c:pt>
                  <c:pt idx="8">
                    <c:v>cc-pVDZ</c:v>
                  </c:pt>
                  <c:pt idx="9">
                    <c:v>AUG-cc-pVDZ</c:v>
                  </c:pt>
                  <c:pt idx="10">
                    <c:v>6-311G</c:v>
                  </c:pt>
                  <c:pt idx="11">
                    <c:v>6-31++G(d)</c:v>
                  </c:pt>
                  <c:pt idx="12">
                    <c:v>6-31++G(d,p)</c:v>
                  </c:pt>
                  <c:pt idx="13">
                    <c:v>cc-pVDZ</c:v>
                  </c:pt>
                  <c:pt idx="14">
                    <c:v>AUG-cc-pVDZ</c:v>
                  </c:pt>
                  <c:pt idx="15">
                    <c:v>6-311G</c:v>
                  </c:pt>
                  <c:pt idx="16">
                    <c:v>6-31++G(d)</c:v>
                  </c:pt>
                  <c:pt idx="17">
                    <c:v>6-31++G(d,p)</c:v>
                  </c:pt>
                  <c:pt idx="18">
                    <c:v>cc-pVDZ</c:v>
                  </c:pt>
                  <c:pt idx="19">
                    <c:v>AUG-cc-pVDZ</c:v>
                  </c:pt>
                  <c:pt idx="20">
                    <c:v>6-311G</c:v>
                  </c:pt>
                  <c:pt idx="21">
                    <c:v>6-31++G(d)</c:v>
                  </c:pt>
                  <c:pt idx="22">
                    <c:v>6-31++G(d,p)</c:v>
                  </c:pt>
                  <c:pt idx="23">
                    <c:v>cc-pVDZ</c:v>
                  </c:pt>
                  <c:pt idx="24">
                    <c:v>AUG-cc-pVDZ</c:v>
                  </c:pt>
                  <c:pt idx="25">
                    <c:v>AUG-cc-pVDZ</c:v>
                  </c:pt>
                  <c:pt idx="26">
                    <c:v>AUG-cc-pVDZ</c:v>
                  </c:pt>
                </c:lvl>
                <c:lvl>
                  <c:pt idx="0">
                    <c:v>HF</c:v>
                  </c:pt>
                  <c:pt idx="5">
                    <c:v>B3LYP</c:v>
                  </c:pt>
                  <c:pt idx="10">
                    <c:v>CI</c:v>
                  </c:pt>
                  <c:pt idx="15">
                    <c:v>MP2</c:v>
                  </c:pt>
                  <c:pt idx="20">
                    <c:v>CCSD(T)</c:v>
                  </c:pt>
                  <c:pt idx="25">
                    <c:v>MP3</c:v>
                  </c:pt>
                  <c:pt idx="26">
                    <c:v>MP4</c:v>
                  </c:pt>
                </c:lvl>
              </c:multiLvlStrCache>
            </c:multiLvlStrRef>
          </c:cat>
          <c:val>
            <c:numRef>
              <c:f>syn_anti_difference!$E$36:$E$62</c:f>
              <c:numCache>
                <c:formatCode>0.0000_ </c:formatCode>
                <c:ptCount val="27"/>
                <c:pt idx="0">
                  <c:v>8.7895927100150093</c:v>
                </c:pt>
                <c:pt idx="1">
                  <c:v>7.4739629999967292</c:v>
                </c:pt>
                <c:pt idx="2">
                  <c:v>7.397622999997111</c:v>
                </c:pt>
                <c:pt idx="3">
                  <c:v>7.0537809999950696</c:v>
                </c:pt>
                <c:pt idx="4">
                  <c:v>6.4486239999823738</c:v>
                </c:pt>
                <c:pt idx="5">
                  <c:v>7.4406840000010597</c:v>
                </c:pt>
                <c:pt idx="6">
                  <c:v>6.2046583139999996</c:v>
                </c:pt>
                <c:pt idx="7">
                  <c:v>6.1463802510000001</c:v>
                </c:pt>
                <c:pt idx="8">
                  <c:v>5.7310304582889184</c:v>
                </c:pt>
                <c:pt idx="9" formatCode="General">
                  <c:v>5.3285</c:v>
                </c:pt>
                <c:pt idx="10">
                  <c:v>8.0866519999981392</c:v>
                </c:pt>
                <c:pt idx="11">
                  <c:v>6.8537843087106012</c:v>
                </c:pt>
                <c:pt idx="12">
                  <c:v>6.6463300000177696</c:v>
                </c:pt>
                <c:pt idx="13">
                  <c:v>6.1800909999874403</c:v>
                </c:pt>
                <c:pt idx="14">
                  <c:v>5.6340937021013797</c:v>
                </c:pt>
                <c:pt idx="15">
                  <c:v>7.8473830000148199</c:v>
                </c:pt>
                <c:pt idx="16">
                  <c:v>6.4861270000110398</c:v>
                </c:pt>
                <c:pt idx="17">
                  <c:v>6.2342440000211399</c:v>
                </c:pt>
                <c:pt idx="18">
                  <c:v>5.7311699999845596</c:v>
                </c:pt>
                <c:pt idx="19">
                  <c:v>5.1606999999785304</c:v>
                </c:pt>
                <c:pt idx="20">
                  <c:v>7.7964289999799803</c:v>
                </c:pt>
                <c:pt idx="21">
                  <c:v>6.4600849999988004</c:v>
                </c:pt>
                <c:pt idx="22">
                  <c:v>6.2052529999928101</c:v>
                </c:pt>
                <c:pt idx="23">
                  <c:v>5.6793999999936204</c:v>
                </c:pt>
                <c:pt idx="24">
                  <c:v>5.1422520996437298</c:v>
                </c:pt>
                <c:pt idx="25">
                  <c:v>5.2357510151632596</c:v>
                </c:pt>
                <c:pt idx="26">
                  <c:v>5.0274680618895218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5817440"/>
        <c:axId val="325820184"/>
      </c:lineChart>
      <c:catAx>
        <c:axId val="3258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20184"/>
        <c:crosses val="autoZero"/>
        <c:auto val="1"/>
        <c:lblAlgn val="ctr"/>
        <c:lblOffset val="100"/>
        <c:noMultiLvlLbl val="0"/>
      </c:catAx>
      <c:valAx>
        <c:axId val="3258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>
                <a:effectLst/>
              </a:rPr>
              <a:t>syn/anti</a:t>
            </a:r>
            <a:r>
              <a:rPr lang="ja-JP" altLang="en-US" sz="1400" b="0" i="0" u="none" strike="noStrike" baseline="0">
                <a:effectLst/>
              </a:rPr>
              <a:t>の極小値の差</a:t>
            </a:r>
            <a:r>
              <a:rPr lang="en-US" altLang="ja-JP" sz="1400" b="0" i="0" u="none" strike="noStrike" baseline="0">
                <a:effectLst/>
              </a:rPr>
              <a:t>(kcal/mol)</a:t>
            </a:r>
            <a:r>
              <a:rPr lang="en-US" altLang="ja-JP" sz="1400" b="0" i="0" u="none" strike="noStrike" baseline="0"/>
              <a:t> 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syn_anti_difference!$I$70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syn_anti_difference!$G$71:$G$76</c:f>
              <c:strCache>
                <c:ptCount val="6"/>
                <c:pt idx="0">
                  <c:v>HF</c:v>
                </c:pt>
                <c:pt idx="1">
                  <c:v>CI</c:v>
                </c:pt>
                <c:pt idx="2">
                  <c:v>MP2</c:v>
                </c:pt>
                <c:pt idx="3">
                  <c:v>CCSD(T)</c:v>
                </c:pt>
                <c:pt idx="4">
                  <c:v>MP4</c:v>
                </c:pt>
                <c:pt idx="5">
                  <c:v>B3LYP</c:v>
                </c:pt>
              </c:strCache>
            </c:strRef>
          </c:cat>
          <c:val>
            <c:numRef>
              <c:f>syn_anti_difference!$I$71:$I$76</c:f>
              <c:numCache>
                <c:formatCode>0.0000_ </c:formatCode>
                <c:ptCount val="6"/>
                <c:pt idx="0">
                  <c:v>6.4486239999823738</c:v>
                </c:pt>
                <c:pt idx="1">
                  <c:v>5.6340937021013797</c:v>
                </c:pt>
                <c:pt idx="2">
                  <c:v>5.1606999999785304</c:v>
                </c:pt>
                <c:pt idx="3">
                  <c:v>5.1422520996437298</c:v>
                </c:pt>
                <c:pt idx="4">
                  <c:v>5.0274180000123998</c:v>
                </c:pt>
                <c:pt idx="5" formatCode="General">
                  <c:v>5.3285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syn_anti_difference!$J$70</c:f>
              <c:strCache>
                <c:ptCount val="1"/>
                <c:pt idx="0">
                  <c:v>pcm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syn_anti_difference!$G$71:$G$76</c:f>
              <c:strCache>
                <c:ptCount val="6"/>
                <c:pt idx="0">
                  <c:v>HF</c:v>
                </c:pt>
                <c:pt idx="1">
                  <c:v>CI</c:v>
                </c:pt>
                <c:pt idx="2">
                  <c:v>MP2</c:v>
                </c:pt>
                <c:pt idx="3">
                  <c:v>CCSD(T)</c:v>
                </c:pt>
                <c:pt idx="4">
                  <c:v>MP4</c:v>
                </c:pt>
                <c:pt idx="5">
                  <c:v>B3LYP</c:v>
                </c:pt>
              </c:strCache>
            </c:strRef>
          </c:cat>
          <c:val>
            <c:numRef>
              <c:f>syn_anti_difference!$J$71:$J$76</c:f>
              <c:numCache>
                <c:formatCode>0.0000_ </c:formatCode>
                <c:ptCount val="6"/>
                <c:pt idx="0">
                  <c:v>4.3197719999880064</c:v>
                </c:pt>
                <c:pt idx="1">
                  <c:v>3.8501470000192057</c:v>
                </c:pt>
                <c:pt idx="2">
                  <c:v>3.6453280000132509</c:v>
                </c:pt>
                <c:pt idx="3">
                  <c:v>3.6349750000226777</c:v>
                </c:pt>
                <c:pt idx="4">
                  <c:v>3.580004999996163</c:v>
                </c:pt>
                <c:pt idx="5">
                  <c:v>3.7815830000035899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1320136"/>
        <c:axId val="661320528"/>
      </c:lineChart>
      <c:catAx>
        <c:axId val="66132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1320528"/>
        <c:crosses val="autoZero"/>
        <c:auto val="1"/>
        <c:lblAlgn val="ctr"/>
        <c:lblOffset val="100"/>
        <c:noMultiLvlLbl val="0"/>
      </c:catAx>
      <c:valAx>
        <c:axId val="6613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132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energy_compare!$A$2:$B$28</c:f>
              <c:multiLvlStrCache>
                <c:ptCount val="27"/>
                <c:lvl>
                  <c:pt idx="0">
                    <c:v>6-311G</c:v>
                  </c:pt>
                  <c:pt idx="1">
                    <c:v>6-31++G(d)</c:v>
                  </c:pt>
                  <c:pt idx="2">
                    <c:v>6-31++G(d,p)</c:v>
                  </c:pt>
                  <c:pt idx="3">
                    <c:v>cc-pVDZ</c:v>
                  </c:pt>
                  <c:pt idx="4">
                    <c:v>AUG-cc-pVDZ</c:v>
                  </c:pt>
                  <c:pt idx="5">
                    <c:v>6-311G</c:v>
                  </c:pt>
                  <c:pt idx="6">
                    <c:v>6-31++G(d)</c:v>
                  </c:pt>
                  <c:pt idx="7">
                    <c:v>6-31++G(d,p)</c:v>
                  </c:pt>
                  <c:pt idx="8">
                    <c:v>cc-pVDZ</c:v>
                  </c:pt>
                  <c:pt idx="9">
                    <c:v>AUG-cc-pVDZ</c:v>
                  </c:pt>
                  <c:pt idx="10">
                    <c:v>6-311G</c:v>
                  </c:pt>
                  <c:pt idx="11">
                    <c:v>6-31++G(d)</c:v>
                  </c:pt>
                  <c:pt idx="12">
                    <c:v>6-31++G(d,p)</c:v>
                  </c:pt>
                  <c:pt idx="13">
                    <c:v>cc-pVDZ</c:v>
                  </c:pt>
                  <c:pt idx="14">
                    <c:v>AUG-cc-pVDZ</c:v>
                  </c:pt>
                  <c:pt idx="15">
                    <c:v>6-311G</c:v>
                  </c:pt>
                  <c:pt idx="16">
                    <c:v>6-31++G(d)</c:v>
                  </c:pt>
                  <c:pt idx="17">
                    <c:v>6-31++G(d,p)</c:v>
                  </c:pt>
                  <c:pt idx="18">
                    <c:v>cc-pVDZ</c:v>
                  </c:pt>
                  <c:pt idx="19">
                    <c:v>AUG-cc-pVDZ</c:v>
                  </c:pt>
                  <c:pt idx="20">
                    <c:v>6-311G</c:v>
                  </c:pt>
                  <c:pt idx="21">
                    <c:v>6-31++G(d)</c:v>
                  </c:pt>
                  <c:pt idx="22">
                    <c:v>6-31++G(d,p)</c:v>
                  </c:pt>
                  <c:pt idx="23">
                    <c:v>cc-pVDZ</c:v>
                  </c:pt>
                  <c:pt idx="24">
                    <c:v>AUG-cc-pVDZ</c:v>
                  </c:pt>
                  <c:pt idx="25">
                    <c:v>AUG-cc-pVDZ</c:v>
                  </c:pt>
                  <c:pt idx="26">
                    <c:v>AUG-cc-pVDZ</c:v>
                  </c:pt>
                </c:lvl>
                <c:lvl>
                  <c:pt idx="0">
                    <c:v>HF</c:v>
                  </c:pt>
                  <c:pt idx="5">
                    <c:v>B3LYP</c:v>
                  </c:pt>
                  <c:pt idx="10">
                    <c:v>CI</c:v>
                  </c:pt>
                  <c:pt idx="15">
                    <c:v>MP2</c:v>
                  </c:pt>
                  <c:pt idx="20">
                    <c:v>CCSD(T)</c:v>
                  </c:pt>
                  <c:pt idx="25">
                    <c:v>MP3</c:v>
                  </c:pt>
                  <c:pt idx="26">
                    <c:v>MP4SDTQ</c:v>
                  </c:pt>
                </c:lvl>
              </c:multiLvlStrCache>
            </c:multiLvlStrRef>
          </c:cat>
          <c:val>
            <c:numRef>
              <c:f>energy_compare!$C$2:$C$28</c:f>
              <c:numCache>
                <c:formatCode>0.0000_ </c:formatCode>
                <c:ptCount val="27"/>
                <c:pt idx="0">
                  <c:v>-142912.4417863361</c:v>
                </c:pt>
                <c:pt idx="1">
                  <c:v>-142949.902386</c:v>
                </c:pt>
                <c:pt idx="2">
                  <c:v>-142957.10926200001</c:v>
                </c:pt>
                <c:pt idx="3">
                  <c:v>-142960.36467899999</c:v>
                </c:pt>
                <c:pt idx="4">
                  <c:v>-142971.68343500001</c:v>
                </c:pt>
                <c:pt idx="5">
                  <c:v>-143734.97708899999</c:v>
                </c:pt>
                <c:pt idx="6">
                  <c:v>-143752.35293600001</c:v>
                </c:pt>
                <c:pt idx="7">
                  <c:v>-143758.60006299999</c:v>
                </c:pt>
                <c:pt idx="8">
                  <c:v>-143755.24255200001</c:v>
                </c:pt>
                <c:pt idx="9" formatCode="General">
                  <c:v>-143771.05345939114</c:v>
                </c:pt>
                <c:pt idx="10">
                  <c:v>-143174.01361600001</c:v>
                </c:pt>
                <c:pt idx="11">
                  <c:v>-143297.412041</c:v>
                </c:pt>
                <c:pt idx="12">
                  <c:v>-143317.00684099999</c:v>
                </c:pt>
                <c:pt idx="13">
                  <c:v>-143321.069839</c:v>
                </c:pt>
                <c:pt idx="14">
                  <c:v>-143347.80161900001</c:v>
                </c:pt>
                <c:pt idx="15">
                  <c:v>-143200.07603</c:v>
                </c:pt>
                <c:pt idx="16">
                  <c:v>-143336.96032499999</c:v>
                </c:pt>
                <c:pt idx="17">
                  <c:v>-143359.01828799999</c:v>
                </c:pt>
                <c:pt idx="18">
                  <c:v>-143360.55838500001</c:v>
                </c:pt>
                <c:pt idx="19">
                  <c:v>-143393.80496761086</c:v>
                </c:pt>
                <c:pt idx="20">
                  <c:v>-143220.67848500001</c:v>
                </c:pt>
                <c:pt idx="21">
                  <c:v>-143363.237662</c:v>
                </c:pt>
                <c:pt idx="22">
                  <c:v>-143386.25483600001</c:v>
                </c:pt>
                <c:pt idx="23">
                  <c:v>-143389.22508999999</c:v>
                </c:pt>
                <c:pt idx="24">
                  <c:v>-143424.047349</c:v>
                </c:pt>
                <c:pt idx="25" formatCode="General">
                  <c:v>-143402.9219903854</c:v>
                </c:pt>
                <c:pt idx="26" formatCode="General">
                  <c:v>-143426.51000973946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energy_compare!$A$2:$B$28</c:f>
              <c:multiLvlStrCache>
                <c:ptCount val="27"/>
                <c:lvl>
                  <c:pt idx="0">
                    <c:v>6-311G</c:v>
                  </c:pt>
                  <c:pt idx="1">
                    <c:v>6-31++G(d)</c:v>
                  </c:pt>
                  <c:pt idx="2">
                    <c:v>6-31++G(d,p)</c:v>
                  </c:pt>
                  <c:pt idx="3">
                    <c:v>cc-pVDZ</c:v>
                  </c:pt>
                  <c:pt idx="4">
                    <c:v>AUG-cc-pVDZ</c:v>
                  </c:pt>
                  <c:pt idx="5">
                    <c:v>6-311G</c:v>
                  </c:pt>
                  <c:pt idx="6">
                    <c:v>6-31++G(d)</c:v>
                  </c:pt>
                  <c:pt idx="7">
                    <c:v>6-31++G(d,p)</c:v>
                  </c:pt>
                  <c:pt idx="8">
                    <c:v>cc-pVDZ</c:v>
                  </c:pt>
                  <c:pt idx="9">
                    <c:v>AUG-cc-pVDZ</c:v>
                  </c:pt>
                  <c:pt idx="10">
                    <c:v>6-311G</c:v>
                  </c:pt>
                  <c:pt idx="11">
                    <c:v>6-31++G(d)</c:v>
                  </c:pt>
                  <c:pt idx="12">
                    <c:v>6-31++G(d,p)</c:v>
                  </c:pt>
                  <c:pt idx="13">
                    <c:v>cc-pVDZ</c:v>
                  </c:pt>
                  <c:pt idx="14">
                    <c:v>AUG-cc-pVDZ</c:v>
                  </c:pt>
                  <c:pt idx="15">
                    <c:v>6-311G</c:v>
                  </c:pt>
                  <c:pt idx="16">
                    <c:v>6-31++G(d)</c:v>
                  </c:pt>
                  <c:pt idx="17">
                    <c:v>6-31++G(d,p)</c:v>
                  </c:pt>
                  <c:pt idx="18">
                    <c:v>cc-pVDZ</c:v>
                  </c:pt>
                  <c:pt idx="19">
                    <c:v>AUG-cc-pVDZ</c:v>
                  </c:pt>
                  <c:pt idx="20">
                    <c:v>6-311G</c:v>
                  </c:pt>
                  <c:pt idx="21">
                    <c:v>6-31++G(d)</c:v>
                  </c:pt>
                  <c:pt idx="22">
                    <c:v>6-31++G(d,p)</c:v>
                  </c:pt>
                  <c:pt idx="23">
                    <c:v>cc-pVDZ</c:v>
                  </c:pt>
                  <c:pt idx="24">
                    <c:v>AUG-cc-pVDZ</c:v>
                  </c:pt>
                  <c:pt idx="25">
                    <c:v>AUG-cc-pVDZ</c:v>
                  </c:pt>
                  <c:pt idx="26">
                    <c:v>AUG-cc-pVDZ</c:v>
                  </c:pt>
                </c:lvl>
                <c:lvl>
                  <c:pt idx="0">
                    <c:v>HF</c:v>
                  </c:pt>
                  <c:pt idx="5">
                    <c:v>B3LYP</c:v>
                  </c:pt>
                  <c:pt idx="10">
                    <c:v>CI</c:v>
                  </c:pt>
                  <c:pt idx="15">
                    <c:v>MP2</c:v>
                  </c:pt>
                  <c:pt idx="20">
                    <c:v>CCSD(T)</c:v>
                  </c:pt>
                  <c:pt idx="25">
                    <c:v>MP3</c:v>
                  </c:pt>
                  <c:pt idx="26">
                    <c:v>MP4SDTQ</c:v>
                  </c:pt>
                </c:lvl>
              </c:multiLvlStrCache>
            </c:multiLvlStrRef>
          </c:cat>
          <c:val>
            <c:numRef>
              <c:f>energy_compare!$D$2:$D$28</c:f>
              <c:numCache>
                <c:formatCode>0.0000_ </c:formatCode>
                <c:ptCount val="27"/>
                <c:pt idx="0">
                  <c:v>-142921.23137904613</c:v>
                </c:pt>
                <c:pt idx="1">
                  <c:v>-142957.376349</c:v>
                </c:pt>
                <c:pt idx="2">
                  <c:v>-142964.50688500001</c:v>
                </c:pt>
                <c:pt idx="3">
                  <c:v>-142967.41845999999</c:v>
                </c:pt>
                <c:pt idx="4">
                  <c:v>-142978.132059</c:v>
                </c:pt>
                <c:pt idx="5">
                  <c:v>-143742.41777299999</c:v>
                </c:pt>
                <c:pt idx="6">
                  <c:v>-143758.55759499999</c:v>
                </c:pt>
                <c:pt idx="7">
                  <c:v>-143764.74644399999</c:v>
                </c:pt>
                <c:pt idx="8">
                  <c:v>-143760.97358200001</c:v>
                </c:pt>
                <c:pt idx="9" formatCode="General">
                  <c:v>-143776.38192430741</c:v>
                </c:pt>
                <c:pt idx="10">
                  <c:v>-143182.10026800001</c:v>
                </c:pt>
                <c:pt idx="11">
                  <c:v>-143303.886872</c:v>
                </c:pt>
                <c:pt idx="12">
                  <c:v>-143323.65317100001</c:v>
                </c:pt>
                <c:pt idx="13">
                  <c:v>-143327.24992999999</c:v>
                </c:pt>
                <c:pt idx="14">
                  <c:v>-143353.43571270211</c:v>
                </c:pt>
                <c:pt idx="15">
                  <c:v>-143207.92341300001</c:v>
                </c:pt>
                <c:pt idx="16">
                  <c:v>-143343.446452</c:v>
                </c:pt>
                <c:pt idx="17">
                  <c:v>-143365.25253200001</c:v>
                </c:pt>
                <c:pt idx="18">
                  <c:v>-143366.289555</c:v>
                </c:pt>
                <c:pt idx="19">
                  <c:v>-143398.96566848978</c:v>
                </c:pt>
                <c:pt idx="20">
                  <c:v>-143228.47491399999</c:v>
                </c:pt>
                <c:pt idx="21">
                  <c:v>-143369.697747</c:v>
                </c:pt>
                <c:pt idx="22">
                  <c:v>-143392.460089</c:v>
                </c:pt>
                <c:pt idx="23">
                  <c:v>-143394.90448999999</c:v>
                </c:pt>
                <c:pt idx="24">
                  <c:v>-143429.18960099999</c:v>
                </c:pt>
                <c:pt idx="25" formatCode="General">
                  <c:v>-143408.15774140056</c:v>
                </c:pt>
                <c:pt idx="26" formatCode="General">
                  <c:v>-143431.53742800001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821360"/>
        <c:axId val="325824104"/>
      </c:lineChart>
      <c:catAx>
        <c:axId val="3258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24104"/>
        <c:crosses val="autoZero"/>
        <c:auto val="1"/>
        <c:lblAlgn val="ctr"/>
        <c:lblOffset val="100"/>
        <c:noMultiLvlLbl val="0"/>
      </c:catAx>
      <c:valAx>
        <c:axId val="32582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energy_compare!$E$1</c:f>
              <c:strCache>
                <c:ptCount val="1"/>
                <c:pt idx="0">
                  <c:v>syn/anti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energy_compare!$A$2:$B$28</c:f>
              <c:multiLvlStrCache>
                <c:ptCount val="27"/>
                <c:lvl>
                  <c:pt idx="0">
                    <c:v>6-311G</c:v>
                  </c:pt>
                  <c:pt idx="1">
                    <c:v>6-31++G(d)</c:v>
                  </c:pt>
                  <c:pt idx="2">
                    <c:v>6-31++G(d,p)</c:v>
                  </c:pt>
                  <c:pt idx="3">
                    <c:v>cc-pVDZ</c:v>
                  </c:pt>
                  <c:pt idx="4">
                    <c:v>AUG-cc-pVDZ</c:v>
                  </c:pt>
                  <c:pt idx="5">
                    <c:v>6-311G</c:v>
                  </c:pt>
                  <c:pt idx="6">
                    <c:v>6-31++G(d)</c:v>
                  </c:pt>
                  <c:pt idx="7">
                    <c:v>6-31++G(d,p)</c:v>
                  </c:pt>
                  <c:pt idx="8">
                    <c:v>cc-pVDZ</c:v>
                  </c:pt>
                  <c:pt idx="9">
                    <c:v>AUG-cc-pVDZ</c:v>
                  </c:pt>
                  <c:pt idx="10">
                    <c:v>6-311G</c:v>
                  </c:pt>
                  <c:pt idx="11">
                    <c:v>6-31++G(d)</c:v>
                  </c:pt>
                  <c:pt idx="12">
                    <c:v>6-31++G(d,p)</c:v>
                  </c:pt>
                  <c:pt idx="13">
                    <c:v>cc-pVDZ</c:v>
                  </c:pt>
                  <c:pt idx="14">
                    <c:v>AUG-cc-pVDZ</c:v>
                  </c:pt>
                  <c:pt idx="15">
                    <c:v>6-311G</c:v>
                  </c:pt>
                  <c:pt idx="16">
                    <c:v>6-31++G(d)</c:v>
                  </c:pt>
                  <c:pt idx="17">
                    <c:v>6-31++G(d,p)</c:v>
                  </c:pt>
                  <c:pt idx="18">
                    <c:v>cc-pVDZ</c:v>
                  </c:pt>
                  <c:pt idx="19">
                    <c:v>AUG-cc-pVDZ</c:v>
                  </c:pt>
                  <c:pt idx="20">
                    <c:v>6-311G</c:v>
                  </c:pt>
                  <c:pt idx="21">
                    <c:v>6-31++G(d)</c:v>
                  </c:pt>
                  <c:pt idx="22">
                    <c:v>6-31++G(d,p)</c:v>
                  </c:pt>
                  <c:pt idx="23">
                    <c:v>cc-pVDZ</c:v>
                  </c:pt>
                  <c:pt idx="24">
                    <c:v>AUG-cc-pVDZ</c:v>
                  </c:pt>
                  <c:pt idx="25">
                    <c:v>AUG-cc-pVDZ</c:v>
                  </c:pt>
                  <c:pt idx="26">
                    <c:v>AUG-cc-pVDZ</c:v>
                  </c:pt>
                </c:lvl>
                <c:lvl>
                  <c:pt idx="0">
                    <c:v>HF</c:v>
                  </c:pt>
                  <c:pt idx="5">
                    <c:v>B3LYP</c:v>
                  </c:pt>
                  <c:pt idx="10">
                    <c:v>CI</c:v>
                  </c:pt>
                  <c:pt idx="15">
                    <c:v>MP2</c:v>
                  </c:pt>
                  <c:pt idx="20">
                    <c:v>CCSD(T)</c:v>
                  </c:pt>
                  <c:pt idx="25">
                    <c:v>MP3</c:v>
                  </c:pt>
                  <c:pt idx="26">
                    <c:v>MP4SDTQ</c:v>
                  </c:pt>
                </c:lvl>
              </c:multiLvlStrCache>
            </c:multiLvlStrRef>
          </c:cat>
          <c:val>
            <c:numRef>
              <c:f>energy_compare!$E$2:$E$28</c:f>
              <c:numCache>
                <c:formatCode>0.0000_ </c:formatCode>
                <c:ptCount val="27"/>
                <c:pt idx="0">
                  <c:v>8.7895927100325935</c:v>
                </c:pt>
                <c:pt idx="1">
                  <c:v>7.4739629999967292</c:v>
                </c:pt>
                <c:pt idx="2">
                  <c:v>7.397622999997111</c:v>
                </c:pt>
                <c:pt idx="3">
                  <c:v>7.0537809999950696</c:v>
                </c:pt>
                <c:pt idx="4">
                  <c:v>6.4486239999823738</c:v>
                </c:pt>
                <c:pt idx="5">
                  <c:v>7.4406840000010561</c:v>
                </c:pt>
                <c:pt idx="6">
                  <c:v>6.204658999980893</c:v>
                </c:pt>
                <c:pt idx="7">
                  <c:v>6.1463809999986552</c:v>
                </c:pt>
                <c:pt idx="8">
                  <c:v>5.7310299999953713</c:v>
                </c:pt>
                <c:pt idx="9">
                  <c:v>5.3284649162669666</c:v>
                </c:pt>
                <c:pt idx="10">
                  <c:v>8.0866519999981392</c:v>
                </c:pt>
                <c:pt idx="11">
                  <c:v>6.4748309999995399</c:v>
                </c:pt>
                <c:pt idx="12">
                  <c:v>6.6463300000177696</c:v>
                </c:pt>
                <c:pt idx="13">
                  <c:v>6.180090999987442</c:v>
                </c:pt>
                <c:pt idx="14">
                  <c:v>5.6340937021013815</c:v>
                </c:pt>
                <c:pt idx="15">
                  <c:v>7.8473830000148155</c:v>
                </c:pt>
                <c:pt idx="16">
                  <c:v>6.486127000011038</c:v>
                </c:pt>
                <c:pt idx="17">
                  <c:v>6.2342440000211354</c:v>
                </c:pt>
                <c:pt idx="18">
                  <c:v>5.7311699999845587</c:v>
                </c:pt>
                <c:pt idx="19">
                  <c:v>5.1607008789142128</c:v>
                </c:pt>
                <c:pt idx="20">
                  <c:v>7.7964289999799803</c:v>
                </c:pt>
                <c:pt idx="21">
                  <c:v>6.4600849999987986</c:v>
                </c:pt>
                <c:pt idx="22">
                  <c:v>6.2052529999928083</c:v>
                </c:pt>
                <c:pt idx="23">
                  <c:v>5.6793999999936204</c:v>
                </c:pt>
                <c:pt idx="24">
                  <c:v>5.1422519999905489</c:v>
                </c:pt>
                <c:pt idx="25">
                  <c:v>5.2357510151632596</c:v>
                </c:pt>
                <c:pt idx="26">
                  <c:v>5.0274182605498936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831552"/>
        <c:axId val="325833512"/>
      </c:lineChart>
      <c:catAx>
        <c:axId val="3258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33512"/>
        <c:crosses val="autoZero"/>
        <c:auto val="1"/>
        <c:lblAlgn val="ctr"/>
        <c:lblOffset val="100"/>
        <c:noMultiLvlLbl val="0"/>
      </c:catAx>
      <c:valAx>
        <c:axId val="32583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3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energy_compare!$A$36</c:f>
              <c:strCache>
                <c:ptCount val="1"/>
                <c:pt idx="0">
                  <c:v>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energy_compare!$C$35:$F$35</c:f>
              <c:strCache>
                <c:ptCount val="4"/>
                <c:pt idx="0">
                  <c:v>energy_180</c:v>
                </c:pt>
                <c:pt idx="1">
                  <c:v>energy_0</c:v>
                </c:pt>
                <c:pt idx="2">
                  <c:v>energy_180(pcm)</c:v>
                </c:pt>
                <c:pt idx="3">
                  <c:v>energy_0(pcm)</c:v>
                </c:pt>
              </c:strCache>
            </c:strRef>
          </c:cat>
          <c:val>
            <c:numRef>
              <c:f>energy_compare!$C$36:$F$36</c:f>
              <c:numCache>
                <c:formatCode>0.0000_ </c:formatCode>
                <c:ptCount val="4"/>
                <c:pt idx="0">
                  <c:v>-142971.68343500001</c:v>
                </c:pt>
                <c:pt idx="1">
                  <c:v>-142978.132059</c:v>
                </c:pt>
                <c:pt idx="2" formatCode="General">
                  <c:v>-142983.49202400001</c:v>
                </c:pt>
                <c:pt idx="3" formatCode="General">
                  <c:v>-142987.81179599999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energy_compare!$A$37</c:f>
              <c:strCache>
                <c:ptCount val="1"/>
                <c:pt idx="0">
                  <c:v>CI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energy_compare!$C$35:$F$35</c:f>
              <c:strCache>
                <c:ptCount val="4"/>
                <c:pt idx="0">
                  <c:v>energy_180</c:v>
                </c:pt>
                <c:pt idx="1">
                  <c:v>energy_0</c:v>
                </c:pt>
                <c:pt idx="2">
                  <c:v>energy_180(pcm)</c:v>
                </c:pt>
                <c:pt idx="3">
                  <c:v>energy_0(pcm)</c:v>
                </c:pt>
              </c:strCache>
            </c:strRef>
          </c:cat>
          <c:val>
            <c:numRef>
              <c:f>energy_compare!$C$37:$F$37</c:f>
              <c:numCache>
                <c:formatCode>0.0000_ </c:formatCode>
                <c:ptCount val="4"/>
                <c:pt idx="0">
                  <c:v>-143347.80161900001</c:v>
                </c:pt>
                <c:pt idx="1">
                  <c:v>-143353.43571270211</c:v>
                </c:pt>
                <c:pt idx="2" formatCode="General">
                  <c:v>-143358.44643899999</c:v>
                </c:pt>
                <c:pt idx="3" formatCode="General">
                  <c:v>-143362.29658600001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energy_compare!$A$38</c:f>
              <c:strCache>
                <c:ptCount val="1"/>
                <c:pt idx="0">
                  <c:v>CCSD(T)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energy_compare!$C$35:$F$35</c:f>
              <c:strCache>
                <c:ptCount val="4"/>
                <c:pt idx="0">
                  <c:v>energy_180</c:v>
                </c:pt>
                <c:pt idx="1">
                  <c:v>energy_0</c:v>
                </c:pt>
                <c:pt idx="2">
                  <c:v>energy_180(pcm)</c:v>
                </c:pt>
                <c:pt idx="3">
                  <c:v>energy_0(pcm)</c:v>
                </c:pt>
              </c:strCache>
            </c:strRef>
          </c:cat>
          <c:val>
            <c:numRef>
              <c:f>energy_compare!$C$38:$F$38</c:f>
              <c:numCache>
                <c:formatCode>0.0000_ </c:formatCode>
                <c:ptCount val="4"/>
                <c:pt idx="0">
                  <c:v>-143424.047349</c:v>
                </c:pt>
                <c:pt idx="1">
                  <c:v>-143429.18960099999</c:v>
                </c:pt>
                <c:pt idx="2" formatCode="General">
                  <c:v>-143433.78472699999</c:v>
                </c:pt>
                <c:pt idx="3" formatCode="General">
                  <c:v>-143437.41970200001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energy_compare!$A$40</c:f>
              <c:strCache>
                <c:ptCount val="1"/>
                <c:pt idx="0">
                  <c:v>MP4SDTQ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energy_compare!$C$35:$F$35</c:f>
              <c:strCache>
                <c:ptCount val="4"/>
                <c:pt idx="0">
                  <c:v>energy_180</c:v>
                </c:pt>
                <c:pt idx="1">
                  <c:v>energy_0</c:v>
                </c:pt>
                <c:pt idx="2">
                  <c:v>energy_180(pcm)</c:v>
                </c:pt>
                <c:pt idx="3">
                  <c:v>energy_0(pcm)</c:v>
                </c:pt>
              </c:strCache>
            </c:strRef>
          </c:cat>
          <c:val>
            <c:numRef>
              <c:f>energy_compare!$C$40:$F$40</c:f>
              <c:numCache>
                <c:formatCode>General</c:formatCode>
                <c:ptCount val="4"/>
                <c:pt idx="0">
                  <c:v>-143426.51000973946</c:v>
                </c:pt>
                <c:pt idx="1">
                  <c:v>-143431.53742800001</c:v>
                </c:pt>
                <c:pt idx="2">
                  <c:v>-143436.09603300001</c:v>
                </c:pt>
                <c:pt idx="3">
                  <c:v>-143439.67603800001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energy_compare!$A$41</c:f>
              <c:strCache>
                <c:ptCount val="1"/>
                <c:pt idx="0">
                  <c:v>B3LYP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energy_compare!$C$35:$F$35</c:f>
              <c:strCache>
                <c:ptCount val="4"/>
                <c:pt idx="0">
                  <c:v>energy_180</c:v>
                </c:pt>
                <c:pt idx="1">
                  <c:v>energy_0</c:v>
                </c:pt>
                <c:pt idx="2">
                  <c:v>energy_180(pcm)</c:v>
                </c:pt>
                <c:pt idx="3">
                  <c:v>energy_0(pcm)</c:v>
                </c:pt>
              </c:strCache>
            </c:strRef>
          </c:cat>
          <c:val>
            <c:numRef>
              <c:f>energy_compare!$C$41:$F$41</c:f>
              <c:numCache>
                <c:formatCode>General</c:formatCode>
                <c:ptCount val="4"/>
                <c:pt idx="0">
                  <c:v>-143771.05345939114</c:v>
                </c:pt>
                <c:pt idx="1">
                  <c:v>-143776.38192430741</c:v>
                </c:pt>
                <c:pt idx="2">
                  <c:v>-143781.13130499999</c:v>
                </c:pt>
                <c:pt idx="3">
                  <c:v>-143784.91288799999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833904"/>
        <c:axId val="325832336"/>
      </c:lineChart>
      <c:catAx>
        <c:axId val="3258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32336"/>
        <c:crosses val="autoZero"/>
        <c:auto val="1"/>
        <c:lblAlgn val="ctr"/>
        <c:lblOffset val="100"/>
        <c:noMultiLvlLbl val="0"/>
      </c:catAx>
      <c:valAx>
        <c:axId val="3258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3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Sheet2!$C$1:$E$1</c:f>
              <c:strCache>
                <c:ptCount val="3"/>
                <c:pt idx="0">
                  <c:v>MP2</c:v>
                </c:pt>
                <c:pt idx="1">
                  <c:v>MP3</c:v>
                </c:pt>
                <c:pt idx="2">
                  <c:v>MP4SDTQ</c:v>
                </c:pt>
              </c:strCache>
            </c:strRef>
          </c:cat>
          <c:val>
            <c:numRef>
              <c:f>Sheet2!$C$5:$E$5</c:f>
              <c:numCache>
                <c:formatCode>General</c:formatCode>
                <c:ptCount val="3"/>
                <c:pt idx="0">
                  <c:v>-143393.80496761086</c:v>
                </c:pt>
                <c:pt idx="1">
                  <c:v>-143402.9219903854</c:v>
                </c:pt>
                <c:pt idx="2">
                  <c:v>-143426.51000973946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Sheet2!$C$1:$E$1</c:f>
              <c:strCache>
                <c:ptCount val="3"/>
                <c:pt idx="0">
                  <c:v>MP2</c:v>
                </c:pt>
                <c:pt idx="1">
                  <c:v>MP3</c:v>
                </c:pt>
                <c:pt idx="2">
                  <c:v>MP4SDTQ</c:v>
                </c:pt>
              </c:strCache>
            </c:strRef>
          </c:cat>
          <c:val>
            <c:numRef>
              <c:f>Sheet2!$C$6:$E$6</c:f>
              <c:numCache>
                <c:formatCode>General</c:formatCode>
                <c:ptCount val="3"/>
                <c:pt idx="0">
                  <c:v>-143398.96566848978</c:v>
                </c:pt>
                <c:pt idx="1">
                  <c:v>-143408.15774140056</c:v>
                </c:pt>
                <c:pt idx="2">
                  <c:v>-143431.53747780135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829984"/>
        <c:axId val="325835472"/>
      </c:lineChart>
      <c:catAx>
        <c:axId val="32582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35472"/>
        <c:crosses val="autoZero"/>
        <c:auto val="1"/>
        <c:lblAlgn val="ctr"/>
        <c:lblOffset val="100"/>
        <c:noMultiLvlLbl val="0"/>
      </c:catAx>
      <c:valAx>
        <c:axId val="3258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2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'MAX-MiNIMUM_chart'!$J$3</c:f>
              <c:strCache>
                <c:ptCount val="1"/>
                <c:pt idx="0">
                  <c:v>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'MAX-MiNIMUM_chart'!$I$4:$I$8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'MAX-MiNIMUM_chart'!$J$4:$J$8</c:f>
              <c:numCache>
                <c:formatCode>0.000_ </c:formatCode>
                <c:ptCount val="5"/>
                <c:pt idx="0" formatCode="0.0000_ ">
                  <c:v>2.0721855930792583</c:v>
                </c:pt>
                <c:pt idx="1">
                  <c:v>2.2047154233706738</c:v>
                </c:pt>
                <c:pt idx="2">
                  <c:v>2.1131746311515349</c:v>
                </c:pt>
                <c:pt idx="3">
                  <c:v>2.1118107386423084</c:v>
                </c:pt>
                <c:pt idx="4">
                  <c:v>2.0974293179546541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'MAX-MiNIMUM_chart'!$K$3</c:f>
              <c:strCache>
                <c:ptCount val="1"/>
                <c:pt idx="0">
                  <c:v>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'MAX-MiNIMUM_chart'!$I$4:$I$8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'MAX-MiNIMUM_chart'!$K$4:$K$8</c:f>
              <c:numCache>
                <c:formatCode>0.000_ </c:formatCode>
                <c:ptCount val="5"/>
                <c:pt idx="0" formatCode="0.0000_ ">
                  <c:v>2.3755156090493998</c:v>
                </c:pt>
                <c:pt idx="1">
                  <c:v>2.4865035702240665</c:v>
                </c:pt>
                <c:pt idx="2">
                  <c:v>2.3863045307593218</c:v>
                </c:pt>
                <c:pt idx="3">
                  <c:v>2.4109499901365892</c:v>
                </c:pt>
                <c:pt idx="4">
                  <c:v>2.3876668462181732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'MAX-MiNIMUM_chart'!$L$3</c:f>
              <c:strCache>
                <c:ptCount val="1"/>
                <c:pt idx="0">
                  <c:v>B3LYP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'MAX-MiNIMUM_chart'!$I$4:$I$8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'MAX-MiNIMUM_chart'!$L$4:$L$8</c:f>
              <c:numCache>
                <c:formatCode>0.000_ </c:formatCode>
                <c:ptCount val="5"/>
                <c:pt idx="0" formatCode="0.0000_ ">
                  <c:v>2.4553630242525877</c:v>
                </c:pt>
                <c:pt idx="1">
                  <c:v>2.5230579659637296</c:v>
                </c:pt>
                <c:pt idx="2" formatCode="0.0000_ ">
                  <c:v>2.371606278223358</c:v>
                </c:pt>
                <c:pt idx="3">
                  <c:v>2.3908135767174619</c:v>
                </c:pt>
                <c:pt idx="4">
                  <c:v>2.3885030276204975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'MAX-MiNIMUM_chart'!$M$3</c:f>
              <c:strCache>
                <c:ptCount val="1"/>
                <c:pt idx="0">
                  <c:v>CCSD(T)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'MAX-MiNIMUM_chart'!$I$4:$I$8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'MAX-MiNIMUM_chart'!$M$4:$M$8</c:f>
              <c:numCache>
                <c:formatCode>0.000_ </c:formatCode>
                <c:ptCount val="5"/>
                <c:pt idx="0" formatCode="0.0000_ ">
                  <c:v>2.2513953973889138</c:v>
                </c:pt>
                <c:pt idx="1">
                  <c:v>2.3893996035433185</c:v>
                </c:pt>
                <c:pt idx="2">
                  <c:v>2.2478132306265319</c:v>
                </c:pt>
                <c:pt idx="3">
                  <c:v>2.3324736515750271</c:v>
                </c:pt>
                <c:pt idx="4" formatCode="0.0000_ ">
                  <c:v>2.2823798048836474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'MAX-MiNIMUM_chart'!$N$3</c:f>
              <c:strCache>
                <c:ptCount val="1"/>
                <c:pt idx="0">
                  <c:v>CI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'MAX-MiNIMUM_chart'!$I$4:$I$8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'MAX-MiNIMUM_chart'!$N$4:$N$8</c:f>
              <c:numCache>
                <c:formatCode>0.0000_ </c:formatCode>
                <c:ptCount val="5"/>
                <c:pt idx="0">
                  <c:v>2.176163114891418</c:v>
                </c:pt>
                <c:pt idx="1">
                  <c:v>2.3445879805785212</c:v>
                </c:pt>
                <c:pt idx="2">
                  <c:v>2.2515476444357971</c:v>
                </c:pt>
                <c:pt idx="3" formatCode="0.000_ ">
                  <c:v>2.2590638484339514</c:v>
                </c:pt>
                <c:pt idx="4">
                  <c:v>2.2242989602645844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3197608"/>
        <c:axId val="323188984"/>
      </c:lineChart>
      <c:catAx>
        <c:axId val="32319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188984"/>
        <c:crosses val="autoZero"/>
        <c:auto val="1"/>
        <c:lblAlgn val="ctr"/>
        <c:lblOffset val="100"/>
        <c:noMultiLvlLbl val="0"/>
      </c:catAx>
      <c:valAx>
        <c:axId val="32318898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19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'MAX-MiNIMUM_chart'!$C$30</c:f>
              <c:strCache>
                <c:ptCount val="1"/>
                <c:pt idx="0">
                  <c:v>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'MAX-MiNIMUM_chart'!$B$31:$B$35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'MAX-MiNIMUM_chart'!$C$31:$C$35</c:f>
              <c:numCache>
                <c:formatCode>0.000_ </c:formatCode>
                <c:ptCount val="5"/>
                <c:pt idx="0" formatCode="0.0000_ ">
                  <c:v>-2.5528403237646851</c:v>
                </c:pt>
                <c:pt idx="1">
                  <c:v>-1.9127916680157047</c:v>
                </c:pt>
                <c:pt idx="2">
                  <c:v>-1.8585461233768059</c:v>
                </c:pt>
                <c:pt idx="3">
                  <c:v>-1.6526774334580001</c:v>
                </c:pt>
                <c:pt idx="4">
                  <c:v>-1.3975075222984497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'MAX-MiNIMUM_chart'!$D$30</c:f>
              <c:strCache>
                <c:ptCount val="1"/>
                <c:pt idx="0">
                  <c:v>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'MAX-MiNIMUM_chart'!$B$31:$B$35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'MAX-MiNIMUM_chart'!$D$31:$D$35</c:f>
              <c:numCache>
                <c:formatCode>0.000_ </c:formatCode>
                <c:ptCount val="5"/>
                <c:pt idx="0" formatCode="0.0000_ ">
                  <c:v>-2.0179423176640254</c:v>
                </c:pt>
                <c:pt idx="1">
                  <c:v>-1.4913197696254852</c:v>
                </c:pt>
                <c:pt idx="2">
                  <c:v>-1.1968760419755757</c:v>
                </c:pt>
                <c:pt idx="3">
                  <c:v>-0.97533158089505112</c:v>
                </c:pt>
                <c:pt idx="4">
                  <c:v>-0.77250334262014941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'MAX-MiNIMUM_chart'!$E$30</c:f>
              <c:strCache>
                <c:ptCount val="1"/>
                <c:pt idx="0">
                  <c:v>B3LYP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'MAX-MiNIMUM_chart'!$B$31:$B$35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'MAX-MiNIMUM_chart'!$E$31:$E$35</c:f>
              <c:numCache>
                <c:formatCode>0.000_ </c:formatCode>
                <c:ptCount val="5"/>
                <c:pt idx="0" formatCode="0.0000_ ">
                  <c:v>-1.9278644707479371</c:v>
                </c:pt>
                <c:pt idx="1">
                  <c:v>-1.2398017675056934</c:v>
                </c:pt>
                <c:pt idx="2">
                  <c:v>-1.3110111463468708</c:v>
                </c:pt>
                <c:pt idx="3">
                  <c:v>-0.99476530860119861</c:v>
                </c:pt>
                <c:pt idx="4">
                  <c:v>-0.83240174113174126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'MAX-MiNIMUM_chart'!$F$30</c:f>
              <c:strCache>
                <c:ptCount val="1"/>
                <c:pt idx="0">
                  <c:v>CCSD(T)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'MAX-MiNIMUM_chart'!$B$31:$B$35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'MAX-MiNIMUM_chart'!$F$31:$F$35</c:f>
              <c:numCache>
                <c:formatCode>0.000_ </c:formatCode>
                <c:ptCount val="5"/>
                <c:pt idx="0" formatCode="0.0000_ ">
                  <c:v>-1.9871069672238633</c:v>
                </c:pt>
                <c:pt idx="1">
                  <c:v>-1.4773848838449359</c:v>
                </c:pt>
                <c:pt idx="2">
                  <c:v>-1.3512520100152123</c:v>
                </c:pt>
                <c:pt idx="3">
                  <c:v>-1.0157300931967119</c:v>
                </c:pt>
                <c:pt idx="4" formatCode="0.0000_ ">
                  <c:v>-0.76129913644297287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'MAX-MiNIMUM_chart'!$G$30</c:f>
              <c:strCache>
                <c:ptCount val="1"/>
                <c:pt idx="0">
                  <c:v>CI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'MAX-MiNIMUM_chart'!$B$31:$B$35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'MAX-MiNIMUM_chart'!$G$31:$G$35</c:f>
              <c:numCache>
                <c:formatCode>0.0000_ </c:formatCode>
                <c:ptCount val="5"/>
                <c:pt idx="0">
                  <c:v>-2.1570901321238285</c:v>
                </c:pt>
                <c:pt idx="1">
                  <c:v>-1.5649432723696788</c:v>
                </c:pt>
                <c:pt idx="2">
                  <c:v>-1.5536615298509435</c:v>
                </c:pt>
                <c:pt idx="3" formatCode="0.000_ ">
                  <c:v>-1.2080668380181638</c:v>
                </c:pt>
                <c:pt idx="4">
                  <c:v>-0.95946524080925821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3190944"/>
        <c:axId val="323192120"/>
      </c:lineChart>
      <c:catAx>
        <c:axId val="32319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192120"/>
        <c:crosses val="autoZero"/>
        <c:auto val="1"/>
        <c:lblAlgn val="ctr"/>
        <c:lblOffset val="100"/>
        <c:noMultiLvlLbl val="0"/>
      </c:catAx>
      <c:valAx>
        <c:axId val="32319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19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'MAX-MiNIMUM_chart'!$J$30</c:f>
              <c:strCache>
                <c:ptCount val="1"/>
                <c:pt idx="0">
                  <c:v>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'MAX-MiNIMUM_chart'!$I$31:$I$35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'MAX-MiNIMUM_chart'!$J$31:$J$35</c:f>
              <c:numCache>
                <c:formatCode>0.000_ </c:formatCode>
                <c:ptCount val="5"/>
                <c:pt idx="0" formatCode="0.0000_ ">
                  <c:v>2.1173473444568098</c:v>
                </c:pt>
                <c:pt idx="1">
                  <c:v>2.2497207882218437</c:v>
                </c:pt>
                <c:pt idx="2">
                  <c:v>2.1582092623573037</c:v>
                </c:pt>
                <c:pt idx="3">
                  <c:v>2.1570107862475028</c:v>
                </c:pt>
                <c:pt idx="4">
                  <c:v>2.1423733400521709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'MAX-MiNIMUM_chart'!$K$30</c:f>
              <c:strCache>
                <c:ptCount val="1"/>
                <c:pt idx="0">
                  <c:v>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'MAX-MiNIMUM_chart'!$I$31:$I$35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'MAX-MiNIMUM_chart'!$K$31:$K$35</c:f>
              <c:numCache>
                <c:formatCode>0.000_ </c:formatCode>
                <c:ptCount val="5"/>
                <c:pt idx="0" formatCode="0.0000_ ">
                  <c:v>2.3929062665111225</c:v>
                </c:pt>
                <c:pt idx="1">
                  <c:v>2.5313149459075075</c:v>
                </c:pt>
                <c:pt idx="2">
                  <c:v>2.3881911394493476</c:v>
                </c:pt>
                <c:pt idx="3">
                  <c:v>2.4556682926595901</c:v>
                </c:pt>
                <c:pt idx="4">
                  <c:v>2.4321307830205789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'MAX-MiNIMUM_chart'!$L$30</c:f>
              <c:strCache>
                <c:ptCount val="1"/>
                <c:pt idx="0">
                  <c:v>B3LYP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'MAX-MiNIMUM_chart'!$I$31:$I$35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'MAX-MiNIMUM_chart'!$L$31:$L$35</c:f>
              <c:numCache>
                <c:formatCode>0.000_ </c:formatCode>
                <c:ptCount val="5"/>
                <c:pt idx="0" formatCode="0.0000_ ">
                  <c:v>2.5188280832223646</c:v>
                </c:pt>
                <c:pt idx="1">
                  <c:v>2.4884484218875502</c:v>
                </c:pt>
                <c:pt idx="2">
                  <c:v>2.4163506453638961</c:v>
                </c:pt>
                <c:pt idx="3">
                  <c:v>2.4397945933098568</c:v>
                </c:pt>
                <c:pt idx="4">
                  <c:v>2.4126383823869442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'MAX-MiNIMUM_chart'!$M$30</c:f>
              <c:strCache>
                <c:ptCount val="1"/>
                <c:pt idx="0">
                  <c:v>CCSD(T)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'MAX-MiNIMUM_chart'!$I$31:$I$35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'MAX-MiNIMUM_chart'!$M$31:$M$35</c:f>
              <c:numCache>
                <c:formatCode>0.000_ </c:formatCode>
                <c:ptCount val="5"/>
                <c:pt idx="0" formatCode="0.0000_ ">
                  <c:v>2.2963167122730548</c:v>
                </c:pt>
                <c:pt idx="1">
                  <c:v>2.4342342964808883</c:v>
                </c:pt>
                <c:pt idx="2">
                  <c:v>2.3374963060167668</c:v>
                </c:pt>
                <c:pt idx="3">
                  <c:v>2.3968585458494363</c:v>
                </c:pt>
                <c:pt idx="4" formatCode="0.0000_ ">
                  <c:v>2.3429739714857143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'MAX-MiNIMUM_chart'!$N$30</c:f>
              <c:strCache>
                <c:ptCount val="1"/>
                <c:pt idx="0">
                  <c:v>CI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'MAX-MiNIMUM_chart'!$I$31:$I$35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'MAX-MiNIMUM_chart'!$N$31:$N$35</c:f>
              <c:numCache>
                <c:formatCode>0.0000_ </c:formatCode>
                <c:ptCount val="5"/>
                <c:pt idx="0">
                  <c:v>2.2185655349319657</c:v>
                </c:pt>
                <c:pt idx="1">
                  <c:v>2.365949872459689</c:v>
                </c:pt>
                <c:pt idx="2">
                  <c:v>2.2964046694458027</c:v>
                </c:pt>
                <c:pt idx="3" formatCode="0.000_ ">
                  <c:v>2.3040806654540753</c:v>
                </c:pt>
                <c:pt idx="4">
                  <c:v>2.269754869431496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3201528"/>
        <c:axId val="323199960"/>
      </c:lineChart>
      <c:catAx>
        <c:axId val="3232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199960"/>
        <c:crosses val="autoZero"/>
        <c:auto val="1"/>
        <c:lblAlgn val="ctr"/>
        <c:lblOffset val="100"/>
        <c:noMultiLvlLbl val="0"/>
      </c:catAx>
      <c:valAx>
        <c:axId val="32319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2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v1 (1-4EEL : ff14SB)</a:t>
            </a:r>
            <a:endParaRPr lang="ja-JP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527155596102759"/>
          <c:y val="0.101590070731172"/>
          <c:w val="0.74316388016781809"/>
          <c:h val="0.80160947047203679"/>
        </c:manualLayout>
      </c:layout>
      <c:lineChart>
        <c:grouping val="standard"/>
        <c:varyColors val="0"/>
        <c:ser>
          <c:idx val="0"/>
          <c:order val="0"/>
          <c:tx>
            <c:strRef>
              <c:f>'least-squares_chart'!$C$2</c:f>
              <c:strCache>
                <c:ptCount val="1"/>
                <c:pt idx="0">
                  <c:v>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'least-squares_chart'!$B$3:$B$7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'least-squares_chart'!$C$3:$C$7</c:f>
              <c:numCache>
                <c:formatCode>0.000_ </c:formatCode>
                <c:ptCount val="5"/>
                <c:pt idx="0">
                  <c:v>-1.8991634535610995</c:v>
                </c:pt>
                <c:pt idx="1">
                  <c:v>-1.2763552650341325</c:v>
                </c:pt>
                <c:pt idx="2">
                  <c:v>-1.23956326126418</c:v>
                </c:pt>
                <c:pt idx="3">
                  <c:v>-1.0128903151941633</c:v>
                </c:pt>
                <c:pt idx="4">
                  <c:v>-0.73415861224061263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'least-squares_chart'!$D$2</c:f>
              <c:strCache>
                <c:ptCount val="1"/>
                <c:pt idx="0">
                  <c:v>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'least-squares_chart'!$B$3:$B$7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'least-squares_chart'!$D$3:$D$7</c:f>
              <c:numCache>
                <c:formatCode>0.000_ </c:formatCode>
                <c:ptCount val="5"/>
                <c:pt idx="0">
                  <c:v>-1.4556999889450686</c:v>
                </c:pt>
                <c:pt idx="1">
                  <c:v>-0.8271683206409004</c:v>
                </c:pt>
                <c:pt idx="2">
                  <c:v>-0.70141272313767355</c:v>
                </c:pt>
                <c:pt idx="3">
                  <c:v>-0.37922092988595929</c:v>
                </c:pt>
                <c:pt idx="4">
                  <c:v>-0.11132884235193405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'least-squares_chart'!$E$2</c:f>
              <c:strCache>
                <c:ptCount val="1"/>
                <c:pt idx="0">
                  <c:v>B3LYP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'least-squares_chart'!$B$3:$B$7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'least-squares_chart'!$E$3:$E$7</c:f>
              <c:numCache>
                <c:formatCode>0.000_ </c:formatCode>
                <c:ptCount val="5"/>
                <c:pt idx="0">
                  <c:v>-1.2634343055870545</c:v>
                </c:pt>
                <c:pt idx="1">
                  <c:v>-0.67750477638129158</c:v>
                </c:pt>
                <c:pt idx="2">
                  <c:v>-0.64735771955856836</c:v>
                </c:pt>
                <c:pt idx="3">
                  <c:v>-0.39414473011022605</c:v>
                </c:pt>
                <c:pt idx="4">
                  <c:v>-0.22621174574138472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'least-squares_chart'!$F$2</c:f>
              <c:strCache>
                <c:ptCount val="1"/>
                <c:pt idx="0">
                  <c:v>CCSD(T)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'least-squares_chart'!$B$3:$B$7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'least-squares_chart'!$F$3:$F$7</c:f>
              <c:numCache>
                <c:formatCode>0.000_ </c:formatCode>
                <c:ptCount val="5"/>
                <c:pt idx="0">
                  <c:v>-1.427095053743421</c:v>
                </c:pt>
                <c:pt idx="1">
                  <c:v>-0.81310990670763184</c:v>
                </c:pt>
                <c:pt idx="2">
                  <c:v>-0.68694026377498862</c:v>
                </c:pt>
                <c:pt idx="3">
                  <c:v>-0.35265898663336065</c:v>
                </c:pt>
                <c:pt idx="4">
                  <c:v>-9.8509467524520847E-2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'least-squares_chart'!$G$2</c:f>
              <c:strCache>
                <c:ptCount val="1"/>
                <c:pt idx="0">
                  <c:v>CI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'least-squares_chart'!$B$3:$B$7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'least-squares_chart'!$G$3:$G$7</c:f>
              <c:numCache>
                <c:formatCode>0.000_ </c:formatCode>
                <c:ptCount val="5"/>
                <c:pt idx="0">
                  <c:v>-1.5649211112491881</c:v>
                </c:pt>
                <c:pt idx="1">
                  <c:v>-0.99279288460473203</c:v>
                </c:pt>
                <c:pt idx="2">
                  <c:v>-0.88918021652088475</c:v>
                </c:pt>
                <c:pt idx="3">
                  <c:v>-0.59312135344697192</c:v>
                </c:pt>
                <c:pt idx="4">
                  <c:v>-0.33681337119419935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3201920"/>
        <c:axId val="323199176"/>
      </c:lineChart>
      <c:catAx>
        <c:axId val="3232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199176"/>
        <c:crosses val="autoZero"/>
        <c:auto val="1"/>
        <c:lblAlgn val="ctr"/>
        <c:lblOffset val="100"/>
        <c:noMultiLvlLbl val="0"/>
      </c:catAx>
      <c:valAx>
        <c:axId val="323199176"/>
        <c:scaling>
          <c:orientation val="minMax"/>
          <c:max val="0"/>
          <c:min val="-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201920"/>
        <c:crosses val="autoZero"/>
        <c:crossBetween val="between"/>
        <c:majorUnit val="0.3000000000000000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v2 (1-4EEL : ff14SB)</a:t>
            </a:r>
            <a:endParaRPr lang="ja-JP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1550975843018731E-2"/>
          <c:y val="0.11937164500541085"/>
          <c:w val="0.76102391736769215"/>
          <c:h val="0.79490715975743331"/>
        </c:manualLayout>
      </c:layout>
      <c:lineChart>
        <c:grouping val="standard"/>
        <c:varyColors val="0"/>
        <c:ser>
          <c:idx val="0"/>
          <c:order val="0"/>
          <c:tx>
            <c:strRef>
              <c:f>'least-squares_chart'!$K$2</c:f>
              <c:strCache>
                <c:ptCount val="1"/>
                <c:pt idx="0">
                  <c:v>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'least-squares_chart'!$J$3:$J$7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'least-squares_chart'!$K$3:$K$7</c:f>
              <c:numCache>
                <c:formatCode>0.000_ </c:formatCode>
                <c:ptCount val="5"/>
                <c:pt idx="0">
                  <c:v>2.0808376502877666</c:v>
                </c:pt>
                <c:pt idx="1">
                  <c:v>2.2277314319527113</c:v>
                </c:pt>
                <c:pt idx="2">
                  <c:v>2.1427667232355234</c:v>
                </c:pt>
                <c:pt idx="3">
                  <c:v>2.1312975298594878</c:v>
                </c:pt>
                <c:pt idx="4">
                  <c:v>2.1115479533620807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'least-squares_chart'!$L$2</c:f>
              <c:strCache>
                <c:ptCount val="1"/>
                <c:pt idx="0">
                  <c:v>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'least-squares_chart'!$J$3:$J$7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'least-squares_chart'!$L$3:$L$7</c:f>
              <c:numCache>
                <c:formatCode>0.000_ </c:formatCode>
                <c:ptCount val="5"/>
                <c:pt idx="0">
                  <c:v>2.4090611213936315</c:v>
                </c:pt>
                <c:pt idx="1">
                  <c:v>2.5220513044113226</c:v>
                </c:pt>
                <c:pt idx="2">
                  <c:v>2.4260400056117053</c:v>
                </c:pt>
                <c:pt idx="3">
                  <c:v>2.452797018158571</c:v>
                </c:pt>
                <c:pt idx="4">
                  <c:v>2.4099333594747501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'least-squares_chart'!$M$2</c:f>
              <c:strCache>
                <c:ptCount val="1"/>
                <c:pt idx="0">
                  <c:v>B3LYP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'least-squares_chart'!$J$3:$J$7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'least-squares_chart'!$M$3:$M$7</c:f>
              <c:numCache>
                <c:formatCode>0.000_ </c:formatCode>
                <c:ptCount val="5"/>
                <c:pt idx="0">
                  <c:v>2.4966284567217447</c:v>
                </c:pt>
                <c:pt idx="1">
                  <c:v>2.4911914802691624</c:v>
                </c:pt>
                <c:pt idx="2">
                  <c:v>2.4010032720370109</c:v>
                </c:pt>
                <c:pt idx="3">
                  <c:v>2.4368832466139274</c:v>
                </c:pt>
                <c:pt idx="4">
                  <c:v>2.4014604280300658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'least-squares_chart'!$N$2</c:f>
              <c:strCache>
                <c:ptCount val="1"/>
                <c:pt idx="0">
                  <c:v>CCSD(T)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'least-squares_chart'!$J$3:$J$7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'least-squares_chart'!$N$3:$N$7</c:f>
              <c:numCache>
                <c:formatCode>0.000_ </c:formatCode>
                <c:ptCount val="5"/>
                <c:pt idx="0">
                  <c:v>2.3135199827662483</c:v>
                </c:pt>
                <c:pt idx="1">
                  <c:v>2.4254224057703402</c:v>
                </c:pt>
                <c:pt idx="2">
                  <c:v>2.3333769094541301</c:v>
                </c:pt>
                <c:pt idx="3">
                  <c:v>2.37487345315443</c:v>
                </c:pt>
                <c:pt idx="4">
                  <c:v>2.3189486282047733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'least-squares_chart'!$O$2</c:f>
              <c:strCache>
                <c:ptCount val="1"/>
                <c:pt idx="0">
                  <c:v>CI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'least-squares_chart'!$J$3:$J$7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'least-squares_chart'!$O$3:$O$7</c:f>
              <c:numCache>
                <c:formatCode>0.000_ </c:formatCode>
                <c:ptCount val="5"/>
                <c:pt idx="0">
                  <c:v>2.2214919574736141</c:v>
                </c:pt>
                <c:pt idx="1">
                  <c:v>2.3728485794048679</c:v>
                </c:pt>
                <c:pt idx="2">
                  <c:v>2.2838230134167978</c:v>
                </c:pt>
                <c:pt idx="3">
                  <c:v>2.2912016646242352</c:v>
                </c:pt>
                <c:pt idx="4">
                  <c:v>2.2543007910313753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3200744"/>
        <c:axId val="325821752"/>
      </c:lineChart>
      <c:catAx>
        <c:axId val="32320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21752"/>
        <c:crosses val="autoZero"/>
        <c:auto val="1"/>
        <c:lblAlgn val="ctr"/>
        <c:lblOffset val="100"/>
        <c:noMultiLvlLbl val="0"/>
      </c:catAx>
      <c:valAx>
        <c:axId val="325821752"/>
        <c:scaling>
          <c:orientation val="minMax"/>
          <c:min val="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20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v1 (1-4EEL : ff14ipq)</a:t>
            </a:r>
            <a:endParaRPr lang="ja-JP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'least-squares_chart'!$C$31</c:f>
              <c:strCache>
                <c:ptCount val="1"/>
                <c:pt idx="0">
                  <c:v>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'least-squares_chart'!$B$32:$B$36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'least-squares_chart'!$C$32:$C$36</c:f>
              <c:numCache>
                <c:formatCode>0.000_ </c:formatCode>
                <c:ptCount val="5"/>
                <c:pt idx="0">
                  <c:v>-2.5616315795661424</c:v>
                </c:pt>
                <c:pt idx="1">
                  <c:v>-1.938816098913926</c:v>
                </c:pt>
                <c:pt idx="2">
                  <c:v>-1.9020240730194755</c:v>
                </c:pt>
                <c:pt idx="3">
                  <c:v>-1.6753511281129869</c:v>
                </c:pt>
                <c:pt idx="4">
                  <c:v>-1.3966194131405585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'least-squares_chart'!$D$31</c:f>
              <c:strCache>
                <c:ptCount val="1"/>
                <c:pt idx="0">
                  <c:v>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'least-squares_chart'!$B$32:$B$36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'least-squares_chart'!$D$32:$D$36</c:f>
              <c:numCache>
                <c:formatCode>0.000_ </c:formatCode>
                <c:ptCount val="5"/>
                <c:pt idx="0">
                  <c:v>-2.118160789014818</c:v>
                </c:pt>
                <c:pt idx="1">
                  <c:v>-1.4896291072628198</c:v>
                </c:pt>
                <c:pt idx="2">
                  <c:v>-1.3638735114632863</c:v>
                </c:pt>
                <c:pt idx="3">
                  <c:v>-1.0416850083509581</c:v>
                </c:pt>
                <c:pt idx="4">
                  <c:v>-0.7738033432174134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'least-squares_chart'!$E$31</c:f>
              <c:strCache>
                <c:ptCount val="1"/>
                <c:pt idx="0">
                  <c:v>B3LYP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'least-squares_chart'!$B$32:$B$36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'least-squares_chart'!$E$32:$E$36</c:f>
              <c:numCache>
                <c:formatCode>0.000_ </c:formatCode>
                <c:ptCount val="5"/>
                <c:pt idx="0">
                  <c:v>-1.9258952034967758</c:v>
                </c:pt>
                <c:pt idx="1">
                  <c:v>-1.3399655664415406</c:v>
                </c:pt>
                <c:pt idx="2">
                  <c:v>-1.3098185135213485</c:v>
                </c:pt>
                <c:pt idx="3">
                  <c:v>-1.0566128584351637</c:v>
                </c:pt>
                <c:pt idx="4">
                  <c:v>-0.88867986508513808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'least-squares_chart'!$F$31</c:f>
              <c:strCache>
                <c:ptCount val="1"/>
                <c:pt idx="0">
                  <c:v>CCSD(T)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'least-squares_chart'!$B$32:$B$36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'least-squares_chart'!$F$32:$F$36</c:f>
              <c:numCache>
                <c:formatCode>0.000_ </c:formatCode>
                <c:ptCount val="5"/>
                <c:pt idx="0">
                  <c:v>-2.0895558534358702</c:v>
                </c:pt>
                <c:pt idx="1">
                  <c:v>-1.4755706950780447</c:v>
                </c:pt>
                <c:pt idx="2">
                  <c:v>-1.3494010534820018</c:v>
                </c:pt>
                <c:pt idx="3">
                  <c:v>-1.0151206974340421</c:v>
                </c:pt>
                <c:pt idx="4">
                  <c:v>-0.76097276461955743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'least-squares_chart'!$G$31</c:f>
              <c:strCache>
                <c:ptCount val="1"/>
                <c:pt idx="0">
                  <c:v>CI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'least-squares_chart'!$B$32:$B$36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'least-squares_chart'!$G$32:$G$36</c:f>
              <c:numCache>
                <c:formatCode>0.000_ </c:formatCode>
                <c:ptCount val="5"/>
                <c:pt idx="0">
                  <c:v>-2.2273819140566151</c:v>
                </c:pt>
                <c:pt idx="1">
                  <c:v>-1.6552536866144683</c:v>
                </c:pt>
                <c:pt idx="2">
                  <c:v>-1.5516410083920387</c:v>
                </c:pt>
                <c:pt idx="3">
                  <c:v>-1.255582166029158</c:v>
                </c:pt>
                <c:pt idx="4">
                  <c:v>-0.99927411564615043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5817832"/>
        <c:axId val="325827240"/>
      </c:lineChart>
      <c:catAx>
        <c:axId val="32581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27240"/>
        <c:crosses val="autoZero"/>
        <c:auto val="1"/>
        <c:lblAlgn val="ctr"/>
        <c:lblOffset val="100"/>
        <c:noMultiLvlLbl val="0"/>
      </c:catAx>
      <c:valAx>
        <c:axId val="32582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1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v2 (1-4EEL : ff14ipq)</a:t>
            </a:r>
            <a:endParaRPr lang="ja-JP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'least-squares_chart'!$K$31</c:f>
              <c:strCache>
                <c:ptCount val="1"/>
                <c:pt idx="0">
                  <c:v>HF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'least-squares_chart'!$J$32:$J$36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'least-squares_chart'!$K$32:$K$36</c:f>
              <c:numCache>
                <c:formatCode>0.000_ </c:formatCode>
                <c:ptCount val="5"/>
                <c:pt idx="0">
                  <c:v>2.1255752620823163</c:v>
                </c:pt>
                <c:pt idx="1">
                  <c:v>2.2724705265514715</c:v>
                </c:pt>
                <c:pt idx="2">
                  <c:v>2.1875054695496248</c:v>
                </c:pt>
                <c:pt idx="3">
                  <c:v>2.1760362990114457</c:v>
                </c:pt>
                <c:pt idx="4">
                  <c:v>2.1562867836251076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'least-squares_chart'!$L$31</c:f>
              <c:strCache>
                <c:ptCount val="1"/>
                <c:pt idx="0">
                  <c:v>MP2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'least-squares_chart'!$J$32:$J$36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'least-squares_chart'!$L$32:$L$36</c:f>
              <c:numCache>
                <c:formatCode>0.000_ </c:formatCode>
                <c:ptCount val="5"/>
                <c:pt idx="0">
                  <c:v>2.4538000846772023</c:v>
                </c:pt>
                <c:pt idx="1">
                  <c:v>2.5667908079258512</c:v>
                </c:pt>
                <c:pt idx="2">
                  <c:v>2.4707796268435689</c:v>
                </c:pt>
                <c:pt idx="3">
                  <c:v>2.4975382622795275</c:v>
                </c:pt>
                <c:pt idx="4">
                  <c:v>2.4546731227677498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'least-squares_chart'!$M$31</c:f>
              <c:strCache>
                <c:ptCount val="1"/>
                <c:pt idx="0">
                  <c:v>B3LYP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'least-squares_chart'!$J$32:$J$36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'least-squares_chart'!$M$32:$M$36</c:f>
              <c:numCache>
                <c:formatCode>0.000_ </c:formatCode>
                <c:ptCount val="5"/>
                <c:pt idx="0">
                  <c:v>2.5413671471319268</c:v>
                </c:pt>
                <c:pt idx="1">
                  <c:v>2.5359302546674405</c:v>
                </c:pt>
                <c:pt idx="2">
                  <c:v>2.445742063907232</c:v>
                </c:pt>
                <c:pt idx="3">
                  <c:v>2.4816217801996423</c:v>
                </c:pt>
                <c:pt idx="4">
                  <c:v>2.446198792039056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'least-squares_chart'!$N$31</c:f>
              <c:strCache>
                <c:ptCount val="1"/>
                <c:pt idx="0">
                  <c:v>CCSD(T)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'least-squares_chart'!$J$32:$J$36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'least-squares_chart'!$N$32:$N$36</c:f>
              <c:numCache>
                <c:formatCode>0.000_ </c:formatCode>
                <c:ptCount val="5"/>
                <c:pt idx="0">
                  <c:v>2.3582588664114077</c:v>
                </c:pt>
                <c:pt idx="1">
                  <c:v>2.4701616490955183</c:v>
                </c:pt>
                <c:pt idx="2">
                  <c:v>2.3781162612914133</c:v>
                </c:pt>
                <c:pt idx="3">
                  <c:v>2.4196140287199146</c:v>
                </c:pt>
                <c:pt idx="4">
                  <c:v>2.3636895677753156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'least-squares_chart'!$O$31</c:f>
              <c:strCache>
                <c:ptCount val="1"/>
                <c:pt idx="0">
                  <c:v>CI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'least-squares_chart'!$J$32:$J$36</c:f>
              <c:strCache>
                <c:ptCount val="5"/>
                <c:pt idx="0">
                  <c:v>6-311G</c:v>
                </c:pt>
                <c:pt idx="1">
                  <c:v>6-31++G(d)</c:v>
                </c:pt>
                <c:pt idx="2">
                  <c:v>6-31++G(d,p)</c:v>
                </c:pt>
                <c:pt idx="3">
                  <c:v>cc-pVDZ</c:v>
                </c:pt>
                <c:pt idx="4">
                  <c:v>AUG-cc-pVDZ</c:v>
                </c:pt>
              </c:strCache>
            </c:strRef>
          </c:cat>
          <c:val>
            <c:numRef>
              <c:f>'least-squares_chart'!$O$32:$O$36</c:f>
              <c:numCache>
                <c:formatCode>0.000_ </c:formatCode>
                <c:ptCount val="5"/>
                <c:pt idx="0">
                  <c:v>2.2662307485275237</c:v>
                </c:pt>
                <c:pt idx="1">
                  <c:v>2.417587541251375</c:v>
                </c:pt>
                <c:pt idx="2">
                  <c:v>2.3285620042109181</c:v>
                </c:pt>
                <c:pt idx="3">
                  <c:v>2.3359423292520942</c:v>
                </c:pt>
                <c:pt idx="4">
                  <c:v>2.2990399714365566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5816656"/>
        <c:axId val="325825672"/>
      </c:lineChart>
      <c:catAx>
        <c:axId val="3258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25672"/>
        <c:crosses val="autoZero"/>
        <c:auto val="1"/>
        <c:lblAlgn val="ctr"/>
        <c:lblOffset val="100"/>
        <c:noMultiLvlLbl val="0"/>
      </c:catAx>
      <c:valAx>
        <c:axId val="32582567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1665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極小値での誤差</a:t>
            </a:r>
            <a:r>
              <a:rPr lang="en-US" altLang="ja-JP" sz="1600"/>
              <a:t>(1-4EEL : ff14ipq)</a:t>
            </a:r>
            <a:endParaRPr lang="ja-JP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9228270452976641E-2"/>
          <c:y val="0.1100487070879705"/>
          <c:w val="0.77731578087579412"/>
          <c:h val="0.61698259127427368"/>
        </c:manualLayout>
      </c:layout>
      <c:lineChart>
        <c:grouping val="standard"/>
        <c:varyColors val="0"/>
        <c:ser>
          <c:idx val="0"/>
          <c:order val="0"/>
          <c:tx>
            <c:strRef>
              <c:f>error_compare!$C$2</c:f>
              <c:strCache>
                <c:ptCount val="1"/>
                <c:pt idx="0">
                  <c:v>MAX-MINIMUM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error_compare!$A$3:$B$28</c:f>
              <c:multiLvlStrCache>
                <c:ptCount val="26"/>
                <c:lvl>
                  <c:pt idx="0">
                    <c:v>cc-pVDZ</c:v>
                  </c:pt>
                  <c:pt idx="1">
                    <c:v>AUG-cc-pVDZ</c:v>
                  </c:pt>
                  <c:pt idx="2">
                    <c:v>6-311G</c:v>
                  </c:pt>
                  <c:pt idx="3">
                    <c:v>6-31++G(d)</c:v>
                  </c:pt>
                  <c:pt idx="4">
                    <c:v>6-31++G(d,p)</c:v>
                  </c:pt>
                  <c:pt idx="5">
                    <c:v>cc-pVDZ</c:v>
                  </c:pt>
                  <c:pt idx="6">
                    <c:v>AUG-cc-pVDZ</c:v>
                  </c:pt>
                  <c:pt idx="7">
                    <c:v>6-311G</c:v>
                  </c:pt>
                  <c:pt idx="8">
                    <c:v>6-31++G(d)</c:v>
                  </c:pt>
                  <c:pt idx="9">
                    <c:v>6-31++G(d,p)</c:v>
                  </c:pt>
                  <c:pt idx="10">
                    <c:v>cc-pVDZ</c:v>
                  </c:pt>
                  <c:pt idx="11">
                    <c:v>AUG-cc-pVDZ</c:v>
                  </c:pt>
                  <c:pt idx="12">
                    <c:v>6-311G</c:v>
                  </c:pt>
                  <c:pt idx="13">
                    <c:v>6-31++G(d)</c:v>
                  </c:pt>
                  <c:pt idx="14">
                    <c:v>6-31++G(d,p)</c:v>
                  </c:pt>
                  <c:pt idx="15">
                    <c:v>cc-pVDZ</c:v>
                  </c:pt>
                  <c:pt idx="16">
                    <c:v>AUG-cc-pVDZ</c:v>
                  </c:pt>
                  <c:pt idx="17">
                    <c:v>6-311G</c:v>
                  </c:pt>
                  <c:pt idx="18">
                    <c:v>6-31++G(d)</c:v>
                  </c:pt>
                  <c:pt idx="19">
                    <c:v>6-31++G(d,p)</c:v>
                  </c:pt>
                  <c:pt idx="20">
                    <c:v>cc-pVDZ</c:v>
                  </c:pt>
                  <c:pt idx="21">
                    <c:v>AUG-cc-pVDZ</c:v>
                  </c:pt>
                  <c:pt idx="22">
                    <c:v>6-311G</c:v>
                  </c:pt>
                  <c:pt idx="23">
                    <c:v>6-31++G(d)</c:v>
                  </c:pt>
                  <c:pt idx="24">
                    <c:v>6-31++G(d,p)</c:v>
                  </c:pt>
                  <c:pt idx="25">
                    <c:v>AUG-cc-pVDZ</c:v>
                  </c:pt>
                </c:lvl>
                <c:lvl>
                  <c:pt idx="0">
                    <c:v>HF</c:v>
                  </c:pt>
                  <c:pt idx="5">
                    <c:v>B3LYP</c:v>
                  </c:pt>
                  <c:pt idx="10">
                    <c:v>MP2</c:v>
                  </c:pt>
                  <c:pt idx="15">
                    <c:v>CCSD(T)</c:v>
                  </c:pt>
                  <c:pt idx="20">
                    <c:v>CI</c:v>
                  </c:pt>
                  <c:pt idx="25">
                    <c:v>MP4</c:v>
                  </c:pt>
                </c:lvl>
              </c:multiLvlStrCache>
            </c:multiLvlStrRef>
          </c:cat>
          <c:val>
            <c:numRef>
              <c:f>error_compare!$C$3:$C$28</c:f>
              <c:numCache>
                <c:formatCode>0.0000_ </c:formatCode>
                <c:ptCount val="26"/>
                <c:pt idx="0">
                  <c:v>0.37562613307906423</c:v>
                </c:pt>
                <c:pt idx="1">
                  <c:v>0.28080895538546935</c:v>
                </c:pt>
                <c:pt idx="2">
                  <c:v>0.31111206248563938</c:v>
                </c:pt>
                <c:pt idx="3">
                  <c:v>0.27557966396531475</c:v>
                </c:pt>
                <c:pt idx="4">
                  <c:v>0.30773075324349408</c:v>
                </c:pt>
                <c:pt idx="5">
                  <c:v>0.36869938279296899</c:v>
                </c:pt>
                <c:pt idx="6">
                  <c:v>0.290861433995941</c:v>
                </c:pt>
                <c:pt idx="7">
                  <c:v>0.2121550585051768</c:v>
                </c:pt>
                <c:pt idx="8">
                  <c:v>0.34596979061757116</c:v>
                </c:pt>
                <c:pt idx="9">
                  <c:v>0.12546980985825629</c:v>
                </c:pt>
                <c:pt idx="10">
                  <c:v>0.4077068381944513</c:v>
                </c:pt>
                <c:pt idx="11">
                  <c:v>0.24289331473822906</c:v>
                </c:pt>
                <c:pt idx="12">
                  <c:v>0.43869836468675949</c:v>
                </c:pt>
                <c:pt idx="13">
                  <c:v>0.13068746076006255</c:v>
                </c:pt>
                <c:pt idx="14">
                  <c:v>0.46769191606997884</c:v>
                </c:pt>
                <c:pt idx="15">
                  <c:v>0.27513981360019146</c:v>
                </c:pt>
                <c:pt idx="16">
                  <c:v>0.24685372710459808</c:v>
                </c:pt>
                <c:pt idx="17">
                  <c:v>0.44941506553224864</c:v>
                </c:pt>
                <c:pt idx="18">
                  <c:v>0.13251523230892159</c:v>
                </c:pt>
                <c:pt idx="19">
                  <c:v>0.12994897996237853</c:v>
                </c:pt>
                <c:pt idx="20">
                  <c:v>0.39115732395110925</c:v>
                </c:pt>
                <c:pt idx="21">
                  <c:v>0.34236322048285994</c:v>
                </c:pt>
                <c:pt idx="22">
                  <c:v>0.3996717357504771</c:v>
                </c:pt>
                <c:pt idx="23">
                  <c:v>0.35109776397123849</c:v>
                </c:pt>
                <c:pt idx="24">
                  <c:v>0.16620694031587746</c:v>
                </c:pt>
                <c:pt idx="25">
                  <c:v>0.35076832744092501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error_compare!$D$2</c:f>
              <c:strCache>
                <c:ptCount val="1"/>
                <c:pt idx="0">
                  <c:v>least-squares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error_compare!$A$3:$B$28</c:f>
              <c:multiLvlStrCache>
                <c:ptCount val="26"/>
                <c:lvl>
                  <c:pt idx="0">
                    <c:v>cc-pVDZ</c:v>
                  </c:pt>
                  <c:pt idx="1">
                    <c:v>AUG-cc-pVDZ</c:v>
                  </c:pt>
                  <c:pt idx="2">
                    <c:v>6-311G</c:v>
                  </c:pt>
                  <c:pt idx="3">
                    <c:v>6-31++G(d)</c:v>
                  </c:pt>
                  <c:pt idx="4">
                    <c:v>6-31++G(d,p)</c:v>
                  </c:pt>
                  <c:pt idx="5">
                    <c:v>cc-pVDZ</c:v>
                  </c:pt>
                  <c:pt idx="6">
                    <c:v>AUG-cc-pVDZ</c:v>
                  </c:pt>
                  <c:pt idx="7">
                    <c:v>6-311G</c:v>
                  </c:pt>
                  <c:pt idx="8">
                    <c:v>6-31++G(d)</c:v>
                  </c:pt>
                  <c:pt idx="9">
                    <c:v>6-31++G(d,p)</c:v>
                  </c:pt>
                  <c:pt idx="10">
                    <c:v>cc-pVDZ</c:v>
                  </c:pt>
                  <c:pt idx="11">
                    <c:v>AUG-cc-pVDZ</c:v>
                  </c:pt>
                  <c:pt idx="12">
                    <c:v>6-311G</c:v>
                  </c:pt>
                  <c:pt idx="13">
                    <c:v>6-31++G(d)</c:v>
                  </c:pt>
                  <c:pt idx="14">
                    <c:v>6-31++G(d,p)</c:v>
                  </c:pt>
                  <c:pt idx="15">
                    <c:v>cc-pVDZ</c:v>
                  </c:pt>
                  <c:pt idx="16">
                    <c:v>AUG-cc-pVDZ</c:v>
                  </c:pt>
                  <c:pt idx="17">
                    <c:v>6-311G</c:v>
                  </c:pt>
                  <c:pt idx="18">
                    <c:v>6-31++G(d)</c:v>
                  </c:pt>
                  <c:pt idx="19">
                    <c:v>6-31++G(d,p)</c:v>
                  </c:pt>
                  <c:pt idx="20">
                    <c:v>cc-pVDZ</c:v>
                  </c:pt>
                  <c:pt idx="21">
                    <c:v>AUG-cc-pVDZ</c:v>
                  </c:pt>
                  <c:pt idx="22">
                    <c:v>6-311G</c:v>
                  </c:pt>
                  <c:pt idx="23">
                    <c:v>6-31++G(d)</c:v>
                  </c:pt>
                  <c:pt idx="24">
                    <c:v>6-31++G(d,p)</c:v>
                  </c:pt>
                  <c:pt idx="25">
                    <c:v>AUG-cc-pVDZ</c:v>
                  </c:pt>
                </c:lvl>
                <c:lvl>
                  <c:pt idx="0">
                    <c:v>HF</c:v>
                  </c:pt>
                  <c:pt idx="5">
                    <c:v>B3LYP</c:v>
                  </c:pt>
                  <c:pt idx="10">
                    <c:v>MP2</c:v>
                  </c:pt>
                  <c:pt idx="15">
                    <c:v>CCSD(T)</c:v>
                  </c:pt>
                  <c:pt idx="20">
                    <c:v>CI</c:v>
                  </c:pt>
                  <c:pt idx="25">
                    <c:v>MP4</c:v>
                  </c:pt>
                </c:lvl>
              </c:multiLvlStrCache>
            </c:multiLvlStrRef>
          </c:cat>
          <c:val>
            <c:numRef>
              <c:f>error_compare!$D$3:$D$28</c:f>
              <c:numCache>
                <c:formatCode>0.0000_ </c:formatCode>
                <c:ptCount val="26"/>
                <c:pt idx="0">
                  <c:v>0.33027874376909061</c:v>
                </c:pt>
                <c:pt idx="1">
                  <c:v>0.28258517370125169</c:v>
                </c:pt>
                <c:pt idx="2">
                  <c:v>0.2935295508827247</c:v>
                </c:pt>
                <c:pt idx="3">
                  <c:v>0.223530802168872</c:v>
                </c:pt>
                <c:pt idx="4">
                  <c:v>0.22077485395815488</c:v>
                </c:pt>
                <c:pt idx="5">
                  <c:v>0.24500428312503875</c:v>
                </c:pt>
                <c:pt idx="6">
                  <c:v>0.17830518608914736</c:v>
                </c:pt>
                <c:pt idx="7">
                  <c:v>0.21609359300749942</c:v>
                </c:pt>
                <c:pt idx="8">
                  <c:v>0.15192786709780659</c:v>
                </c:pt>
                <c:pt idx="9">
                  <c:v>0.15394397295595308</c:v>
                </c:pt>
                <c:pt idx="10">
                  <c:v>0.27499998328263731</c:v>
                </c:pt>
                <c:pt idx="11">
                  <c:v>0.24029331354370109</c:v>
                </c:pt>
                <c:pt idx="12">
                  <c:v>0.23826142198517442</c:v>
                </c:pt>
                <c:pt idx="13">
                  <c:v>0.13406878548539325</c:v>
                </c:pt>
                <c:pt idx="14">
                  <c:v>0.13369697709455775</c:v>
                </c:pt>
                <c:pt idx="15">
                  <c:v>0.27635860512553112</c:v>
                </c:pt>
                <c:pt idx="16">
                  <c:v>0.24750647075142895</c:v>
                </c:pt>
                <c:pt idx="17">
                  <c:v>0.24451729310823467</c:v>
                </c:pt>
                <c:pt idx="18">
                  <c:v>0.13614360984270402</c:v>
                </c:pt>
                <c:pt idx="19">
                  <c:v>0.13365089302879962</c:v>
                </c:pt>
                <c:pt idx="20">
                  <c:v>0.29612666792912101</c:v>
                </c:pt>
                <c:pt idx="21">
                  <c:v>0.26274547080907551</c:v>
                </c:pt>
                <c:pt idx="22">
                  <c:v>0.25908817188490385</c:v>
                </c:pt>
                <c:pt idx="23">
                  <c:v>0.17047693548165954</c:v>
                </c:pt>
                <c:pt idx="24">
                  <c:v>0.17024798323368717</c:v>
                </c:pt>
                <c:pt idx="25">
                  <c:v>0.2419150256392284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820968"/>
        <c:axId val="325818224"/>
      </c:lineChart>
      <c:catAx>
        <c:axId val="32582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18224"/>
        <c:crosses val="autoZero"/>
        <c:auto val="1"/>
        <c:lblAlgn val="ctr"/>
        <c:lblOffset val="100"/>
        <c:noMultiLvlLbl val="0"/>
      </c:catAx>
      <c:valAx>
        <c:axId val="32581822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8209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73266700688977"/>
          <c:y val="9.8646782354761903E-2"/>
          <c:w val="0.22453049436408301"/>
          <c:h val="0.12240736317269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721099</xdr:colOff>
      <xdr:row>9</xdr:row>
      <xdr:rowOff>67237</xdr:rowOff>
    </xdr:from>
    <xdr:to>
      <xdr:col>7</xdr:col>
      <xdr:colOff>291354</xdr:colOff>
      <xdr:row>29</xdr:row>
      <xdr:rowOff>89649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807383</xdr:colOff>
      <xdr:row>8</xdr:row>
      <xdr:rowOff>75638</xdr:rowOff>
    </xdr:from>
    <xdr:to>
      <xdr:col>15</xdr:col>
      <xdr:colOff>56029</xdr:colOff>
      <xdr:row>28</xdr:row>
      <xdr:rowOff>123265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326092</xdr:colOff>
      <xdr:row>35</xdr:row>
      <xdr:rowOff>79561</xdr:rowOff>
    </xdr:from>
    <xdr:to>
      <xdr:col>6</xdr:col>
      <xdr:colOff>1008529</xdr:colOff>
      <xdr:row>57</xdr:row>
      <xdr:rowOff>78441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309282</xdr:colOff>
      <xdr:row>35</xdr:row>
      <xdr:rowOff>149599</xdr:rowOff>
    </xdr:from>
    <xdr:to>
      <xdr:col>15</xdr:col>
      <xdr:colOff>33618</xdr:colOff>
      <xdr:row>57</xdr:row>
      <xdr:rowOff>44824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7</xdr:row>
      <xdr:rowOff>133349</xdr:rowOff>
    </xdr:from>
    <xdr:to>
      <xdr:col>7</xdr:col>
      <xdr:colOff>504264</xdr:colOff>
      <xdr:row>28</xdr:row>
      <xdr:rowOff>134471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946899</xdr:colOff>
      <xdr:row>7</xdr:row>
      <xdr:rowOff>99170</xdr:rowOff>
    </xdr:from>
    <xdr:to>
      <xdr:col>15</xdr:col>
      <xdr:colOff>638736</xdr:colOff>
      <xdr:row>29</xdr:row>
      <xdr:rowOff>134469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437028</xdr:colOff>
      <xdr:row>36</xdr:row>
      <xdr:rowOff>107575</xdr:rowOff>
    </xdr:from>
    <xdr:to>
      <xdr:col>7</xdr:col>
      <xdr:colOff>123265</xdr:colOff>
      <xdr:row>58</xdr:row>
      <xdr:rowOff>44822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750796</xdr:colOff>
      <xdr:row>36</xdr:row>
      <xdr:rowOff>141195</xdr:rowOff>
    </xdr:from>
    <xdr:to>
      <xdr:col>15</xdr:col>
      <xdr:colOff>795619</xdr:colOff>
      <xdr:row>57</xdr:row>
      <xdr:rowOff>112058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78442</xdr:colOff>
      <xdr:row>29</xdr:row>
      <xdr:rowOff>6724</xdr:rowOff>
    </xdr:from>
    <xdr:to>
      <xdr:col>6</xdr:col>
      <xdr:colOff>145678</xdr:colOff>
      <xdr:row>57</xdr:row>
      <xdr:rowOff>56030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358588</xdr:colOff>
      <xdr:row>29</xdr:row>
      <xdr:rowOff>22412</xdr:rowOff>
    </xdr:from>
    <xdr:to>
      <xdr:col>13</xdr:col>
      <xdr:colOff>470647</xdr:colOff>
      <xdr:row>57</xdr:row>
      <xdr:rowOff>89648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134470</xdr:colOff>
      <xdr:row>86</xdr:row>
      <xdr:rowOff>163607</xdr:rowOff>
    </xdr:from>
    <xdr:to>
      <xdr:col>6</xdr:col>
      <xdr:colOff>112058</xdr:colOff>
      <xdr:row>117</xdr:row>
      <xdr:rowOff>67235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291353</xdr:colOff>
      <xdr:row>87</xdr:row>
      <xdr:rowOff>51548</xdr:rowOff>
    </xdr:from>
    <xdr:to>
      <xdr:col>13</xdr:col>
      <xdr:colOff>448236</xdr:colOff>
      <xdr:row>117</xdr:row>
      <xdr:rowOff>78442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168087</xdr:colOff>
      <xdr:row>0</xdr:row>
      <xdr:rowOff>145675</xdr:rowOff>
    </xdr:from>
    <xdr:to>
      <xdr:col>18</xdr:col>
      <xdr:colOff>145676</xdr:colOff>
      <xdr:row>31</xdr:row>
      <xdr:rowOff>11206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418617</xdr:colOff>
      <xdr:row>34</xdr:row>
      <xdr:rowOff>49145</xdr:rowOff>
    </xdr:from>
    <xdr:to>
      <xdr:col>19</xdr:col>
      <xdr:colOff>598713</xdr:colOff>
      <xdr:row>63</xdr:row>
      <xdr:rowOff>67235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168087</xdr:colOff>
      <xdr:row>63</xdr:row>
      <xdr:rowOff>152399</xdr:rowOff>
    </xdr:from>
    <xdr:to>
      <xdr:col>5</xdr:col>
      <xdr:colOff>694764</xdr:colOff>
      <xdr:row>87</xdr:row>
      <xdr:rowOff>44823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266698</xdr:colOff>
      <xdr:row>3</xdr:row>
      <xdr:rowOff>38660</xdr:rowOff>
    </xdr:from>
    <xdr:to>
      <xdr:col>14</xdr:col>
      <xdr:colOff>319926</xdr:colOff>
      <xdr:row>26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410136</xdr:colOff>
      <xdr:row>32</xdr:row>
      <xdr:rowOff>114860</xdr:rowOff>
    </xdr:from>
    <xdr:to>
      <xdr:col>16</xdr:col>
      <xdr:colOff>557493</xdr:colOff>
      <xdr:row>54</xdr:row>
      <xdr:rowOff>59391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425822</xdr:colOff>
      <xdr:row>45</xdr:row>
      <xdr:rowOff>107576</xdr:rowOff>
    </xdr:from>
    <xdr:to>
      <xdr:col>5</xdr:col>
      <xdr:colOff>291352</xdr:colOff>
      <xdr:row>64</xdr:row>
      <xdr:rowOff>156883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1</xdr:row>
      <xdr:rowOff>114300</xdr:rowOff>
    </xdr:from>
    <xdr:to>
      <xdr:col>16</xdr:col>
      <xdr:colOff>85724</xdr:colOff>
      <xdr:row>18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ユーザー定義 3">
      <a:dk1>
        <a:sysClr val="windowText" lastClr="000000"/>
      </a:dk1>
      <a:lt1>
        <a:sysClr val="window" lastClr="FFFFFF"/>
      </a:lt1>
      <a:dk2>
        <a:srgbClr val="595959"/>
      </a:dk2>
      <a:lt2>
        <a:srgbClr val="FFFFFF"/>
      </a:lt2>
      <a:accent1>
        <a:srgbClr val="4E67C8"/>
      </a:accent1>
      <a:accent2>
        <a:srgbClr val="5ECCF3"/>
      </a:accent2>
      <a:accent3>
        <a:srgbClr val="A7EA52"/>
      </a:accent3>
      <a:accent4>
        <a:srgbClr val="7030A0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P111"/>
  <sheetViews>
    <sheetView topLeftCell="E3" zoomScale="85" zoomScaleNormal="85" workbookViewId="0">
      <selection activeCell="P16" sqref="P16"/>
    </sheetView>
  </sheetViews>
  <sheetFormatPr defaultRowHeight="13.5" x14ac:dyDescent="0.15"/>
  <cols>
    <col min="1" max="1" width="7.375" customWidth="1"/>
    <col min="2" max="2" width="16.5" customWidth="1"/>
    <col min="3" max="3" width="19.5" customWidth="1"/>
    <col min="4" max="4" width="14.875" customWidth="1"/>
    <col min="5" max="5" width="10" customWidth="1"/>
    <col min="6" max="6" width="20.875" customWidth="1"/>
    <col min="7" max="7" width="20" customWidth="1"/>
    <col min="8" max="8" width="20.625" customWidth="1"/>
    <col min="9" max="9" width="15.25" customWidth="1"/>
    <col min="10" max="10" width="14.5" customWidth="1"/>
    <col min="12" max="12" width="10.75" customWidth="1"/>
    <col min="13" max="13" width="8.125" customWidth="1"/>
    <col min="14" max="14" width="13.5" customWidth="1"/>
    <col min="15" max="15" width="13.125" customWidth="1"/>
    <col min="16" max="16" width="31.75" customWidth="1"/>
  </cols>
  <sheetData>
    <row r="3" spans="1:16" ht="19.5" customHeight="1" x14ac:dyDescent="0.15">
      <c r="A3" s="1"/>
      <c r="B3" s="1" t="s">
        <v>0</v>
      </c>
      <c r="C3" s="1" t="s">
        <v>1</v>
      </c>
      <c r="D3" s="1" t="s">
        <v>2</v>
      </c>
      <c r="E3" s="1" t="s">
        <v>5</v>
      </c>
      <c r="F3" s="1" t="s">
        <v>3</v>
      </c>
      <c r="G3" s="1" t="s">
        <v>4</v>
      </c>
      <c r="H3" s="1" t="s">
        <v>66</v>
      </c>
      <c r="I3" s="1" t="s">
        <v>24</v>
      </c>
      <c r="J3" s="1" t="s">
        <v>19</v>
      </c>
    </row>
    <row r="4" spans="1:16" x14ac:dyDescent="0.15">
      <c r="A4" s="13">
        <v>1</v>
      </c>
      <c r="B4" s="2" t="s">
        <v>6</v>
      </c>
      <c r="C4" s="3" t="s">
        <v>7</v>
      </c>
      <c r="D4" s="4" t="s">
        <v>8</v>
      </c>
      <c r="E4" s="5" t="s">
        <v>9</v>
      </c>
      <c r="F4" s="21">
        <v>-1.8897380099050278</v>
      </c>
      <c r="G4" s="22">
        <v>2.0721855930792583</v>
      </c>
      <c r="H4" s="41">
        <v>9.3118634855286278E-2</v>
      </c>
      <c r="I4" s="31">
        <v>0.9963837227989869</v>
      </c>
      <c r="J4" s="14">
        <v>15.645712169240195</v>
      </c>
      <c r="N4" s="11" t="s">
        <v>47</v>
      </c>
      <c r="O4" s="11"/>
      <c r="P4" s="20" t="s">
        <v>43</v>
      </c>
    </row>
    <row r="5" spans="1:16" x14ac:dyDescent="0.15">
      <c r="A5" s="13">
        <v>2</v>
      </c>
      <c r="B5" s="2" t="s">
        <v>6</v>
      </c>
      <c r="C5" s="3" t="s">
        <v>11</v>
      </c>
      <c r="D5" s="4" t="s">
        <v>10</v>
      </c>
      <c r="E5" s="5" t="s">
        <v>9</v>
      </c>
      <c r="F5" s="21">
        <v>-2.1856008968963652</v>
      </c>
      <c r="G5" s="22">
        <v>2.09103363930552</v>
      </c>
      <c r="H5" s="41">
        <v>9.4808553852307187E-2</v>
      </c>
      <c r="I5" s="31">
        <v>0.99650467859655711</v>
      </c>
      <c r="J5" s="14">
        <v>15.930962618762333</v>
      </c>
      <c r="N5" s="8" t="s">
        <v>28</v>
      </c>
      <c r="O5" s="8"/>
      <c r="P5" s="13" t="s">
        <v>37</v>
      </c>
    </row>
    <row r="6" spans="1:16" x14ac:dyDescent="0.15">
      <c r="A6" s="13">
        <v>3</v>
      </c>
      <c r="B6" s="2" t="s">
        <v>6</v>
      </c>
      <c r="C6" s="3" t="s">
        <v>76</v>
      </c>
      <c r="D6" s="4" t="s">
        <v>75</v>
      </c>
      <c r="E6" s="5" t="s">
        <v>9</v>
      </c>
      <c r="F6" s="21">
        <v>-2.5528403237646851</v>
      </c>
      <c r="G6" s="22">
        <v>2.1173473444568098</v>
      </c>
      <c r="H6" s="41">
        <v>9.6790715424068391E-2</v>
      </c>
      <c r="I6" s="31">
        <v>0.99668807654698754</v>
      </c>
      <c r="J6" s="14">
        <v>16.257441908340915</v>
      </c>
      <c r="N6" s="8" t="s">
        <v>38</v>
      </c>
      <c r="O6" s="8"/>
      <c r="P6" s="13" t="s">
        <v>39</v>
      </c>
    </row>
    <row r="7" spans="1:16" x14ac:dyDescent="0.15">
      <c r="A7" s="13">
        <v>4</v>
      </c>
      <c r="B7" s="2" t="s">
        <v>12</v>
      </c>
      <c r="C7" s="3" t="s">
        <v>13</v>
      </c>
      <c r="D7" s="4" t="s">
        <v>14</v>
      </c>
      <c r="E7" s="5" t="s">
        <v>10</v>
      </c>
      <c r="F7" s="21">
        <v>-0.24369755739707202</v>
      </c>
      <c r="G7" s="22">
        <v>2.3885030276204975</v>
      </c>
      <c r="H7" s="41">
        <v>9.2282894269646781E-2</v>
      </c>
      <c r="I7" s="31">
        <v>0.99770771606399156</v>
      </c>
      <c r="J7" s="14">
        <v>12.654058777678182</v>
      </c>
      <c r="N7" s="8" t="s">
        <v>40</v>
      </c>
      <c r="O7" s="8"/>
      <c r="P7" s="13" t="s">
        <v>41</v>
      </c>
    </row>
    <row r="8" spans="1:16" x14ac:dyDescent="0.15">
      <c r="A8" s="13">
        <v>5</v>
      </c>
      <c r="B8" s="2" t="s">
        <v>12</v>
      </c>
      <c r="C8" s="3" t="s">
        <v>13</v>
      </c>
      <c r="D8" s="4" t="s">
        <v>15</v>
      </c>
      <c r="E8" s="5" t="s">
        <v>10</v>
      </c>
      <c r="F8" s="21">
        <v>-0.83240174113174126</v>
      </c>
      <c r="G8" s="22">
        <v>2.4126383823869442</v>
      </c>
      <c r="H8" s="41">
        <v>8.4600373786175145E-2</v>
      </c>
      <c r="I8" s="31">
        <v>0.99815779938911131</v>
      </c>
      <c r="J8" s="14">
        <v>13.704964801920276</v>
      </c>
      <c r="N8" s="8" t="s">
        <v>27</v>
      </c>
      <c r="O8" s="8"/>
      <c r="P8" s="13" t="s">
        <v>42</v>
      </c>
    </row>
    <row r="9" spans="1:16" x14ac:dyDescent="0.15">
      <c r="A9" s="13">
        <v>6</v>
      </c>
      <c r="B9" s="2" t="s">
        <v>16</v>
      </c>
      <c r="C9" s="3" t="s">
        <v>93</v>
      </c>
      <c r="D9" s="4" t="s">
        <v>18</v>
      </c>
      <c r="E9" s="5" t="s">
        <v>10</v>
      </c>
      <c r="F9" s="21">
        <v>-1.4140298399626192</v>
      </c>
      <c r="G9" s="22">
        <v>2.1325122966497401</v>
      </c>
      <c r="H9" s="41">
        <v>9.6090863884043143E-2</v>
      </c>
      <c r="I9" s="31">
        <v>0.99668870940266319</v>
      </c>
      <c r="J9" s="14">
        <v>16.061556686622566</v>
      </c>
      <c r="N9" s="26" t="s">
        <v>44</v>
      </c>
      <c r="O9" s="8"/>
      <c r="P9" s="38">
        <v>6.4464370964925672</v>
      </c>
    </row>
    <row r="10" spans="1:16" x14ac:dyDescent="0.15">
      <c r="A10" s="13">
        <v>7</v>
      </c>
      <c r="B10" s="2" t="s">
        <v>69</v>
      </c>
      <c r="C10" s="3" t="s">
        <v>93</v>
      </c>
      <c r="D10" s="4" t="s">
        <v>72</v>
      </c>
      <c r="E10" s="5" t="s">
        <v>9</v>
      </c>
      <c r="F10" s="21">
        <v>-0.74299509316101553</v>
      </c>
      <c r="G10" s="22">
        <v>2.0929800396118776</v>
      </c>
      <c r="H10" s="41">
        <v>0.10200538167115612</v>
      </c>
      <c r="I10" s="31">
        <v>0.99679488921127513</v>
      </c>
      <c r="J10" s="14">
        <v>15.387398395545636</v>
      </c>
      <c r="N10" s="26" t="s">
        <v>49</v>
      </c>
      <c r="O10" s="8"/>
      <c r="P10" s="38">
        <v>7.05366925450683</v>
      </c>
    </row>
    <row r="11" spans="1:16" x14ac:dyDescent="0.15">
      <c r="A11" s="13">
        <v>8</v>
      </c>
      <c r="B11" s="12" t="s">
        <v>12</v>
      </c>
      <c r="C11" s="3" t="s">
        <v>13</v>
      </c>
      <c r="D11" s="4" t="s">
        <v>8</v>
      </c>
      <c r="E11" s="5" t="s">
        <v>50</v>
      </c>
      <c r="F11" s="21">
        <v>-0.43494892427700566</v>
      </c>
      <c r="G11" s="22">
        <v>2.8023111476157045</v>
      </c>
      <c r="H11" s="41">
        <v>0.54629932354065069</v>
      </c>
      <c r="I11" s="31">
        <v>0.99428593635548757</v>
      </c>
      <c r="J11" s="14">
        <v>6.901901174050133</v>
      </c>
      <c r="N11" s="26" t="s">
        <v>45</v>
      </c>
      <c r="O11" s="8"/>
      <c r="P11" s="38">
        <v>5.33</v>
      </c>
    </row>
    <row r="12" spans="1:16" x14ac:dyDescent="0.15">
      <c r="A12" s="13">
        <v>9</v>
      </c>
      <c r="B12" s="2" t="s">
        <v>71</v>
      </c>
      <c r="C12" s="3" t="s">
        <v>13</v>
      </c>
      <c r="D12" s="17" t="s">
        <v>15</v>
      </c>
      <c r="E12" s="5" t="s">
        <v>8</v>
      </c>
      <c r="F12" s="21">
        <v>-0.69664489527141793</v>
      </c>
      <c r="G12" s="22">
        <v>2.0945921905696103</v>
      </c>
      <c r="H12" s="41">
        <v>0.12120766546154293</v>
      </c>
      <c r="I12" s="31">
        <v>0.99607484372671173</v>
      </c>
      <c r="J12" s="14">
        <v>18.551968359332236</v>
      </c>
      <c r="N12" s="26" t="s">
        <v>46</v>
      </c>
      <c r="O12" s="8"/>
      <c r="P12" s="38">
        <v>5.7310304582889184</v>
      </c>
    </row>
    <row r="13" spans="1:16" x14ac:dyDescent="0.15">
      <c r="A13" s="13">
        <v>10</v>
      </c>
      <c r="B13" s="15" t="s">
        <v>12</v>
      </c>
      <c r="C13" s="16" t="s">
        <v>17</v>
      </c>
      <c r="D13" s="17" t="s">
        <v>48</v>
      </c>
      <c r="E13" s="18" t="s">
        <v>10</v>
      </c>
      <c r="F13" s="34">
        <v>-0.99476530860119861</v>
      </c>
      <c r="G13" s="35">
        <v>2.4397945933098568</v>
      </c>
      <c r="H13" s="41">
        <v>0.1616298364675163</v>
      </c>
      <c r="I13" s="32">
        <v>0.99648419546124511</v>
      </c>
      <c r="J13" s="19">
        <v>25.884690130495095</v>
      </c>
      <c r="N13" s="27" t="s">
        <v>56</v>
      </c>
      <c r="O13" s="8"/>
      <c r="P13" s="39">
        <v>6.4464370964925672</v>
      </c>
    </row>
    <row r="14" spans="1:16" x14ac:dyDescent="0.15">
      <c r="A14" s="13">
        <v>11</v>
      </c>
      <c r="B14" s="15" t="s">
        <v>71</v>
      </c>
      <c r="C14" s="16" t="s">
        <v>17</v>
      </c>
      <c r="D14" s="4" t="s">
        <v>8</v>
      </c>
      <c r="E14" s="18" t="s">
        <v>9</v>
      </c>
      <c r="F14" s="34">
        <v>-0.3159285981216271</v>
      </c>
      <c r="G14" s="35">
        <v>2.3908135767174619</v>
      </c>
      <c r="H14" s="41">
        <v>0.15537219921780079</v>
      </c>
      <c r="I14" s="32">
        <v>0.99673440079782238</v>
      </c>
      <c r="J14" s="19">
        <v>25.794615597507022</v>
      </c>
      <c r="N14" s="27" t="s">
        <v>57</v>
      </c>
      <c r="O14" s="8"/>
      <c r="P14" s="39">
        <v>6.908784213565224</v>
      </c>
    </row>
    <row r="15" spans="1:16" x14ac:dyDescent="0.15">
      <c r="A15" s="13">
        <v>12</v>
      </c>
      <c r="B15" s="2" t="s">
        <v>16</v>
      </c>
      <c r="C15" s="3" t="s">
        <v>51</v>
      </c>
      <c r="D15" s="4" t="s">
        <v>52</v>
      </c>
      <c r="E15" s="5" t="s">
        <v>53</v>
      </c>
      <c r="F15" s="21">
        <v>-1.3701860236749284</v>
      </c>
      <c r="G15" s="22">
        <v>2.1353437961421249</v>
      </c>
      <c r="H15" s="41">
        <v>0.11604214324867466</v>
      </c>
      <c r="I15" s="31">
        <v>0.9959289236503438</v>
      </c>
      <c r="J15" s="14">
        <v>19.301182895183047</v>
      </c>
      <c r="N15" s="26" t="s">
        <v>58</v>
      </c>
      <c r="O15" s="8"/>
      <c r="P15" s="38">
        <v>4.3667764870533397</v>
      </c>
    </row>
    <row r="16" spans="1:16" x14ac:dyDescent="0.15">
      <c r="A16" s="13">
        <v>13</v>
      </c>
      <c r="B16" s="2" t="s">
        <v>69</v>
      </c>
      <c r="C16" s="3" t="s">
        <v>13</v>
      </c>
      <c r="D16" s="4" t="s">
        <v>70</v>
      </c>
      <c r="E16" s="5" t="s">
        <v>9</v>
      </c>
      <c r="F16" s="21">
        <v>-0.69664489527141793</v>
      </c>
      <c r="G16" s="22">
        <v>2.0945921905696103</v>
      </c>
      <c r="H16" s="41">
        <v>0.12120766546154293</v>
      </c>
      <c r="I16" s="31">
        <v>0.99607484372671173</v>
      </c>
      <c r="J16" s="14">
        <v>18.551968359332236</v>
      </c>
      <c r="N16" s="26" t="s">
        <v>61</v>
      </c>
      <c r="O16" s="8"/>
      <c r="P16" s="38">
        <v>6.4464370960000004</v>
      </c>
    </row>
    <row r="17" spans="1:16" x14ac:dyDescent="0.15">
      <c r="A17" s="13">
        <v>14</v>
      </c>
      <c r="B17" s="2" t="s">
        <v>54</v>
      </c>
      <c r="C17" s="3" t="s">
        <v>51</v>
      </c>
      <c r="D17" s="4" t="s">
        <v>18</v>
      </c>
      <c r="E17" s="5" t="s">
        <v>55</v>
      </c>
      <c r="F17" s="21">
        <v>-0.3866579527011117</v>
      </c>
      <c r="G17" s="22">
        <v>2.6260993888427957</v>
      </c>
      <c r="H17" s="41">
        <v>9.8026719195844145E-2</v>
      </c>
      <c r="I17" s="31">
        <v>0.9984908605662961</v>
      </c>
      <c r="J17" s="33">
        <v>14.220868147124744</v>
      </c>
      <c r="N17" s="28" t="s">
        <v>62</v>
      </c>
      <c r="O17" s="8"/>
      <c r="P17" s="40">
        <v>8.795603624</v>
      </c>
    </row>
    <row r="18" spans="1:16" x14ac:dyDescent="0.15">
      <c r="A18" s="13">
        <v>15</v>
      </c>
      <c r="B18" s="2" t="s">
        <v>54</v>
      </c>
      <c r="C18" s="3" t="s">
        <v>51</v>
      </c>
      <c r="D18" s="4" t="s">
        <v>8</v>
      </c>
      <c r="E18" s="5" t="s">
        <v>55</v>
      </c>
      <c r="F18" s="21">
        <v>0.18024281048149945</v>
      </c>
      <c r="G18" s="22">
        <v>2.6059464835552366</v>
      </c>
      <c r="H18" s="41">
        <v>0.10843816654165947</v>
      </c>
      <c r="I18" s="31">
        <v>0.99789248756680171</v>
      </c>
      <c r="J18" s="33">
        <v>14.449405623019247</v>
      </c>
      <c r="N18" s="28" t="s">
        <v>63</v>
      </c>
      <c r="O18" s="8"/>
      <c r="P18" s="40">
        <v>17.788865210000001</v>
      </c>
    </row>
    <row r="19" spans="1:16" x14ac:dyDescent="0.15">
      <c r="A19" s="13">
        <v>16</v>
      </c>
      <c r="B19" s="2" t="s">
        <v>59</v>
      </c>
      <c r="C19" s="3" t="s">
        <v>60</v>
      </c>
      <c r="D19" s="4" t="s">
        <v>8</v>
      </c>
      <c r="E19" s="5" t="s">
        <v>55</v>
      </c>
      <c r="F19" s="21">
        <v>-0.95911093433422445</v>
      </c>
      <c r="G19" s="22">
        <v>2.1157440776024723</v>
      </c>
      <c r="H19" s="41">
        <v>8.1546257101117833E-2</v>
      </c>
      <c r="I19" s="31">
        <v>0.99717411841862724</v>
      </c>
      <c r="J19" s="14">
        <v>1.3838411415094944</v>
      </c>
      <c r="N19" s="28" t="s">
        <v>78</v>
      </c>
      <c r="O19" s="8"/>
      <c r="P19" s="39">
        <v>7.4736393999999997</v>
      </c>
    </row>
    <row r="20" spans="1:16" x14ac:dyDescent="0.15">
      <c r="A20" s="13">
        <v>17</v>
      </c>
      <c r="B20" s="2" t="s">
        <v>59</v>
      </c>
      <c r="C20" s="3" t="s">
        <v>60</v>
      </c>
      <c r="D20" s="4" t="s">
        <v>18</v>
      </c>
      <c r="E20" s="5" t="s">
        <v>9</v>
      </c>
      <c r="F20" s="21">
        <v>-1.6224544721422329</v>
      </c>
      <c r="G20" s="22">
        <v>2.1607614943266045</v>
      </c>
      <c r="H20" s="41">
        <v>8.4726357442384923E-2</v>
      </c>
      <c r="I20" s="31">
        <v>0.99717652331972906</v>
      </c>
      <c r="J20" s="14">
        <v>1.4368080184169405</v>
      </c>
      <c r="N20" s="28" t="s">
        <v>79</v>
      </c>
      <c r="O20" s="8"/>
      <c r="P20" s="39">
        <v>7.4736393999999997</v>
      </c>
    </row>
    <row r="21" spans="1:16" x14ac:dyDescent="0.15">
      <c r="A21" s="13">
        <v>18</v>
      </c>
      <c r="B21" s="2" t="s">
        <v>64</v>
      </c>
      <c r="C21" s="3" t="s">
        <v>65</v>
      </c>
      <c r="D21" s="4" t="s">
        <v>15</v>
      </c>
      <c r="E21" s="5" t="s">
        <v>9</v>
      </c>
      <c r="F21" s="21">
        <v>-1.6536303174401075</v>
      </c>
      <c r="G21" s="22">
        <v>2.1697709308909272</v>
      </c>
      <c r="H21" s="41">
        <v>9.0657840681103219E-2</v>
      </c>
      <c r="I21" s="31">
        <v>0.99690988791943724</v>
      </c>
      <c r="J21" s="14">
        <v>1.4187784108448738</v>
      </c>
      <c r="N21" s="28" t="s">
        <v>80</v>
      </c>
      <c r="O21" s="8"/>
      <c r="P21" s="39">
        <v>6.2046583139999996</v>
      </c>
    </row>
    <row r="22" spans="1:16" x14ac:dyDescent="0.15">
      <c r="A22" s="13">
        <v>19</v>
      </c>
      <c r="B22" s="2" t="s">
        <v>64</v>
      </c>
      <c r="C22" s="3" t="s">
        <v>65</v>
      </c>
      <c r="D22" s="4" t="s">
        <v>8</v>
      </c>
      <c r="E22" s="5" t="s">
        <v>9</v>
      </c>
      <c r="F22" s="21">
        <v>-0.98307510818973254</v>
      </c>
      <c r="G22" s="22">
        <v>2.1226700127070961</v>
      </c>
      <c r="H22" s="41">
        <v>8.6001683648034968E-2</v>
      </c>
      <c r="I22" s="31">
        <v>0.99695469871631293</v>
      </c>
      <c r="J22" s="14">
        <v>1.363444382957423</v>
      </c>
      <c r="N22" s="28" t="s">
        <v>82</v>
      </c>
      <c r="O22" s="8"/>
      <c r="P22" s="39">
        <v>6.1463802510000001</v>
      </c>
    </row>
    <row r="23" spans="1:16" x14ac:dyDescent="0.15">
      <c r="A23" s="13">
        <v>20</v>
      </c>
      <c r="B23" s="2" t="s">
        <v>64</v>
      </c>
      <c r="C23" s="3" t="s">
        <v>7</v>
      </c>
      <c r="D23" s="4" t="s">
        <v>15</v>
      </c>
      <c r="E23" s="5" t="s">
        <v>9</v>
      </c>
      <c r="F23" s="21">
        <v>-2.5552693758449987</v>
      </c>
      <c r="G23" s="22">
        <v>2.1148108233052274</v>
      </c>
      <c r="H23" s="41">
        <v>9.7509585310569566E-2</v>
      </c>
      <c r="I23" s="31">
        <v>0.99664790279465509</v>
      </c>
      <c r="J23" s="14">
        <v>1.6445282003103516</v>
      </c>
      <c r="N23" s="28" t="s">
        <v>83</v>
      </c>
      <c r="O23" s="8"/>
      <c r="P23" s="39">
        <v>7.3942996089999999</v>
      </c>
    </row>
    <row r="24" spans="1:16" x14ac:dyDescent="0.15">
      <c r="A24" s="13">
        <v>21</v>
      </c>
      <c r="B24" s="2" t="s">
        <v>64</v>
      </c>
      <c r="C24" s="3" t="s">
        <v>7</v>
      </c>
      <c r="D24" s="4" t="s">
        <v>8</v>
      </c>
      <c r="E24" s="5" t="s">
        <v>9</v>
      </c>
      <c r="F24" s="21">
        <v>-1.8925411387926556</v>
      </c>
      <c r="G24" s="22">
        <v>2.069945648749596</v>
      </c>
      <c r="H24" s="41">
        <v>9.3343547013392661E-2</v>
      </c>
      <c r="I24" s="31">
        <v>0.99635647020397589</v>
      </c>
      <c r="J24" s="14">
        <v>1.5824952823909963</v>
      </c>
      <c r="N24" s="28" t="s">
        <v>84</v>
      </c>
      <c r="O24" s="8"/>
      <c r="P24" s="39">
        <v>7.3942996089999999</v>
      </c>
    </row>
    <row r="25" spans="1:16" x14ac:dyDescent="0.15">
      <c r="A25" s="13">
        <v>22</v>
      </c>
      <c r="B25" s="2" t="s">
        <v>64</v>
      </c>
      <c r="C25" s="3" t="s">
        <v>77</v>
      </c>
      <c r="D25" s="4" t="s">
        <v>15</v>
      </c>
      <c r="E25" s="5" t="s">
        <v>9</v>
      </c>
      <c r="F25" s="21">
        <v>-2.5556909835433741</v>
      </c>
      <c r="G25" s="22">
        <v>2.1152067265517331</v>
      </c>
      <c r="H25" s="41">
        <v>9.7134009855802589E-2</v>
      </c>
      <c r="I25" s="31">
        <v>0.99664846811537633</v>
      </c>
      <c r="J25" s="14">
        <v>1.6435735037073167</v>
      </c>
      <c r="N25" s="28"/>
      <c r="O25" s="8"/>
      <c r="P25" s="42"/>
    </row>
    <row r="26" spans="1:16" x14ac:dyDescent="0.15">
      <c r="A26" s="13">
        <v>23</v>
      </c>
      <c r="B26" s="2" t="s">
        <v>64</v>
      </c>
      <c r="C26" s="3" t="s">
        <v>77</v>
      </c>
      <c r="D26" s="4" t="s">
        <v>8</v>
      </c>
      <c r="E26" s="5" t="s">
        <v>9</v>
      </c>
      <c r="F26" s="21">
        <v>-1.9113670628323212</v>
      </c>
      <c r="G26" s="22">
        <v>2.0472364272744761</v>
      </c>
      <c r="H26" s="41">
        <v>0.16151421565642674</v>
      </c>
      <c r="I26" s="31">
        <v>0.99583299200395414</v>
      </c>
      <c r="J26" s="14">
        <v>1.8496440804385454</v>
      </c>
      <c r="N26" s="28"/>
      <c r="O26" s="8"/>
      <c r="P26" s="42"/>
    </row>
    <row r="27" spans="1:16" x14ac:dyDescent="0.15">
      <c r="A27" s="13">
        <v>24</v>
      </c>
      <c r="B27" s="2" t="s">
        <v>16</v>
      </c>
      <c r="C27" s="3" t="s">
        <v>77</v>
      </c>
      <c r="D27" s="4" t="s">
        <v>15</v>
      </c>
      <c r="E27" s="5" t="s">
        <v>9</v>
      </c>
      <c r="F27" s="21">
        <v>-1.9108859786012755</v>
      </c>
      <c r="G27" s="22">
        <v>2.2509010940815486</v>
      </c>
      <c r="H27" s="41">
        <v>7.7881061926675002E-2</v>
      </c>
      <c r="I27" s="31">
        <v>0.99766514944615492</v>
      </c>
      <c r="J27" s="14">
        <v>1.2805195418893545</v>
      </c>
      <c r="N27" s="28"/>
      <c r="O27" s="8"/>
      <c r="P27" s="42"/>
    </row>
    <row r="28" spans="1:16" x14ac:dyDescent="0.15">
      <c r="A28" s="13">
        <v>25</v>
      </c>
      <c r="B28" s="2" t="s">
        <v>16</v>
      </c>
      <c r="C28" s="3" t="s">
        <v>77</v>
      </c>
      <c r="D28" s="4" t="s">
        <v>8</v>
      </c>
      <c r="E28" s="5" t="s">
        <v>9</v>
      </c>
      <c r="F28" s="21">
        <v>-1.2491749265230951</v>
      </c>
      <c r="G28" s="22">
        <v>2.2046273402279581</v>
      </c>
      <c r="H28" s="41">
        <v>7.3056244717058252E-2</v>
      </c>
      <c r="I28" s="31">
        <v>0.99761056811755366</v>
      </c>
      <c r="J28" s="14">
        <v>1.2353576820299113</v>
      </c>
      <c r="N28" s="28"/>
      <c r="O28" s="8"/>
      <c r="P28" s="42"/>
    </row>
    <row r="29" spans="1:16" x14ac:dyDescent="0.15">
      <c r="A29" s="13">
        <v>26</v>
      </c>
      <c r="B29" s="15" t="s">
        <v>12</v>
      </c>
      <c r="C29" s="3" t="s">
        <v>77</v>
      </c>
      <c r="D29" s="4" t="s">
        <v>15</v>
      </c>
      <c r="E29" s="5" t="s">
        <v>9</v>
      </c>
      <c r="F29" s="21">
        <v>-1.2398017675056934</v>
      </c>
      <c r="G29" s="22">
        <v>2.4884484218875502</v>
      </c>
      <c r="H29" s="41">
        <v>0.12410702057546856</v>
      </c>
      <c r="I29" s="31">
        <v>0.99797488676385215</v>
      </c>
      <c r="J29" s="14">
        <v>1.9961538222785284</v>
      </c>
      <c r="N29" s="28"/>
      <c r="O29" s="8"/>
      <c r="P29" s="42"/>
    </row>
    <row r="30" spans="1:16" x14ac:dyDescent="0.15">
      <c r="A30" s="13">
        <v>27</v>
      </c>
      <c r="B30" s="2" t="s">
        <v>12</v>
      </c>
      <c r="C30" s="3" t="s">
        <v>77</v>
      </c>
      <c r="D30" s="4" t="s">
        <v>8</v>
      </c>
      <c r="E30" s="5" t="s">
        <v>9</v>
      </c>
      <c r="F30" s="21">
        <v>-0.88641720548633118</v>
      </c>
      <c r="G30" s="22">
        <v>2.5230579659637296</v>
      </c>
      <c r="H30" s="41">
        <v>0.16578312896074809</v>
      </c>
      <c r="I30" s="31">
        <v>0.99395002905176222</v>
      </c>
      <c r="J30" s="14">
        <v>3.2203781301578367</v>
      </c>
    </row>
    <row r="31" spans="1:16" x14ac:dyDescent="0.15">
      <c r="A31" s="13">
        <v>28</v>
      </c>
      <c r="B31" s="2" t="s">
        <v>12</v>
      </c>
      <c r="C31" s="3" t="s">
        <v>81</v>
      </c>
      <c r="D31" s="4" t="s">
        <v>15</v>
      </c>
      <c r="E31" s="5" t="s">
        <v>9</v>
      </c>
      <c r="F31" s="21">
        <v>-1.3240555950701969</v>
      </c>
      <c r="G31" s="22">
        <v>2.4196707510105999</v>
      </c>
      <c r="H31" s="41">
        <v>0.15565510844797181</v>
      </c>
      <c r="I31" s="31">
        <v>0.99642806784173277</v>
      </c>
      <c r="J31" s="14">
        <v>2.1298567302580187</v>
      </c>
    </row>
    <row r="32" spans="1:16" x14ac:dyDescent="0.15">
      <c r="A32" s="13">
        <v>29</v>
      </c>
      <c r="B32" s="2" t="s">
        <v>12</v>
      </c>
      <c r="C32" s="3" t="s">
        <v>81</v>
      </c>
      <c r="D32" s="4" t="s">
        <v>8</v>
      </c>
      <c r="E32" s="5" t="s">
        <v>9</v>
      </c>
      <c r="F32" s="21">
        <v>-0.95207374519622157</v>
      </c>
      <c r="G32" s="22">
        <v>2.4597269943858509</v>
      </c>
      <c r="H32" s="41">
        <v>0.21415295811526275</v>
      </c>
      <c r="I32" s="31">
        <v>0.99024111142380322</v>
      </c>
      <c r="J32" s="14">
        <v>5.0483542333183022</v>
      </c>
    </row>
    <row r="33" spans="1:10" x14ac:dyDescent="0.15">
      <c r="A33" s="13">
        <v>30</v>
      </c>
      <c r="B33" s="2" t="s">
        <v>16</v>
      </c>
      <c r="C33" s="3" t="s">
        <v>81</v>
      </c>
      <c r="D33" s="4" t="s">
        <v>15</v>
      </c>
      <c r="E33" s="5" t="s">
        <v>9</v>
      </c>
      <c r="F33" s="21">
        <v>-1.8566826720043617</v>
      </c>
      <c r="G33" s="22">
        <v>2.1588198291744169</v>
      </c>
      <c r="H33" s="41">
        <v>9.5017458068016411E-2</v>
      </c>
      <c r="I33" s="31">
        <v>0.99700553423850713</v>
      </c>
      <c r="J33" s="14">
        <v>1.6419637256086621</v>
      </c>
    </row>
    <row r="34" spans="1:10" x14ac:dyDescent="0.15">
      <c r="A34" s="13">
        <v>31</v>
      </c>
      <c r="B34" s="2" t="s">
        <v>16</v>
      </c>
      <c r="C34" s="3" t="s">
        <v>81</v>
      </c>
      <c r="D34" s="4" t="s">
        <v>8</v>
      </c>
      <c r="E34" s="5" t="s">
        <v>9</v>
      </c>
      <c r="F34" s="21">
        <v>-1.2662877506733823</v>
      </c>
      <c r="G34" s="22">
        <v>2.1348856767748368</v>
      </c>
      <c r="H34" s="41">
        <v>0.10638340912696527</v>
      </c>
      <c r="I34" s="31">
        <v>0.99618698161380315</v>
      </c>
      <c r="J34" s="14">
        <v>1.5832274693305193</v>
      </c>
    </row>
    <row r="35" spans="1:10" x14ac:dyDescent="0.15">
      <c r="A35" s="13">
        <v>32</v>
      </c>
      <c r="B35" s="2" t="s">
        <v>64</v>
      </c>
      <c r="C35" s="3" t="s">
        <v>81</v>
      </c>
      <c r="D35" s="4" t="s">
        <v>15</v>
      </c>
      <c r="E35" s="5" t="s">
        <v>9</v>
      </c>
      <c r="F35" s="21">
        <v>-1.8566826720043617</v>
      </c>
      <c r="G35" s="22">
        <v>2.1588198291744169</v>
      </c>
      <c r="H35" s="41">
        <v>9.5017458068016411E-2</v>
      </c>
      <c r="I35" s="31">
        <v>0.99700553423850713</v>
      </c>
      <c r="J35" s="14">
        <v>1.6419637256086621</v>
      </c>
    </row>
    <row r="36" spans="1:10" x14ac:dyDescent="0.15">
      <c r="A36" s="13">
        <v>33</v>
      </c>
      <c r="B36" s="2" t="s">
        <v>64</v>
      </c>
      <c r="C36" s="3" t="s">
        <v>81</v>
      </c>
      <c r="D36" s="4" t="s">
        <v>8</v>
      </c>
      <c r="E36" s="5" t="s">
        <v>9</v>
      </c>
      <c r="F36" s="21">
        <v>-1.2662877506733823</v>
      </c>
      <c r="G36" s="22">
        <v>2.1348856767748368</v>
      </c>
      <c r="H36" s="41">
        <v>0.10638340912696527</v>
      </c>
      <c r="I36" s="31">
        <v>0.99618698161380315</v>
      </c>
      <c r="J36" s="14">
        <v>1.5832274693305193</v>
      </c>
    </row>
    <row r="37" spans="1:10" x14ac:dyDescent="0.15">
      <c r="A37" s="13">
        <v>34</v>
      </c>
      <c r="B37" s="2"/>
      <c r="C37" s="3"/>
      <c r="D37" s="4"/>
      <c r="E37" s="5" t="s">
        <v>9</v>
      </c>
      <c r="F37" s="21"/>
      <c r="G37" s="22"/>
      <c r="H37" s="41"/>
      <c r="I37" s="31"/>
      <c r="J37" s="14"/>
    </row>
    <row r="41" spans="1:10" x14ac:dyDescent="0.15">
      <c r="E41" s="30" t="s">
        <v>73</v>
      </c>
      <c r="F41" s="36">
        <f>AVERAGE(F4:F36)</f>
        <v>-1.2884341426216275</v>
      </c>
      <c r="G41" s="36">
        <f>AVERAGE(G4:G36)</f>
        <v>2.2529298003423315</v>
      </c>
    </row>
    <row r="42" spans="1:10" x14ac:dyDescent="0.15">
      <c r="E42" s="29" t="s">
        <v>67</v>
      </c>
      <c r="F42" s="37">
        <f>AVERAGE(F4,F7,F18,F19,F22,F10,F14,F16,F24,F26,F28,F30,F32,F34,F36)</f>
        <v>-1.0050064644050671</v>
      </c>
      <c r="G42" s="37">
        <f>AVERAGE(G4,G7,G18,G19,G22,G10,G14,G16,G24,G26,G28,G30,G32,G34,G36)</f>
        <v>2.2305200487743195</v>
      </c>
    </row>
    <row r="43" spans="1:10" x14ac:dyDescent="0.15">
      <c r="E43" s="29" t="s">
        <v>68</v>
      </c>
      <c r="F43" s="37">
        <f>AVERAGE(F8,F9,F13,F15,F17,F20,F21,F23,F25,F27,F29,F31,F33,F35)</f>
        <v>-1.5409424785877284</v>
      </c>
      <c r="G43" s="37">
        <f>AVERAGE(G8,G9,G13,G15,G17,G20,G21,G23,G25,G27,G29,G31,G33,G35)</f>
        <v>2.2702570255524632</v>
      </c>
    </row>
    <row r="44" spans="1:10" x14ac:dyDescent="0.15">
      <c r="H44">
        <f>MIN(H4:H36)</f>
        <v>7.3056244717058252E-2</v>
      </c>
    </row>
    <row r="46" spans="1:10" x14ac:dyDescent="0.15">
      <c r="E46" s="23" t="s">
        <v>23</v>
      </c>
      <c r="F46" s="6">
        <v>1.9</v>
      </c>
      <c r="G46" s="7">
        <v>2.2999999999999998</v>
      </c>
    </row>
    <row r="47" spans="1:10" x14ac:dyDescent="0.15">
      <c r="E47" s="23" t="s">
        <v>20</v>
      </c>
      <c r="F47" s="6">
        <v>0.3075</v>
      </c>
      <c r="G47" s="7">
        <v>2.2999999999999998</v>
      </c>
      <c r="H47">
        <f>6.98568/2</f>
        <v>3.4928400000000002</v>
      </c>
    </row>
    <row r="48" spans="1:10" x14ac:dyDescent="0.15">
      <c r="E48" s="23" t="s">
        <v>21</v>
      </c>
      <c r="F48" s="21">
        <v>2.0729999999999998E-2</v>
      </c>
      <c r="G48" s="22">
        <f>(H47+H48)/2</f>
        <v>2.58161</v>
      </c>
      <c r="H48">
        <f>3.34076/2</f>
        <v>1.67038</v>
      </c>
    </row>
    <row r="59" spans="2:8" x14ac:dyDescent="0.15">
      <c r="B59" s="9"/>
      <c r="C59" s="11" t="s">
        <v>25</v>
      </c>
      <c r="D59" s="11" t="s">
        <v>26</v>
      </c>
      <c r="E59" s="11"/>
      <c r="F59" s="11"/>
      <c r="G59" s="11"/>
      <c r="H59" s="11"/>
    </row>
    <row r="60" spans="2:8" x14ac:dyDescent="0.15">
      <c r="B60" s="9"/>
      <c r="C60" s="11"/>
      <c r="D60" s="11"/>
      <c r="E60" s="11" t="s">
        <v>27</v>
      </c>
      <c r="F60" s="11"/>
      <c r="G60" s="11" t="s">
        <v>28</v>
      </c>
      <c r="H60" s="11"/>
    </row>
    <row r="61" spans="2:8" x14ac:dyDescent="0.15">
      <c r="B61" s="9"/>
      <c r="C61" s="11" t="s">
        <v>22</v>
      </c>
      <c r="D61" s="11" t="s">
        <v>29</v>
      </c>
      <c r="E61" s="11" t="s">
        <v>30</v>
      </c>
      <c r="F61" s="11" t="s">
        <v>31</v>
      </c>
      <c r="G61" s="11" t="s">
        <v>30</v>
      </c>
      <c r="H61" s="11" t="s">
        <v>31</v>
      </c>
    </row>
    <row r="62" spans="2:8" x14ac:dyDescent="0.15">
      <c r="B62" s="9" t="s">
        <v>32</v>
      </c>
      <c r="C62" s="8">
        <v>1.26</v>
      </c>
      <c r="D62" s="8">
        <v>1.1896100000000001</v>
      </c>
      <c r="E62" s="8">
        <v>1.20425</v>
      </c>
      <c r="F62" s="8">
        <v>1.2108699999999999</v>
      </c>
      <c r="G62" s="8">
        <v>1.19946</v>
      </c>
      <c r="H62" s="8">
        <v>1.2081900000000001</v>
      </c>
    </row>
    <row r="63" spans="2:8" x14ac:dyDescent="0.15">
      <c r="B63" s="10" t="s">
        <v>33</v>
      </c>
      <c r="C63" s="8">
        <v>1.26</v>
      </c>
      <c r="D63" s="8">
        <v>1.3451599999999999</v>
      </c>
      <c r="E63" s="8">
        <v>1.36798</v>
      </c>
      <c r="F63" s="8">
        <v>1.3612500000000001</v>
      </c>
      <c r="G63" s="8">
        <v>1.36015</v>
      </c>
      <c r="H63" s="8">
        <v>1.35239</v>
      </c>
    </row>
    <row r="64" spans="2:8" x14ac:dyDescent="0.15">
      <c r="B64" s="10" t="s">
        <v>34</v>
      </c>
      <c r="C64" s="8">
        <v>0.96</v>
      </c>
      <c r="D64" s="8">
        <v>0.94628999999999996</v>
      </c>
      <c r="E64" s="8">
        <v>0.96716999999999997</v>
      </c>
      <c r="F64" s="8">
        <v>0.97133000000000003</v>
      </c>
      <c r="G64" s="8">
        <v>0.94618999999999998</v>
      </c>
      <c r="H64" s="8">
        <v>0.94981000000000004</v>
      </c>
    </row>
    <row r="65" spans="2:11" x14ac:dyDescent="0.15">
      <c r="B65" s="10" t="s">
        <v>36</v>
      </c>
      <c r="C65" s="8">
        <v>125.59990000000001</v>
      </c>
      <c r="D65" s="8">
        <v>124</v>
      </c>
      <c r="E65" s="8">
        <v>119.3853</v>
      </c>
      <c r="F65" s="8">
        <v>122.2139</v>
      </c>
      <c r="G65" s="8">
        <v>119.5599</v>
      </c>
      <c r="H65" s="8">
        <v>121.45489999999999</v>
      </c>
    </row>
    <row r="66" spans="2:11" x14ac:dyDescent="0.15">
      <c r="B66" s="10" t="s">
        <v>35</v>
      </c>
      <c r="C66" s="8">
        <v>109.5001</v>
      </c>
      <c r="D66" s="8">
        <v>111</v>
      </c>
      <c r="E66" s="8">
        <v>110.6579</v>
      </c>
      <c r="F66" s="8">
        <v>106.71429999999999</v>
      </c>
      <c r="G66" s="8">
        <v>116.53019999999999</v>
      </c>
      <c r="H66" s="8">
        <v>113.5155</v>
      </c>
    </row>
    <row r="72" spans="2:11" x14ac:dyDescent="0.15">
      <c r="B72" s="1"/>
      <c r="C72" s="1" t="s">
        <v>0</v>
      </c>
      <c r="D72" s="1" t="s">
        <v>1</v>
      </c>
      <c r="E72" s="1" t="s">
        <v>2</v>
      </c>
      <c r="F72" s="1" t="s">
        <v>5</v>
      </c>
      <c r="G72" s="1" t="s">
        <v>3</v>
      </c>
      <c r="H72" s="1" t="s">
        <v>4</v>
      </c>
      <c r="I72" s="1" t="s">
        <v>74</v>
      </c>
      <c r="J72" s="1" t="s">
        <v>24</v>
      </c>
      <c r="K72" s="1" t="s">
        <v>19</v>
      </c>
    </row>
    <row r="73" spans="2:11" x14ac:dyDescent="0.15">
      <c r="B73" s="13">
        <v>1</v>
      </c>
      <c r="C73" s="2" t="s">
        <v>6</v>
      </c>
      <c r="D73" s="3" t="s">
        <v>7</v>
      </c>
      <c r="E73" s="4" t="s">
        <v>8</v>
      </c>
      <c r="F73" s="5" t="s">
        <v>9</v>
      </c>
      <c r="G73" s="21">
        <v>-1.8897380099050278</v>
      </c>
      <c r="H73" s="22">
        <v>2.0721855930792583</v>
      </c>
      <c r="I73" s="25">
        <v>9.3118634855286278E-2</v>
      </c>
      <c r="J73" s="31">
        <v>0.9963837227989869</v>
      </c>
      <c r="K73" s="14">
        <v>15.645712169240195</v>
      </c>
    </row>
    <row r="74" spans="2:11" x14ac:dyDescent="0.15">
      <c r="B74" s="13">
        <v>2</v>
      </c>
      <c r="C74" s="2" t="s">
        <v>12</v>
      </c>
      <c r="D74" s="3" t="s">
        <v>13</v>
      </c>
      <c r="E74" s="4" t="s">
        <v>14</v>
      </c>
      <c r="F74" s="5" t="s">
        <v>10</v>
      </c>
      <c r="G74" s="21">
        <v>-0.24369755739707202</v>
      </c>
      <c r="H74" s="22">
        <v>2.3885030276204975</v>
      </c>
      <c r="I74" s="25">
        <v>9.2282894269646781E-2</v>
      </c>
      <c r="J74" s="31">
        <v>0.99770771606399156</v>
      </c>
      <c r="K74" s="14">
        <v>12.654058777678182</v>
      </c>
    </row>
    <row r="75" spans="2:11" x14ac:dyDescent="0.15">
      <c r="B75" s="13">
        <v>3</v>
      </c>
      <c r="C75" s="2" t="s">
        <v>54</v>
      </c>
      <c r="D75" s="3" t="s">
        <v>51</v>
      </c>
      <c r="E75" s="4" t="s">
        <v>8</v>
      </c>
      <c r="F75" s="5" t="s">
        <v>55</v>
      </c>
      <c r="G75" s="21">
        <v>0.18024281048149945</v>
      </c>
      <c r="H75" s="22">
        <v>2.6059464835552366</v>
      </c>
      <c r="I75" s="25">
        <v>0.10843816654165947</v>
      </c>
      <c r="J75" s="31">
        <v>0.99789248756680171</v>
      </c>
      <c r="K75" s="33">
        <v>14.449405623019247</v>
      </c>
    </row>
    <row r="76" spans="2:11" x14ac:dyDescent="0.15">
      <c r="B76" s="13">
        <v>4</v>
      </c>
      <c r="C76" s="2" t="s">
        <v>59</v>
      </c>
      <c r="D76" s="3" t="s">
        <v>60</v>
      </c>
      <c r="E76" s="4" t="s">
        <v>8</v>
      </c>
      <c r="F76" s="5" t="s">
        <v>55</v>
      </c>
      <c r="G76" s="21">
        <v>-0.95911093433422445</v>
      </c>
      <c r="H76" s="22">
        <v>2.1157440776024723</v>
      </c>
      <c r="I76" s="25">
        <v>8.1546257101117833E-2</v>
      </c>
      <c r="J76" s="31">
        <v>0.99717411841862724</v>
      </c>
      <c r="K76" s="14">
        <v>1.3838411415094944</v>
      </c>
    </row>
    <row r="77" spans="2:11" x14ac:dyDescent="0.15">
      <c r="B77" s="13">
        <v>5</v>
      </c>
      <c r="C77" s="2" t="s">
        <v>69</v>
      </c>
      <c r="D77" s="3" t="s">
        <v>17</v>
      </c>
      <c r="E77" s="4" t="s">
        <v>72</v>
      </c>
      <c r="F77" s="5" t="s">
        <v>9</v>
      </c>
      <c r="G77" s="21">
        <v>-0.74299509316101553</v>
      </c>
      <c r="H77" s="22">
        <v>2.0929800396118776</v>
      </c>
      <c r="I77" s="25">
        <v>0.10200538167115612</v>
      </c>
      <c r="J77" s="31">
        <v>0.99679488921127513</v>
      </c>
      <c r="K77" s="14">
        <v>15.387398395545636</v>
      </c>
    </row>
    <row r="78" spans="2:11" x14ac:dyDescent="0.15">
      <c r="B78" s="13">
        <v>6</v>
      </c>
      <c r="C78" s="15" t="s">
        <v>71</v>
      </c>
      <c r="D78" s="16" t="s">
        <v>17</v>
      </c>
      <c r="E78" s="4" t="s">
        <v>8</v>
      </c>
      <c r="F78" s="18" t="s">
        <v>9</v>
      </c>
      <c r="G78" s="34">
        <v>-0.3159285981216271</v>
      </c>
      <c r="H78" s="35">
        <v>2.3908135767174619</v>
      </c>
      <c r="I78" s="25">
        <v>0.15537219921780079</v>
      </c>
      <c r="J78" s="32">
        <v>0.99673440079782238</v>
      </c>
      <c r="K78" s="19">
        <v>25.794615597507022</v>
      </c>
    </row>
    <row r="79" spans="2:11" x14ac:dyDescent="0.15">
      <c r="B79" s="13">
        <v>7</v>
      </c>
      <c r="C79" s="2" t="s">
        <v>69</v>
      </c>
      <c r="D79" s="3" t="s">
        <v>13</v>
      </c>
      <c r="E79" s="4" t="s">
        <v>70</v>
      </c>
      <c r="F79" s="5" t="s">
        <v>9</v>
      </c>
      <c r="G79" s="21">
        <v>-0.69664489527141793</v>
      </c>
      <c r="H79" s="22">
        <v>2.0945921905696103</v>
      </c>
      <c r="I79" s="25">
        <v>0.12120766546154293</v>
      </c>
      <c r="J79" s="31">
        <v>0.99607484372671173</v>
      </c>
      <c r="K79" s="14">
        <v>18.551968359332236</v>
      </c>
    </row>
    <row r="80" spans="2:11" x14ac:dyDescent="0.15">
      <c r="B80" s="13">
        <v>8</v>
      </c>
      <c r="C80" s="2" t="s">
        <v>64</v>
      </c>
      <c r="D80" s="3" t="s">
        <v>60</v>
      </c>
      <c r="E80" s="4" t="s">
        <v>8</v>
      </c>
      <c r="F80" s="5" t="s">
        <v>9</v>
      </c>
      <c r="G80" s="21">
        <v>-0.98307510818973254</v>
      </c>
      <c r="H80" s="22">
        <v>2.1226700127070961</v>
      </c>
      <c r="I80" s="25">
        <v>8.6001683648034968E-2</v>
      </c>
      <c r="J80" s="31">
        <v>0.99695469871631293</v>
      </c>
      <c r="K80" s="14">
        <v>1.363444382957423</v>
      </c>
    </row>
    <row r="81" spans="2:11" x14ac:dyDescent="0.15">
      <c r="B81" s="13">
        <v>9</v>
      </c>
      <c r="C81" s="2" t="s">
        <v>64</v>
      </c>
      <c r="D81" s="3" t="s">
        <v>7</v>
      </c>
      <c r="E81" s="4" t="s">
        <v>8</v>
      </c>
      <c r="F81" s="5" t="s">
        <v>9</v>
      </c>
      <c r="G81" s="21">
        <v>-1.8925411387926556</v>
      </c>
      <c r="H81" s="22">
        <v>2.069945648749596</v>
      </c>
      <c r="I81" s="41">
        <v>9.3343547013392661E-2</v>
      </c>
      <c r="J81" s="31">
        <v>0.99635647020397589</v>
      </c>
      <c r="K81" s="14">
        <v>1.5824952823909963</v>
      </c>
    </row>
    <row r="82" spans="2:11" x14ac:dyDescent="0.15">
      <c r="B82" s="13">
        <v>10</v>
      </c>
      <c r="C82" s="2" t="s">
        <v>64</v>
      </c>
      <c r="D82" s="3" t="s">
        <v>77</v>
      </c>
      <c r="E82" s="4" t="s">
        <v>8</v>
      </c>
      <c r="F82" s="5" t="s">
        <v>9</v>
      </c>
      <c r="G82" s="21">
        <v>-1.9113670628323212</v>
      </c>
      <c r="H82" s="22">
        <v>2.0472364272744761</v>
      </c>
      <c r="I82" s="41">
        <v>0.16151421565642674</v>
      </c>
      <c r="J82" s="31">
        <v>0.99583299200395414</v>
      </c>
      <c r="K82" s="14">
        <v>1.8496440804385454</v>
      </c>
    </row>
    <row r="83" spans="2:11" x14ac:dyDescent="0.15">
      <c r="B83" s="13">
        <v>11</v>
      </c>
      <c r="C83" s="2" t="s">
        <v>16</v>
      </c>
      <c r="D83" s="3" t="s">
        <v>77</v>
      </c>
      <c r="E83" s="4" t="s">
        <v>8</v>
      </c>
      <c r="F83" s="5" t="s">
        <v>9</v>
      </c>
      <c r="G83" s="21">
        <v>-1.2491749265230951</v>
      </c>
      <c r="H83" s="22">
        <v>2.2046273402279581</v>
      </c>
      <c r="I83" s="41">
        <v>7.3056244717058252E-2</v>
      </c>
      <c r="J83" s="31">
        <v>0.99761056811755366</v>
      </c>
      <c r="K83" s="14">
        <v>1.2353576820299113</v>
      </c>
    </row>
    <row r="84" spans="2:11" x14ac:dyDescent="0.15">
      <c r="B84" s="13">
        <v>12</v>
      </c>
      <c r="C84" s="2" t="s">
        <v>12</v>
      </c>
      <c r="D84" s="3" t="s">
        <v>77</v>
      </c>
      <c r="E84" s="4" t="s">
        <v>8</v>
      </c>
      <c r="F84" s="5" t="s">
        <v>9</v>
      </c>
      <c r="G84" s="21">
        <v>-0.88641720548633118</v>
      </c>
      <c r="H84" s="22">
        <v>2.5230579659637296</v>
      </c>
      <c r="I84" s="41">
        <v>0.16578312896074809</v>
      </c>
      <c r="J84" s="31">
        <v>0.99395002905176222</v>
      </c>
      <c r="K84" s="14">
        <v>3.2203781301578367</v>
      </c>
    </row>
    <row r="85" spans="2:11" x14ac:dyDescent="0.15">
      <c r="B85" s="13">
        <v>13</v>
      </c>
      <c r="C85" s="2" t="s">
        <v>12</v>
      </c>
      <c r="D85" s="3" t="s">
        <v>81</v>
      </c>
      <c r="E85" s="4" t="s">
        <v>8</v>
      </c>
      <c r="F85" s="5" t="s">
        <v>9</v>
      </c>
      <c r="G85" s="21">
        <v>-0.95207374519622157</v>
      </c>
      <c r="H85" s="22">
        <v>2.4597269943858509</v>
      </c>
      <c r="I85" s="41">
        <v>0.21415295811526275</v>
      </c>
      <c r="J85" s="31">
        <v>0.99024111142380322</v>
      </c>
      <c r="K85" s="14">
        <v>5.0483542333183022</v>
      </c>
    </row>
    <row r="86" spans="2:11" x14ac:dyDescent="0.15">
      <c r="B86" s="13">
        <v>14</v>
      </c>
      <c r="C86" s="2" t="s">
        <v>16</v>
      </c>
      <c r="D86" s="3" t="s">
        <v>81</v>
      </c>
      <c r="E86" s="4" t="s">
        <v>8</v>
      </c>
      <c r="F86" s="5" t="s">
        <v>9</v>
      </c>
      <c r="G86" s="21">
        <v>-1.2662877506733823</v>
      </c>
      <c r="H86" s="22">
        <v>2.1348856767748368</v>
      </c>
      <c r="I86" s="41">
        <v>0.10638340912696527</v>
      </c>
      <c r="J86" s="31">
        <v>0.99618698161380315</v>
      </c>
      <c r="K86" s="14">
        <v>1.5832274693305193</v>
      </c>
    </row>
    <row r="87" spans="2:11" x14ac:dyDescent="0.15">
      <c r="B87" s="13">
        <v>15</v>
      </c>
      <c r="C87" s="2"/>
      <c r="D87" s="3"/>
      <c r="E87" s="4"/>
      <c r="F87" s="5"/>
      <c r="G87" s="21"/>
      <c r="H87" s="22"/>
      <c r="I87" s="41"/>
      <c r="J87" s="31"/>
      <c r="K87" s="14"/>
    </row>
    <row r="88" spans="2:11" x14ac:dyDescent="0.15">
      <c r="G88" s="36">
        <f>AVERAGE(G73:G84)</f>
        <v>-0.96587064329441841</v>
      </c>
      <c r="H88" s="36">
        <f>AVERAGE(H73:H84)</f>
        <v>2.2273585319732727</v>
      </c>
    </row>
    <row r="93" spans="2:11" x14ac:dyDescent="0.15">
      <c r="B93" s="1"/>
      <c r="C93" s="1" t="s">
        <v>0</v>
      </c>
      <c r="D93" s="1" t="s">
        <v>1</v>
      </c>
      <c r="E93" s="1" t="s">
        <v>2</v>
      </c>
      <c r="F93" s="1" t="s">
        <v>5</v>
      </c>
      <c r="G93" s="1" t="s">
        <v>3</v>
      </c>
      <c r="H93" s="1" t="s">
        <v>4</v>
      </c>
      <c r="I93" s="1" t="s">
        <v>74</v>
      </c>
      <c r="J93" s="1" t="s">
        <v>24</v>
      </c>
      <c r="K93" s="1" t="s">
        <v>19</v>
      </c>
    </row>
    <row r="94" spans="2:11" x14ac:dyDescent="0.15">
      <c r="B94" s="13">
        <v>1</v>
      </c>
      <c r="C94" s="2" t="s">
        <v>12</v>
      </c>
      <c r="D94" s="3" t="s">
        <v>13</v>
      </c>
      <c r="E94" s="4" t="s">
        <v>15</v>
      </c>
      <c r="F94" s="5" t="s">
        <v>10</v>
      </c>
      <c r="G94" s="21">
        <v>-0.83240174113174126</v>
      </c>
      <c r="H94" s="22">
        <v>2.4126383823869442</v>
      </c>
      <c r="I94" s="25">
        <v>8.4600373786175145E-2</v>
      </c>
      <c r="J94" s="31">
        <v>0.99815779938911131</v>
      </c>
      <c r="K94" s="14">
        <v>13.704964801920276</v>
      </c>
    </row>
    <row r="95" spans="2:11" x14ac:dyDescent="0.15">
      <c r="B95" s="13">
        <v>2</v>
      </c>
      <c r="C95" s="2" t="s">
        <v>16</v>
      </c>
      <c r="D95" s="3" t="s">
        <v>17</v>
      </c>
      <c r="E95" s="4" t="s">
        <v>18</v>
      </c>
      <c r="F95" s="5" t="s">
        <v>10</v>
      </c>
      <c r="G95" s="21">
        <v>-1.4140298399626192</v>
      </c>
      <c r="H95" s="22">
        <v>2.1325122966497401</v>
      </c>
      <c r="I95" s="25">
        <v>9.6090863884043143E-2</v>
      </c>
      <c r="J95" s="31">
        <v>0.99668870940266319</v>
      </c>
      <c r="K95" s="14">
        <v>16.061556686622566</v>
      </c>
    </row>
    <row r="96" spans="2:11" x14ac:dyDescent="0.15">
      <c r="B96" s="13">
        <v>3</v>
      </c>
      <c r="C96" s="2" t="s">
        <v>6</v>
      </c>
      <c r="D96" s="3" t="s">
        <v>76</v>
      </c>
      <c r="E96" s="4" t="s">
        <v>75</v>
      </c>
      <c r="F96" s="5" t="s">
        <v>9</v>
      </c>
      <c r="G96" s="21">
        <v>-2.5528403237646851</v>
      </c>
      <c r="H96" s="22">
        <v>2.1173473444568098</v>
      </c>
      <c r="I96" s="25">
        <v>9.6790715424068391E-2</v>
      </c>
      <c r="J96" s="31">
        <v>0.99668807654698754</v>
      </c>
      <c r="K96" s="14">
        <v>16.257441908340915</v>
      </c>
    </row>
    <row r="97" spans="2:11" x14ac:dyDescent="0.15">
      <c r="B97" s="13">
        <v>4</v>
      </c>
      <c r="C97" s="15" t="s">
        <v>12</v>
      </c>
      <c r="D97" s="16" t="s">
        <v>17</v>
      </c>
      <c r="E97" s="17" t="s">
        <v>48</v>
      </c>
      <c r="F97" s="18" t="s">
        <v>10</v>
      </c>
      <c r="G97" s="34">
        <v>-0.99476530860119861</v>
      </c>
      <c r="H97" s="35">
        <v>2.4397945933098568</v>
      </c>
      <c r="I97" s="25">
        <v>0.1616298364675163</v>
      </c>
      <c r="J97" s="32">
        <v>0.99648419546124511</v>
      </c>
      <c r="K97" s="19">
        <v>25.884690130495095</v>
      </c>
    </row>
    <row r="98" spans="2:11" x14ac:dyDescent="0.15">
      <c r="B98" s="13">
        <v>5</v>
      </c>
      <c r="C98" s="2" t="s">
        <v>16</v>
      </c>
      <c r="D98" s="3" t="s">
        <v>51</v>
      </c>
      <c r="E98" s="4" t="s">
        <v>52</v>
      </c>
      <c r="F98" s="5" t="s">
        <v>53</v>
      </c>
      <c r="G98" s="21">
        <v>-1.3701860236749284</v>
      </c>
      <c r="H98" s="22">
        <v>2.1353437961421249</v>
      </c>
      <c r="I98" s="25">
        <v>0.11604214324867466</v>
      </c>
      <c r="J98" s="31">
        <v>0.9959289236503438</v>
      </c>
      <c r="K98" s="14">
        <v>19.301182895183047</v>
      </c>
    </row>
    <row r="99" spans="2:11" x14ac:dyDescent="0.15">
      <c r="B99" s="13">
        <v>6</v>
      </c>
      <c r="C99" s="2" t="s">
        <v>54</v>
      </c>
      <c r="D99" s="3" t="s">
        <v>51</v>
      </c>
      <c r="E99" s="4" t="s">
        <v>18</v>
      </c>
      <c r="F99" s="5" t="s">
        <v>55</v>
      </c>
      <c r="G99" s="21">
        <v>-0.3866579527011117</v>
      </c>
      <c r="H99" s="22">
        <v>2.6260993888427957</v>
      </c>
      <c r="I99" s="25">
        <v>9.8026719195844145E-2</v>
      </c>
      <c r="J99" s="31">
        <v>0.9984908605662961</v>
      </c>
      <c r="K99" s="33">
        <v>14.220868147124744</v>
      </c>
    </row>
    <row r="100" spans="2:11" x14ac:dyDescent="0.15">
      <c r="B100" s="13">
        <v>7</v>
      </c>
      <c r="C100" s="2" t="s">
        <v>59</v>
      </c>
      <c r="D100" s="3" t="s">
        <v>60</v>
      </c>
      <c r="E100" s="4" t="s">
        <v>18</v>
      </c>
      <c r="F100" s="5" t="s">
        <v>9</v>
      </c>
      <c r="G100" s="21">
        <v>-1.6224544721422329</v>
      </c>
      <c r="H100" s="22">
        <v>2.1607614943266045</v>
      </c>
      <c r="I100" s="25">
        <v>8.4726357442384923E-2</v>
      </c>
      <c r="J100" s="31">
        <v>0.99717652331972906</v>
      </c>
      <c r="K100" s="14">
        <v>1.4368080184169405</v>
      </c>
    </row>
    <row r="101" spans="2:11" x14ac:dyDescent="0.15">
      <c r="B101" s="13">
        <v>8</v>
      </c>
      <c r="C101" s="2" t="s">
        <v>64</v>
      </c>
      <c r="D101" s="3" t="s">
        <v>60</v>
      </c>
      <c r="E101" s="4" t="s">
        <v>15</v>
      </c>
      <c r="F101" s="5" t="s">
        <v>9</v>
      </c>
      <c r="G101" s="21">
        <v>-1.6536303174401075</v>
      </c>
      <c r="H101" s="22">
        <v>2.1697709308909272</v>
      </c>
      <c r="I101" s="25">
        <v>9.0657840681103219E-2</v>
      </c>
      <c r="J101" s="31">
        <v>0.99690988791943724</v>
      </c>
      <c r="K101" s="14">
        <v>1.4187784108448738</v>
      </c>
    </row>
    <row r="102" spans="2:11" x14ac:dyDescent="0.15">
      <c r="B102" s="13">
        <v>9</v>
      </c>
      <c r="C102" s="2" t="s">
        <v>64</v>
      </c>
      <c r="D102" s="3" t="s">
        <v>7</v>
      </c>
      <c r="E102" s="4" t="s">
        <v>15</v>
      </c>
      <c r="F102" s="5" t="s">
        <v>9</v>
      </c>
      <c r="G102" s="21">
        <v>-2.5552693758449987</v>
      </c>
      <c r="H102" s="22">
        <v>2.1148108233052274</v>
      </c>
      <c r="I102" s="41">
        <v>9.7509585310569566E-2</v>
      </c>
      <c r="J102" s="31">
        <v>0.99664790279465509</v>
      </c>
      <c r="K102" s="14">
        <v>1.6445282003103516</v>
      </c>
    </row>
    <row r="103" spans="2:11" x14ac:dyDescent="0.15">
      <c r="B103" s="13">
        <v>10</v>
      </c>
      <c r="C103" s="2" t="s">
        <v>64</v>
      </c>
      <c r="D103" s="3" t="s">
        <v>77</v>
      </c>
      <c r="E103" s="4" t="s">
        <v>15</v>
      </c>
      <c r="F103" s="5" t="s">
        <v>9</v>
      </c>
      <c r="G103" s="21">
        <v>-2.5556909835433741</v>
      </c>
      <c r="H103" s="22">
        <v>2.1152067265517331</v>
      </c>
      <c r="I103" s="41">
        <v>9.7134009855802589E-2</v>
      </c>
      <c r="J103" s="31">
        <v>0.99664846811537633</v>
      </c>
      <c r="K103" s="14">
        <v>1.6435735037073167</v>
      </c>
    </row>
    <row r="104" spans="2:11" x14ac:dyDescent="0.15">
      <c r="B104" s="13">
        <v>11</v>
      </c>
      <c r="C104" s="2" t="s">
        <v>16</v>
      </c>
      <c r="D104" s="3" t="s">
        <v>77</v>
      </c>
      <c r="E104" s="4" t="s">
        <v>15</v>
      </c>
      <c r="F104" s="5" t="s">
        <v>9</v>
      </c>
      <c r="G104" s="21">
        <v>-1.9108859786012755</v>
      </c>
      <c r="H104" s="22">
        <v>2.2509010940815486</v>
      </c>
      <c r="I104" s="41">
        <v>7.7881061926675002E-2</v>
      </c>
      <c r="J104" s="31">
        <v>0.99766514944615492</v>
      </c>
      <c r="K104" s="14">
        <v>1.2805195418893545</v>
      </c>
    </row>
    <row r="105" spans="2:11" x14ac:dyDescent="0.15">
      <c r="B105" s="13">
        <v>12</v>
      </c>
      <c r="C105" s="15" t="s">
        <v>12</v>
      </c>
      <c r="D105" s="3" t="s">
        <v>77</v>
      </c>
      <c r="E105" s="4" t="s">
        <v>15</v>
      </c>
      <c r="F105" s="5" t="s">
        <v>9</v>
      </c>
      <c r="G105" s="21">
        <v>-1.2398017675056934</v>
      </c>
      <c r="H105" s="22">
        <v>2.4884484218875502</v>
      </c>
      <c r="I105" s="41">
        <v>0.12410702057546856</v>
      </c>
      <c r="J105" s="31">
        <v>0.99797488676385215</v>
      </c>
      <c r="K105" s="14">
        <v>1.9961538222785284</v>
      </c>
    </row>
    <row r="106" spans="2:11" x14ac:dyDescent="0.15">
      <c r="B106" s="13">
        <v>13</v>
      </c>
      <c r="C106" s="2" t="s">
        <v>12</v>
      </c>
      <c r="D106" s="3" t="s">
        <v>81</v>
      </c>
      <c r="E106" s="4" t="s">
        <v>15</v>
      </c>
      <c r="F106" s="5" t="s">
        <v>9</v>
      </c>
      <c r="G106" s="21">
        <v>-1.3240555950701969</v>
      </c>
      <c r="H106" s="22">
        <v>2.4196707510105999</v>
      </c>
      <c r="I106" s="41">
        <v>0.15565510844797181</v>
      </c>
      <c r="J106" s="31">
        <v>0.99642806784173277</v>
      </c>
      <c r="K106" s="14">
        <v>2.1298567302580187</v>
      </c>
    </row>
    <row r="107" spans="2:11" x14ac:dyDescent="0.15">
      <c r="B107" s="13">
        <v>14</v>
      </c>
      <c r="C107" s="2" t="s">
        <v>16</v>
      </c>
      <c r="D107" s="3" t="s">
        <v>81</v>
      </c>
      <c r="E107" s="4" t="s">
        <v>15</v>
      </c>
      <c r="F107" s="5" t="s">
        <v>9</v>
      </c>
      <c r="G107" s="21">
        <v>-1.8566826720043617</v>
      </c>
      <c r="H107" s="22">
        <v>2.1588198291744169</v>
      </c>
      <c r="I107" s="41">
        <v>9.5017458068016411E-2</v>
      </c>
      <c r="J107" s="31">
        <v>0.99700553423850713</v>
      </c>
      <c r="K107" s="14">
        <v>1.6419637256086621</v>
      </c>
    </row>
    <row r="108" spans="2:11" x14ac:dyDescent="0.15">
      <c r="B108" s="13">
        <v>15</v>
      </c>
      <c r="C108" s="2"/>
      <c r="D108" s="3"/>
      <c r="E108" s="4"/>
      <c r="F108" s="5" t="s">
        <v>9</v>
      </c>
      <c r="G108" s="6"/>
      <c r="H108" s="7"/>
      <c r="I108" s="24"/>
      <c r="J108" s="8"/>
      <c r="K108" s="8"/>
    </row>
    <row r="109" spans="2:11" x14ac:dyDescent="0.15">
      <c r="B109" s="13">
        <v>16</v>
      </c>
      <c r="C109" s="2"/>
      <c r="D109" s="3"/>
      <c r="E109" s="4"/>
      <c r="F109" s="5" t="s">
        <v>9</v>
      </c>
      <c r="G109" s="6"/>
      <c r="H109" s="7"/>
      <c r="I109" s="24"/>
      <c r="J109" s="8"/>
      <c r="K109" s="8"/>
    </row>
    <row r="110" spans="2:11" x14ac:dyDescent="0.15">
      <c r="B110" s="13">
        <v>17</v>
      </c>
      <c r="C110" s="2"/>
      <c r="D110" s="3"/>
      <c r="E110" s="4"/>
      <c r="F110" s="5" t="s">
        <v>9</v>
      </c>
      <c r="G110" s="6"/>
      <c r="H110" s="7"/>
      <c r="I110" s="24"/>
      <c r="J110" s="8"/>
      <c r="K110" s="8"/>
    </row>
    <row r="111" spans="2:11" x14ac:dyDescent="0.15">
      <c r="G111" s="36">
        <f>AVERAGE(G94:G107)</f>
        <v>-1.5906680251420371</v>
      </c>
      <c r="H111" s="36">
        <f>AVERAGE(H94:H107)</f>
        <v>2.2672947052154915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 tint="0.79998168889431442"/>
  </sheetPr>
  <dimension ref="A1:T165"/>
  <sheetViews>
    <sheetView topLeftCell="A122" zoomScale="85" zoomScaleNormal="85" workbookViewId="0">
      <selection activeCell="F135" sqref="F135:G135"/>
    </sheetView>
  </sheetViews>
  <sheetFormatPr defaultRowHeight="13.5" x14ac:dyDescent="0.15"/>
  <cols>
    <col min="1" max="1" width="7.625" customWidth="1"/>
    <col min="2" max="2" width="10.875" customWidth="1"/>
    <col min="4" max="4" width="13.25" customWidth="1"/>
    <col min="5" max="5" width="18.125" customWidth="1"/>
    <col min="6" max="6" width="19.5" customWidth="1"/>
    <col min="7" max="7" width="22.125" customWidth="1"/>
    <col min="8" max="8" width="18.5" customWidth="1"/>
    <col min="9" max="9" width="17.625" customWidth="1"/>
    <col min="10" max="10" width="19.25" customWidth="1"/>
    <col min="11" max="11" width="10.125" customWidth="1"/>
    <col min="13" max="13" width="11.625" customWidth="1"/>
    <col min="14" max="14" width="13.375" customWidth="1"/>
    <col min="15" max="15" width="16.75" customWidth="1"/>
    <col min="17" max="17" width="10.75" customWidth="1"/>
    <col min="18" max="18" width="16.25" customWidth="1"/>
    <col min="19" max="19" width="27.75" customWidth="1"/>
    <col min="20" max="20" width="27.5" customWidth="1"/>
  </cols>
  <sheetData>
    <row r="1" spans="1:20" x14ac:dyDescent="0.15">
      <c r="A1" s="105"/>
      <c r="B1" s="105" t="s">
        <v>2</v>
      </c>
      <c r="C1" s="105" t="s">
        <v>5</v>
      </c>
      <c r="D1" s="105" t="s">
        <v>0</v>
      </c>
      <c r="E1" s="105" t="s">
        <v>1</v>
      </c>
      <c r="F1" s="105" t="s">
        <v>3</v>
      </c>
      <c r="G1" s="105" t="s">
        <v>4</v>
      </c>
      <c r="H1" s="105" t="s">
        <v>66</v>
      </c>
      <c r="I1" s="105" t="s">
        <v>24</v>
      </c>
      <c r="J1" s="105" t="s">
        <v>19</v>
      </c>
    </row>
    <row r="2" spans="1:20" x14ac:dyDescent="0.15">
      <c r="A2" s="106">
        <v>1</v>
      </c>
      <c r="B2" s="107" t="s">
        <v>8</v>
      </c>
      <c r="C2" s="108" t="s">
        <v>9</v>
      </c>
      <c r="D2" s="201" t="s">
        <v>6</v>
      </c>
      <c r="E2" s="199" t="s">
        <v>7</v>
      </c>
      <c r="F2" s="98">
        <v>-1.8897380099050278</v>
      </c>
      <c r="G2" s="99">
        <v>2.0721855930792583</v>
      </c>
      <c r="H2" s="59">
        <v>9.3118634855286278E-2</v>
      </c>
      <c r="I2" s="31">
        <v>0.9963837227989869</v>
      </c>
      <c r="J2" s="100">
        <v>15.645712169240195</v>
      </c>
      <c r="M2" s="11" t="s">
        <v>47</v>
      </c>
      <c r="N2" s="11"/>
      <c r="O2" s="20" t="s">
        <v>43</v>
      </c>
      <c r="Q2" s="1"/>
      <c r="R2" s="1" t="s">
        <v>0</v>
      </c>
      <c r="S2" s="1" t="s">
        <v>1</v>
      </c>
      <c r="T2" s="51" t="s">
        <v>90</v>
      </c>
    </row>
    <row r="3" spans="1:20" x14ac:dyDescent="0.15">
      <c r="A3" s="106">
        <v>2</v>
      </c>
      <c r="B3" s="107" t="s">
        <v>10</v>
      </c>
      <c r="C3" s="108" t="s">
        <v>9</v>
      </c>
      <c r="D3" s="203"/>
      <c r="E3" s="204"/>
      <c r="F3" s="98">
        <v>-2.1856008968963652</v>
      </c>
      <c r="G3" s="99">
        <v>2.09103363930552</v>
      </c>
      <c r="H3" s="59">
        <v>9.4808553852307187E-2</v>
      </c>
      <c r="I3" s="31">
        <v>0.99650467859655711</v>
      </c>
      <c r="J3" s="100">
        <v>15.930962618762333</v>
      </c>
      <c r="M3" s="8" t="s">
        <v>28</v>
      </c>
      <c r="N3" s="8"/>
      <c r="O3" s="13" t="s">
        <v>37</v>
      </c>
      <c r="Q3" s="13">
        <v>1</v>
      </c>
      <c r="R3" s="49" t="s">
        <v>6</v>
      </c>
      <c r="S3" s="3" t="s">
        <v>7</v>
      </c>
      <c r="T3" s="50">
        <v>8.7899999999999991</v>
      </c>
    </row>
    <row r="4" spans="1:20" x14ac:dyDescent="0.15">
      <c r="A4" s="106">
        <v>3</v>
      </c>
      <c r="B4" s="107" t="s">
        <v>75</v>
      </c>
      <c r="C4" s="108" t="s">
        <v>9</v>
      </c>
      <c r="D4" s="202"/>
      <c r="E4" s="200"/>
      <c r="F4" s="98">
        <v>-2.5528403237646851</v>
      </c>
      <c r="G4" s="99">
        <v>2.1173473444568098</v>
      </c>
      <c r="H4" s="59">
        <v>9.6790715424068391E-2</v>
      </c>
      <c r="I4" s="31">
        <v>0.99668807654698754</v>
      </c>
      <c r="J4" s="100">
        <v>16.257441908340915</v>
      </c>
      <c r="M4" s="8" t="s">
        <v>38</v>
      </c>
      <c r="N4" s="8"/>
      <c r="O4" s="13" t="s">
        <v>39</v>
      </c>
      <c r="Q4" s="13">
        <v>2</v>
      </c>
      <c r="R4" s="45" t="s">
        <v>12</v>
      </c>
      <c r="S4" s="3" t="s">
        <v>13</v>
      </c>
      <c r="T4" s="50">
        <v>5.33</v>
      </c>
    </row>
    <row r="5" spans="1:20" x14ac:dyDescent="0.15">
      <c r="A5" s="106">
        <v>4</v>
      </c>
      <c r="B5" s="107" t="s">
        <v>14</v>
      </c>
      <c r="C5" s="108" t="s">
        <v>10</v>
      </c>
      <c r="D5" s="201" t="s">
        <v>12</v>
      </c>
      <c r="E5" s="199" t="s">
        <v>13</v>
      </c>
      <c r="F5" s="98">
        <v>-0.24369755739707202</v>
      </c>
      <c r="G5" s="99">
        <v>2.3885030276204975</v>
      </c>
      <c r="H5" s="59">
        <v>9.2282894269646781E-2</v>
      </c>
      <c r="I5" s="31">
        <v>0.99770771606399156</v>
      </c>
      <c r="J5" s="100">
        <v>12.654058777678182</v>
      </c>
      <c r="M5" s="8" t="s">
        <v>40</v>
      </c>
      <c r="N5" s="8"/>
      <c r="O5" s="13" t="s">
        <v>41</v>
      </c>
      <c r="Q5" s="13">
        <v>3</v>
      </c>
      <c r="R5" s="46"/>
      <c r="S5" s="48" t="s">
        <v>17</v>
      </c>
      <c r="T5" s="38">
        <v>5.7310304582889184</v>
      </c>
    </row>
    <row r="6" spans="1:20" x14ac:dyDescent="0.15">
      <c r="A6" s="106">
        <v>5</v>
      </c>
      <c r="B6" s="107" t="s">
        <v>15</v>
      </c>
      <c r="C6" s="108" t="s">
        <v>10</v>
      </c>
      <c r="D6" s="203"/>
      <c r="E6" s="204"/>
      <c r="F6" s="98">
        <v>-0.83240174113174126</v>
      </c>
      <c r="G6" s="99">
        <v>2.4126383823869442</v>
      </c>
      <c r="H6" s="59">
        <v>8.4600373786175145E-2</v>
      </c>
      <c r="I6" s="31">
        <v>0.99815779938911131</v>
      </c>
      <c r="J6" s="100">
        <v>13.704964801920276</v>
      </c>
      <c r="M6" s="8" t="s">
        <v>27</v>
      </c>
      <c r="N6" s="8"/>
      <c r="O6" s="13" t="s">
        <v>42</v>
      </c>
      <c r="Q6" s="13">
        <v>4</v>
      </c>
      <c r="R6" s="46"/>
      <c r="S6" s="3" t="s">
        <v>77</v>
      </c>
      <c r="T6" s="39">
        <v>6.2046583139999996</v>
      </c>
    </row>
    <row r="7" spans="1:20" x14ac:dyDescent="0.15">
      <c r="A7" s="106">
        <v>6</v>
      </c>
      <c r="B7" s="107" t="s">
        <v>8</v>
      </c>
      <c r="C7" s="205" t="s">
        <v>50</v>
      </c>
      <c r="D7" s="203"/>
      <c r="E7" s="204"/>
      <c r="F7" s="98">
        <v>-0.43494892427700566</v>
      </c>
      <c r="G7" s="99">
        <v>2.8023111476157045</v>
      </c>
      <c r="H7" s="59">
        <v>0.54629932354065069</v>
      </c>
      <c r="I7" s="31">
        <v>0.99428593635548757</v>
      </c>
      <c r="J7" s="100">
        <v>6.901901174050133</v>
      </c>
      <c r="M7" s="26" t="s">
        <v>44</v>
      </c>
      <c r="N7" s="8"/>
      <c r="O7" s="38">
        <v>6.4464370964925672</v>
      </c>
      <c r="Q7" s="13">
        <v>5</v>
      </c>
      <c r="R7" s="47"/>
      <c r="S7" s="3" t="s">
        <v>81</v>
      </c>
      <c r="T7" s="39">
        <v>6.1463802510000001</v>
      </c>
    </row>
    <row r="8" spans="1:20" x14ac:dyDescent="0.15">
      <c r="A8" s="106">
        <v>7</v>
      </c>
      <c r="B8" s="109" t="s">
        <v>15</v>
      </c>
      <c r="C8" s="206"/>
      <c r="D8" s="203"/>
      <c r="E8" s="200"/>
      <c r="F8" s="98">
        <v>-0.69664489527141793</v>
      </c>
      <c r="G8" s="99">
        <v>2.0945921905696103</v>
      </c>
      <c r="H8" s="59">
        <v>0.12120766546154293</v>
      </c>
      <c r="I8" s="31">
        <v>0.99607484372671173</v>
      </c>
      <c r="J8" s="100">
        <v>18.551968359332236</v>
      </c>
      <c r="M8" s="26" t="s">
        <v>49</v>
      </c>
      <c r="N8" s="8"/>
      <c r="O8" s="38">
        <v>7.05366925450683</v>
      </c>
      <c r="Q8" s="13">
        <v>6</v>
      </c>
      <c r="R8" s="45" t="s">
        <v>16</v>
      </c>
      <c r="S8" s="3" t="s">
        <v>17</v>
      </c>
      <c r="T8" s="38">
        <v>7.05366925450683</v>
      </c>
    </row>
    <row r="9" spans="1:20" x14ac:dyDescent="0.15">
      <c r="A9" s="106">
        <v>8</v>
      </c>
      <c r="B9" s="109" t="s">
        <v>48</v>
      </c>
      <c r="C9" s="110" t="s">
        <v>10</v>
      </c>
      <c r="D9" s="203"/>
      <c r="E9" s="199" t="s">
        <v>91</v>
      </c>
      <c r="F9" s="111">
        <v>-0.99476530860119861</v>
      </c>
      <c r="G9" s="112">
        <v>2.4397945933098568</v>
      </c>
      <c r="H9" s="59">
        <v>0.1616298364675163</v>
      </c>
      <c r="I9" s="32">
        <v>0.99648419546124511</v>
      </c>
      <c r="J9" s="113">
        <v>25.884690130495095</v>
      </c>
      <c r="M9" s="26" t="s">
        <v>45</v>
      </c>
      <c r="N9" s="8"/>
      <c r="O9" s="38">
        <v>5.33</v>
      </c>
      <c r="Q9" s="13">
        <v>7</v>
      </c>
      <c r="R9" s="46"/>
      <c r="S9" s="3" t="s">
        <v>13</v>
      </c>
      <c r="T9" s="38">
        <v>6.4464370964925672</v>
      </c>
    </row>
    <row r="10" spans="1:20" x14ac:dyDescent="0.15">
      <c r="A10" s="106">
        <v>9</v>
      </c>
      <c r="B10" s="107" t="s">
        <v>8</v>
      </c>
      <c r="C10" s="110" t="s">
        <v>9</v>
      </c>
      <c r="D10" s="203"/>
      <c r="E10" s="200"/>
      <c r="F10" s="111">
        <v>-0.3159285981216271</v>
      </c>
      <c r="G10" s="112">
        <v>2.3908135767174619</v>
      </c>
      <c r="H10" s="59">
        <v>0.15537219921780079</v>
      </c>
      <c r="I10" s="32">
        <v>0.99673440079782238</v>
      </c>
      <c r="J10" s="113">
        <v>25.794615597507022</v>
      </c>
      <c r="M10" s="26" t="s">
        <v>46</v>
      </c>
      <c r="N10" s="8"/>
      <c r="O10" s="38">
        <v>5.7310304582889184</v>
      </c>
      <c r="Q10" s="13">
        <v>8</v>
      </c>
      <c r="R10" s="46"/>
      <c r="S10" s="3" t="s">
        <v>77</v>
      </c>
      <c r="T10" s="39">
        <v>7.4736393999999997</v>
      </c>
    </row>
    <row r="11" spans="1:20" x14ac:dyDescent="0.15">
      <c r="A11" s="106">
        <v>10</v>
      </c>
      <c r="B11" s="107" t="s">
        <v>15</v>
      </c>
      <c r="C11" s="108" t="s">
        <v>9</v>
      </c>
      <c r="D11" s="203"/>
      <c r="E11" s="199" t="s">
        <v>77</v>
      </c>
      <c r="F11" s="98">
        <v>-1.2398017675056934</v>
      </c>
      <c r="G11" s="99">
        <v>2.4884484218875502</v>
      </c>
      <c r="H11" s="59">
        <v>0.12410702057546856</v>
      </c>
      <c r="I11" s="31">
        <v>0.99797488676385215</v>
      </c>
      <c r="J11" s="100">
        <v>1.9961538222785284</v>
      </c>
      <c r="M11" s="27" t="s">
        <v>56</v>
      </c>
      <c r="N11" s="8"/>
      <c r="O11" s="39">
        <v>6.4464370964925672</v>
      </c>
      <c r="Q11" s="13">
        <v>9</v>
      </c>
      <c r="R11" s="47"/>
      <c r="S11" s="3" t="s">
        <v>81</v>
      </c>
      <c r="T11" s="39">
        <v>7.3942996089999999</v>
      </c>
    </row>
    <row r="12" spans="1:20" x14ac:dyDescent="0.15">
      <c r="A12" s="106">
        <v>11</v>
      </c>
      <c r="B12" s="107" t="s">
        <v>8</v>
      </c>
      <c r="C12" s="108" t="s">
        <v>9</v>
      </c>
      <c r="D12" s="203"/>
      <c r="E12" s="200"/>
      <c r="F12" s="98">
        <v>-0.88641720548633118</v>
      </c>
      <c r="G12" s="99">
        <v>2.5230579659637296</v>
      </c>
      <c r="H12" s="59">
        <v>0.16578312896074809</v>
      </c>
      <c r="I12" s="31">
        <v>0.99395002905176222</v>
      </c>
      <c r="J12" s="100">
        <v>3.2203781301578367</v>
      </c>
      <c r="M12" s="27" t="s">
        <v>57</v>
      </c>
      <c r="N12" s="8"/>
      <c r="O12" s="39">
        <v>6.908784213565224</v>
      </c>
      <c r="Q12" s="13">
        <v>10</v>
      </c>
      <c r="R12" s="49" t="s">
        <v>54</v>
      </c>
      <c r="S12" s="3" t="s">
        <v>13</v>
      </c>
      <c r="T12" s="38">
        <v>4.3667764870533397</v>
      </c>
    </row>
    <row r="13" spans="1:20" x14ac:dyDescent="0.15">
      <c r="A13" s="106">
        <v>12</v>
      </c>
      <c r="B13" s="107" t="s">
        <v>15</v>
      </c>
      <c r="C13" s="108" t="s">
        <v>9</v>
      </c>
      <c r="D13" s="203"/>
      <c r="E13" s="199" t="s">
        <v>81</v>
      </c>
      <c r="F13" s="98">
        <v>-1.3240555950701969</v>
      </c>
      <c r="G13" s="99">
        <v>2.4196707510105999</v>
      </c>
      <c r="H13" s="59">
        <v>0.15565510844797181</v>
      </c>
      <c r="I13" s="31">
        <v>0.99642806784173277</v>
      </c>
      <c r="J13" s="100">
        <v>2.1298567302580187</v>
      </c>
      <c r="M13" s="26" t="s">
        <v>58</v>
      </c>
      <c r="N13" s="8"/>
      <c r="O13" s="38">
        <v>4.3667764870533397</v>
      </c>
      <c r="Q13" s="13">
        <v>11</v>
      </c>
      <c r="R13" s="49" t="s">
        <v>64</v>
      </c>
      <c r="S13" s="3" t="s">
        <v>13</v>
      </c>
      <c r="T13" s="38">
        <v>6.4464370960000004</v>
      </c>
    </row>
    <row r="14" spans="1:20" x14ac:dyDescent="0.15">
      <c r="A14" s="106">
        <v>13</v>
      </c>
      <c r="B14" s="107" t="s">
        <v>8</v>
      </c>
      <c r="C14" s="108" t="s">
        <v>9</v>
      </c>
      <c r="D14" s="202"/>
      <c r="E14" s="200"/>
      <c r="F14" s="98">
        <v>-0.95207374519622157</v>
      </c>
      <c r="G14" s="99">
        <v>2.4597269943858509</v>
      </c>
      <c r="H14" s="59">
        <v>0.21415295811526275</v>
      </c>
      <c r="I14" s="31">
        <v>0.99024111142380322</v>
      </c>
      <c r="J14" s="100">
        <v>5.0483542333183022</v>
      </c>
      <c r="M14" s="26" t="s">
        <v>61</v>
      </c>
      <c r="N14" s="8"/>
      <c r="O14" s="38">
        <v>6.4464370960000004</v>
      </c>
      <c r="Q14" s="13">
        <v>12</v>
      </c>
      <c r="R14" s="49"/>
      <c r="S14" s="3" t="s">
        <v>77</v>
      </c>
      <c r="T14" s="39">
        <v>7.4736393999999997</v>
      </c>
    </row>
    <row r="15" spans="1:20" x14ac:dyDescent="0.15">
      <c r="A15" s="106">
        <v>14</v>
      </c>
      <c r="B15" s="107" t="s">
        <v>52</v>
      </c>
      <c r="C15" s="108" t="s">
        <v>53</v>
      </c>
      <c r="D15" s="201" t="s">
        <v>16</v>
      </c>
      <c r="E15" s="199" t="s">
        <v>51</v>
      </c>
      <c r="F15" s="98">
        <v>-1.3701860236749284</v>
      </c>
      <c r="G15" s="99">
        <v>2.1353437961421249</v>
      </c>
      <c r="H15" s="59">
        <v>0.11604214324867466</v>
      </c>
      <c r="I15" s="31">
        <v>0.9959289236503438</v>
      </c>
      <c r="J15" s="100">
        <v>19.301182895183047</v>
      </c>
      <c r="M15" s="28" t="s">
        <v>62</v>
      </c>
      <c r="N15" s="8"/>
      <c r="O15" s="40">
        <v>8.795603624</v>
      </c>
      <c r="Q15" s="13">
        <v>13</v>
      </c>
      <c r="R15" s="49"/>
      <c r="S15" s="3" t="s">
        <v>81</v>
      </c>
      <c r="T15" s="39">
        <v>7.3942996089999999</v>
      </c>
    </row>
    <row r="16" spans="1:20" x14ac:dyDescent="0.15">
      <c r="A16" s="106">
        <v>15</v>
      </c>
      <c r="B16" s="107" t="s">
        <v>70</v>
      </c>
      <c r="C16" s="108" t="s">
        <v>9</v>
      </c>
      <c r="D16" s="203"/>
      <c r="E16" s="200"/>
      <c r="F16" s="98">
        <v>-0.69664489527141793</v>
      </c>
      <c r="G16" s="99">
        <v>2.0945921905696103</v>
      </c>
      <c r="H16" s="59">
        <v>0.12120766546154293</v>
      </c>
      <c r="I16" s="31">
        <v>0.99607484372671173</v>
      </c>
      <c r="J16" s="100">
        <v>18.551968359332236</v>
      </c>
      <c r="M16" s="28" t="s">
        <v>63</v>
      </c>
      <c r="N16" s="8"/>
      <c r="O16" s="40">
        <v>17.788865210000001</v>
      </c>
    </row>
    <row r="17" spans="1:19" x14ac:dyDescent="0.15">
      <c r="A17" s="106">
        <v>16</v>
      </c>
      <c r="B17" s="107" t="s">
        <v>15</v>
      </c>
      <c r="C17" s="108" t="s">
        <v>9</v>
      </c>
      <c r="D17" s="203"/>
      <c r="E17" s="199" t="s">
        <v>17</v>
      </c>
      <c r="F17" s="98">
        <v>-1.6495576395937255</v>
      </c>
      <c r="G17" s="99">
        <v>2.1545762545672402</v>
      </c>
      <c r="H17" s="59">
        <v>0.14573591541776648</v>
      </c>
      <c r="I17" s="31">
        <v>0.99499831148277007</v>
      </c>
      <c r="J17" s="100">
        <v>2.4205685315281054</v>
      </c>
    </row>
    <row r="18" spans="1:19" x14ac:dyDescent="0.15">
      <c r="A18" s="106">
        <v>17</v>
      </c>
      <c r="B18" s="107" t="s">
        <v>8</v>
      </c>
      <c r="C18" s="108" t="s">
        <v>9</v>
      </c>
      <c r="D18" s="203"/>
      <c r="E18" s="200"/>
      <c r="F18" s="98">
        <v>-0.9886081982563657</v>
      </c>
      <c r="G18" s="99">
        <v>2.1118224546000293</v>
      </c>
      <c r="H18" s="59">
        <v>0.13797992717751786</v>
      </c>
      <c r="I18" s="31">
        <v>0.99487189382003194</v>
      </c>
      <c r="J18" s="100">
        <v>2.3366198801096649</v>
      </c>
      <c r="Q18" s="63" t="s">
        <v>0</v>
      </c>
      <c r="R18" s="64" t="s">
        <v>105</v>
      </c>
      <c r="S18" s="78" t="s">
        <v>90</v>
      </c>
    </row>
    <row r="19" spans="1:19" x14ac:dyDescent="0.15">
      <c r="A19" s="106">
        <v>18</v>
      </c>
      <c r="B19" s="107" t="s">
        <v>18</v>
      </c>
      <c r="C19" s="108" t="s">
        <v>10</v>
      </c>
      <c r="D19" s="203"/>
      <c r="E19" s="199" t="s">
        <v>92</v>
      </c>
      <c r="F19" s="98">
        <v>-1.4140298399626192</v>
      </c>
      <c r="G19" s="99">
        <v>2.1325122966497401</v>
      </c>
      <c r="H19" s="59">
        <v>9.6090863884043143E-2</v>
      </c>
      <c r="I19" s="31">
        <v>0.99668870940266319</v>
      </c>
      <c r="J19" s="100">
        <v>16.061556686622566</v>
      </c>
      <c r="M19" s="28" t="s">
        <v>78</v>
      </c>
      <c r="N19" s="8"/>
      <c r="O19" s="39">
        <v>7.4736393999999997</v>
      </c>
      <c r="Q19" s="185" t="s">
        <v>6</v>
      </c>
      <c r="R19" s="3" t="s">
        <v>17</v>
      </c>
      <c r="S19" s="39">
        <v>7.0537809999950696</v>
      </c>
    </row>
    <row r="20" spans="1:19" x14ac:dyDescent="0.15">
      <c r="A20" s="106">
        <v>19</v>
      </c>
      <c r="B20" s="107" t="s">
        <v>72</v>
      </c>
      <c r="C20" s="108" t="s">
        <v>9</v>
      </c>
      <c r="D20" s="203"/>
      <c r="E20" s="200"/>
      <c r="F20" s="98">
        <v>-0.74299509316101553</v>
      </c>
      <c r="G20" s="99">
        <v>2.0929800396118776</v>
      </c>
      <c r="H20" s="59">
        <v>0.10200538167115612</v>
      </c>
      <c r="I20" s="31">
        <v>0.99679488921127513</v>
      </c>
      <c r="J20" s="100">
        <v>15.387398395545636</v>
      </c>
      <c r="M20" s="28" t="s">
        <v>79</v>
      </c>
      <c r="N20" s="8"/>
      <c r="O20" s="39">
        <v>7.4736393999999997</v>
      </c>
      <c r="Q20" s="186"/>
      <c r="R20" s="3" t="s">
        <v>13</v>
      </c>
      <c r="S20" s="39">
        <v>6.4486239999823738</v>
      </c>
    </row>
    <row r="21" spans="1:19" x14ac:dyDescent="0.15">
      <c r="A21" s="106">
        <v>20</v>
      </c>
      <c r="B21" s="107" t="s">
        <v>15</v>
      </c>
      <c r="C21" s="108" t="s">
        <v>9</v>
      </c>
      <c r="D21" s="203"/>
      <c r="E21" s="199" t="s">
        <v>77</v>
      </c>
      <c r="F21" s="98">
        <v>-1.9108859786012755</v>
      </c>
      <c r="G21" s="99">
        <v>2.2509010940815486</v>
      </c>
      <c r="H21" s="59">
        <v>7.7881061926675002E-2</v>
      </c>
      <c r="I21" s="31">
        <v>0.99766514944615492</v>
      </c>
      <c r="J21" s="100">
        <v>1.2805195418893545</v>
      </c>
      <c r="M21" s="28" t="s">
        <v>80</v>
      </c>
      <c r="N21" s="8"/>
      <c r="O21" s="39">
        <v>6.2046583139999996</v>
      </c>
      <c r="Q21" s="186"/>
      <c r="R21" s="3" t="s">
        <v>77</v>
      </c>
      <c r="S21" s="39">
        <v>7.4739629999967292</v>
      </c>
    </row>
    <row r="22" spans="1:19" x14ac:dyDescent="0.15">
      <c r="A22" s="106">
        <v>21</v>
      </c>
      <c r="B22" s="107" t="s">
        <v>8</v>
      </c>
      <c r="C22" s="108" t="s">
        <v>9</v>
      </c>
      <c r="D22" s="203"/>
      <c r="E22" s="200"/>
      <c r="F22" s="98">
        <v>-1.2491749265230951</v>
      </c>
      <c r="G22" s="99">
        <v>2.2046273402279581</v>
      </c>
      <c r="H22" s="59">
        <v>7.3056244717058252E-2</v>
      </c>
      <c r="I22" s="31">
        <v>0.99761056811755366</v>
      </c>
      <c r="J22" s="100">
        <v>1.2353576820299113</v>
      </c>
      <c r="M22" s="28" t="s">
        <v>82</v>
      </c>
      <c r="N22" s="8"/>
      <c r="O22" s="39">
        <v>6.1463802510000001</v>
      </c>
      <c r="Q22" s="187"/>
      <c r="R22" s="3" t="s">
        <v>81</v>
      </c>
      <c r="S22" s="39">
        <v>7.397622999997111</v>
      </c>
    </row>
    <row r="23" spans="1:19" x14ac:dyDescent="0.15">
      <c r="A23" s="106">
        <v>22</v>
      </c>
      <c r="B23" s="107" t="s">
        <v>15</v>
      </c>
      <c r="C23" s="108" t="s">
        <v>9</v>
      </c>
      <c r="D23" s="203"/>
      <c r="E23" s="199" t="s">
        <v>81</v>
      </c>
      <c r="F23" s="98">
        <v>-1.8566826720043617</v>
      </c>
      <c r="G23" s="99">
        <v>2.1588198291744169</v>
      </c>
      <c r="H23" s="59">
        <v>9.5017458068016411E-2</v>
      </c>
      <c r="I23" s="31">
        <v>0.99700553423850713</v>
      </c>
      <c r="J23" s="100">
        <v>1.6419637256086621</v>
      </c>
      <c r="M23" s="28" t="s">
        <v>83</v>
      </c>
      <c r="N23" s="8"/>
      <c r="O23" s="39">
        <v>7.3942996089999999</v>
      </c>
      <c r="Q23" s="185" t="s">
        <v>12</v>
      </c>
      <c r="R23" s="53" t="s">
        <v>17</v>
      </c>
      <c r="S23" s="38">
        <v>5.7310304582889184</v>
      </c>
    </row>
    <row r="24" spans="1:19" x14ac:dyDescent="0.15">
      <c r="A24" s="106">
        <v>23</v>
      </c>
      <c r="B24" s="107" t="s">
        <v>8</v>
      </c>
      <c r="C24" s="108" t="s">
        <v>9</v>
      </c>
      <c r="D24" s="202"/>
      <c r="E24" s="200"/>
      <c r="F24" s="98">
        <v>-1.193289987680513</v>
      </c>
      <c r="G24" s="99">
        <v>2.1137878386158588</v>
      </c>
      <c r="H24" s="59">
        <v>9.1639413326185803E-2</v>
      </c>
      <c r="I24" s="31">
        <v>0.99697744789817577</v>
      </c>
      <c r="J24" s="100">
        <v>1.5884178486603269</v>
      </c>
      <c r="M24" s="28" t="s">
        <v>84</v>
      </c>
      <c r="N24" s="8"/>
      <c r="O24" s="39">
        <v>7.3942996089999999</v>
      </c>
      <c r="Q24" s="186"/>
      <c r="R24" s="3" t="s">
        <v>13</v>
      </c>
      <c r="S24" s="50">
        <v>5.3285</v>
      </c>
    </row>
    <row r="25" spans="1:19" x14ac:dyDescent="0.15">
      <c r="A25" s="106">
        <v>24</v>
      </c>
      <c r="B25" s="107" t="s">
        <v>18</v>
      </c>
      <c r="C25" s="108" t="s">
        <v>53</v>
      </c>
      <c r="D25" s="201" t="s">
        <v>54</v>
      </c>
      <c r="E25" s="199" t="s">
        <v>51</v>
      </c>
      <c r="F25" s="98">
        <v>-0.3866579527011117</v>
      </c>
      <c r="G25" s="99">
        <v>2.6260993888427957</v>
      </c>
      <c r="H25" s="59">
        <v>9.8026719195844145E-2</v>
      </c>
      <c r="I25" s="31">
        <v>0.9984908605662961</v>
      </c>
      <c r="J25" s="33">
        <v>14.220868147124744</v>
      </c>
      <c r="M25" s="28"/>
      <c r="N25" s="8"/>
      <c r="O25" s="42"/>
      <c r="Q25" s="186"/>
      <c r="R25" s="3" t="s">
        <v>77</v>
      </c>
      <c r="S25" s="39">
        <v>6.2046583139999996</v>
      </c>
    </row>
    <row r="26" spans="1:19" x14ac:dyDescent="0.15">
      <c r="A26" s="106">
        <v>25</v>
      </c>
      <c r="B26" s="107" t="s">
        <v>8</v>
      </c>
      <c r="C26" s="108" t="s">
        <v>53</v>
      </c>
      <c r="D26" s="202"/>
      <c r="E26" s="200"/>
      <c r="F26" s="98">
        <v>0.18024281048149945</v>
      </c>
      <c r="G26" s="99">
        <v>2.6059464835552366</v>
      </c>
      <c r="H26" s="59">
        <v>0.10843816654165947</v>
      </c>
      <c r="I26" s="31">
        <v>0.99789248756680171</v>
      </c>
      <c r="J26" s="33">
        <v>14.449405623019247</v>
      </c>
      <c r="M26" s="28"/>
      <c r="N26" s="8"/>
      <c r="O26" s="42"/>
      <c r="Q26" s="187"/>
      <c r="R26" s="3" t="s">
        <v>81</v>
      </c>
      <c r="S26" s="39">
        <v>6.1463802510000001</v>
      </c>
    </row>
    <row r="27" spans="1:19" x14ac:dyDescent="0.15">
      <c r="A27" s="106">
        <v>26</v>
      </c>
      <c r="B27" s="107" t="s">
        <v>8</v>
      </c>
      <c r="C27" s="108" t="s">
        <v>53</v>
      </c>
      <c r="D27" s="201" t="s">
        <v>59</v>
      </c>
      <c r="E27" s="199" t="s">
        <v>60</v>
      </c>
      <c r="F27" s="98">
        <v>-0.95911093433422445</v>
      </c>
      <c r="G27" s="99">
        <v>2.1157440776024723</v>
      </c>
      <c r="H27" s="59">
        <v>8.1546257101117833E-2</v>
      </c>
      <c r="I27" s="31">
        <v>0.99717411841862724</v>
      </c>
      <c r="J27" s="100">
        <v>1.3838411415094944</v>
      </c>
      <c r="M27" s="28"/>
      <c r="N27" s="8"/>
      <c r="O27" s="42"/>
      <c r="Q27" s="185" t="s">
        <v>16</v>
      </c>
      <c r="R27" s="3" t="s">
        <v>17</v>
      </c>
      <c r="S27" s="38">
        <v>7.05366925450683</v>
      </c>
    </row>
    <row r="28" spans="1:19" x14ac:dyDescent="0.15">
      <c r="A28" s="106">
        <v>27</v>
      </c>
      <c r="B28" s="107" t="s">
        <v>18</v>
      </c>
      <c r="C28" s="108" t="s">
        <v>9</v>
      </c>
      <c r="D28" s="202"/>
      <c r="E28" s="200"/>
      <c r="F28" s="98">
        <v>-1.6224544721422329</v>
      </c>
      <c r="G28" s="99">
        <v>2.1607614943266045</v>
      </c>
      <c r="H28" s="59">
        <v>8.4726357442384923E-2</v>
      </c>
      <c r="I28" s="31">
        <v>0.99717652331972906</v>
      </c>
      <c r="J28" s="100">
        <v>1.4368080184169405</v>
      </c>
      <c r="M28" s="28"/>
      <c r="N28" s="8"/>
      <c r="O28" s="42"/>
      <c r="Q28" s="186"/>
      <c r="R28" s="3" t="s">
        <v>13</v>
      </c>
      <c r="S28" s="38">
        <v>6.4464370964925672</v>
      </c>
    </row>
    <row r="29" spans="1:19" x14ac:dyDescent="0.15">
      <c r="A29" s="106">
        <v>28</v>
      </c>
      <c r="B29" s="107" t="s">
        <v>15</v>
      </c>
      <c r="C29" s="108" t="s">
        <v>9</v>
      </c>
      <c r="D29" s="201" t="s">
        <v>64</v>
      </c>
      <c r="E29" s="199" t="s">
        <v>65</v>
      </c>
      <c r="F29" s="98">
        <v>-1.6536303174401075</v>
      </c>
      <c r="G29" s="99">
        <v>2.1697709308909272</v>
      </c>
      <c r="H29" s="59">
        <v>9.0657840681103219E-2</v>
      </c>
      <c r="I29" s="31">
        <v>0.99690988791943724</v>
      </c>
      <c r="J29" s="100">
        <v>1.4187784108448738</v>
      </c>
      <c r="M29" s="28"/>
      <c r="N29" s="8"/>
      <c r="O29" s="42"/>
      <c r="Q29" s="186"/>
      <c r="R29" s="3" t="s">
        <v>77</v>
      </c>
      <c r="S29" s="39">
        <v>7.4736393999999997</v>
      </c>
    </row>
    <row r="30" spans="1:19" x14ac:dyDescent="0.15">
      <c r="A30" s="106">
        <v>29</v>
      </c>
      <c r="B30" s="107" t="s">
        <v>8</v>
      </c>
      <c r="C30" s="108" t="s">
        <v>9</v>
      </c>
      <c r="D30" s="203"/>
      <c r="E30" s="200"/>
      <c r="F30" s="98">
        <v>-0.98307510818973254</v>
      </c>
      <c r="G30" s="99">
        <v>2.1226700127070961</v>
      </c>
      <c r="H30" s="59">
        <v>8.6001683648034968E-2</v>
      </c>
      <c r="I30" s="31">
        <v>0.99695469871631293</v>
      </c>
      <c r="J30" s="100">
        <v>1.363444382957423</v>
      </c>
      <c r="Q30" s="187"/>
      <c r="R30" s="3" t="s">
        <v>81</v>
      </c>
      <c r="S30" s="39">
        <v>7.3942996089999999</v>
      </c>
    </row>
    <row r="31" spans="1:19" x14ac:dyDescent="0.15">
      <c r="A31" s="106">
        <v>30</v>
      </c>
      <c r="B31" s="107" t="s">
        <v>15</v>
      </c>
      <c r="C31" s="108" t="s">
        <v>9</v>
      </c>
      <c r="D31" s="203"/>
      <c r="E31" s="199" t="s">
        <v>7</v>
      </c>
      <c r="F31" s="98">
        <v>-2.5552693758449987</v>
      </c>
      <c r="G31" s="99">
        <v>2.1148108233052274</v>
      </c>
      <c r="H31" s="59">
        <v>9.7509585310569566E-2</v>
      </c>
      <c r="I31" s="31">
        <v>0.99664790279465509</v>
      </c>
      <c r="J31" s="100">
        <v>1.6445282003103516</v>
      </c>
      <c r="Q31" s="188" t="s">
        <v>106</v>
      </c>
      <c r="R31" s="53" t="s">
        <v>17</v>
      </c>
      <c r="S31" s="39">
        <v>7.0536689999862601</v>
      </c>
    </row>
    <row r="32" spans="1:19" x14ac:dyDescent="0.15">
      <c r="A32" s="106">
        <v>31</v>
      </c>
      <c r="B32" s="107" t="s">
        <v>8</v>
      </c>
      <c r="C32" s="108" t="s">
        <v>9</v>
      </c>
      <c r="D32" s="203"/>
      <c r="E32" s="200"/>
      <c r="F32" s="98">
        <v>-1.8925411387926556</v>
      </c>
      <c r="G32" s="99">
        <v>2.069945648749596</v>
      </c>
      <c r="H32" s="59">
        <v>9.3343547013392661E-2</v>
      </c>
      <c r="I32" s="31">
        <v>0.99635647020397589</v>
      </c>
      <c r="J32" s="100">
        <v>1.5824952823909963</v>
      </c>
      <c r="Q32" s="188"/>
      <c r="R32" s="3" t="s">
        <v>13</v>
      </c>
      <c r="S32" s="44"/>
    </row>
    <row r="33" spans="1:19" x14ac:dyDescent="0.15">
      <c r="A33" s="106">
        <v>32</v>
      </c>
      <c r="B33" s="107" t="s">
        <v>15</v>
      </c>
      <c r="C33" s="108" t="s">
        <v>9</v>
      </c>
      <c r="D33" s="203"/>
      <c r="E33" s="199" t="s">
        <v>77</v>
      </c>
      <c r="F33" s="98">
        <v>-1.9437380283221977</v>
      </c>
      <c r="G33" s="99">
        <v>2.2587126768256378</v>
      </c>
      <c r="H33" s="59">
        <v>8.1608906854108543E-2</v>
      </c>
      <c r="I33" s="31">
        <v>0.99741498973939546</v>
      </c>
      <c r="J33" s="100">
        <v>1.2769543648476118</v>
      </c>
      <c r="Q33" s="188"/>
      <c r="R33" s="3" t="s">
        <v>77</v>
      </c>
      <c r="S33" s="44"/>
    </row>
    <row r="34" spans="1:19" x14ac:dyDescent="0.15">
      <c r="A34" s="106">
        <v>33</v>
      </c>
      <c r="B34" s="107" t="s">
        <v>8</v>
      </c>
      <c r="C34" s="108" t="s">
        <v>9</v>
      </c>
      <c r="D34" s="203"/>
      <c r="E34" s="200"/>
      <c r="F34" s="98">
        <v>-1.2499566486002047</v>
      </c>
      <c r="G34" s="99">
        <v>2.2048981539779295</v>
      </c>
      <c r="H34" s="59">
        <v>7.3106283020217128E-2</v>
      </c>
      <c r="I34" s="31">
        <v>0.99760500803313656</v>
      </c>
      <c r="J34" s="100">
        <v>1.2341483532251638</v>
      </c>
      <c r="Q34" s="188"/>
      <c r="R34" s="3" t="s">
        <v>81</v>
      </c>
      <c r="S34" s="44"/>
    </row>
    <row r="35" spans="1:19" x14ac:dyDescent="0.15">
      <c r="A35" s="106">
        <v>34</v>
      </c>
      <c r="B35" s="107" t="s">
        <v>15</v>
      </c>
      <c r="C35" s="108" t="s">
        <v>9</v>
      </c>
      <c r="D35" s="203"/>
      <c r="E35" s="199" t="s">
        <v>81</v>
      </c>
      <c r="F35" s="98">
        <v>-1.8566826720043617</v>
      </c>
      <c r="G35" s="99">
        <v>2.1588198291744169</v>
      </c>
      <c r="H35" s="59">
        <v>9.5017458068016411E-2</v>
      </c>
      <c r="I35" s="31">
        <v>0.99700553423850713</v>
      </c>
      <c r="J35" s="100">
        <v>1.6419637256086621</v>
      </c>
      <c r="L35" s="37"/>
      <c r="M35" s="37"/>
    </row>
    <row r="36" spans="1:19" x14ac:dyDescent="0.15">
      <c r="A36" s="106">
        <v>35</v>
      </c>
      <c r="B36" s="107" t="s">
        <v>8</v>
      </c>
      <c r="C36" s="108" t="s">
        <v>9</v>
      </c>
      <c r="D36" s="202"/>
      <c r="E36" s="200"/>
      <c r="F36" s="98">
        <v>-1.2662877506733823</v>
      </c>
      <c r="G36" s="99">
        <v>2.1348856767748368</v>
      </c>
      <c r="H36" s="59">
        <v>0.10638340912696501</v>
      </c>
      <c r="I36" s="31">
        <v>0.99618698161380315</v>
      </c>
      <c r="J36" s="100">
        <v>1.5832274693305193</v>
      </c>
      <c r="L36" s="37"/>
      <c r="M36" s="37"/>
    </row>
    <row r="37" spans="1:19" x14ac:dyDescent="0.15">
      <c r="F37" s="36">
        <f>AVERAGE(F2,F4:F6,F9:F36)</f>
        <v>-1.2654042717335259</v>
      </c>
      <c r="G37" s="36">
        <f>AVERAGE(G2,G4:G6,G9:G36)</f>
        <v>2.2470379681809924</v>
      </c>
      <c r="L37" s="37"/>
      <c r="M37" s="37"/>
    </row>
    <row r="38" spans="1:19" x14ac:dyDescent="0.15">
      <c r="L38" s="37"/>
      <c r="M38" s="37"/>
    </row>
    <row r="40" spans="1:19" ht="14.25" thickBot="1" x14ac:dyDescent="0.2">
      <c r="A40" s="1"/>
      <c r="B40" s="1" t="s">
        <v>2</v>
      </c>
      <c r="C40" s="1" t="s">
        <v>5</v>
      </c>
      <c r="D40" s="1" t="s">
        <v>0</v>
      </c>
      <c r="E40" s="1" t="s">
        <v>1</v>
      </c>
      <c r="F40" s="90" t="s">
        <v>3</v>
      </c>
      <c r="G40" s="90" t="s">
        <v>4</v>
      </c>
      <c r="H40" s="1" t="s">
        <v>74</v>
      </c>
      <c r="I40" s="1" t="s">
        <v>24</v>
      </c>
      <c r="J40" s="1" t="s">
        <v>19</v>
      </c>
    </row>
    <row r="41" spans="1:19" x14ac:dyDescent="0.15">
      <c r="A41" s="13">
        <v>1</v>
      </c>
      <c r="B41" s="196" t="s">
        <v>8</v>
      </c>
      <c r="C41" s="197" t="s">
        <v>9</v>
      </c>
      <c r="D41" s="185" t="s">
        <v>6</v>
      </c>
      <c r="E41" s="3" t="s">
        <v>7</v>
      </c>
      <c r="F41" s="115">
        <v>-1.8897380099050278</v>
      </c>
      <c r="G41" s="116">
        <v>2.0721855930792583</v>
      </c>
      <c r="H41" s="114">
        <v>9.3118634855286278E-2</v>
      </c>
      <c r="I41" s="31">
        <v>0.9963837227989869</v>
      </c>
      <c r="J41" s="14">
        <v>15.645712169240195</v>
      </c>
    </row>
    <row r="42" spans="1:19" x14ac:dyDescent="0.15">
      <c r="A42" s="13">
        <v>2</v>
      </c>
      <c r="B42" s="196"/>
      <c r="C42" s="197"/>
      <c r="D42" s="186"/>
      <c r="E42" s="3" t="s">
        <v>17</v>
      </c>
      <c r="F42" s="119">
        <v>-0.98870178037021939</v>
      </c>
      <c r="G42" s="120">
        <v>2.1118107386423084</v>
      </c>
      <c r="H42" s="114">
        <v>0.13792344992910252</v>
      </c>
      <c r="I42" s="31">
        <v>0.99487212038062656</v>
      </c>
      <c r="J42" s="14">
        <v>2.335831960493826</v>
      </c>
    </row>
    <row r="43" spans="1:19" x14ac:dyDescent="0.15">
      <c r="A43" s="13">
        <v>3</v>
      </c>
      <c r="B43" s="196"/>
      <c r="C43" s="197"/>
      <c r="D43" s="186"/>
      <c r="E43" s="3" t="s">
        <v>13</v>
      </c>
      <c r="F43" s="117">
        <v>-0.73441826996242565</v>
      </c>
      <c r="G43" s="118">
        <v>2.0974293179546541</v>
      </c>
      <c r="H43" s="114">
        <v>0.11640128699715081</v>
      </c>
      <c r="I43" s="31">
        <v>0.99569257703237135</v>
      </c>
      <c r="J43" s="14">
        <v>1.8495130228236909</v>
      </c>
    </row>
    <row r="44" spans="1:19" x14ac:dyDescent="0.15">
      <c r="A44" s="13">
        <v>4</v>
      </c>
      <c r="B44" s="196"/>
      <c r="C44" s="197"/>
      <c r="D44" s="186"/>
      <c r="E44" s="3" t="s">
        <v>77</v>
      </c>
      <c r="F44" s="119">
        <v>-1.2494896444824239</v>
      </c>
      <c r="G44" s="120">
        <v>2.2047154233706738</v>
      </c>
      <c r="H44" s="114">
        <v>7.2943977516522068E-2</v>
      </c>
      <c r="I44" s="31">
        <v>0.99761585263299168</v>
      </c>
      <c r="J44" s="14">
        <v>1.2580463421628933</v>
      </c>
    </row>
    <row r="45" spans="1:19" ht="14.25" thickBot="1" x14ac:dyDescent="0.2">
      <c r="A45" s="13">
        <v>5</v>
      </c>
      <c r="B45" s="196"/>
      <c r="C45" s="197"/>
      <c r="D45" s="187"/>
      <c r="E45" s="3" t="s">
        <v>81</v>
      </c>
      <c r="F45" s="121">
        <v>-1.1951432932700434</v>
      </c>
      <c r="G45" s="122">
        <v>2.1131746311515349</v>
      </c>
      <c r="H45" s="114">
        <v>9.1449839044719053E-2</v>
      </c>
      <c r="I45" s="31">
        <v>0.99700577307969296</v>
      </c>
      <c r="J45" s="14">
        <v>1.5820128456767502</v>
      </c>
    </row>
    <row r="46" spans="1:19" x14ac:dyDescent="0.15">
      <c r="A46" s="13">
        <v>6</v>
      </c>
      <c r="B46" s="196"/>
      <c r="C46" s="197"/>
      <c r="D46" s="185" t="s">
        <v>12</v>
      </c>
      <c r="E46" s="3" t="s">
        <v>13</v>
      </c>
      <c r="F46" s="125">
        <v>-0.24369755739707202</v>
      </c>
      <c r="G46" s="126">
        <v>2.3885030276204975</v>
      </c>
      <c r="H46" s="114">
        <v>9.2282894269646781E-2</v>
      </c>
      <c r="I46" s="31">
        <v>0.99770771606399156</v>
      </c>
      <c r="J46" s="14">
        <v>12.654058777678182</v>
      </c>
    </row>
    <row r="47" spans="1:19" x14ac:dyDescent="0.15">
      <c r="A47" s="13">
        <v>7</v>
      </c>
      <c r="B47" s="196"/>
      <c r="C47" s="197"/>
      <c r="D47" s="186"/>
      <c r="E47" s="52" t="s">
        <v>17</v>
      </c>
      <c r="F47" s="127">
        <v>-0.3159285981216271</v>
      </c>
      <c r="G47" s="128">
        <v>2.3908135767174619</v>
      </c>
      <c r="H47" s="114">
        <v>0.15537219921780079</v>
      </c>
      <c r="I47" s="32">
        <v>0.99673440079782238</v>
      </c>
      <c r="J47" s="19">
        <v>25.794615597507022</v>
      </c>
    </row>
    <row r="48" spans="1:19" x14ac:dyDescent="0.15">
      <c r="A48" s="13"/>
      <c r="B48" s="196"/>
      <c r="C48" s="197"/>
      <c r="D48" s="186"/>
      <c r="E48" s="3" t="s">
        <v>7</v>
      </c>
      <c r="F48" s="127">
        <v>-1.1967511287488566</v>
      </c>
      <c r="G48" s="128">
        <v>2.4553630242525877</v>
      </c>
      <c r="H48" s="114">
        <v>0.11708834490262041</v>
      </c>
      <c r="I48" s="32">
        <v>0.99741890258335475</v>
      </c>
      <c r="J48" s="19">
        <v>2.0266392124155859</v>
      </c>
    </row>
    <row r="49" spans="1:15" x14ac:dyDescent="0.15">
      <c r="A49" s="13">
        <v>8</v>
      </c>
      <c r="B49" s="196"/>
      <c r="C49" s="197"/>
      <c r="D49" s="186"/>
      <c r="E49" s="3" t="s">
        <v>77</v>
      </c>
      <c r="F49" s="119">
        <v>-0.88641720548633118</v>
      </c>
      <c r="G49" s="120">
        <v>2.5230579659637296</v>
      </c>
      <c r="H49" s="114">
        <v>0.16578312896074809</v>
      </c>
      <c r="I49" s="31">
        <v>0.99395002905176222</v>
      </c>
      <c r="J49" s="14">
        <v>3.2203781301578367</v>
      </c>
    </row>
    <row r="50" spans="1:15" ht="14.25" thickBot="1" x14ac:dyDescent="0.2">
      <c r="A50" s="13">
        <v>9</v>
      </c>
      <c r="B50" s="196"/>
      <c r="C50" s="197"/>
      <c r="D50" s="187"/>
      <c r="E50" s="3" t="s">
        <v>81</v>
      </c>
      <c r="F50" s="121">
        <v>-0.95207374519622157</v>
      </c>
      <c r="G50" s="122">
        <v>2.4597269943858509</v>
      </c>
      <c r="H50" s="114">
        <v>0.21415295811526275</v>
      </c>
      <c r="I50" s="31">
        <v>0.99024111142380322</v>
      </c>
      <c r="J50" s="14">
        <v>5.0483542333183022</v>
      </c>
    </row>
    <row r="51" spans="1:15" x14ac:dyDescent="0.15">
      <c r="A51" s="13">
        <v>10</v>
      </c>
      <c r="B51" s="196"/>
      <c r="C51" s="197"/>
      <c r="D51" s="185" t="s">
        <v>69</v>
      </c>
      <c r="E51" s="102" t="s">
        <v>17</v>
      </c>
      <c r="F51" s="115">
        <v>-0.3130229925806165</v>
      </c>
      <c r="G51" s="116">
        <v>2.4109499901365892</v>
      </c>
      <c r="H51" s="114">
        <v>0.16209762711450512</v>
      </c>
      <c r="I51" s="31">
        <v>0.99626963394752932</v>
      </c>
      <c r="J51" s="100">
        <v>2.7901628056545134</v>
      </c>
    </row>
    <row r="52" spans="1:15" x14ac:dyDescent="0.15">
      <c r="A52" s="13">
        <v>11</v>
      </c>
      <c r="B52" s="196"/>
      <c r="C52" s="197"/>
      <c r="D52" s="186"/>
      <c r="E52" s="102" t="s">
        <v>13</v>
      </c>
      <c r="F52" s="117">
        <v>-0.11129934245484477</v>
      </c>
      <c r="G52" s="118">
        <v>2.3876668462181732</v>
      </c>
      <c r="H52" s="114">
        <v>0.13029419339699749</v>
      </c>
      <c r="I52" s="31">
        <v>0.99684820075014546</v>
      </c>
      <c r="J52" s="100">
        <v>19.357929688896096</v>
      </c>
    </row>
    <row r="53" spans="1:15" x14ac:dyDescent="0.15">
      <c r="A53" s="13"/>
      <c r="B53" s="196"/>
      <c r="C53" s="197"/>
      <c r="D53" s="186"/>
      <c r="E53" s="102" t="s">
        <v>7</v>
      </c>
      <c r="F53" s="119">
        <v>-1.4574333798418073</v>
      </c>
      <c r="G53" s="120">
        <v>2.3755156090493998</v>
      </c>
      <c r="H53" s="114">
        <v>0.20808529517913002</v>
      </c>
      <c r="I53" s="31">
        <v>0.99488116136925175</v>
      </c>
      <c r="J53" s="100">
        <v>3.0444112672342847</v>
      </c>
    </row>
    <row r="54" spans="1:15" x14ac:dyDescent="0.15">
      <c r="A54" s="13">
        <v>12</v>
      </c>
      <c r="B54" s="196"/>
      <c r="C54" s="197"/>
      <c r="D54" s="186"/>
      <c r="E54" s="102" t="s">
        <v>77</v>
      </c>
      <c r="F54" s="119">
        <v>-0.82770937110953846</v>
      </c>
      <c r="G54" s="120">
        <v>2.4865035702240665</v>
      </c>
      <c r="H54" s="114">
        <v>0.19462509395291056</v>
      </c>
      <c r="I54" s="31">
        <v>0.99632221728380232</v>
      </c>
      <c r="J54" s="100">
        <v>2.5803933914077293</v>
      </c>
    </row>
    <row r="55" spans="1:15" ht="14.25" thickBot="1" x14ac:dyDescent="0.2">
      <c r="A55" s="13">
        <v>13</v>
      </c>
      <c r="B55" s="196"/>
      <c r="C55" s="197"/>
      <c r="D55" s="187"/>
      <c r="E55" s="102" t="s">
        <v>81</v>
      </c>
      <c r="F55" s="121">
        <v>-0.70188277960325884</v>
      </c>
      <c r="G55" s="122">
        <v>2.3863045307593218</v>
      </c>
      <c r="H55" s="114">
        <v>0.24528530713038799</v>
      </c>
      <c r="I55" s="31">
        <v>0.99513426262225257</v>
      </c>
      <c r="J55" s="100">
        <v>3.2237440987202235</v>
      </c>
      <c r="L55" s="20"/>
      <c r="M55" s="20" t="s">
        <v>85</v>
      </c>
      <c r="N55" s="20" t="s">
        <v>86</v>
      </c>
      <c r="O55" s="20" t="s">
        <v>87</v>
      </c>
    </row>
    <row r="56" spans="1:15" x14ac:dyDescent="0.15">
      <c r="A56" s="13">
        <v>14</v>
      </c>
      <c r="B56" s="196"/>
      <c r="C56" s="198"/>
      <c r="D56" s="49" t="s">
        <v>54</v>
      </c>
      <c r="E56" s="3" t="s">
        <v>51</v>
      </c>
      <c r="F56" s="123">
        <v>0.18024281048149945</v>
      </c>
      <c r="G56" s="124">
        <v>2.6059464835552366</v>
      </c>
      <c r="H56" s="41">
        <v>0.10843816654165947</v>
      </c>
      <c r="I56" s="31">
        <v>0.99789248756680171</v>
      </c>
      <c r="J56" s="33">
        <v>14.449405623019247</v>
      </c>
      <c r="L56" s="43" t="s">
        <v>89</v>
      </c>
      <c r="M56" s="44">
        <f>F37</f>
        <v>-1.2654042717335259</v>
      </c>
      <c r="N56" s="44">
        <f>F68</f>
        <v>-0.77937095422249258</v>
      </c>
      <c r="O56" s="44">
        <f>F105</f>
        <v>-1.4106112864922931</v>
      </c>
    </row>
    <row r="57" spans="1:15" ht="14.25" thickBot="1" x14ac:dyDescent="0.2">
      <c r="A57" s="13">
        <v>15</v>
      </c>
      <c r="B57" s="196"/>
      <c r="C57" s="198"/>
      <c r="D57" s="49" t="s">
        <v>59</v>
      </c>
      <c r="E57" s="3" t="s">
        <v>60</v>
      </c>
      <c r="F57" s="34">
        <v>-0.95911093433422445</v>
      </c>
      <c r="G57" s="35">
        <v>2.1157440776024723</v>
      </c>
      <c r="H57" s="41">
        <v>8.1546257101117833E-2</v>
      </c>
      <c r="I57" s="31">
        <v>0.99717411841862724</v>
      </c>
      <c r="J57" s="14">
        <v>1.3838411415094944</v>
      </c>
      <c r="L57" s="43" t="s">
        <v>88</v>
      </c>
      <c r="M57" s="44">
        <f>G37</f>
        <v>2.2470379681809924</v>
      </c>
      <c r="N57" s="44">
        <f>G68</f>
        <v>2.3202086964048156</v>
      </c>
      <c r="O57" s="44">
        <f>G105</f>
        <v>2.3565845138431309</v>
      </c>
    </row>
    <row r="58" spans="1:15" x14ac:dyDescent="0.15">
      <c r="A58" s="13">
        <v>16</v>
      </c>
      <c r="B58" s="196"/>
      <c r="C58" s="197"/>
      <c r="D58" s="188" t="s">
        <v>64</v>
      </c>
      <c r="E58" s="3" t="s">
        <v>60</v>
      </c>
      <c r="F58" s="129"/>
      <c r="G58" s="130"/>
      <c r="H58" s="114">
        <v>8.6001683648034968E-2</v>
      </c>
      <c r="I58" s="31">
        <v>0.99695469871631293</v>
      </c>
      <c r="J58" s="14">
        <v>1.363444382957423</v>
      </c>
    </row>
    <row r="59" spans="1:15" x14ac:dyDescent="0.15">
      <c r="A59" s="13">
        <v>17</v>
      </c>
      <c r="B59" s="196"/>
      <c r="C59" s="197"/>
      <c r="D59" s="188"/>
      <c r="E59" s="3" t="s">
        <v>7</v>
      </c>
      <c r="F59" s="131"/>
      <c r="G59" s="132"/>
      <c r="H59" s="114">
        <v>9.3343547013392661E-2</v>
      </c>
      <c r="I59" s="31">
        <v>0.99635647020397589</v>
      </c>
      <c r="J59" s="14">
        <v>1.5824952823909963</v>
      </c>
    </row>
    <row r="60" spans="1:15" x14ac:dyDescent="0.15">
      <c r="A60" s="13">
        <v>18</v>
      </c>
      <c r="B60" s="196"/>
      <c r="C60" s="197"/>
      <c r="D60" s="188"/>
      <c r="E60" s="3" t="s">
        <v>77</v>
      </c>
      <c r="F60" s="119">
        <v>-0.99349276214899485</v>
      </c>
      <c r="G60" s="120">
        <v>2.3445879805785212</v>
      </c>
      <c r="H60" s="114">
        <v>0.13285584716344534</v>
      </c>
      <c r="I60" s="31">
        <v>0.99678730439547825</v>
      </c>
      <c r="J60" s="14">
        <v>1.9015585518953342</v>
      </c>
    </row>
    <row r="61" spans="1:15" ht="14.25" thickBot="1" x14ac:dyDescent="0.2">
      <c r="A61" s="13">
        <v>19</v>
      </c>
      <c r="B61" s="196"/>
      <c r="C61" s="197"/>
      <c r="D61" s="188"/>
      <c r="E61" s="3" t="s">
        <v>81</v>
      </c>
      <c r="F61" s="121">
        <v>-0.88987168067531375</v>
      </c>
      <c r="G61" s="122">
        <v>2.2515476444357971</v>
      </c>
      <c r="H61" s="114">
        <v>0.17415813064294575</v>
      </c>
      <c r="I61" s="31">
        <v>0.9956598348370389</v>
      </c>
      <c r="J61" s="14">
        <v>2.4254052714388794</v>
      </c>
    </row>
    <row r="62" spans="1:15" x14ac:dyDescent="0.15">
      <c r="A62" s="13">
        <v>16</v>
      </c>
      <c r="B62" s="196"/>
      <c r="C62" s="197"/>
      <c r="D62" s="188" t="s">
        <v>106</v>
      </c>
      <c r="E62" s="103" t="s">
        <v>17</v>
      </c>
      <c r="F62" s="115">
        <v>-0.28537312551552935</v>
      </c>
      <c r="G62" s="116">
        <v>2.3324736515750271</v>
      </c>
      <c r="H62" s="114">
        <v>0.16295287639648171</v>
      </c>
      <c r="I62" s="31">
        <v>0.99800525474633373</v>
      </c>
      <c r="J62" s="100">
        <v>2.8132526596351641</v>
      </c>
    </row>
    <row r="63" spans="1:15" x14ac:dyDescent="0.15">
      <c r="A63" s="13">
        <v>17</v>
      </c>
      <c r="B63" s="196"/>
      <c r="C63" s="197"/>
      <c r="D63" s="188"/>
      <c r="E63" s="101" t="s">
        <v>13</v>
      </c>
      <c r="F63" s="117">
        <v>-4.5580146550889655E-2</v>
      </c>
      <c r="G63" s="118">
        <v>2.2823798048836474</v>
      </c>
      <c r="H63" s="114">
        <v>0.11995217958663222</v>
      </c>
      <c r="I63" s="31">
        <v>0.99848252101021562</v>
      </c>
      <c r="J63" s="14">
        <v>2.0752628441898513</v>
      </c>
    </row>
    <row r="64" spans="1:15" x14ac:dyDescent="0.15">
      <c r="A64" s="13"/>
      <c r="B64" s="196"/>
      <c r="C64" s="197"/>
      <c r="D64" s="188"/>
      <c r="E64" s="102" t="s">
        <v>7</v>
      </c>
      <c r="F64" s="119">
        <v>-1.323037917693016</v>
      </c>
      <c r="G64" s="120">
        <v>2.2513953973889138</v>
      </c>
      <c r="H64" s="114">
        <v>0.1984702174982583</v>
      </c>
      <c r="I64" s="31">
        <v>0.99772143839950522</v>
      </c>
      <c r="J64" s="100">
        <v>3.4219892900073998</v>
      </c>
    </row>
    <row r="65" spans="1:10" x14ac:dyDescent="0.15">
      <c r="A65" s="13">
        <v>18</v>
      </c>
      <c r="B65" s="196"/>
      <c r="C65" s="197"/>
      <c r="D65" s="188"/>
      <c r="E65" s="102" t="s">
        <v>77</v>
      </c>
      <c r="F65" s="119">
        <v>-0.81368283202116543</v>
      </c>
      <c r="G65" s="120">
        <v>2.3893996035433185</v>
      </c>
      <c r="H65" s="114">
        <v>0.2055033877234736</v>
      </c>
      <c r="I65" s="31">
        <v>0.99789892802715363</v>
      </c>
      <c r="J65" s="100">
        <v>2.7185466845417556</v>
      </c>
    </row>
    <row r="66" spans="1:10" ht="14.25" thickBot="1" x14ac:dyDescent="0.2">
      <c r="A66" s="13">
        <v>19</v>
      </c>
      <c r="B66" s="196"/>
      <c r="C66" s="197"/>
      <c r="D66" s="188"/>
      <c r="E66" s="102" t="s">
        <v>81</v>
      </c>
      <c r="F66" s="121">
        <v>-0.51128921435186792</v>
      </c>
      <c r="G66" s="122">
        <v>2.2478132306265319</v>
      </c>
      <c r="H66" s="114">
        <v>0.22819459767768688</v>
      </c>
      <c r="I66" s="31">
        <v>0.99802416968327223</v>
      </c>
      <c r="J66" s="100">
        <v>4.1355829309640821</v>
      </c>
    </row>
    <row r="68" spans="1:10" x14ac:dyDescent="0.15">
      <c r="F68" s="36">
        <f>AVERAGE(F41:F66)</f>
        <v>-0.77937095422249258</v>
      </c>
      <c r="G68" s="36">
        <f>AVERAGE(G41:G66)</f>
        <v>2.3202086964048156</v>
      </c>
    </row>
    <row r="77" spans="1:10" ht="14.25" thickBot="1" x14ac:dyDescent="0.2">
      <c r="A77" s="1"/>
      <c r="B77" s="1" t="s">
        <v>2</v>
      </c>
      <c r="C77" s="1" t="s">
        <v>5</v>
      </c>
      <c r="D77" s="1" t="s">
        <v>0</v>
      </c>
      <c r="E77" s="1" t="s">
        <v>1</v>
      </c>
      <c r="F77" s="90" t="s">
        <v>3</v>
      </c>
      <c r="G77" s="90" t="s">
        <v>4</v>
      </c>
      <c r="H77" s="1" t="s">
        <v>74</v>
      </c>
      <c r="I77" s="1" t="s">
        <v>24</v>
      </c>
      <c r="J77" s="1" t="s">
        <v>19</v>
      </c>
    </row>
    <row r="78" spans="1:10" x14ac:dyDescent="0.15">
      <c r="A78" s="13">
        <v>1</v>
      </c>
      <c r="B78" s="189" t="s">
        <v>75</v>
      </c>
      <c r="C78" s="192" t="s">
        <v>9</v>
      </c>
      <c r="D78" s="71" t="s">
        <v>6</v>
      </c>
      <c r="E78" s="3" t="s">
        <v>76</v>
      </c>
      <c r="F78" s="115">
        <v>-2.5528403237646851</v>
      </c>
      <c r="G78" s="116">
        <v>2.1173473444568098</v>
      </c>
      <c r="H78" s="114">
        <v>9.6790715424068391E-2</v>
      </c>
      <c r="I78" s="31">
        <v>0.99668807654698754</v>
      </c>
      <c r="J78" s="14">
        <v>16.257441908340915</v>
      </c>
    </row>
    <row r="79" spans="1:10" x14ac:dyDescent="0.15">
      <c r="A79" s="13">
        <v>2</v>
      </c>
      <c r="B79" s="190"/>
      <c r="C79" s="193"/>
      <c r="D79" s="72"/>
      <c r="E79" s="3" t="s">
        <v>17</v>
      </c>
      <c r="F79" s="119">
        <v>-1.6526774334580001</v>
      </c>
      <c r="G79" s="120">
        <v>2.1570107862475028</v>
      </c>
      <c r="H79" s="133">
        <v>0.14220333942549265</v>
      </c>
      <c r="I79" s="13">
        <v>0.99498389823799549</v>
      </c>
      <c r="J79" s="13">
        <v>2.4078025969608956</v>
      </c>
    </row>
    <row r="80" spans="1:10" x14ac:dyDescent="0.15">
      <c r="A80" s="13">
        <v>3</v>
      </c>
      <c r="B80" s="190"/>
      <c r="C80" s="193"/>
      <c r="D80" s="72"/>
      <c r="E80" s="3" t="s">
        <v>13</v>
      </c>
      <c r="F80" s="117">
        <v>-1.3975075222984497</v>
      </c>
      <c r="G80" s="118">
        <v>2.1423733400521709</v>
      </c>
      <c r="H80" s="133">
        <v>0.12013792422274149</v>
      </c>
      <c r="I80" s="13">
        <v>0.99569357152061311</v>
      </c>
      <c r="J80" s="13">
        <v>1.9139990234096227</v>
      </c>
    </row>
    <row r="81" spans="1:10" x14ac:dyDescent="0.15">
      <c r="A81" s="13">
        <v>4</v>
      </c>
      <c r="B81" s="190"/>
      <c r="C81" s="193"/>
      <c r="D81" s="72"/>
      <c r="E81" s="3" t="s">
        <v>77</v>
      </c>
      <c r="F81" s="119">
        <v>-1.9127916680157047</v>
      </c>
      <c r="G81" s="120">
        <v>2.2497207882218437</v>
      </c>
      <c r="H81" s="133">
        <v>7.5946075454924447E-2</v>
      </c>
      <c r="I81" s="13">
        <v>0.99763736609745501</v>
      </c>
      <c r="J81" s="13">
        <v>1.3083748545108893</v>
      </c>
    </row>
    <row r="82" spans="1:10" ht="14.25" thickBot="1" x14ac:dyDescent="0.2">
      <c r="A82" s="13">
        <v>5</v>
      </c>
      <c r="B82" s="190"/>
      <c r="C82" s="193"/>
      <c r="D82" s="73"/>
      <c r="E82" s="3" t="s">
        <v>81</v>
      </c>
      <c r="F82" s="121">
        <v>-1.8585461233768059</v>
      </c>
      <c r="G82" s="122">
        <v>2.1582092623573037</v>
      </c>
      <c r="H82" s="133">
        <v>9.4827280801312738E-2</v>
      </c>
      <c r="I82" s="13">
        <v>0.99703426202961576</v>
      </c>
      <c r="J82" s="13">
        <v>1.6351110605618906</v>
      </c>
    </row>
    <row r="83" spans="1:10" x14ac:dyDescent="0.15">
      <c r="A83" s="13">
        <v>6</v>
      </c>
      <c r="B83" s="190"/>
      <c r="C83" s="193"/>
      <c r="D83" s="71" t="s">
        <v>12</v>
      </c>
      <c r="E83" s="3" t="s">
        <v>13</v>
      </c>
      <c r="F83" s="125">
        <v>-0.83240174113174126</v>
      </c>
      <c r="G83" s="126">
        <v>2.4126383823869442</v>
      </c>
      <c r="H83" s="114">
        <v>8.4600373786175145E-2</v>
      </c>
      <c r="I83" s="31">
        <v>0.99815779938911131</v>
      </c>
      <c r="J83" s="14">
        <v>13.704964801920276</v>
      </c>
    </row>
    <row r="84" spans="1:10" x14ac:dyDescent="0.15">
      <c r="A84" s="13">
        <v>7</v>
      </c>
      <c r="B84" s="190"/>
      <c r="C84" s="193"/>
      <c r="D84" s="72"/>
      <c r="E84" s="52" t="s">
        <v>17</v>
      </c>
      <c r="F84" s="127">
        <v>-0.99476530860119861</v>
      </c>
      <c r="G84" s="128">
        <v>2.4397945933098568</v>
      </c>
      <c r="H84" s="114">
        <v>0.1616298364675163</v>
      </c>
      <c r="I84" s="32">
        <v>0.99648419546124511</v>
      </c>
      <c r="J84" s="19">
        <v>25.884690130495095</v>
      </c>
    </row>
    <row r="85" spans="1:10" x14ac:dyDescent="0.15">
      <c r="A85" s="13"/>
      <c r="B85" s="190"/>
      <c r="C85" s="193"/>
      <c r="D85" s="72"/>
      <c r="E85" s="3" t="s">
        <v>7</v>
      </c>
      <c r="F85" s="127">
        <v>-1.9278644707479371</v>
      </c>
      <c r="G85" s="128">
        <v>2.5188280832223646</v>
      </c>
      <c r="H85" s="114">
        <v>0.13279703444153898</v>
      </c>
      <c r="I85" s="32">
        <v>0.99688426351182091</v>
      </c>
      <c r="J85" s="19">
        <v>1.9901445283552273</v>
      </c>
    </row>
    <row r="86" spans="1:10" x14ac:dyDescent="0.15">
      <c r="A86" s="13">
        <v>8</v>
      </c>
      <c r="B86" s="190"/>
      <c r="C86" s="193"/>
      <c r="D86" s="72"/>
      <c r="E86" s="3" t="s">
        <v>77</v>
      </c>
      <c r="F86" s="119">
        <v>-1.2398017675056934</v>
      </c>
      <c r="G86" s="120">
        <v>2.4884484218875502</v>
      </c>
      <c r="H86" s="114">
        <v>0.12410702057546856</v>
      </c>
      <c r="I86" s="31">
        <v>0.99797488676385215</v>
      </c>
      <c r="J86" s="14">
        <v>1.9961538222785284</v>
      </c>
    </row>
    <row r="87" spans="1:10" ht="14.25" thickBot="1" x14ac:dyDescent="0.2">
      <c r="A87" s="13">
        <v>9</v>
      </c>
      <c r="B87" s="190"/>
      <c r="C87" s="193"/>
      <c r="D87" s="73"/>
      <c r="E87" s="3" t="s">
        <v>81</v>
      </c>
      <c r="F87" s="121">
        <v>-1.3110111463468708</v>
      </c>
      <c r="G87" s="122">
        <v>2.4163506453638961</v>
      </c>
      <c r="H87" s="114">
        <v>0.1537438299659645</v>
      </c>
      <c r="I87" s="31">
        <v>0.99658025935992256</v>
      </c>
      <c r="J87" s="14">
        <v>2.1103605319435115</v>
      </c>
    </row>
    <row r="88" spans="1:10" x14ac:dyDescent="0.15">
      <c r="A88" s="13">
        <v>10</v>
      </c>
      <c r="B88" s="190"/>
      <c r="C88" s="193"/>
      <c r="D88" s="71" t="s">
        <v>16</v>
      </c>
      <c r="E88" s="102" t="s">
        <v>17</v>
      </c>
      <c r="F88" s="115">
        <v>-0.97533158089505112</v>
      </c>
      <c r="G88" s="116">
        <v>2.4556682926595901</v>
      </c>
      <c r="H88" s="114">
        <v>0.16629753129403146</v>
      </c>
      <c r="I88" s="31">
        <v>0.99614538717883061</v>
      </c>
      <c r="J88" s="100">
        <v>2.862859183289665</v>
      </c>
    </row>
    <row r="89" spans="1:10" x14ac:dyDescent="0.15">
      <c r="A89" s="13">
        <v>11</v>
      </c>
      <c r="B89" s="190"/>
      <c r="C89" s="193"/>
      <c r="D89" s="72"/>
      <c r="E89" s="102" t="s">
        <v>51</v>
      </c>
      <c r="F89" s="117">
        <v>-0.77250334262014941</v>
      </c>
      <c r="G89" s="118">
        <v>2.4321307830205789</v>
      </c>
      <c r="H89" s="114">
        <v>0.13353896924109129</v>
      </c>
      <c r="I89" s="31">
        <v>0.99667076207001981</v>
      </c>
      <c r="J89" s="100">
        <v>19.953423976480508</v>
      </c>
    </row>
    <row r="90" spans="1:10" x14ac:dyDescent="0.15">
      <c r="A90" s="13"/>
      <c r="B90" s="190"/>
      <c r="C90" s="193"/>
      <c r="D90" s="72"/>
      <c r="E90" s="102" t="s">
        <v>7</v>
      </c>
      <c r="F90" s="119">
        <v>-2.0179423176640254</v>
      </c>
      <c r="G90" s="120">
        <v>2.3929062665111225</v>
      </c>
      <c r="H90" s="114">
        <v>0.1925200688233738</v>
      </c>
      <c r="I90" s="31">
        <v>0.99598371726882085</v>
      </c>
      <c r="J90" s="100">
        <v>3.3274081139623988</v>
      </c>
    </row>
    <row r="91" spans="1:10" x14ac:dyDescent="0.15">
      <c r="A91" s="13">
        <v>12</v>
      </c>
      <c r="B91" s="190"/>
      <c r="C91" s="193"/>
      <c r="D91" s="72"/>
      <c r="E91" s="102" t="s">
        <v>77</v>
      </c>
      <c r="F91" s="119">
        <v>-1.4913197696254852</v>
      </c>
      <c r="G91" s="120">
        <v>2.5313149459075075</v>
      </c>
      <c r="H91" s="114">
        <v>0.19799642288486302</v>
      </c>
      <c r="I91" s="31">
        <v>0.99618412132659984</v>
      </c>
      <c r="J91" s="100">
        <v>2.639484602922145</v>
      </c>
    </row>
    <row r="92" spans="1:10" ht="14.25" thickBot="1" x14ac:dyDescent="0.2">
      <c r="A92" s="13">
        <v>13</v>
      </c>
      <c r="B92" s="190"/>
      <c r="C92" s="193"/>
      <c r="D92" s="73"/>
      <c r="E92" s="102" t="s">
        <v>81</v>
      </c>
      <c r="F92" s="121">
        <v>-1.1968760419755757</v>
      </c>
      <c r="G92" s="122">
        <v>2.3881911394493476</v>
      </c>
      <c r="H92" s="114">
        <v>0.21873573683222136</v>
      </c>
      <c r="I92" s="31">
        <v>0.99653406783380183</v>
      </c>
      <c r="J92" s="100">
        <v>3.9320535155972629</v>
      </c>
    </row>
    <row r="93" spans="1:10" x14ac:dyDescent="0.15">
      <c r="A93" s="13">
        <v>14</v>
      </c>
      <c r="B93" s="190"/>
      <c r="C93" s="194"/>
      <c r="D93" s="57" t="s">
        <v>54</v>
      </c>
      <c r="E93" s="3" t="s">
        <v>51</v>
      </c>
      <c r="F93" s="123">
        <v>-0.3866579527011117</v>
      </c>
      <c r="G93" s="124">
        <v>2.6260993888427957</v>
      </c>
      <c r="H93" s="41">
        <v>9.8026719195844145E-2</v>
      </c>
      <c r="I93" s="31">
        <v>0.9984908605662961</v>
      </c>
      <c r="J93" s="33">
        <v>14.220868147124744</v>
      </c>
    </row>
    <row r="94" spans="1:10" ht="14.25" thickBot="1" x14ac:dyDescent="0.2">
      <c r="A94" s="13">
        <v>15</v>
      </c>
      <c r="B94" s="190"/>
      <c r="C94" s="194"/>
      <c r="D94" s="57" t="s">
        <v>59</v>
      </c>
      <c r="E94" s="3" t="s">
        <v>60</v>
      </c>
      <c r="F94" s="34">
        <v>-1.6224544721422329</v>
      </c>
      <c r="G94" s="35">
        <v>2.1607614943266045</v>
      </c>
      <c r="H94" s="41">
        <v>8.4726357442384923E-2</v>
      </c>
      <c r="I94" s="31">
        <v>0.99717652331972906</v>
      </c>
      <c r="J94" s="14">
        <v>1.4368080184169405</v>
      </c>
    </row>
    <row r="95" spans="1:10" x14ac:dyDescent="0.15">
      <c r="A95" s="13">
        <v>16</v>
      </c>
      <c r="B95" s="190"/>
      <c r="C95" s="193"/>
      <c r="D95" s="185" t="s">
        <v>64</v>
      </c>
      <c r="E95" s="3" t="s">
        <v>60</v>
      </c>
      <c r="F95" s="115"/>
      <c r="G95" s="116"/>
      <c r="H95" s="114">
        <v>9.0657840681103219E-2</v>
      </c>
      <c r="I95" s="31">
        <v>0.99690988791943724</v>
      </c>
      <c r="J95" s="14">
        <v>1.4187784108448738</v>
      </c>
    </row>
    <row r="96" spans="1:10" x14ac:dyDescent="0.15">
      <c r="A96" s="13">
        <v>17</v>
      </c>
      <c r="B96" s="190"/>
      <c r="C96" s="193"/>
      <c r="D96" s="186"/>
      <c r="E96" s="3" t="s">
        <v>7</v>
      </c>
      <c r="F96" s="119"/>
      <c r="G96" s="120"/>
      <c r="H96" s="114">
        <v>9.7509585310569566E-2</v>
      </c>
      <c r="I96" s="31">
        <v>0.99664790279465509</v>
      </c>
      <c r="J96" s="14">
        <v>1.6445282003103516</v>
      </c>
    </row>
    <row r="97" spans="1:10" x14ac:dyDescent="0.15">
      <c r="A97" s="13">
        <v>18</v>
      </c>
      <c r="B97" s="190"/>
      <c r="C97" s="193"/>
      <c r="D97" s="186"/>
      <c r="E97" s="3" t="s">
        <v>77</v>
      </c>
      <c r="F97" s="119">
        <v>-1.5649432723696788</v>
      </c>
      <c r="G97" s="120">
        <v>2.365949872459689</v>
      </c>
      <c r="H97" s="114">
        <v>0.12327458237094437</v>
      </c>
      <c r="I97" s="31">
        <v>0.9975038541814234</v>
      </c>
      <c r="J97" s="14">
        <v>2.1240658782188344</v>
      </c>
    </row>
    <row r="98" spans="1:10" ht="14.25" thickBot="1" x14ac:dyDescent="0.2">
      <c r="A98" s="13">
        <v>19</v>
      </c>
      <c r="B98" s="190"/>
      <c r="C98" s="193"/>
      <c r="D98" s="187"/>
      <c r="E98" s="3" t="s">
        <v>81</v>
      </c>
      <c r="F98" s="121">
        <v>-1.5536615298509435</v>
      </c>
      <c r="G98" s="122">
        <v>2.2964046694458027</v>
      </c>
      <c r="H98" s="114">
        <v>0.17737628458576876</v>
      </c>
      <c r="I98" s="31">
        <v>0.99555307849404151</v>
      </c>
      <c r="J98" s="14">
        <v>2.4877423776692762</v>
      </c>
    </row>
    <row r="99" spans="1:10" x14ac:dyDescent="0.15">
      <c r="A99" s="13">
        <v>16</v>
      </c>
      <c r="B99" s="190"/>
      <c r="C99" s="193"/>
      <c r="D99" s="188" t="s">
        <v>106</v>
      </c>
      <c r="E99" s="103" t="s">
        <v>17</v>
      </c>
      <c r="F99" s="115">
        <v>-1.0157300931967119</v>
      </c>
      <c r="G99" s="116">
        <v>2.3968585458494363</v>
      </c>
      <c r="H99" s="114">
        <v>0.18551525062197799</v>
      </c>
      <c r="I99" s="31">
        <v>0.99519552064057426</v>
      </c>
      <c r="J99" s="100">
        <v>2.7776980261514153</v>
      </c>
    </row>
    <row r="100" spans="1:10" x14ac:dyDescent="0.15">
      <c r="A100" s="13">
        <v>17</v>
      </c>
      <c r="B100" s="190"/>
      <c r="C100" s="193"/>
      <c r="D100" s="188"/>
      <c r="E100" s="102" t="s">
        <v>13</v>
      </c>
      <c r="F100" s="117">
        <v>-0.76129913644297287</v>
      </c>
      <c r="G100" s="118">
        <v>2.3429739714857143</v>
      </c>
      <c r="H100" s="114">
        <v>0.13478183086561493</v>
      </c>
      <c r="I100" s="31">
        <v>0.99630711188075027</v>
      </c>
      <c r="J100" s="14">
        <v>2.06994777361056</v>
      </c>
    </row>
    <row r="101" spans="1:10" x14ac:dyDescent="0.15">
      <c r="A101" s="13"/>
      <c r="B101" s="190"/>
      <c r="C101" s="193"/>
      <c r="D101" s="188"/>
      <c r="E101" s="102" t="s">
        <v>7</v>
      </c>
      <c r="F101" s="119">
        <v>-1.9871069672238633</v>
      </c>
      <c r="G101" s="120">
        <v>2.2963167122730548</v>
      </c>
      <c r="H101" s="114">
        <v>0.20197501731707757</v>
      </c>
      <c r="I101" s="31">
        <v>0.99544584209649256</v>
      </c>
      <c r="J101" s="100">
        <v>3.4880996599110876</v>
      </c>
    </row>
    <row r="102" spans="1:10" x14ac:dyDescent="0.15">
      <c r="A102" s="13">
        <v>18</v>
      </c>
      <c r="B102" s="190"/>
      <c r="C102" s="193"/>
      <c r="D102" s="188"/>
      <c r="E102" s="102" t="s">
        <v>77</v>
      </c>
      <c r="F102" s="119">
        <v>-1.4773848838449359</v>
      </c>
      <c r="G102" s="120">
        <v>2.4342342964808883</v>
      </c>
      <c r="H102" s="114">
        <v>0.20898291379878958</v>
      </c>
      <c r="I102" s="31">
        <v>0.99565462189756171</v>
      </c>
      <c r="J102" s="100">
        <v>2.7792392048464811</v>
      </c>
    </row>
    <row r="103" spans="1:10" ht="14.25" thickBot="1" x14ac:dyDescent="0.2">
      <c r="A103" s="13">
        <v>19</v>
      </c>
      <c r="B103" s="191"/>
      <c r="C103" s="195"/>
      <c r="D103" s="188"/>
      <c r="E103" s="102" t="s">
        <v>81</v>
      </c>
      <c r="F103" s="121">
        <v>-1.3512520100152123</v>
      </c>
      <c r="G103" s="122">
        <v>2.3374963060167668</v>
      </c>
      <c r="H103" s="114">
        <v>0.26461022762006808</v>
      </c>
      <c r="I103" s="31">
        <v>0.99420921131663231</v>
      </c>
      <c r="J103" s="14">
        <v>3.479918328319489</v>
      </c>
    </row>
    <row r="105" spans="1:10" ht="14.25" thickBot="1" x14ac:dyDescent="0.2">
      <c r="F105" s="36">
        <f>AVERAGE(F78:F103)</f>
        <v>-1.4106112864922931</v>
      </c>
      <c r="G105" s="36">
        <f>AVERAGE(G78:G103)</f>
        <v>2.3565845138431309</v>
      </c>
    </row>
    <row r="106" spans="1:10" s="139" customFormat="1" ht="14.25" thickBot="1" x14ac:dyDescent="0.2">
      <c r="A106" s="138"/>
    </row>
    <row r="108" spans="1:10" ht="14.25" thickBot="1" x14ac:dyDescent="0.2">
      <c r="A108" s="1"/>
      <c r="B108" s="1" t="s">
        <v>2</v>
      </c>
      <c r="C108" s="1" t="s">
        <v>5</v>
      </c>
      <c r="D108" s="1" t="s">
        <v>0</v>
      </c>
      <c r="E108" s="1" t="s">
        <v>1</v>
      </c>
      <c r="F108" s="90" t="s">
        <v>3</v>
      </c>
      <c r="G108" s="90" t="s">
        <v>4</v>
      </c>
      <c r="H108" s="1" t="s">
        <v>66</v>
      </c>
      <c r="I108" s="1" t="s">
        <v>24</v>
      </c>
      <c r="J108" s="1" t="s">
        <v>19</v>
      </c>
    </row>
    <row r="109" spans="1:10" x14ac:dyDescent="0.15">
      <c r="A109" s="13">
        <v>1</v>
      </c>
      <c r="B109" s="189" t="s">
        <v>8</v>
      </c>
      <c r="C109" s="192" t="s">
        <v>9</v>
      </c>
      <c r="D109" s="185" t="s">
        <v>6</v>
      </c>
      <c r="E109" s="3" t="s">
        <v>17</v>
      </c>
      <c r="F109" s="115">
        <v>-0.98870178037021939</v>
      </c>
      <c r="G109" s="116">
        <v>2.1118107386423084</v>
      </c>
      <c r="H109" s="114">
        <v>0.13792344992910252</v>
      </c>
      <c r="I109" s="31">
        <v>0.99487212038062656</v>
      </c>
      <c r="J109" s="14">
        <v>2.335831960493826</v>
      </c>
    </row>
    <row r="110" spans="1:10" x14ac:dyDescent="0.15">
      <c r="A110" s="13">
        <v>2</v>
      </c>
      <c r="B110" s="190"/>
      <c r="C110" s="193"/>
      <c r="D110" s="186"/>
      <c r="E110" s="3" t="s">
        <v>13</v>
      </c>
      <c r="F110" s="117">
        <v>-0.73441826996242565</v>
      </c>
      <c r="G110" s="118">
        <v>2.0974293179546541</v>
      </c>
      <c r="H110" s="114">
        <v>0.11640128699715081</v>
      </c>
      <c r="I110" s="31">
        <v>0.99569257703237135</v>
      </c>
      <c r="J110" s="14">
        <v>1.8495130228236909</v>
      </c>
    </row>
    <row r="111" spans="1:10" x14ac:dyDescent="0.15">
      <c r="A111" s="13">
        <v>3</v>
      </c>
      <c r="B111" s="190"/>
      <c r="C111" s="193"/>
      <c r="D111" s="186"/>
      <c r="E111" s="3" t="s">
        <v>7</v>
      </c>
      <c r="F111" s="119">
        <v>-1.8897380099050278</v>
      </c>
      <c r="G111" s="120">
        <v>2.0721855930792583</v>
      </c>
      <c r="H111" s="114">
        <v>9.3118634855286278E-2</v>
      </c>
      <c r="I111" s="31">
        <v>0.9963837227989869</v>
      </c>
      <c r="J111" s="14">
        <v>15.645712169240195</v>
      </c>
    </row>
    <row r="112" spans="1:10" x14ac:dyDescent="0.15">
      <c r="A112" s="13">
        <v>4</v>
      </c>
      <c r="B112" s="190"/>
      <c r="C112" s="193"/>
      <c r="D112" s="186"/>
      <c r="E112" s="3" t="s">
        <v>77</v>
      </c>
      <c r="F112" s="119">
        <v>-1.2494896444824239</v>
      </c>
      <c r="G112" s="120">
        <v>2.2047154233706738</v>
      </c>
      <c r="H112" s="114">
        <v>7.2943977516522068E-2</v>
      </c>
      <c r="I112" s="31">
        <v>0.99761585263299168</v>
      </c>
      <c r="J112" s="14">
        <v>1.2580463421628933</v>
      </c>
    </row>
    <row r="113" spans="1:10" ht="14.25" thickBot="1" x14ac:dyDescent="0.2">
      <c r="A113" s="13">
        <v>5</v>
      </c>
      <c r="B113" s="190"/>
      <c r="C113" s="193"/>
      <c r="D113" s="187"/>
      <c r="E113" s="3" t="s">
        <v>81</v>
      </c>
      <c r="F113" s="127">
        <v>-1.1951432932700434</v>
      </c>
      <c r="G113" s="128">
        <v>2.1131746311515349</v>
      </c>
      <c r="H113" s="114">
        <v>9.1449839044719053E-2</v>
      </c>
      <c r="I113" s="31">
        <v>0.99700577307969296</v>
      </c>
      <c r="J113" s="14">
        <v>1.5820128456767502</v>
      </c>
    </row>
    <row r="114" spans="1:10" x14ac:dyDescent="0.15">
      <c r="A114" s="13">
        <v>6</v>
      </c>
      <c r="B114" s="190"/>
      <c r="C114" s="193"/>
      <c r="D114" s="185" t="s">
        <v>12</v>
      </c>
      <c r="E114" s="70" t="s">
        <v>17</v>
      </c>
      <c r="F114" s="115">
        <v>-0.3159285981216271</v>
      </c>
      <c r="G114" s="116">
        <v>2.3908135767174619</v>
      </c>
      <c r="H114" s="114">
        <v>0.15537219921780079</v>
      </c>
      <c r="I114" s="32">
        <v>0.99673440079782238</v>
      </c>
      <c r="J114" s="19">
        <v>25.794615597507022</v>
      </c>
    </row>
    <row r="115" spans="1:10" x14ac:dyDescent="0.15">
      <c r="A115" s="13">
        <v>7</v>
      </c>
      <c r="B115" s="190"/>
      <c r="C115" s="193"/>
      <c r="D115" s="186"/>
      <c r="E115" s="3" t="s">
        <v>13</v>
      </c>
      <c r="F115" s="117">
        <v>-0.24369755739707202</v>
      </c>
      <c r="G115" s="118">
        <v>2.3885030276204975</v>
      </c>
      <c r="H115" s="114">
        <v>9.2282894269646781E-2</v>
      </c>
      <c r="I115" s="31">
        <v>0.99770771606399156</v>
      </c>
      <c r="J115" s="14">
        <v>12.654058777678182</v>
      </c>
    </row>
    <row r="116" spans="1:10" x14ac:dyDescent="0.15">
      <c r="A116" s="13">
        <v>8</v>
      </c>
      <c r="B116" s="190"/>
      <c r="C116" s="193"/>
      <c r="D116" s="186"/>
      <c r="E116" s="3" t="s">
        <v>7</v>
      </c>
      <c r="F116" s="127">
        <v>-1.1967511287488566</v>
      </c>
      <c r="G116" s="128">
        <v>2.4553630242525877</v>
      </c>
      <c r="H116" s="114">
        <v>0.11708834490262041</v>
      </c>
      <c r="I116" s="32">
        <v>0.99741890258335475</v>
      </c>
      <c r="J116" s="19">
        <v>2.0266392124155859</v>
      </c>
    </row>
    <row r="117" spans="1:10" x14ac:dyDescent="0.15">
      <c r="A117" s="13">
        <v>9</v>
      </c>
      <c r="B117" s="190"/>
      <c r="C117" s="193"/>
      <c r="D117" s="186"/>
      <c r="E117" s="3" t="s">
        <v>77</v>
      </c>
      <c r="F117" s="119">
        <v>-0.88641720548633118</v>
      </c>
      <c r="G117" s="120">
        <v>2.5230579659637296</v>
      </c>
      <c r="H117" s="114">
        <v>0.16578312896074809</v>
      </c>
      <c r="I117" s="31">
        <v>0.99395002905176222</v>
      </c>
      <c r="J117" s="14">
        <v>3.2203781301578367</v>
      </c>
    </row>
    <row r="118" spans="1:10" ht="14.25" thickBot="1" x14ac:dyDescent="0.2">
      <c r="A118" s="13">
        <v>10</v>
      </c>
      <c r="B118" s="190"/>
      <c r="C118" s="193"/>
      <c r="D118" s="187"/>
      <c r="E118" s="3" t="s">
        <v>81</v>
      </c>
      <c r="F118" s="121">
        <v>-0.64766007055274188</v>
      </c>
      <c r="G118" s="122">
        <v>2.371606278223358</v>
      </c>
      <c r="H118" s="114">
        <v>0.15080925053732025</v>
      </c>
      <c r="I118" s="31">
        <v>0.99672162896399463</v>
      </c>
      <c r="J118" s="14">
        <v>2.054175047897512</v>
      </c>
    </row>
    <row r="119" spans="1:10" x14ac:dyDescent="0.15">
      <c r="A119" s="13">
        <v>11</v>
      </c>
      <c r="B119" s="190"/>
      <c r="C119" s="193"/>
      <c r="D119" s="185" t="s">
        <v>16</v>
      </c>
      <c r="E119" s="102" t="s">
        <v>17</v>
      </c>
      <c r="F119" s="115">
        <v>-0.3130229925806165</v>
      </c>
      <c r="G119" s="116">
        <v>2.4109499901365892</v>
      </c>
      <c r="H119" s="114">
        <v>0.16209762711450512</v>
      </c>
      <c r="I119" s="31">
        <v>0.99626963394752932</v>
      </c>
      <c r="J119" s="100">
        <v>2.7901628056545134</v>
      </c>
    </row>
    <row r="120" spans="1:10" x14ac:dyDescent="0.15">
      <c r="A120" s="13">
        <v>12</v>
      </c>
      <c r="B120" s="190"/>
      <c r="C120" s="193"/>
      <c r="D120" s="186"/>
      <c r="E120" s="102" t="s">
        <v>13</v>
      </c>
      <c r="F120" s="117">
        <v>-0.11129934245484477</v>
      </c>
      <c r="G120" s="118">
        <v>2.3876668462181732</v>
      </c>
      <c r="H120" s="114">
        <v>0.13029419339699749</v>
      </c>
      <c r="I120" s="31">
        <v>0.99684820075014546</v>
      </c>
      <c r="J120" s="100">
        <v>19.357929688896096</v>
      </c>
    </row>
    <row r="121" spans="1:10" x14ac:dyDescent="0.15">
      <c r="A121" s="13">
        <v>13</v>
      </c>
      <c r="B121" s="190"/>
      <c r="C121" s="193"/>
      <c r="D121" s="186"/>
      <c r="E121" s="102" t="s">
        <v>7</v>
      </c>
      <c r="F121" s="119">
        <v>-1.4574333798418073</v>
      </c>
      <c r="G121" s="120">
        <v>2.3755156090493998</v>
      </c>
      <c r="H121" s="114">
        <v>0.20808529517913002</v>
      </c>
      <c r="I121" s="31">
        <v>0.99488116136925175</v>
      </c>
      <c r="J121" s="100">
        <v>3.0444112672342847</v>
      </c>
    </row>
    <row r="122" spans="1:10" x14ac:dyDescent="0.15">
      <c r="A122" s="13">
        <v>14</v>
      </c>
      <c r="B122" s="190"/>
      <c r="C122" s="193"/>
      <c r="D122" s="186"/>
      <c r="E122" s="102" t="s">
        <v>77</v>
      </c>
      <c r="F122" s="119">
        <v>-0.82770937110953846</v>
      </c>
      <c r="G122" s="120">
        <v>2.4865035702240665</v>
      </c>
      <c r="H122" s="114">
        <v>0.19462509395291056</v>
      </c>
      <c r="I122" s="31">
        <v>0.99632221728380232</v>
      </c>
      <c r="J122" s="100">
        <v>2.5803933914077293</v>
      </c>
    </row>
    <row r="123" spans="1:10" ht="14.25" thickBot="1" x14ac:dyDescent="0.2">
      <c r="A123" s="13">
        <v>15</v>
      </c>
      <c r="B123" s="190"/>
      <c r="C123" s="193"/>
      <c r="D123" s="187"/>
      <c r="E123" s="102" t="s">
        <v>81</v>
      </c>
      <c r="F123" s="121">
        <v>-0.70188277960325884</v>
      </c>
      <c r="G123" s="122">
        <v>2.3863045307593218</v>
      </c>
      <c r="H123" s="114">
        <v>0.24528530713038799</v>
      </c>
      <c r="I123" s="31">
        <v>0.99513426262225257</v>
      </c>
      <c r="J123" s="113">
        <v>3.2237440987202235</v>
      </c>
    </row>
    <row r="124" spans="1:10" x14ac:dyDescent="0.15">
      <c r="A124" s="13">
        <v>16</v>
      </c>
      <c r="B124" s="190"/>
      <c r="C124" s="193"/>
      <c r="D124" s="185" t="s">
        <v>64</v>
      </c>
      <c r="E124" s="103" t="s">
        <v>17</v>
      </c>
      <c r="F124" s="95">
        <v>-0.54472491428908465</v>
      </c>
      <c r="G124" s="96">
        <v>2.2590638484339514</v>
      </c>
      <c r="H124" s="89">
        <v>0.1487201340978255</v>
      </c>
      <c r="I124" s="134">
        <v>0.99576170833487787</v>
      </c>
      <c r="J124" s="8">
        <v>2.5140645662724364</v>
      </c>
    </row>
    <row r="125" spans="1:10" x14ac:dyDescent="0.15">
      <c r="A125" s="13">
        <v>17</v>
      </c>
      <c r="B125" s="190"/>
      <c r="C125" s="193"/>
      <c r="D125" s="186"/>
      <c r="E125" s="102" t="s">
        <v>13</v>
      </c>
      <c r="F125" s="117">
        <v>-0.29565870241531944</v>
      </c>
      <c r="G125" s="118">
        <v>2.2242989602645844</v>
      </c>
      <c r="H125" s="114">
        <v>0.11409282699792944</v>
      </c>
      <c r="I125" s="31">
        <v>0.99672265644654867</v>
      </c>
      <c r="J125" s="135">
        <v>1.9385872832102893</v>
      </c>
    </row>
    <row r="126" spans="1:10" x14ac:dyDescent="0.15">
      <c r="A126" s="13">
        <v>18</v>
      </c>
      <c r="B126" s="190"/>
      <c r="C126" s="193"/>
      <c r="D126" s="186"/>
      <c r="E126" s="102" t="s">
        <v>7</v>
      </c>
      <c r="F126" s="119">
        <v>-1.4965130822911994</v>
      </c>
      <c r="G126" s="120">
        <v>2.176163114891418</v>
      </c>
      <c r="H126" s="114">
        <v>0.15103573290963829</v>
      </c>
      <c r="I126" s="31">
        <v>0.99569660725906306</v>
      </c>
      <c r="J126" s="14">
        <v>2.6231931735228007</v>
      </c>
    </row>
    <row r="127" spans="1:10" x14ac:dyDescent="0.15">
      <c r="A127" s="13">
        <v>16</v>
      </c>
      <c r="B127" s="190"/>
      <c r="C127" s="193"/>
      <c r="D127" s="186"/>
      <c r="E127" s="3" t="s">
        <v>77</v>
      </c>
      <c r="F127" s="119">
        <v>-0.99349276214899485</v>
      </c>
      <c r="G127" s="120">
        <v>2.3445879805785212</v>
      </c>
      <c r="H127" s="114">
        <v>0.13285584716344534</v>
      </c>
      <c r="I127" s="31">
        <v>0.99678730439547825</v>
      </c>
      <c r="J127" s="14">
        <v>1.9015585518953342</v>
      </c>
    </row>
    <row r="128" spans="1:10" ht="14.25" thickBot="1" x14ac:dyDescent="0.2">
      <c r="A128" s="13">
        <v>17</v>
      </c>
      <c r="B128" s="190"/>
      <c r="C128" s="193"/>
      <c r="D128" s="187"/>
      <c r="E128" s="3" t="s">
        <v>81</v>
      </c>
      <c r="F128" s="121">
        <v>-0.88987168067531375</v>
      </c>
      <c r="G128" s="122">
        <v>2.2515476444357971</v>
      </c>
      <c r="H128" s="114">
        <v>0.17415813064294575</v>
      </c>
      <c r="I128" s="31">
        <v>0.9956598348370389</v>
      </c>
      <c r="J128" s="14">
        <v>2.4254052714388794</v>
      </c>
    </row>
    <row r="129" spans="1:10" x14ac:dyDescent="0.15">
      <c r="A129" s="13">
        <v>18</v>
      </c>
      <c r="B129" s="190"/>
      <c r="C129" s="193"/>
      <c r="D129" s="188" t="s">
        <v>106</v>
      </c>
      <c r="E129" s="103" t="s">
        <v>17</v>
      </c>
      <c r="F129" s="115">
        <v>-1.0157300931967119</v>
      </c>
      <c r="G129" s="116">
        <v>2.3968585458494363</v>
      </c>
      <c r="H129" s="114">
        <v>0.18551525062197799</v>
      </c>
      <c r="I129" s="31">
        <v>0.99519552064057426</v>
      </c>
      <c r="J129" s="100">
        <v>2.7776980261514153</v>
      </c>
    </row>
    <row r="130" spans="1:10" x14ac:dyDescent="0.15">
      <c r="A130" s="13">
        <v>19</v>
      </c>
      <c r="B130" s="190"/>
      <c r="C130" s="193"/>
      <c r="D130" s="188"/>
      <c r="E130" s="3" t="s">
        <v>13</v>
      </c>
      <c r="F130" s="117">
        <v>-0.76129913644297287</v>
      </c>
      <c r="G130" s="118">
        <v>2.3429739714857143</v>
      </c>
      <c r="H130" s="114">
        <v>0.13478183086561493</v>
      </c>
      <c r="I130" s="31">
        <v>0.99630711188075027</v>
      </c>
      <c r="J130" s="14">
        <v>2.06994777361056</v>
      </c>
    </row>
    <row r="131" spans="1:10" x14ac:dyDescent="0.15">
      <c r="A131" s="13">
        <v>20</v>
      </c>
      <c r="B131" s="190"/>
      <c r="C131" s="193"/>
      <c r="D131" s="188"/>
      <c r="E131" s="102" t="s">
        <v>7</v>
      </c>
      <c r="F131" s="119">
        <v>-1.9871069672238633</v>
      </c>
      <c r="G131" s="120">
        <v>2.2963167122730548</v>
      </c>
      <c r="H131" s="114">
        <v>0.20197501731707757</v>
      </c>
      <c r="I131" s="31">
        <v>0.99544584209649256</v>
      </c>
      <c r="J131" s="100">
        <v>3.4880996599110876</v>
      </c>
    </row>
    <row r="132" spans="1:10" x14ac:dyDescent="0.15">
      <c r="A132" s="13">
        <v>21</v>
      </c>
      <c r="B132" s="190"/>
      <c r="C132" s="193"/>
      <c r="D132" s="188"/>
      <c r="E132" s="102" t="s">
        <v>77</v>
      </c>
      <c r="F132" s="119">
        <v>-1.4773848838449359</v>
      </c>
      <c r="G132" s="120">
        <v>2.4342342964808883</v>
      </c>
      <c r="H132" s="114">
        <v>0.20898291379878958</v>
      </c>
      <c r="I132" s="31">
        <v>0.99565462189756171</v>
      </c>
      <c r="J132" s="100">
        <v>2.7792392048464811</v>
      </c>
    </row>
    <row r="133" spans="1:10" ht="14.25" thickBot="1" x14ac:dyDescent="0.2">
      <c r="A133" s="13">
        <v>22</v>
      </c>
      <c r="B133" s="191"/>
      <c r="C133" s="195"/>
      <c r="D133" s="188"/>
      <c r="E133" s="102" t="s">
        <v>81</v>
      </c>
      <c r="F133" s="121">
        <v>-1.3512520100152123</v>
      </c>
      <c r="G133" s="122">
        <v>2.3374963060167668</v>
      </c>
      <c r="H133" s="114">
        <v>0.26461022762006808</v>
      </c>
      <c r="I133" s="31">
        <v>0.99420921131663231</v>
      </c>
      <c r="J133" s="14">
        <v>3.479918328319489</v>
      </c>
    </row>
    <row r="134" spans="1:10" ht="14.25" thickBot="1" x14ac:dyDescent="0.2">
      <c r="D134" s="151" t="s">
        <v>151</v>
      </c>
      <c r="E134" s="102" t="s">
        <v>13</v>
      </c>
      <c r="F134" s="158">
        <v>-4.389177638289344E-2</v>
      </c>
      <c r="G134" s="159">
        <v>2.3575657489974788</v>
      </c>
      <c r="H134" s="114">
        <v>0.12988013577127325</v>
      </c>
      <c r="I134" s="31">
        <v>0.99676247066760293</v>
      </c>
      <c r="J134" s="14">
        <v>1.9878435546927156</v>
      </c>
    </row>
    <row r="135" spans="1:10" x14ac:dyDescent="0.15">
      <c r="F135" s="160">
        <f>AVERAGE(F109:F134)</f>
        <v>-0.90831613203128225</v>
      </c>
      <c r="G135" s="160">
        <f>AVERAGE(G109:G134)</f>
        <v>2.3152579712719703</v>
      </c>
    </row>
    <row r="137" spans="1:10" ht="14.25" thickBot="1" x14ac:dyDescent="0.2">
      <c r="A137" s="1"/>
      <c r="B137" s="1" t="s">
        <v>2</v>
      </c>
      <c r="C137" s="1" t="s">
        <v>5</v>
      </c>
      <c r="D137" s="1" t="s">
        <v>0</v>
      </c>
      <c r="E137" s="1" t="s">
        <v>1</v>
      </c>
      <c r="F137" s="90" t="s">
        <v>3</v>
      </c>
      <c r="G137" s="90" t="s">
        <v>4</v>
      </c>
      <c r="H137" s="1" t="s">
        <v>66</v>
      </c>
      <c r="I137" s="1" t="s">
        <v>24</v>
      </c>
      <c r="J137" s="1" t="s">
        <v>19</v>
      </c>
    </row>
    <row r="138" spans="1:10" x14ac:dyDescent="0.15">
      <c r="A138" s="13">
        <v>1</v>
      </c>
      <c r="B138" s="189" t="s">
        <v>15</v>
      </c>
      <c r="C138" s="192" t="s">
        <v>9</v>
      </c>
      <c r="D138" s="185" t="s">
        <v>6</v>
      </c>
      <c r="E138" s="3" t="s">
        <v>17</v>
      </c>
      <c r="F138" s="115">
        <v>-1.6526774334580001</v>
      </c>
      <c r="G138" s="116">
        <v>2.1570107862475028</v>
      </c>
      <c r="H138" s="133">
        <v>0.14220333942549265</v>
      </c>
      <c r="I138" s="13">
        <v>0.99498389823799549</v>
      </c>
      <c r="J138" s="13">
        <v>2.4078025969608956</v>
      </c>
    </row>
    <row r="139" spans="1:10" x14ac:dyDescent="0.15">
      <c r="A139" s="13">
        <v>2</v>
      </c>
      <c r="B139" s="190"/>
      <c r="C139" s="193"/>
      <c r="D139" s="186"/>
      <c r="E139" s="3" t="s">
        <v>13</v>
      </c>
      <c r="F139" s="117">
        <v>-1.3975075222984497</v>
      </c>
      <c r="G139" s="118">
        <v>2.1423733400521709</v>
      </c>
      <c r="H139" s="133">
        <v>0.12013792422274149</v>
      </c>
      <c r="I139" s="13">
        <v>0.99569357152061311</v>
      </c>
      <c r="J139" s="13">
        <v>1.9139990234096227</v>
      </c>
    </row>
    <row r="140" spans="1:10" x14ac:dyDescent="0.15">
      <c r="A140" s="13">
        <v>3</v>
      </c>
      <c r="B140" s="190"/>
      <c r="C140" s="193"/>
      <c r="D140" s="186"/>
      <c r="E140" s="3" t="s">
        <v>7</v>
      </c>
      <c r="F140" s="119">
        <v>-2.5528403237646851</v>
      </c>
      <c r="G140" s="120">
        <v>2.1173473444568098</v>
      </c>
      <c r="H140" s="114">
        <v>9.6790715424068391E-2</v>
      </c>
      <c r="I140" s="31">
        <v>0.99668807654698754</v>
      </c>
      <c r="J140" s="14">
        <v>16.257441908340915</v>
      </c>
    </row>
    <row r="141" spans="1:10" x14ac:dyDescent="0.15">
      <c r="A141" s="13">
        <v>4</v>
      </c>
      <c r="B141" s="190"/>
      <c r="C141" s="193"/>
      <c r="D141" s="186"/>
      <c r="E141" s="3" t="s">
        <v>77</v>
      </c>
      <c r="F141" s="119">
        <v>-1.9127916680157047</v>
      </c>
      <c r="G141" s="120">
        <v>2.2497207882218437</v>
      </c>
      <c r="H141" s="133">
        <v>7.5946075454924447E-2</v>
      </c>
      <c r="I141" s="13">
        <v>0.99763736609745501</v>
      </c>
      <c r="J141" s="13">
        <v>1.3083748545108893</v>
      </c>
    </row>
    <row r="142" spans="1:10" ht="14.25" thickBot="1" x14ac:dyDescent="0.2">
      <c r="A142" s="13">
        <v>5</v>
      </c>
      <c r="B142" s="190"/>
      <c r="C142" s="193"/>
      <c r="D142" s="187"/>
      <c r="E142" s="3" t="s">
        <v>81</v>
      </c>
      <c r="F142" s="127">
        <v>-1.8585461233768059</v>
      </c>
      <c r="G142" s="128">
        <v>2.1582092623573037</v>
      </c>
      <c r="H142" s="133">
        <v>9.4827280801312738E-2</v>
      </c>
      <c r="I142" s="13">
        <v>0.99703426202961576</v>
      </c>
      <c r="J142" s="13">
        <v>1.6351110605618906</v>
      </c>
    </row>
    <row r="143" spans="1:10" x14ac:dyDescent="0.15">
      <c r="A143" s="13">
        <v>6</v>
      </c>
      <c r="B143" s="190"/>
      <c r="C143" s="193"/>
      <c r="D143" s="185" t="s">
        <v>12</v>
      </c>
      <c r="E143" s="70" t="s">
        <v>17</v>
      </c>
      <c r="F143" s="115">
        <v>-0.99476530860119861</v>
      </c>
      <c r="G143" s="116">
        <v>2.4397945933098568</v>
      </c>
      <c r="H143" s="114">
        <v>0.1616298364675163</v>
      </c>
      <c r="I143" s="32">
        <v>0.99648419546124511</v>
      </c>
      <c r="J143" s="19">
        <v>25.884690130495095</v>
      </c>
    </row>
    <row r="144" spans="1:10" x14ac:dyDescent="0.15">
      <c r="A144" s="13">
        <v>7</v>
      </c>
      <c r="B144" s="190"/>
      <c r="C144" s="193"/>
      <c r="D144" s="186"/>
      <c r="E144" s="3" t="s">
        <v>13</v>
      </c>
      <c r="F144" s="117">
        <v>-0.83240174113174126</v>
      </c>
      <c r="G144" s="118">
        <v>2.4126383823869442</v>
      </c>
      <c r="H144" s="114">
        <v>8.4600373786175145E-2</v>
      </c>
      <c r="I144" s="31">
        <v>0.99815779938911131</v>
      </c>
      <c r="J144" s="14">
        <v>13.704964801920276</v>
      </c>
    </row>
    <row r="145" spans="1:10" x14ac:dyDescent="0.15">
      <c r="A145" s="13">
        <v>8</v>
      </c>
      <c r="B145" s="190"/>
      <c r="C145" s="193"/>
      <c r="D145" s="186"/>
      <c r="E145" s="3" t="s">
        <v>7</v>
      </c>
      <c r="F145" s="119">
        <v>-1.9278644707479371</v>
      </c>
      <c r="G145" s="120">
        <v>2.5188280832223646</v>
      </c>
      <c r="H145" s="114">
        <v>0.13279703444153898</v>
      </c>
      <c r="I145" s="32">
        <v>0.99688426351182091</v>
      </c>
      <c r="J145" s="19">
        <v>1.9901445283552273</v>
      </c>
    </row>
    <row r="146" spans="1:10" x14ac:dyDescent="0.15">
      <c r="A146" s="13">
        <v>9</v>
      </c>
      <c r="B146" s="190"/>
      <c r="C146" s="193"/>
      <c r="D146" s="186"/>
      <c r="E146" s="3" t="s">
        <v>77</v>
      </c>
      <c r="F146" s="119">
        <v>-1.2398017675056934</v>
      </c>
      <c r="G146" s="120">
        <v>2.4884484218875502</v>
      </c>
      <c r="H146" s="114">
        <v>0.12410702057546856</v>
      </c>
      <c r="I146" s="31">
        <v>0.99797488676385215</v>
      </c>
      <c r="J146" s="14">
        <v>1.9961538222785284</v>
      </c>
    </row>
    <row r="147" spans="1:10" ht="14.25" thickBot="1" x14ac:dyDescent="0.2">
      <c r="A147" s="13">
        <v>10</v>
      </c>
      <c r="B147" s="190"/>
      <c r="C147" s="193"/>
      <c r="D147" s="187"/>
      <c r="E147" s="3" t="s">
        <v>81</v>
      </c>
      <c r="F147" s="121">
        <v>-1.3110111463468708</v>
      </c>
      <c r="G147" s="122">
        <v>2.4163506453638961</v>
      </c>
      <c r="H147" s="114">
        <v>0.1537438299659645</v>
      </c>
      <c r="I147" s="31">
        <v>0.99658025935992256</v>
      </c>
      <c r="J147" s="14">
        <v>2.1103605319435115</v>
      </c>
    </row>
    <row r="148" spans="1:10" x14ac:dyDescent="0.15">
      <c r="A148" s="13">
        <v>11</v>
      </c>
      <c r="B148" s="190"/>
      <c r="C148" s="193"/>
      <c r="D148" s="185" t="s">
        <v>16</v>
      </c>
      <c r="E148" s="102" t="s">
        <v>17</v>
      </c>
      <c r="F148" s="115">
        <v>-0.97533158089505112</v>
      </c>
      <c r="G148" s="116">
        <v>2.4556682926595901</v>
      </c>
      <c r="H148" s="114">
        <v>0.16629753129403146</v>
      </c>
      <c r="I148" s="31">
        <v>0.99614538717883061</v>
      </c>
      <c r="J148" s="100">
        <v>2.862859183289665</v>
      </c>
    </row>
    <row r="149" spans="1:10" x14ac:dyDescent="0.15">
      <c r="A149" s="13">
        <v>12</v>
      </c>
      <c r="B149" s="190"/>
      <c r="C149" s="193"/>
      <c r="D149" s="186"/>
      <c r="E149" s="102" t="s">
        <v>13</v>
      </c>
      <c r="F149" s="117">
        <v>-0.77250334262014941</v>
      </c>
      <c r="G149" s="118">
        <v>2.4321307830205789</v>
      </c>
      <c r="H149" s="114">
        <v>0.13353896924109129</v>
      </c>
      <c r="I149" s="31">
        <v>0.99667076207001981</v>
      </c>
      <c r="J149" s="100">
        <v>19.953423976480508</v>
      </c>
    </row>
    <row r="150" spans="1:10" x14ac:dyDescent="0.15">
      <c r="A150" s="13">
        <v>13</v>
      </c>
      <c r="B150" s="190"/>
      <c r="C150" s="193"/>
      <c r="D150" s="186"/>
      <c r="E150" s="102" t="s">
        <v>7</v>
      </c>
      <c r="F150" s="119">
        <v>-2.0179423176640254</v>
      </c>
      <c r="G150" s="120">
        <v>2.3929062665111225</v>
      </c>
      <c r="H150" s="114">
        <v>0.1925200688233738</v>
      </c>
      <c r="I150" s="31">
        <v>0.99598371726882085</v>
      </c>
      <c r="J150" s="100">
        <v>3.3274081139623988</v>
      </c>
    </row>
    <row r="151" spans="1:10" x14ac:dyDescent="0.15">
      <c r="A151" s="13">
        <v>14</v>
      </c>
      <c r="B151" s="190"/>
      <c r="C151" s="193"/>
      <c r="D151" s="186"/>
      <c r="E151" s="102" t="s">
        <v>77</v>
      </c>
      <c r="F151" s="119">
        <v>-1.4913197696254852</v>
      </c>
      <c r="G151" s="120">
        <v>2.5313149459075075</v>
      </c>
      <c r="H151" s="114">
        <v>0.19799642288486302</v>
      </c>
      <c r="I151" s="31">
        <v>0.99618412132659984</v>
      </c>
      <c r="J151" s="100">
        <v>2.639484602922145</v>
      </c>
    </row>
    <row r="152" spans="1:10" ht="14.25" thickBot="1" x14ac:dyDescent="0.2">
      <c r="A152" s="13">
        <v>15</v>
      </c>
      <c r="B152" s="190"/>
      <c r="C152" s="193"/>
      <c r="D152" s="187"/>
      <c r="E152" s="102" t="s">
        <v>81</v>
      </c>
      <c r="F152" s="127">
        <v>-1.1968760419755757</v>
      </c>
      <c r="G152" s="128">
        <v>2.3881911394493476</v>
      </c>
      <c r="H152" s="114">
        <v>0.21873573683222136</v>
      </c>
      <c r="I152" s="31">
        <v>0.99653406783380183</v>
      </c>
      <c r="J152" s="100">
        <v>3.9320535155972629</v>
      </c>
    </row>
    <row r="153" spans="1:10" x14ac:dyDescent="0.15">
      <c r="A153" s="13">
        <v>16</v>
      </c>
      <c r="B153" s="190"/>
      <c r="C153" s="193"/>
      <c r="D153" s="71" t="s">
        <v>64</v>
      </c>
      <c r="E153" s="103" t="s">
        <v>17</v>
      </c>
      <c r="F153" s="91">
        <v>-1.2080668380181638</v>
      </c>
      <c r="G153" s="92">
        <v>2.3040806654540753</v>
      </c>
      <c r="H153" s="89">
        <v>0.15300405208059303</v>
      </c>
      <c r="I153" s="61">
        <v>0.9956784253885449</v>
      </c>
      <c r="J153">
        <v>2.5840110386603667</v>
      </c>
    </row>
    <row r="154" spans="1:10" x14ac:dyDescent="0.15">
      <c r="A154" s="13">
        <v>17</v>
      </c>
      <c r="B154" s="190"/>
      <c r="C154" s="193"/>
      <c r="D154" s="72"/>
      <c r="E154" s="102" t="s">
        <v>13</v>
      </c>
      <c r="F154" s="117">
        <v>-0.95946524080925821</v>
      </c>
      <c r="G154" s="118">
        <v>2.269754869431496</v>
      </c>
      <c r="H154" s="114">
        <v>0.11721292443312824</v>
      </c>
      <c r="I154" s="31">
        <v>0.99658083593086566</v>
      </c>
      <c r="J154" s="14">
        <v>1.9963910425866651</v>
      </c>
    </row>
    <row r="155" spans="1:10" x14ac:dyDescent="0.15">
      <c r="A155" s="13">
        <v>18</v>
      </c>
      <c r="B155" s="190"/>
      <c r="C155" s="193"/>
      <c r="D155" s="72"/>
      <c r="E155" s="102" t="s">
        <v>7</v>
      </c>
      <c r="F155" s="119">
        <v>-2.1570901321238285</v>
      </c>
      <c r="G155" s="120">
        <v>2.2185655349319657</v>
      </c>
      <c r="H155" s="114">
        <v>0.15973749893756456</v>
      </c>
      <c r="I155" s="31">
        <v>0.99578602729592158</v>
      </c>
      <c r="J155" s="14">
        <v>2.7167847056163086</v>
      </c>
    </row>
    <row r="156" spans="1:10" x14ac:dyDescent="0.15">
      <c r="A156" s="13">
        <v>19</v>
      </c>
      <c r="B156" s="190"/>
      <c r="C156" s="193"/>
      <c r="D156" s="72"/>
      <c r="E156" s="3" t="s">
        <v>77</v>
      </c>
      <c r="F156" s="119">
        <v>-1.5649432723696788</v>
      </c>
      <c r="G156" s="120">
        <v>2.365949872459689</v>
      </c>
      <c r="H156" s="114">
        <v>0.12327458237094437</v>
      </c>
      <c r="I156" s="31">
        <v>0.9975038541814234</v>
      </c>
      <c r="J156" s="14">
        <v>2.1240658782188344</v>
      </c>
    </row>
    <row r="157" spans="1:10" ht="14.25" thickBot="1" x14ac:dyDescent="0.2">
      <c r="A157" s="13">
        <v>20</v>
      </c>
      <c r="B157" s="190"/>
      <c r="C157" s="193"/>
      <c r="D157" s="73"/>
      <c r="E157" s="3" t="s">
        <v>81</v>
      </c>
      <c r="F157" s="121">
        <v>-1.5536615298509435</v>
      </c>
      <c r="G157" s="122">
        <v>2.2964046694458027</v>
      </c>
      <c r="H157" s="114">
        <v>0.17737628458576876</v>
      </c>
      <c r="I157" s="31">
        <v>0.99555307849404151</v>
      </c>
      <c r="J157" s="14">
        <v>2.4877423776692762</v>
      </c>
    </row>
    <row r="158" spans="1:10" x14ac:dyDescent="0.15">
      <c r="A158" s="13">
        <v>21</v>
      </c>
      <c r="B158" s="190"/>
      <c r="C158" s="193"/>
      <c r="D158" s="188" t="s">
        <v>106</v>
      </c>
      <c r="E158" s="103" t="s">
        <v>17</v>
      </c>
      <c r="F158" s="136">
        <v>-1.0157300931967119</v>
      </c>
      <c r="G158" s="137">
        <v>2.3968585458494363</v>
      </c>
      <c r="H158" s="114">
        <v>0.18551525062197799</v>
      </c>
      <c r="I158" s="31">
        <v>0.99519552064057426</v>
      </c>
      <c r="J158" s="100">
        <v>2.7776980261514153</v>
      </c>
    </row>
    <row r="159" spans="1:10" x14ac:dyDescent="0.15">
      <c r="A159" s="13">
        <v>22</v>
      </c>
      <c r="B159" s="190"/>
      <c r="C159" s="193"/>
      <c r="D159" s="188"/>
      <c r="E159" s="102" t="s">
        <v>13</v>
      </c>
      <c r="F159" s="117">
        <v>-0.76129913644297287</v>
      </c>
      <c r="G159" s="118">
        <v>2.3429739714857143</v>
      </c>
      <c r="H159" s="114">
        <v>0.13478183086561493</v>
      </c>
      <c r="I159" s="31">
        <v>0.99630711188075027</v>
      </c>
      <c r="J159" s="14">
        <v>2.06994777361056</v>
      </c>
    </row>
    <row r="160" spans="1:10" x14ac:dyDescent="0.15">
      <c r="A160" s="13">
        <v>23</v>
      </c>
      <c r="B160" s="190"/>
      <c r="C160" s="193"/>
      <c r="D160" s="188"/>
      <c r="E160" s="102" t="s">
        <v>7</v>
      </c>
      <c r="F160" s="119">
        <v>-1.9871069672238633</v>
      </c>
      <c r="G160" s="120">
        <v>2.2963167122730548</v>
      </c>
      <c r="H160" s="114">
        <v>0.20197501731707757</v>
      </c>
      <c r="I160" s="31">
        <v>0.99544584209649256</v>
      </c>
      <c r="J160" s="100">
        <v>3.4880996599110876</v>
      </c>
    </row>
    <row r="161" spans="1:10" x14ac:dyDescent="0.15">
      <c r="A161" s="13">
        <v>24</v>
      </c>
      <c r="B161" s="190"/>
      <c r="C161" s="193"/>
      <c r="D161" s="188"/>
      <c r="E161" s="102" t="s">
        <v>77</v>
      </c>
      <c r="F161" s="119">
        <v>-1.4773848838449359</v>
      </c>
      <c r="G161" s="120">
        <v>2.4342342964808883</v>
      </c>
      <c r="H161" s="114">
        <v>0.20898291379878958</v>
      </c>
      <c r="I161" s="31">
        <v>0.99565462189756171</v>
      </c>
      <c r="J161" s="100">
        <v>2.7792392048464811</v>
      </c>
    </row>
    <row r="162" spans="1:10" ht="14.25" thickBot="1" x14ac:dyDescent="0.2">
      <c r="A162" s="13">
        <v>25</v>
      </c>
      <c r="B162" s="191"/>
      <c r="C162" s="195"/>
      <c r="D162" s="188"/>
      <c r="E162" s="102" t="s">
        <v>81</v>
      </c>
      <c r="F162" s="121">
        <v>-1.3512520100152123</v>
      </c>
      <c r="G162" s="122">
        <v>2.3374963060167668</v>
      </c>
      <c r="H162" s="114">
        <v>0.26461022762006808</v>
      </c>
      <c r="I162" s="31">
        <v>0.99420921131663231</v>
      </c>
      <c r="J162" s="14">
        <v>3.479918328319489</v>
      </c>
    </row>
    <row r="163" spans="1:10" ht="14.25" thickBot="1" x14ac:dyDescent="0.2">
      <c r="D163" s="151" t="s">
        <v>151</v>
      </c>
      <c r="E163" s="102" t="s">
        <v>13</v>
      </c>
      <c r="F163" s="158">
        <v>-0.65192483628573661</v>
      </c>
      <c r="G163" s="159">
        <v>2.3858531118240567</v>
      </c>
      <c r="H163" s="114">
        <v>0.12303841953570399</v>
      </c>
      <c r="I163" s="31">
        <v>0.99702240899958749</v>
      </c>
      <c r="J163" s="14">
        <v>2.1236480996061946</v>
      </c>
    </row>
    <row r="165" spans="1:10" x14ac:dyDescent="0.15">
      <c r="F165" s="37">
        <f>AVERAGE(F138:F163)</f>
        <v>-1.41623482685418</v>
      </c>
      <c r="G165" s="37">
        <f>AVERAGE(G138:G163)</f>
        <v>2.344208524257974</v>
      </c>
    </row>
  </sheetData>
  <mergeCells count="51">
    <mergeCell ref="D138:D142"/>
    <mergeCell ref="B138:B162"/>
    <mergeCell ref="C138:C162"/>
    <mergeCell ref="D143:D147"/>
    <mergeCell ref="D148:D152"/>
    <mergeCell ref="D158:D162"/>
    <mergeCell ref="D46:D50"/>
    <mergeCell ref="D51:D55"/>
    <mergeCell ref="D58:D61"/>
    <mergeCell ref="D109:D113"/>
    <mergeCell ref="B109:B133"/>
    <mergeCell ref="C109:C133"/>
    <mergeCell ref="D114:D118"/>
    <mergeCell ref="D119:D123"/>
    <mergeCell ref="D124:D128"/>
    <mergeCell ref="D129:D133"/>
    <mergeCell ref="E35:E36"/>
    <mergeCell ref="E33:E34"/>
    <mergeCell ref="D29:D36"/>
    <mergeCell ref="D27:D28"/>
    <mergeCell ref="D41:D45"/>
    <mergeCell ref="D2:D4"/>
    <mergeCell ref="E2:E4"/>
    <mergeCell ref="E19:E20"/>
    <mergeCell ref="E5:E8"/>
    <mergeCell ref="C7:C8"/>
    <mergeCell ref="E9:E10"/>
    <mergeCell ref="D5:D14"/>
    <mergeCell ref="E11:E12"/>
    <mergeCell ref="E13:E14"/>
    <mergeCell ref="E17:E18"/>
    <mergeCell ref="D15:D24"/>
    <mergeCell ref="E15:E16"/>
    <mergeCell ref="E21:E22"/>
    <mergeCell ref="E23:E24"/>
    <mergeCell ref="Q19:Q22"/>
    <mergeCell ref="Q23:Q26"/>
    <mergeCell ref="D99:D103"/>
    <mergeCell ref="B78:B103"/>
    <mergeCell ref="C78:C103"/>
    <mergeCell ref="D95:D98"/>
    <mergeCell ref="Q27:Q30"/>
    <mergeCell ref="Q31:Q34"/>
    <mergeCell ref="D62:D66"/>
    <mergeCell ref="B41:B66"/>
    <mergeCell ref="C41:C66"/>
    <mergeCell ref="E27:E28"/>
    <mergeCell ref="E29:E30"/>
    <mergeCell ref="E31:E32"/>
    <mergeCell ref="D25:D26"/>
    <mergeCell ref="E25:E26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B2:N35"/>
  <sheetViews>
    <sheetView zoomScale="85" zoomScaleNormal="85" workbookViewId="0">
      <selection activeCell="O31" sqref="O31"/>
    </sheetView>
  </sheetViews>
  <sheetFormatPr defaultRowHeight="13.5" x14ac:dyDescent="0.15"/>
  <cols>
    <col min="1" max="1" width="13.375" customWidth="1"/>
    <col min="2" max="2" width="14" customWidth="1"/>
    <col min="3" max="3" width="13.625" customWidth="1"/>
    <col min="4" max="5" width="14.125" customWidth="1"/>
    <col min="6" max="6" width="16.125" customWidth="1"/>
    <col min="7" max="7" width="14.625" customWidth="1"/>
    <col min="8" max="12" width="12.125" customWidth="1"/>
    <col min="13" max="13" width="10.125" customWidth="1"/>
    <col min="14" max="14" width="10.75" customWidth="1"/>
  </cols>
  <sheetData>
    <row r="2" spans="2:14" x14ac:dyDescent="0.15">
      <c r="B2" s="58"/>
    </row>
    <row r="3" spans="2:14" x14ac:dyDescent="0.15">
      <c r="B3" s="63" t="s">
        <v>94</v>
      </c>
      <c r="C3" s="64" t="s">
        <v>6</v>
      </c>
      <c r="D3" s="64" t="s">
        <v>95</v>
      </c>
      <c r="E3" s="64" t="s">
        <v>12</v>
      </c>
      <c r="F3" s="64" t="s">
        <v>108</v>
      </c>
      <c r="G3" s="64" t="s">
        <v>122</v>
      </c>
      <c r="I3" s="63" t="s">
        <v>96</v>
      </c>
      <c r="J3" s="64" t="s">
        <v>6</v>
      </c>
      <c r="K3" s="64" t="s">
        <v>95</v>
      </c>
      <c r="L3" s="64" t="s">
        <v>12</v>
      </c>
      <c r="M3" s="64" t="s">
        <v>109</v>
      </c>
      <c r="N3" s="64" t="s">
        <v>122</v>
      </c>
    </row>
    <row r="4" spans="2:14" x14ac:dyDescent="0.15">
      <c r="B4" s="66" t="s">
        <v>115</v>
      </c>
      <c r="C4" s="21">
        <v>-1.8897380099050278</v>
      </c>
      <c r="D4" s="21">
        <v>-1.4574333798418073</v>
      </c>
      <c r="E4" s="21">
        <v>-1.1967511287488566</v>
      </c>
      <c r="F4" s="21">
        <v>-1.323037917693016</v>
      </c>
      <c r="G4" s="21">
        <v>-1.4965130822911994</v>
      </c>
      <c r="I4" s="66" t="s">
        <v>115</v>
      </c>
      <c r="J4" s="22">
        <v>2.0721855930792583</v>
      </c>
      <c r="K4" s="22">
        <v>2.3755156090493998</v>
      </c>
      <c r="L4" s="22">
        <v>2.4553630242525877</v>
      </c>
      <c r="M4" s="22">
        <v>2.2513953973889138</v>
      </c>
      <c r="N4" s="22">
        <v>2.176163114891418</v>
      </c>
    </row>
    <row r="5" spans="2:14" x14ac:dyDescent="0.15">
      <c r="B5" s="66" t="s">
        <v>77</v>
      </c>
      <c r="C5" s="79">
        <v>-1.2494896444824239</v>
      </c>
      <c r="D5" s="79">
        <v>-0.82770937110953846</v>
      </c>
      <c r="E5" s="79">
        <v>-0.88641720548633118</v>
      </c>
      <c r="F5" s="79">
        <v>-0.81368283202116543</v>
      </c>
      <c r="G5" s="21">
        <v>-0.99349276214899485</v>
      </c>
      <c r="I5" s="66" t="s">
        <v>77</v>
      </c>
      <c r="J5" s="80">
        <v>2.2047154233706738</v>
      </c>
      <c r="K5" s="80">
        <v>2.4865035702240665</v>
      </c>
      <c r="L5" s="80">
        <v>2.5230579659637296</v>
      </c>
      <c r="M5" s="80">
        <v>2.3893996035433185</v>
      </c>
      <c r="N5" s="22">
        <v>2.3445879805785212</v>
      </c>
    </row>
    <row r="6" spans="2:14" x14ac:dyDescent="0.15">
      <c r="B6" s="66" t="s">
        <v>81</v>
      </c>
      <c r="C6" s="79">
        <v>-1.1951432932700434</v>
      </c>
      <c r="D6" s="79">
        <v>-0.70188277960325884</v>
      </c>
      <c r="E6" s="21">
        <v>-0.64766007055274188</v>
      </c>
      <c r="F6" s="79">
        <v>-0.51128921435186792</v>
      </c>
      <c r="G6" s="21">
        <v>-0.88987168067531375</v>
      </c>
      <c r="I6" s="66" t="s">
        <v>81</v>
      </c>
      <c r="J6" s="80">
        <v>2.1131746311515349</v>
      </c>
      <c r="K6" s="80">
        <v>2.3863045307593218</v>
      </c>
      <c r="L6" s="22">
        <v>2.371606278223358</v>
      </c>
      <c r="M6" s="80">
        <v>2.2478132306265319</v>
      </c>
      <c r="N6" s="22">
        <v>2.2515476444357971</v>
      </c>
    </row>
    <row r="7" spans="2:14" x14ac:dyDescent="0.15">
      <c r="B7" s="65" t="s">
        <v>17</v>
      </c>
      <c r="C7" s="79">
        <v>-0.98870178037021939</v>
      </c>
      <c r="D7" s="79">
        <v>-0.3130229925806165</v>
      </c>
      <c r="E7" s="79">
        <v>-0.3159285981216271</v>
      </c>
      <c r="F7" s="79">
        <v>-0.28537312551552935</v>
      </c>
      <c r="G7" s="79">
        <v>-0.54472491428908465</v>
      </c>
      <c r="I7" s="65" t="s">
        <v>17</v>
      </c>
      <c r="J7" s="80">
        <v>2.1118107386423084</v>
      </c>
      <c r="K7" s="80">
        <v>2.4109499901365892</v>
      </c>
      <c r="L7" s="80">
        <v>2.3908135767174619</v>
      </c>
      <c r="M7" s="80">
        <v>2.3324736515750271</v>
      </c>
      <c r="N7" s="80">
        <v>2.2590638484339514</v>
      </c>
    </row>
    <row r="8" spans="2:14" x14ac:dyDescent="0.15">
      <c r="B8" s="66" t="s">
        <v>13</v>
      </c>
      <c r="C8" s="143">
        <v>-0.73441826996242565</v>
      </c>
      <c r="D8" s="143">
        <v>-0.11129934245484477</v>
      </c>
      <c r="E8" s="143">
        <v>-0.24369755739707202</v>
      </c>
      <c r="F8" s="104">
        <v>-4.5580146550889655E-2</v>
      </c>
      <c r="G8" s="104">
        <v>-0.29565870241531944</v>
      </c>
      <c r="I8" s="66" t="s">
        <v>13</v>
      </c>
      <c r="J8" s="143">
        <v>2.0974293179546541</v>
      </c>
      <c r="K8" s="143">
        <v>2.3876668462181732</v>
      </c>
      <c r="L8" s="143">
        <v>2.3885030276204975</v>
      </c>
      <c r="M8" s="104">
        <v>2.2823798048836474</v>
      </c>
      <c r="N8" s="104">
        <v>2.2242989602645844</v>
      </c>
    </row>
    <row r="30" spans="2:14" x14ac:dyDescent="0.15">
      <c r="B30" s="63" t="s">
        <v>97</v>
      </c>
      <c r="C30" s="64" t="s">
        <v>6</v>
      </c>
      <c r="D30" s="64" t="s">
        <v>95</v>
      </c>
      <c r="E30" s="64" t="s">
        <v>12</v>
      </c>
      <c r="F30" s="64" t="s">
        <v>110</v>
      </c>
      <c r="G30" s="64" t="s">
        <v>123</v>
      </c>
      <c r="I30" s="63" t="s">
        <v>98</v>
      </c>
      <c r="J30" s="64" t="s">
        <v>6</v>
      </c>
      <c r="K30" s="64" t="s">
        <v>95</v>
      </c>
      <c r="L30" s="64" t="s">
        <v>12</v>
      </c>
      <c r="M30" s="64" t="s">
        <v>109</v>
      </c>
      <c r="N30" s="64" t="s">
        <v>122</v>
      </c>
    </row>
    <row r="31" spans="2:14" x14ac:dyDescent="0.15">
      <c r="B31" s="66" t="s">
        <v>115</v>
      </c>
      <c r="C31" s="21">
        <v>-2.5528403237646851</v>
      </c>
      <c r="D31" s="21">
        <v>-2.0179423176640254</v>
      </c>
      <c r="E31" s="21">
        <v>-1.9278644707479371</v>
      </c>
      <c r="F31" s="21">
        <v>-1.9871069672238633</v>
      </c>
      <c r="G31" s="21">
        <v>-2.1570901321238285</v>
      </c>
      <c r="I31" s="66" t="s">
        <v>115</v>
      </c>
      <c r="J31" s="22">
        <v>2.1173473444568098</v>
      </c>
      <c r="K31" s="22">
        <v>2.3929062665111225</v>
      </c>
      <c r="L31" s="22">
        <v>2.5188280832223646</v>
      </c>
      <c r="M31" s="22">
        <v>2.2963167122730548</v>
      </c>
      <c r="N31" s="22">
        <v>2.2185655349319657</v>
      </c>
    </row>
    <row r="32" spans="2:14" x14ac:dyDescent="0.15">
      <c r="B32" s="66" t="s">
        <v>77</v>
      </c>
      <c r="C32" s="79">
        <v>-1.9127916680157047</v>
      </c>
      <c r="D32" s="79">
        <v>-1.4913197696254852</v>
      </c>
      <c r="E32" s="79">
        <v>-1.2398017675056934</v>
      </c>
      <c r="F32" s="79">
        <v>-1.4773848838449359</v>
      </c>
      <c r="G32" s="21">
        <v>-1.5649432723696788</v>
      </c>
      <c r="I32" s="66" t="s">
        <v>77</v>
      </c>
      <c r="J32" s="80">
        <v>2.2497207882218437</v>
      </c>
      <c r="K32" s="80">
        <v>2.5313149459075075</v>
      </c>
      <c r="L32" s="80">
        <v>2.4884484218875502</v>
      </c>
      <c r="M32" s="80">
        <v>2.4342342964808883</v>
      </c>
      <c r="N32" s="22">
        <v>2.365949872459689</v>
      </c>
    </row>
    <row r="33" spans="2:14" x14ac:dyDescent="0.15">
      <c r="B33" s="66" t="s">
        <v>81</v>
      </c>
      <c r="C33" s="79">
        <v>-1.8585461233768059</v>
      </c>
      <c r="D33" s="79">
        <v>-1.1968760419755757</v>
      </c>
      <c r="E33" s="79">
        <v>-1.3110111463468708</v>
      </c>
      <c r="F33" s="79">
        <v>-1.3512520100152123</v>
      </c>
      <c r="G33" s="21">
        <v>-1.5536615298509435</v>
      </c>
      <c r="I33" s="66" t="s">
        <v>81</v>
      </c>
      <c r="J33" s="80">
        <v>2.1582092623573037</v>
      </c>
      <c r="K33" s="80">
        <v>2.3881911394493476</v>
      </c>
      <c r="L33" s="80">
        <v>2.4163506453638961</v>
      </c>
      <c r="M33" s="80">
        <v>2.3374963060167668</v>
      </c>
      <c r="N33" s="22">
        <v>2.2964046694458027</v>
      </c>
    </row>
    <row r="34" spans="2:14" x14ac:dyDescent="0.15">
      <c r="B34" s="65" t="s">
        <v>17</v>
      </c>
      <c r="C34" s="79">
        <v>-1.6526774334580001</v>
      </c>
      <c r="D34" s="79">
        <v>-0.97533158089505112</v>
      </c>
      <c r="E34" s="79">
        <v>-0.99476530860119861</v>
      </c>
      <c r="F34" s="79">
        <v>-1.0157300931967119</v>
      </c>
      <c r="G34" s="79">
        <v>-1.2080668380181638</v>
      </c>
      <c r="I34" s="65" t="s">
        <v>17</v>
      </c>
      <c r="J34" s="80">
        <v>2.1570107862475028</v>
      </c>
      <c r="K34" s="80">
        <v>2.4556682926595901</v>
      </c>
      <c r="L34" s="80">
        <v>2.4397945933098568</v>
      </c>
      <c r="M34" s="80">
        <v>2.3968585458494363</v>
      </c>
      <c r="N34" s="80">
        <v>2.3040806654540753</v>
      </c>
    </row>
    <row r="35" spans="2:14" x14ac:dyDescent="0.15">
      <c r="B35" s="66" t="s">
        <v>13</v>
      </c>
      <c r="C35" s="143">
        <v>-1.3975075222984497</v>
      </c>
      <c r="D35" s="143">
        <v>-0.77250334262014941</v>
      </c>
      <c r="E35" s="143">
        <v>-0.83240174113174126</v>
      </c>
      <c r="F35" s="104">
        <v>-0.76129913644297287</v>
      </c>
      <c r="G35" s="104">
        <v>-0.95946524080925821</v>
      </c>
      <c r="I35" s="66" t="s">
        <v>13</v>
      </c>
      <c r="J35" s="143">
        <v>2.1423733400521709</v>
      </c>
      <c r="K35" s="143">
        <v>2.4321307830205789</v>
      </c>
      <c r="L35" s="143">
        <v>2.4126383823869442</v>
      </c>
      <c r="M35" s="104">
        <v>2.3429739714857143</v>
      </c>
      <c r="N35" s="104">
        <v>2.269754869431496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79998168889431442"/>
  </sheetPr>
  <dimension ref="A3:L114"/>
  <sheetViews>
    <sheetView topLeftCell="A44" zoomScale="85" zoomScaleNormal="85" workbookViewId="0">
      <selection activeCell="F64" sqref="F64:G64"/>
    </sheetView>
  </sheetViews>
  <sheetFormatPr defaultRowHeight="13.5" x14ac:dyDescent="0.15"/>
  <cols>
    <col min="1" max="1" width="7.625" customWidth="1"/>
    <col min="2" max="2" width="10.875" customWidth="1"/>
    <col min="4" max="4" width="13.25" customWidth="1"/>
    <col min="5" max="5" width="21.25" customWidth="1"/>
    <col min="6" max="6" width="19.5" customWidth="1"/>
    <col min="7" max="7" width="22.125" customWidth="1"/>
    <col min="8" max="8" width="18.5" customWidth="1"/>
    <col min="9" max="9" width="17.625" customWidth="1"/>
    <col min="10" max="10" width="19.25" customWidth="1"/>
    <col min="11" max="11" width="10.125" customWidth="1"/>
    <col min="13" max="13" width="11.625" customWidth="1"/>
    <col min="14" max="14" width="13.375" customWidth="1"/>
    <col min="15" max="15" width="16.75" customWidth="1"/>
    <col min="17" max="17" width="10.75" customWidth="1"/>
    <col min="18" max="18" width="11.375" customWidth="1"/>
    <col min="19" max="19" width="15" customWidth="1"/>
    <col min="20" max="20" width="27.5" customWidth="1"/>
  </cols>
  <sheetData>
    <row r="3" spans="1:9" ht="14.25" thickBot="1" x14ac:dyDescent="0.2">
      <c r="A3" s="1"/>
      <c r="B3" s="1" t="s">
        <v>2</v>
      </c>
      <c r="C3" s="1" t="s">
        <v>5</v>
      </c>
      <c r="D3" s="1" t="s">
        <v>0</v>
      </c>
      <c r="E3" s="1" t="s">
        <v>1</v>
      </c>
      <c r="F3" s="90" t="s">
        <v>3</v>
      </c>
      <c r="G3" s="90" t="s">
        <v>4</v>
      </c>
      <c r="H3" s="1" t="s">
        <v>66</v>
      </c>
      <c r="I3" s="1" t="s">
        <v>24</v>
      </c>
    </row>
    <row r="4" spans="1:9" x14ac:dyDescent="0.15">
      <c r="A4" s="13">
        <v>1</v>
      </c>
      <c r="B4" s="189" t="s">
        <v>8</v>
      </c>
      <c r="C4" s="207" t="s">
        <v>9</v>
      </c>
      <c r="D4" s="209" t="s">
        <v>6</v>
      </c>
      <c r="E4" s="83" t="s">
        <v>7</v>
      </c>
      <c r="F4" s="91">
        <v>-1.8991634535610995</v>
      </c>
      <c r="G4" s="92">
        <v>2.0808376502877666</v>
      </c>
      <c r="H4" s="89">
        <v>15.553476472140867</v>
      </c>
      <c r="I4" s="60">
        <v>0.10385756520870314</v>
      </c>
    </row>
    <row r="5" spans="1:9" x14ac:dyDescent="0.15">
      <c r="A5" s="13">
        <v>2</v>
      </c>
      <c r="B5" s="190"/>
      <c r="C5" s="194"/>
      <c r="D5" s="210"/>
      <c r="E5" s="83" t="s">
        <v>77</v>
      </c>
      <c r="F5" s="93">
        <v>-1.2763552650341325</v>
      </c>
      <c r="G5" s="94">
        <v>2.2277314319527113</v>
      </c>
      <c r="H5" s="89">
        <v>1.1936854531795258</v>
      </c>
      <c r="I5" s="61">
        <v>9.8916512288026073E-2</v>
      </c>
    </row>
    <row r="6" spans="1:9" x14ac:dyDescent="0.15">
      <c r="A6" s="13">
        <v>3</v>
      </c>
      <c r="B6" s="190"/>
      <c r="C6" s="194"/>
      <c r="D6" s="210"/>
      <c r="E6" s="83" t="s">
        <v>81</v>
      </c>
      <c r="F6" s="93">
        <v>-1.23956326126418</v>
      </c>
      <c r="G6" s="94">
        <v>2.1427667232355234</v>
      </c>
      <c r="H6" s="89">
        <v>1.475598965719551</v>
      </c>
      <c r="I6" s="61">
        <v>0.12673540496829683</v>
      </c>
    </row>
    <row r="7" spans="1:9" x14ac:dyDescent="0.15">
      <c r="A7" s="13">
        <v>4</v>
      </c>
      <c r="B7" s="190"/>
      <c r="C7" s="194"/>
      <c r="D7" s="210"/>
      <c r="E7" s="83" t="s">
        <v>17</v>
      </c>
      <c r="F7" s="93">
        <v>-1.0128903151941633</v>
      </c>
      <c r="G7" s="94">
        <v>2.1312975298594878</v>
      </c>
      <c r="H7" s="89">
        <v>2.2900895510740336</v>
      </c>
      <c r="I7" s="61">
        <v>0.16685668925452168</v>
      </c>
    </row>
    <row r="8" spans="1:9" ht="14.25" thickBot="1" x14ac:dyDescent="0.2">
      <c r="A8" s="13">
        <v>5</v>
      </c>
      <c r="B8" s="190"/>
      <c r="C8" s="194"/>
      <c r="D8" s="211"/>
      <c r="E8" s="83" t="s">
        <v>13</v>
      </c>
      <c r="F8" s="164">
        <v>-0.73415861224061263</v>
      </c>
      <c r="G8" s="165">
        <v>2.1115479533620807</v>
      </c>
      <c r="H8" s="89">
        <v>1.8059240266354428</v>
      </c>
      <c r="I8" s="61">
        <v>0.1401822956850127</v>
      </c>
    </row>
    <row r="9" spans="1:9" x14ac:dyDescent="0.15">
      <c r="A9" s="13">
        <v>6</v>
      </c>
      <c r="B9" s="190"/>
      <c r="C9" s="194"/>
      <c r="D9" s="209" t="s">
        <v>12</v>
      </c>
      <c r="E9" s="83" t="s">
        <v>111</v>
      </c>
      <c r="F9" s="91">
        <v>-1.2634343055870545</v>
      </c>
      <c r="G9" s="92">
        <v>2.4966284567217447</v>
      </c>
      <c r="H9" s="89">
        <v>1.8149517667443682</v>
      </c>
      <c r="I9" s="61">
        <v>0.17044222331668024</v>
      </c>
    </row>
    <row r="10" spans="1:9" x14ac:dyDescent="0.15">
      <c r="A10" s="13">
        <v>7</v>
      </c>
      <c r="B10" s="190"/>
      <c r="C10" s="194"/>
      <c r="D10" s="210"/>
      <c r="E10" s="83" t="s">
        <v>77</v>
      </c>
      <c r="F10" s="93">
        <v>-0.67750477638129158</v>
      </c>
      <c r="G10" s="94">
        <v>2.4911914802691624</v>
      </c>
      <c r="H10" s="89">
        <v>1.6028877963261943</v>
      </c>
      <c r="I10" s="61">
        <v>0.16271077083284874</v>
      </c>
    </row>
    <row r="11" spans="1:9" x14ac:dyDescent="0.15">
      <c r="A11" s="13">
        <v>8</v>
      </c>
      <c r="B11" s="190"/>
      <c r="C11" s="194"/>
      <c r="D11" s="210"/>
      <c r="E11" s="83" t="s">
        <v>81</v>
      </c>
      <c r="F11" s="93">
        <v>-0.64735771955856836</v>
      </c>
      <c r="G11" s="94">
        <v>2.4010032720370109</v>
      </c>
      <c r="H11" s="89">
        <v>1.8662249842243841</v>
      </c>
      <c r="I11" s="61">
        <v>0.19096631052123136</v>
      </c>
    </row>
    <row r="12" spans="1:9" x14ac:dyDescent="0.15">
      <c r="A12" s="13">
        <v>9</v>
      </c>
      <c r="B12" s="190"/>
      <c r="C12" s="194"/>
      <c r="D12" s="210"/>
      <c r="E12" s="82" t="s">
        <v>17</v>
      </c>
      <c r="F12" s="93">
        <v>-0.39414473011022605</v>
      </c>
      <c r="G12" s="94">
        <v>2.4368832466139274</v>
      </c>
      <c r="H12" s="89">
        <v>23.095401327900319</v>
      </c>
      <c r="I12" s="61">
        <v>0.21758342701768191</v>
      </c>
    </row>
    <row r="13" spans="1:9" ht="14.25" thickBot="1" x14ac:dyDescent="0.2">
      <c r="A13" s="13">
        <v>10</v>
      </c>
      <c r="B13" s="190"/>
      <c r="C13" s="194"/>
      <c r="D13" s="211"/>
      <c r="E13" s="83" t="s">
        <v>13</v>
      </c>
      <c r="F13" s="164">
        <v>-0.22621174574138472</v>
      </c>
      <c r="G13" s="165">
        <v>2.4014604280300658</v>
      </c>
      <c r="H13" s="89">
        <v>11.79996966417376</v>
      </c>
      <c r="I13" s="61">
        <v>0.11490510764017846</v>
      </c>
    </row>
    <row r="14" spans="1:9" x14ac:dyDescent="0.15">
      <c r="A14" s="13">
        <v>11</v>
      </c>
      <c r="B14" s="190"/>
      <c r="C14" s="194"/>
      <c r="D14" s="209" t="s">
        <v>16</v>
      </c>
      <c r="E14" s="145" t="s">
        <v>112</v>
      </c>
      <c r="F14" s="91">
        <v>-1.4556999889450686</v>
      </c>
      <c r="G14" s="92">
        <v>2.4090611213936315</v>
      </c>
      <c r="H14" s="89">
        <v>2.7928017840534638</v>
      </c>
      <c r="I14" s="61">
        <v>0.26215423393668891</v>
      </c>
    </row>
    <row r="15" spans="1:9" x14ac:dyDescent="0.15">
      <c r="A15" s="13">
        <v>12</v>
      </c>
      <c r="B15" s="190"/>
      <c r="C15" s="194"/>
      <c r="D15" s="210"/>
      <c r="E15" s="145" t="s">
        <v>77</v>
      </c>
      <c r="F15" s="93">
        <v>-0.8271683206409004</v>
      </c>
      <c r="G15" s="94">
        <v>2.5220513044113226</v>
      </c>
      <c r="H15" s="89">
        <v>2.304641221089887</v>
      </c>
      <c r="I15" s="61">
        <v>0.25003975934094302</v>
      </c>
    </row>
    <row r="16" spans="1:9" x14ac:dyDescent="0.15">
      <c r="A16" s="13">
        <v>13</v>
      </c>
      <c r="B16" s="190"/>
      <c r="C16" s="194"/>
      <c r="D16" s="210"/>
      <c r="E16" s="145" t="s">
        <v>81</v>
      </c>
      <c r="F16" s="93">
        <v>-0.70141272313767355</v>
      </c>
      <c r="G16" s="94">
        <v>2.4260400056117053</v>
      </c>
      <c r="H16" s="89">
        <v>2.8799718242803576</v>
      </c>
      <c r="I16" s="61">
        <v>0.31477009517185839</v>
      </c>
    </row>
    <row r="17" spans="1:9" x14ac:dyDescent="0.15">
      <c r="A17" s="13">
        <v>14</v>
      </c>
      <c r="B17" s="190"/>
      <c r="C17" s="194"/>
      <c r="D17" s="210"/>
      <c r="E17" s="145" t="s">
        <v>17</v>
      </c>
      <c r="F17" s="93">
        <v>-0.37922092988595929</v>
      </c>
      <c r="G17" s="94">
        <v>2.452797018158571</v>
      </c>
      <c r="H17" s="89">
        <v>2.5741460088745991</v>
      </c>
      <c r="I17" s="61">
        <v>0.22771419595421022</v>
      </c>
    </row>
    <row r="18" spans="1:9" ht="14.25" thickBot="1" x14ac:dyDescent="0.2">
      <c r="A18" s="13">
        <v>15</v>
      </c>
      <c r="B18" s="190"/>
      <c r="C18" s="194"/>
      <c r="D18" s="211"/>
      <c r="E18" s="145" t="s">
        <v>13</v>
      </c>
      <c r="F18" s="164">
        <v>-0.11132884235193405</v>
      </c>
      <c r="G18" s="165">
        <v>2.4099333594747501</v>
      </c>
      <c r="H18" s="89">
        <v>18.287823364379459</v>
      </c>
      <c r="I18" s="61">
        <v>0.16553902302692941</v>
      </c>
    </row>
    <row r="19" spans="1:9" x14ac:dyDescent="0.15">
      <c r="A19" s="13">
        <v>16</v>
      </c>
      <c r="B19" s="190"/>
      <c r="C19" s="194"/>
      <c r="D19" s="209" t="s">
        <v>64</v>
      </c>
      <c r="E19" s="145" t="s">
        <v>7</v>
      </c>
      <c r="F19" s="91">
        <v>-1.5649211112491881</v>
      </c>
      <c r="G19" s="92">
        <v>2.2214919574736141</v>
      </c>
      <c r="H19" s="89">
        <v>2.373197589947575</v>
      </c>
      <c r="I19" s="61">
        <v>0.20929871446764442</v>
      </c>
    </row>
    <row r="20" spans="1:9" x14ac:dyDescent="0.15">
      <c r="A20" s="13">
        <v>17</v>
      </c>
      <c r="B20" s="190"/>
      <c r="C20" s="194"/>
      <c r="D20" s="210"/>
      <c r="E20" s="83" t="s">
        <v>77</v>
      </c>
      <c r="F20" s="93">
        <v>-0.99279288460473203</v>
      </c>
      <c r="G20" s="94">
        <v>2.3728485794048679</v>
      </c>
      <c r="H20" s="89">
        <v>1.7261682086418826</v>
      </c>
      <c r="I20" s="61">
        <v>0.16922040898575419</v>
      </c>
    </row>
    <row r="21" spans="1:9" x14ac:dyDescent="0.15">
      <c r="A21" s="13">
        <v>18</v>
      </c>
      <c r="B21" s="190"/>
      <c r="C21" s="194"/>
      <c r="D21" s="210"/>
      <c r="E21" s="83" t="s">
        <v>81</v>
      </c>
      <c r="F21" s="93">
        <v>-0.88918021652088475</v>
      </c>
      <c r="G21" s="94">
        <v>2.2838230134167978</v>
      </c>
      <c r="H21" s="89">
        <v>2.1971520831673144</v>
      </c>
      <c r="I21" s="61">
        <v>0.22167708962067864</v>
      </c>
    </row>
    <row r="22" spans="1:9" x14ac:dyDescent="0.15">
      <c r="A22" s="13">
        <v>19</v>
      </c>
      <c r="B22" s="190"/>
      <c r="C22" s="194"/>
      <c r="D22" s="210"/>
      <c r="E22" s="148" t="s">
        <v>17</v>
      </c>
      <c r="F22" s="93">
        <v>-0.59312135344697192</v>
      </c>
      <c r="G22" s="94">
        <v>2.2912016646242352</v>
      </c>
      <c r="H22" s="89">
        <v>2.3884479808203669</v>
      </c>
      <c r="I22" s="61">
        <v>0.19694780695997019</v>
      </c>
    </row>
    <row r="23" spans="1:9" ht="14.25" thickBot="1" x14ac:dyDescent="0.2">
      <c r="A23" s="13">
        <v>20</v>
      </c>
      <c r="B23" s="190"/>
      <c r="C23" s="194"/>
      <c r="D23" s="211"/>
      <c r="E23" s="145" t="s">
        <v>13</v>
      </c>
      <c r="F23" s="164">
        <v>-0.33681337119419935</v>
      </c>
      <c r="G23" s="165">
        <v>2.2543007910313753</v>
      </c>
      <c r="H23" s="89">
        <v>1.8304986113559558</v>
      </c>
      <c r="I23" s="61">
        <v>0.15273020596547607</v>
      </c>
    </row>
    <row r="24" spans="1:9" x14ac:dyDescent="0.15">
      <c r="A24" s="13">
        <v>21</v>
      </c>
      <c r="B24" s="190"/>
      <c r="C24" s="194"/>
      <c r="D24" s="209" t="s">
        <v>106</v>
      </c>
      <c r="E24" s="145" t="s">
        <v>112</v>
      </c>
      <c r="F24" s="91">
        <v>-1.427095053743421</v>
      </c>
      <c r="G24" s="92">
        <v>2.3135199827662483</v>
      </c>
      <c r="H24" s="89">
        <v>2.934524231326197</v>
      </c>
      <c r="I24" s="61">
        <v>0.27504674120770861</v>
      </c>
    </row>
    <row r="25" spans="1:9" x14ac:dyDescent="0.15">
      <c r="A25" s="13">
        <v>22</v>
      </c>
      <c r="B25" s="190"/>
      <c r="C25" s="194"/>
      <c r="D25" s="210"/>
      <c r="E25" s="145" t="s">
        <v>77</v>
      </c>
      <c r="F25" s="93">
        <v>-0.81310990670763184</v>
      </c>
      <c r="G25" s="94">
        <v>2.4254224057703402</v>
      </c>
      <c r="H25" s="89">
        <v>2.4352526421426965</v>
      </c>
      <c r="I25" s="61">
        <v>0.26316270945612302</v>
      </c>
    </row>
    <row r="26" spans="1:9" x14ac:dyDescent="0.15">
      <c r="A26" s="13">
        <v>23</v>
      </c>
      <c r="B26" s="190"/>
      <c r="C26" s="194"/>
      <c r="D26" s="210"/>
      <c r="E26" s="148" t="s">
        <v>81</v>
      </c>
      <c r="F26" s="93">
        <v>-0.68694026377498862</v>
      </c>
      <c r="G26" s="94">
        <v>2.3333769094541301</v>
      </c>
      <c r="H26" s="156">
        <v>3.0523539940781261</v>
      </c>
      <c r="I26" s="62">
        <v>0.33410021964543773</v>
      </c>
    </row>
    <row r="27" spans="1:9" x14ac:dyDescent="0.15">
      <c r="A27" s="13">
        <v>24</v>
      </c>
      <c r="B27" s="190"/>
      <c r="C27" s="194"/>
      <c r="D27" s="210"/>
      <c r="E27" s="148" t="s">
        <v>17</v>
      </c>
      <c r="F27" s="93">
        <v>-0.35265898663336065</v>
      </c>
      <c r="G27" s="94">
        <v>2.37487345315443</v>
      </c>
      <c r="H27" s="89">
        <v>2.5912566128152981</v>
      </c>
      <c r="I27" s="61">
        <v>0.22959492026354755</v>
      </c>
    </row>
    <row r="28" spans="1:9" ht="14.25" thickBot="1" x14ac:dyDescent="0.2">
      <c r="A28" s="13">
        <v>25</v>
      </c>
      <c r="B28" s="190"/>
      <c r="C28" s="194"/>
      <c r="D28" s="211"/>
      <c r="E28" s="83" t="s">
        <v>13</v>
      </c>
      <c r="F28" s="161">
        <v>-9.8509467524520847E-2</v>
      </c>
      <c r="G28" s="162">
        <v>2.3189486282047733</v>
      </c>
      <c r="H28" s="89">
        <v>1.9138232868494274</v>
      </c>
      <c r="I28" s="61">
        <v>0.16866451903841159</v>
      </c>
    </row>
    <row r="29" spans="1:9" ht="14.25" thickBot="1" x14ac:dyDescent="0.2">
      <c r="A29" s="13">
        <v>26</v>
      </c>
      <c r="B29" s="191"/>
      <c r="C29" s="208"/>
      <c r="D29" s="163" t="s">
        <v>151</v>
      </c>
      <c r="E29" s="145" t="s">
        <v>13</v>
      </c>
      <c r="F29" s="166">
        <v>-4.3890683881291769E-2</v>
      </c>
      <c r="G29" s="167">
        <v>2.3786548856708394</v>
      </c>
      <c r="H29" s="157">
        <v>1.8917564960879443</v>
      </c>
      <c r="I29" s="39">
        <v>0.16801116279982234</v>
      </c>
    </row>
    <row r="30" spans="1:9" x14ac:dyDescent="0.15">
      <c r="F30" s="36">
        <f>AVERAGE(F4:F29)</f>
        <v>-0.7940249341890554</v>
      </c>
      <c r="G30" s="36">
        <f>AVERAGE(G4:G29)</f>
        <v>2.334988202015043</v>
      </c>
    </row>
    <row r="31" spans="1:9" x14ac:dyDescent="0.15">
      <c r="F31" s="97"/>
      <c r="G31" s="97"/>
    </row>
    <row r="32" spans="1:9" x14ac:dyDescent="0.15">
      <c r="F32" s="97"/>
      <c r="G32" s="97"/>
    </row>
    <row r="33" spans="1:9" x14ac:dyDescent="0.15">
      <c r="F33" s="97"/>
      <c r="G33" s="97"/>
    </row>
    <row r="34" spans="1:9" x14ac:dyDescent="0.15">
      <c r="F34" s="97"/>
      <c r="G34" s="97"/>
    </row>
    <row r="35" spans="1:9" x14ac:dyDescent="0.15">
      <c r="F35" s="97"/>
      <c r="G35" s="97"/>
    </row>
    <row r="38" spans="1:9" ht="14.25" thickBot="1" x14ac:dyDescent="0.2">
      <c r="A38" s="1"/>
      <c r="B38" s="1" t="s">
        <v>2</v>
      </c>
      <c r="C38" s="1" t="s">
        <v>5</v>
      </c>
      <c r="D38" s="1" t="s">
        <v>0</v>
      </c>
      <c r="E38" s="1" t="s">
        <v>1</v>
      </c>
      <c r="F38" s="90" t="s">
        <v>3</v>
      </c>
      <c r="G38" s="90" t="s">
        <v>4</v>
      </c>
      <c r="H38" s="1" t="s">
        <v>66</v>
      </c>
      <c r="I38" s="1" t="s">
        <v>24</v>
      </c>
    </row>
    <row r="39" spans="1:9" x14ac:dyDescent="0.15">
      <c r="A39" s="13">
        <v>1</v>
      </c>
      <c r="B39" s="196" t="s">
        <v>15</v>
      </c>
      <c r="C39" s="198" t="s">
        <v>9</v>
      </c>
      <c r="D39" s="209" t="s">
        <v>6</v>
      </c>
      <c r="E39" s="83" t="s">
        <v>7</v>
      </c>
      <c r="F39" s="91">
        <v>-2.5616315795661424</v>
      </c>
      <c r="G39" s="92">
        <v>2.1255752620823163</v>
      </c>
      <c r="H39" s="89">
        <v>16.173638655750274</v>
      </c>
      <c r="I39" s="60">
        <v>0.10724586275124941</v>
      </c>
    </row>
    <row r="40" spans="1:9" x14ac:dyDescent="0.15">
      <c r="A40" s="13">
        <v>2</v>
      </c>
      <c r="B40" s="196"/>
      <c r="C40" s="198"/>
      <c r="D40" s="210"/>
      <c r="E40" s="83" t="s">
        <v>77</v>
      </c>
      <c r="F40" s="93">
        <v>-1.938816098913926</v>
      </c>
      <c r="G40" s="94">
        <v>2.2724705265514715</v>
      </c>
      <c r="H40" s="89">
        <v>1.2452651104848604</v>
      </c>
      <c r="I40" s="61">
        <v>0.10219955515916619</v>
      </c>
    </row>
    <row r="41" spans="1:9" x14ac:dyDescent="0.15">
      <c r="A41" s="13">
        <v>3</v>
      </c>
      <c r="B41" s="196"/>
      <c r="C41" s="198"/>
      <c r="D41" s="210"/>
      <c r="E41" s="83" t="s">
        <v>81</v>
      </c>
      <c r="F41" s="93">
        <v>-1.9020240730194755</v>
      </c>
      <c r="G41" s="94">
        <v>2.1875054695496248</v>
      </c>
      <c r="H41" s="89">
        <v>1.5310655962392772</v>
      </c>
      <c r="I41" s="61">
        <v>0.13044741702387772</v>
      </c>
    </row>
    <row r="42" spans="1:9" x14ac:dyDescent="0.15">
      <c r="A42" s="13">
        <v>4</v>
      </c>
      <c r="B42" s="196"/>
      <c r="C42" s="198"/>
      <c r="D42" s="210"/>
      <c r="E42" s="83" t="s">
        <v>17</v>
      </c>
      <c r="F42" s="93">
        <v>-1.6753511281129869</v>
      </c>
      <c r="G42" s="94">
        <v>2.1760362990114457</v>
      </c>
      <c r="H42" s="89">
        <v>2.3639741883584606</v>
      </c>
      <c r="I42" s="61">
        <v>0.17111202484235927</v>
      </c>
    </row>
    <row r="43" spans="1:9" ht="14.25" thickBot="1" x14ac:dyDescent="0.2">
      <c r="A43" s="13">
        <v>5</v>
      </c>
      <c r="B43" s="196"/>
      <c r="C43" s="198"/>
      <c r="D43" s="210"/>
      <c r="E43" s="83" t="s">
        <v>13</v>
      </c>
      <c r="F43" s="164">
        <v>-1.3966194131405585</v>
      </c>
      <c r="G43" s="165">
        <v>2.1562867836251076</v>
      </c>
      <c r="H43" s="89">
        <v>1.8703627660682196</v>
      </c>
      <c r="I43" s="61">
        <v>0.144085037422298</v>
      </c>
    </row>
    <row r="44" spans="1:9" x14ac:dyDescent="0.15">
      <c r="A44" s="13">
        <v>6</v>
      </c>
      <c r="B44" s="196"/>
      <c r="C44" s="198"/>
      <c r="D44" s="210" t="s">
        <v>12</v>
      </c>
      <c r="E44" s="83" t="s">
        <v>7</v>
      </c>
      <c r="F44" s="91">
        <v>-1.9258952034967758</v>
      </c>
      <c r="G44" s="92">
        <v>2.5413671471319268</v>
      </c>
      <c r="H44" s="89">
        <v>1.8738100654376455</v>
      </c>
      <c r="I44" s="61">
        <v>0.17474257048897612</v>
      </c>
    </row>
    <row r="45" spans="1:9" x14ac:dyDescent="0.15">
      <c r="A45" s="13">
        <v>7</v>
      </c>
      <c r="B45" s="196"/>
      <c r="C45" s="198"/>
      <c r="D45" s="210"/>
      <c r="E45" s="83" t="s">
        <v>77</v>
      </c>
      <c r="F45" s="93">
        <v>-1.3399655664415406</v>
      </c>
      <c r="G45" s="94">
        <v>2.5359302546674405</v>
      </c>
      <c r="H45" s="89">
        <v>1.652263986505738</v>
      </c>
      <c r="I45" s="61">
        <v>0.16591592377867517</v>
      </c>
    </row>
    <row r="46" spans="1:9" x14ac:dyDescent="0.15">
      <c r="A46" s="13">
        <v>8</v>
      </c>
      <c r="B46" s="196"/>
      <c r="C46" s="198"/>
      <c r="D46" s="210"/>
      <c r="E46" s="83" t="s">
        <v>81</v>
      </c>
      <c r="F46" s="93">
        <v>-1.3098185135213485</v>
      </c>
      <c r="G46" s="94">
        <v>2.445742063907232</v>
      </c>
      <c r="H46" s="89">
        <v>1.9186426700904251</v>
      </c>
      <c r="I46" s="61">
        <v>0.19443734627304352</v>
      </c>
    </row>
    <row r="47" spans="1:9" x14ac:dyDescent="0.15">
      <c r="A47" s="13">
        <v>9</v>
      </c>
      <c r="B47" s="196"/>
      <c r="C47" s="198"/>
      <c r="D47" s="210"/>
      <c r="E47" s="82" t="s">
        <v>17</v>
      </c>
      <c r="F47" s="93">
        <v>-1.0566128584351637</v>
      </c>
      <c r="G47" s="94">
        <v>2.4816217801996423</v>
      </c>
      <c r="H47" s="89">
        <v>23.765314585490266</v>
      </c>
      <c r="I47" s="62">
        <v>0.22221600539662439</v>
      </c>
    </row>
    <row r="48" spans="1:9" ht="14.25" thickBot="1" x14ac:dyDescent="0.2">
      <c r="A48" s="13">
        <v>10</v>
      </c>
      <c r="B48" s="196"/>
      <c r="C48" s="198"/>
      <c r="D48" s="210"/>
      <c r="E48" s="83" t="s">
        <v>13</v>
      </c>
      <c r="F48" s="164">
        <v>-0.88867986508513808</v>
      </c>
      <c r="G48" s="165">
        <v>2.446198792039056</v>
      </c>
      <c r="H48" s="89">
        <v>12.281598391541081</v>
      </c>
      <c r="I48" s="61">
        <v>0.11837460863181358</v>
      </c>
    </row>
    <row r="49" spans="1:9" x14ac:dyDescent="0.15">
      <c r="A49" s="13">
        <v>11</v>
      </c>
      <c r="B49" s="196"/>
      <c r="C49" s="198"/>
      <c r="D49" s="210" t="s">
        <v>16</v>
      </c>
      <c r="E49" s="145" t="s">
        <v>7</v>
      </c>
      <c r="F49" s="91">
        <v>-2.118160789014818</v>
      </c>
      <c r="G49" s="92">
        <v>2.4538000846772023</v>
      </c>
      <c r="H49" s="89">
        <v>2.8628893952232155</v>
      </c>
      <c r="I49" s="61">
        <v>0.26626706001940864</v>
      </c>
    </row>
    <row r="50" spans="1:9" x14ac:dyDescent="0.15">
      <c r="A50" s="13">
        <v>12</v>
      </c>
      <c r="B50" s="196"/>
      <c r="C50" s="198"/>
      <c r="D50" s="210"/>
      <c r="E50" s="145" t="s">
        <v>77</v>
      </c>
      <c r="F50" s="93">
        <v>-1.4896291072628198</v>
      </c>
      <c r="G50" s="94">
        <v>2.5667908079258512</v>
      </c>
      <c r="H50" s="89">
        <v>2.3588414659119978</v>
      </c>
      <c r="I50" s="61">
        <v>0.25401047219164802</v>
      </c>
    </row>
    <row r="51" spans="1:9" x14ac:dyDescent="0.15">
      <c r="A51" s="13">
        <v>13</v>
      </c>
      <c r="B51" s="196"/>
      <c r="C51" s="198"/>
      <c r="D51" s="210"/>
      <c r="E51" s="145" t="s">
        <v>81</v>
      </c>
      <c r="F51" s="93">
        <v>-1.3638735114632863</v>
      </c>
      <c r="G51" s="94">
        <v>2.4707796268435689</v>
      </c>
      <c r="H51" s="89">
        <v>2.9388402836795091</v>
      </c>
      <c r="I51" s="61">
        <v>0.31922353954181482</v>
      </c>
    </row>
    <row r="52" spans="1:9" x14ac:dyDescent="0.15">
      <c r="A52" s="13">
        <v>14</v>
      </c>
      <c r="B52" s="196"/>
      <c r="C52" s="198"/>
      <c r="D52" s="210"/>
      <c r="E52" s="145" t="s">
        <v>17</v>
      </c>
      <c r="F52" s="93">
        <v>-1.0416850083509581</v>
      </c>
      <c r="G52" s="94">
        <v>2.4975382622795275</v>
      </c>
      <c r="H52" s="89">
        <v>2.64649604032101</v>
      </c>
      <c r="I52" s="61">
        <v>0.23268532085417185</v>
      </c>
    </row>
    <row r="53" spans="1:9" ht="14.25" thickBot="1" x14ac:dyDescent="0.2">
      <c r="A53" s="13">
        <v>15</v>
      </c>
      <c r="B53" s="196"/>
      <c r="C53" s="198"/>
      <c r="D53" s="210"/>
      <c r="E53" s="145" t="s">
        <v>13</v>
      </c>
      <c r="F53" s="164">
        <v>-0.7738033432174134</v>
      </c>
      <c r="G53" s="165">
        <v>2.4546731227677498</v>
      </c>
      <c r="H53" s="89">
        <v>18.896966770130199</v>
      </c>
      <c r="I53" s="61">
        <v>0.1695118728039165</v>
      </c>
    </row>
    <row r="54" spans="1:9" x14ac:dyDescent="0.15">
      <c r="A54" s="13">
        <v>16</v>
      </c>
      <c r="B54" s="196"/>
      <c r="C54" s="198"/>
      <c r="D54" s="210" t="s">
        <v>104</v>
      </c>
      <c r="E54" s="145" t="s">
        <v>7</v>
      </c>
      <c r="F54" s="91">
        <v>-2.2273819140566151</v>
      </c>
      <c r="G54" s="92">
        <v>2.2662307485275237</v>
      </c>
      <c r="H54" s="89">
        <v>2.4416955522958048</v>
      </c>
      <c r="I54" s="61">
        <v>0.21406145493535247</v>
      </c>
    </row>
    <row r="55" spans="1:9" x14ac:dyDescent="0.15">
      <c r="A55" s="13">
        <v>17</v>
      </c>
      <c r="B55" s="196"/>
      <c r="C55" s="198"/>
      <c r="D55" s="210"/>
      <c r="E55" s="83" t="s">
        <v>77</v>
      </c>
      <c r="F55" s="93">
        <v>-1.6552536866144683</v>
      </c>
      <c r="G55" s="94">
        <v>2.417587541251375</v>
      </c>
      <c r="H55" s="89">
        <v>1.7792217756218227</v>
      </c>
      <c r="I55" s="61">
        <v>0.17248899353138405</v>
      </c>
    </row>
    <row r="56" spans="1:9" x14ac:dyDescent="0.15">
      <c r="A56" s="13">
        <v>18</v>
      </c>
      <c r="B56" s="196"/>
      <c r="C56" s="198"/>
      <c r="D56" s="210"/>
      <c r="E56" s="83" t="s">
        <v>81</v>
      </c>
      <c r="F56" s="93">
        <v>-1.5516410083920387</v>
      </c>
      <c r="G56" s="94">
        <v>2.3285620042109181</v>
      </c>
      <c r="H56" s="89">
        <v>2.2547985505815573</v>
      </c>
      <c r="I56" s="61">
        <v>0.22541592969676513</v>
      </c>
    </row>
    <row r="57" spans="1:9" x14ac:dyDescent="0.15">
      <c r="A57" s="13">
        <v>19</v>
      </c>
      <c r="B57" s="196"/>
      <c r="C57" s="198"/>
      <c r="D57" s="210"/>
      <c r="E57" s="148" t="s">
        <v>17</v>
      </c>
      <c r="F57" s="93">
        <v>-1.255582166029158</v>
      </c>
      <c r="G57" s="94">
        <v>2.3359423292520942</v>
      </c>
      <c r="H57" s="89">
        <v>2.4608217611284715</v>
      </c>
      <c r="I57" s="61">
        <v>0.20157263224645752</v>
      </c>
    </row>
    <row r="58" spans="1:9" ht="14.25" thickBot="1" x14ac:dyDescent="0.2">
      <c r="A58" s="13">
        <v>20</v>
      </c>
      <c r="B58" s="196"/>
      <c r="C58" s="198"/>
      <c r="D58" s="211"/>
      <c r="E58" s="145" t="s">
        <v>13</v>
      </c>
      <c r="F58" s="164">
        <v>-0.99927411564615043</v>
      </c>
      <c r="G58" s="165">
        <v>2.2990399714365566</v>
      </c>
      <c r="H58" s="89">
        <v>1.8934450815771018</v>
      </c>
      <c r="I58" s="61">
        <v>0.15680336806966044</v>
      </c>
    </row>
    <row r="59" spans="1:9" x14ac:dyDescent="0.15">
      <c r="A59" s="13">
        <v>21</v>
      </c>
      <c r="B59" s="196"/>
      <c r="C59" s="198"/>
      <c r="D59" s="209" t="s">
        <v>106</v>
      </c>
      <c r="E59" s="145" t="s">
        <v>7</v>
      </c>
      <c r="F59" s="91">
        <v>-2.0895558534358702</v>
      </c>
      <c r="G59" s="92">
        <v>2.3582588664114077</v>
      </c>
      <c r="H59" s="89">
        <v>3.0063808402722358</v>
      </c>
      <c r="I59" s="61">
        <v>0.28050285349122983</v>
      </c>
    </row>
    <row r="60" spans="1:9" x14ac:dyDescent="0.15">
      <c r="A60" s="13">
        <v>22</v>
      </c>
      <c r="B60" s="196"/>
      <c r="C60" s="198"/>
      <c r="D60" s="210"/>
      <c r="E60" s="145" t="s">
        <v>77</v>
      </c>
      <c r="F60" s="93">
        <v>-1.4755706950780447</v>
      </c>
      <c r="G60" s="94">
        <v>2.4701616490955183</v>
      </c>
      <c r="H60" s="89">
        <v>2.4908630247863748</v>
      </c>
      <c r="I60" s="61">
        <v>0.26723543804766997</v>
      </c>
    </row>
    <row r="61" spans="1:9" x14ac:dyDescent="0.15">
      <c r="A61" s="13">
        <v>23</v>
      </c>
      <c r="B61" s="196"/>
      <c r="C61" s="198"/>
      <c r="D61" s="210"/>
      <c r="E61" s="145" t="s">
        <v>81</v>
      </c>
      <c r="F61" s="93">
        <v>-1.3494010534820018</v>
      </c>
      <c r="G61" s="94">
        <v>2.3781162612914133</v>
      </c>
      <c r="H61" s="89">
        <v>3.1125031693561303</v>
      </c>
      <c r="I61" s="61">
        <v>0.33868737868480925</v>
      </c>
    </row>
    <row r="62" spans="1:9" x14ac:dyDescent="0.15">
      <c r="A62" s="13">
        <v>24</v>
      </c>
      <c r="B62" s="196"/>
      <c r="C62" s="198"/>
      <c r="D62" s="210"/>
      <c r="E62" s="148" t="s">
        <v>17</v>
      </c>
      <c r="F62" s="93">
        <v>-1.0151206974340421</v>
      </c>
      <c r="G62" s="94">
        <v>2.4196140287199146</v>
      </c>
      <c r="H62" s="89">
        <v>2.6638255662628851</v>
      </c>
      <c r="I62" s="61">
        <v>0.2345857200862104</v>
      </c>
    </row>
    <row r="63" spans="1:9" ht="14.25" thickBot="1" x14ac:dyDescent="0.2">
      <c r="A63" s="13">
        <v>25</v>
      </c>
      <c r="B63" s="196"/>
      <c r="C63" s="198"/>
      <c r="D63" s="211"/>
      <c r="E63" s="145" t="s">
        <v>13</v>
      </c>
      <c r="F63" s="161">
        <v>-0.76097276461955743</v>
      </c>
      <c r="G63" s="162">
        <v>2.3636895677753156</v>
      </c>
      <c r="H63" s="89">
        <v>1.9762654868773455</v>
      </c>
      <c r="I63" s="61">
        <v>0.17294619955749815</v>
      </c>
    </row>
    <row r="64" spans="1:9" ht="14.25" thickBot="1" x14ac:dyDescent="0.2">
      <c r="A64" s="13">
        <v>26</v>
      </c>
      <c r="B64" s="196"/>
      <c r="C64" s="198"/>
      <c r="D64" s="152" t="s">
        <v>151</v>
      </c>
      <c r="E64" s="102" t="s">
        <v>13</v>
      </c>
      <c r="F64" s="166">
        <v>-0.70635148718658491</v>
      </c>
      <c r="G64" s="167">
        <v>2.4233953545255247</v>
      </c>
      <c r="H64" s="89">
        <v>1.95348511330688</v>
      </c>
      <c r="I64" s="61">
        <v>0.17228441658555513</v>
      </c>
    </row>
    <row r="66" spans="5:12" x14ac:dyDescent="0.15">
      <c r="F66" s="36">
        <f>AVERAGE(F39:F64)</f>
        <v>-1.4564873654237265</v>
      </c>
      <c r="G66" s="36">
        <f>AVERAGE(G39:G64)</f>
        <v>2.3797274848367969</v>
      </c>
    </row>
    <row r="72" spans="5:12" x14ac:dyDescent="0.15">
      <c r="E72" s="11" t="s">
        <v>47</v>
      </c>
      <c r="F72" s="11"/>
      <c r="G72" s="20" t="s">
        <v>43</v>
      </c>
      <c r="I72" s="1"/>
      <c r="J72" s="1" t="s">
        <v>0</v>
      </c>
      <c r="K72" s="1" t="s">
        <v>1</v>
      </c>
      <c r="L72" s="51" t="s">
        <v>90</v>
      </c>
    </row>
    <row r="73" spans="5:12" x14ac:dyDescent="0.15">
      <c r="E73" s="8" t="s">
        <v>28</v>
      </c>
      <c r="F73" s="8"/>
      <c r="G73" s="13" t="s">
        <v>37</v>
      </c>
      <c r="I73" s="13">
        <v>1</v>
      </c>
      <c r="J73" s="49" t="s">
        <v>6</v>
      </c>
      <c r="K73" s="3" t="s">
        <v>7</v>
      </c>
      <c r="L73" s="50">
        <v>8.7899999999999991</v>
      </c>
    </row>
    <row r="74" spans="5:12" x14ac:dyDescent="0.15">
      <c r="E74" s="8" t="s">
        <v>40</v>
      </c>
      <c r="F74" s="8"/>
      <c r="G74" s="13" t="s">
        <v>41</v>
      </c>
      <c r="I74" s="13">
        <v>3</v>
      </c>
      <c r="J74" s="46"/>
      <c r="K74" s="48" t="s">
        <v>17</v>
      </c>
      <c r="L74" s="38">
        <v>5.7310304582889184</v>
      </c>
    </row>
    <row r="75" spans="5:12" x14ac:dyDescent="0.15">
      <c r="E75" s="8" t="s">
        <v>27</v>
      </c>
      <c r="F75" s="8"/>
      <c r="G75" s="13" t="s">
        <v>42</v>
      </c>
      <c r="I75" s="13">
        <v>4</v>
      </c>
      <c r="J75" s="46"/>
      <c r="K75" s="3" t="s">
        <v>77</v>
      </c>
      <c r="L75" s="39">
        <v>6.2046583139999996</v>
      </c>
    </row>
    <row r="76" spans="5:12" x14ac:dyDescent="0.15">
      <c r="E76" s="8" t="s">
        <v>38</v>
      </c>
      <c r="F76" s="8"/>
      <c r="G76" s="13" t="s">
        <v>39</v>
      </c>
      <c r="I76" s="13">
        <v>2</v>
      </c>
      <c r="J76" s="45" t="s">
        <v>12</v>
      </c>
      <c r="K76" s="3" t="s">
        <v>13</v>
      </c>
      <c r="L76" s="50">
        <v>5.33</v>
      </c>
    </row>
    <row r="77" spans="5:12" x14ac:dyDescent="0.15">
      <c r="E77" s="26" t="s">
        <v>44</v>
      </c>
      <c r="F77" s="8"/>
      <c r="G77" s="38">
        <v>6.4464370964925672</v>
      </c>
      <c r="I77" s="13">
        <v>5</v>
      </c>
      <c r="J77" s="47"/>
      <c r="K77" s="3" t="s">
        <v>81</v>
      </c>
      <c r="L77" s="39">
        <v>6.1463802510000001</v>
      </c>
    </row>
    <row r="78" spans="5:12" x14ac:dyDescent="0.15">
      <c r="E78" s="26" t="s">
        <v>49</v>
      </c>
      <c r="F78" s="8"/>
      <c r="G78" s="38">
        <v>7.05366925450683</v>
      </c>
      <c r="I78" s="13">
        <v>6</v>
      </c>
      <c r="J78" s="45" t="s">
        <v>16</v>
      </c>
      <c r="K78" s="3" t="s">
        <v>17</v>
      </c>
      <c r="L78" s="38">
        <v>7.05366925450683</v>
      </c>
    </row>
    <row r="79" spans="5:12" x14ac:dyDescent="0.15">
      <c r="E79" s="26" t="s">
        <v>45</v>
      </c>
      <c r="F79" s="8"/>
      <c r="G79" s="38">
        <v>5.33</v>
      </c>
      <c r="I79" s="13">
        <v>7</v>
      </c>
      <c r="J79" s="46"/>
      <c r="K79" s="3" t="s">
        <v>13</v>
      </c>
      <c r="L79" s="38">
        <v>6.4464370964925672</v>
      </c>
    </row>
    <row r="80" spans="5:12" x14ac:dyDescent="0.15">
      <c r="E80" s="26" t="s">
        <v>46</v>
      </c>
      <c r="F80" s="8"/>
      <c r="G80" s="38">
        <v>5.7310304582889184</v>
      </c>
      <c r="I80" s="13">
        <v>8</v>
      </c>
      <c r="J80" s="46"/>
      <c r="K80" s="3" t="s">
        <v>77</v>
      </c>
      <c r="L80" s="39">
        <v>7.4736393999999997</v>
      </c>
    </row>
    <row r="81" spans="3:12" x14ac:dyDescent="0.15">
      <c r="E81" s="26"/>
      <c r="F81" s="8"/>
      <c r="G81" s="38"/>
      <c r="I81" s="13"/>
      <c r="J81" s="55"/>
      <c r="K81" s="3"/>
      <c r="L81" s="39"/>
    </row>
    <row r="82" spans="3:12" x14ac:dyDescent="0.15">
      <c r="E82" s="27" t="s">
        <v>56</v>
      </c>
      <c r="F82" s="8"/>
      <c r="G82" s="39">
        <v>6.4464370964925672</v>
      </c>
      <c r="I82" s="13">
        <v>9</v>
      </c>
      <c r="J82" s="47"/>
      <c r="K82" s="3" t="s">
        <v>81</v>
      </c>
      <c r="L82" s="39">
        <v>7.3942996089999999</v>
      </c>
    </row>
    <row r="83" spans="3:12" x14ac:dyDescent="0.15">
      <c r="E83" s="27" t="s">
        <v>57</v>
      </c>
      <c r="F83" s="8"/>
      <c r="G83" s="39">
        <v>6.908784213565224</v>
      </c>
      <c r="I83" s="13">
        <v>10</v>
      </c>
      <c r="J83" s="49" t="s">
        <v>54</v>
      </c>
      <c r="K83" s="3" t="s">
        <v>13</v>
      </c>
      <c r="L83" s="38">
        <v>4.3667764870533397</v>
      </c>
    </row>
    <row r="84" spans="3:12" x14ac:dyDescent="0.15">
      <c r="E84" s="26" t="s">
        <v>58</v>
      </c>
      <c r="F84" s="8"/>
      <c r="G84" s="38">
        <v>4.3667764870533397</v>
      </c>
      <c r="I84" s="13">
        <v>11</v>
      </c>
      <c r="J84" s="49" t="s">
        <v>64</v>
      </c>
      <c r="K84" s="3" t="s">
        <v>13</v>
      </c>
      <c r="L84" s="38">
        <v>6.4464370960000004</v>
      </c>
    </row>
    <row r="85" spans="3:12" x14ac:dyDescent="0.15">
      <c r="E85" s="26" t="s">
        <v>61</v>
      </c>
      <c r="F85" s="8"/>
      <c r="G85" s="38">
        <v>6.4464370960000004</v>
      </c>
      <c r="I85" s="13">
        <v>12</v>
      </c>
      <c r="J85" s="49"/>
      <c r="K85" s="3" t="s">
        <v>77</v>
      </c>
      <c r="L85" s="39">
        <v>7.4736393999999997</v>
      </c>
    </row>
    <row r="86" spans="3:12" x14ac:dyDescent="0.15">
      <c r="E86" s="26"/>
      <c r="F86" s="8"/>
      <c r="G86" s="38"/>
      <c r="I86" s="13"/>
      <c r="J86" s="57"/>
      <c r="K86" s="3"/>
      <c r="L86" s="39"/>
    </row>
    <row r="87" spans="3:12" x14ac:dyDescent="0.15">
      <c r="E87" s="28" t="s">
        <v>62</v>
      </c>
      <c r="F87" s="8"/>
      <c r="G87" s="40">
        <v>8.795603624</v>
      </c>
      <c r="I87" s="13">
        <v>13</v>
      </c>
      <c r="J87" s="49"/>
      <c r="K87" s="3" t="s">
        <v>81</v>
      </c>
      <c r="L87" s="39">
        <v>7.3942996089999999</v>
      </c>
    </row>
    <row r="88" spans="3:12" x14ac:dyDescent="0.15">
      <c r="E88" s="28" t="s">
        <v>63</v>
      </c>
      <c r="F88" s="8"/>
      <c r="G88" s="40">
        <v>17.788865210000001</v>
      </c>
    </row>
    <row r="94" spans="3:12" x14ac:dyDescent="0.15">
      <c r="C94" s="20"/>
      <c r="E94" s="28" t="s">
        <v>78</v>
      </c>
      <c r="F94" s="8"/>
      <c r="G94" s="39">
        <v>7.4736393999999997</v>
      </c>
    </row>
    <row r="95" spans="3:12" x14ac:dyDescent="0.15">
      <c r="C95" s="43" t="s">
        <v>89</v>
      </c>
      <c r="E95" s="28" t="s">
        <v>79</v>
      </c>
      <c r="F95" s="8"/>
      <c r="G95" s="39">
        <v>7.4736393999999997</v>
      </c>
    </row>
    <row r="96" spans="3:12" x14ac:dyDescent="0.15">
      <c r="C96" s="43"/>
      <c r="E96" s="28"/>
      <c r="F96" s="8"/>
      <c r="G96" s="39"/>
    </row>
    <row r="97" spans="3:7" x14ac:dyDescent="0.15">
      <c r="C97" s="43" t="s">
        <v>88</v>
      </c>
      <c r="E97" s="28" t="s">
        <v>80</v>
      </c>
      <c r="F97" s="8"/>
      <c r="G97" s="39">
        <v>6.2046583139999996</v>
      </c>
    </row>
    <row r="98" spans="3:7" x14ac:dyDescent="0.15">
      <c r="E98" s="28" t="s">
        <v>82</v>
      </c>
      <c r="F98" s="8"/>
      <c r="G98" s="39">
        <v>6.1463802510000001</v>
      </c>
    </row>
    <row r="99" spans="3:7" x14ac:dyDescent="0.15">
      <c r="E99" s="28" t="s">
        <v>83</v>
      </c>
      <c r="F99" s="8"/>
      <c r="G99" s="39">
        <v>7.3942996089999999</v>
      </c>
    </row>
    <row r="100" spans="3:7" x14ac:dyDescent="0.15">
      <c r="E100" s="28" t="s">
        <v>84</v>
      </c>
      <c r="F100" s="8"/>
      <c r="G100" s="39">
        <v>7.3942996089999999</v>
      </c>
    </row>
    <row r="101" spans="3:7" x14ac:dyDescent="0.15">
      <c r="E101" s="28"/>
      <c r="F101" s="8"/>
      <c r="G101" s="42"/>
    </row>
    <row r="102" spans="3:7" x14ac:dyDescent="0.15">
      <c r="E102" s="28"/>
      <c r="F102" s="8"/>
      <c r="G102" s="42"/>
    </row>
    <row r="103" spans="3:7" x14ac:dyDescent="0.15">
      <c r="E103" s="28"/>
      <c r="F103" s="8"/>
      <c r="G103" s="42"/>
    </row>
    <row r="104" spans="3:7" x14ac:dyDescent="0.15">
      <c r="E104" s="28"/>
      <c r="F104" s="8"/>
      <c r="G104" s="42"/>
    </row>
    <row r="105" spans="3:7" x14ac:dyDescent="0.15">
      <c r="E105" s="28"/>
      <c r="F105" s="8"/>
      <c r="G105" s="42"/>
    </row>
    <row r="110" spans="3:7" x14ac:dyDescent="0.15">
      <c r="D110" s="37"/>
      <c r="E110" s="37"/>
    </row>
    <row r="112" spans="3:7" x14ac:dyDescent="0.15">
      <c r="D112" s="37"/>
      <c r="E112" s="37"/>
    </row>
    <row r="113" spans="4:5" x14ac:dyDescent="0.15">
      <c r="D113" s="37"/>
      <c r="E113" s="37"/>
    </row>
    <row r="114" spans="4:5" x14ac:dyDescent="0.15">
      <c r="D114" s="37"/>
      <c r="E114" s="37"/>
    </row>
  </sheetData>
  <mergeCells count="14">
    <mergeCell ref="B39:B64"/>
    <mergeCell ref="C39:C64"/>
    <mergeCell ref="D59:D63"/>
    <mergeCell ref="D39:D43"/>
    <mergeCell ref="D44:D48"/>
    <mergeCell ref="D49:D53"/>
    <mergeCell ref="D54:D58"/>
    <mergeCell ref="B4:B29"/>
    <mergeCell ref="C4:C29"/>
    <mergeCell ref="D4:D8"/>
    <mergeCell ref="D9:D13"/>
    <mergeCell ref="D14:D18"/>
    <mergeCell ref="D19:D23"/>
    <mergeCell ref="D24:D28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2:P36"/>
  <sheetViews>
    <sheetView zoomScale="85" zoomScaleNormal="85" workbookViewId="0">
      <selection activeCell="I4" sqref="I4"/>
    </sheetView>
  </sheetViews>
  <sheetFormatPr defaultRowHeight="13.5" x14ac:dyDescent="0.15"/>
  <cols>
    <col min="2" max="2" width="15.625" customWidth="1"/>
    <col min="3" max="5" width="13.75" customWidth="1"/>
    <col min="6" max="6" width="11.25" customWidth="1"/>
    <col min="7" max="7" width="10.625" customWidth="1"/>
    <col min="8" max="8" width="14" customWidth="1"/>
    <col min="9" max="11" width="14.5" customWidth="1"/>
    <col min="12" max="12" width="13.375" customWidth="1"/>
    <col min="13" max="13" width="11.5" customWidth="1"/>
    <col min="14" max="14" width="12" customWidth="1"/>
    <col min="15" max="15" width="11" customWidth="1"/>
    <col min="16" max="16" width="10.75" customWidth="1"/>
  </cols>
  <sheetData>
    <row r="2" spans="2:16" x14ac:dyDescent="0.15">
      <c r="B2" s="142" t="s">
        <v>94</v>
      </c>
      <c r="C2" s="141" t="s">
        <v>6</v>
      </c>
      <c r="D2" s="141" t="s">
        <v>95</v>
      </c>
      <c r="E2" s="141" t="s">
        <v>12</v>
      </c>
      <c r="F2" s="76" t="s">
        <v>107</v>
      </c>
      <c r="G2" s="76" t="s">
        <v>120</v>
      </c>
      <c r="H2" s="76" t="s">
        <v>151</v>
      </c>
      <c r="J2" s="142" t="s">
        <v>96</v>
      </c>
      <c r="K2" s="141" t="s">
        <v>6</v>
      </c>
      <c r="L2" s="141" t="s">
        <v>95</v>
      </c>
      <c r="M2" s="141" t="s">
        <v>12</v>
      </c>
      <c r="N2" s="77" t="s">
        <v>107</v>
      </c>
      <c r="O2" s="77" t="s">
        <v>120</v>
      </c>
      <c r="P2" s="77" t="s">
        <v>151</v>
      </c>
    </row>
    <row r="3" spans="2:16" x14ac:dyDescent="0.15">
      <c r="B3" s="66" t="s">
        <v>113</v>
      </c>
      <c r="C3" s="79">
        <v>-1.8991634535610995</v>
      </c>
      <c r="D3" s="79">
        <v>-1.4556999889450686</v>
      </c>
      <c r="E3" s="79">
        <v>-1.2634343055870545</v>
      </c>
      <c r="F3" s="79">
        <v>-1.427095053743421</v>
      </c>
      <c r="G3" s="79">
        <v>-1.5649211112491881</v>
      </c>
      <c r="J3" s="66" t="s">
        <v>113</v>
      </c>
      <c r="K3" s="80">
        <v>2.0808376502877666</v>
      </c>
      <c r="L3" s="80">
        <v>2.4090611213936315</v>
      </c>
      <c r="M3" s="80">
        <v>2.4966284567217447</v>
      </c>
      <c r="N3" s="80">
        <v>2.3135199827662483</v>
      </c>
      <c r="O3" s="80">
        <v>2.2214919574736141</v>
      </c>
    </row>
    <row r="4" spans="2:16" x14ac:dyDescent="0.15">
      <c r="B4" s="66" t="s">
        <v>77</v>
      </c>
      <c r="C4" s="79">
        <v>-1.2763552650341325</v>
      </c>
      <c r="D4" s="79">
        <v>-0.8271683206409004</v>
      </c>
      <c r="E4" s="79">
        <v>-0.67750477638129158</v>
      </c>
      <c r="F4" s="79">
        <v>-0.81310990670763184</v>
      </c>
      <c r="G4" s="79">
        <v>-0.99279288460473203</v>
      </c>
      <c r="J4" s="66" t="s">
        <v>77</v>
      </c>
      <c r="K4" s="80">
        <v>2.2277314319527113</v>
      </c>
      <c r="L4" s="80">
        <v>2.5220513044113226</v>
      </c>
      <c r="M4" s="80">
        <v>2.4911914802691624</v>
      </c>
      <c r="N4" s="80">
        <v>2.4254224057703402</v>
      </c>
      <c r="O4" s="80">
        <v>2.3728485794048679</v>
      </c>
    </row>
    <row r="5" spans="2:16" x14ac:dyDescent="0.15">
      <c r="B5" s="66" t="s">
        <v>81</v>
      </c>
      <c r="C5" s="79">
        <v>-1.23956326126418</v>
      </c>
      <c r="D5" s="79">
        <v>-0.70141272313767355</v>
      </c>
      <c r="E5" s="79">
        <v>-0.64735771955856836</v>
      </c>
      <c r="F5" s="79">
        <v>-0.68694026377498862</v>
      </c>
      <c r="G5" s="79">
        <v>-0.88918021652088475</v>
      </c>
      <c r="J5" s="66" t="s">
        <v>81</v>
      </c>
      <c r="K5" s="80">
        <v>2.1427667232355234</v>
      </c>
      <c r="L5" s="80">
        <v>2.4260400056117053</v>
      </c>
      <c r="M5" s="80">
        <v>2.4010032720370109</v>
      </c>
      <c r="N5" s="80">
        <v>2.3333769094541301</v>
      </c>
      <c r="O5" s="80">
        <v>2.2838230134167978</v>
      </c>
    </row>
    <row r="6" spans="2:16" x14ac:dyDescent="0.15">
      <c r="B6" s="65" t="s">
        <v>17</v>
      </c>
      <c r="C6" s="79">
        <v>-1.0128903151941633</v>
      </c>
      <c r="D6" s="79">
        <v>-0.37922092988595929</v>
      </c>
      <c r="E6" s="79">
        <v>-0.39414473011022605</v>
      </c>
      <c r="F6" s="79">
        <v>-0.35265898663336065</v>
      </c>
      <c r="G6" s="79">
        <v>-0.59312135344697192</v>
      </c>
      <c r="J6" s="65" t="s">
        <v>17</v>
      </c>
      <c r="K6" s="80">
        <v>2.1312975298594878</v>
      </c>
      <c r="L6" s="80">
        <v>2.452797018158571</v>
      </c>
      <c r="M6" s="80">
        <v>2.4368832466139274</v>
      </c>
      <c r="N6" s="80">
        <v>2.37487345315443</v>
      </c>
      <c r="O6" s="80">
        <v>2.2912016646242352</v>
      </c>
    </row>
    <row r="7" spans="2:16" x14ac:dyDescent="0.15">
      <c r="B7" s="66" t="s">
        <v>13</v>
      </c>
      <c r="C7" s="140">
        <v>-0.73415861224061263</v>
      </c>
      <c r="D7" s="140">
        <v>-0.11132884235193405</v>
      </c>
      <c r="E7" s="140">
        <v>-0.22621174574138472</v>
      </c>
      <c r="F7" s="140">
        <v>-9.8509467524520847E-2</v>
      </c>
      <c r="G7" s="168">
        <v>-0.33681337119419935</v>
      </c>
      <c r="H7" s="140">
        <v>-4.3890683881291769E-2</v>
      </c>
      <c r="J7" s="66" t="s">
        <v>13</v>
      </c>
      <c r="K7" s="140">
        <v>2.1115479533620807</v>
      </c>
      <c r="L7" s="140">
        <v>2.4099333594747501</v>
      </c>
      <c r="M7" s="140">
        <v>2.4014604280300658</v>
      </c>
      <c r="N7" s="140">
        <v>2.3189486282047733</v>
      </c>
      <c r="O7" s="140">
        <v>2.2543007910313753</v>
      </c>
      <c r="P7" s="140">
        <v>2.3786548856708394</v>
      </c>
    </row>
    <row r="31" spans="2:16" x14ac:dyDescent="0.15">
      <c r="B31" s="63" t="s">
        <v>97</v>
      </c>
      <c r="C31" s="141" t="s">
        <v>6</v>
      </c>
      <c r="D31" s="141" t="s">
        <v>95</v>
      </c>
      <c r="E31" s="141" t="s">
        <v>12</v>
      </c>
      <c r="F31" s="76" t="s">
        <v>107</v>
      </c>
      <c r="G31" s="76" t="s">
        <v>121</v>
      </c>
      <c r="H31" s="76" t="s">
        <v>151</v>
      </c>
      <c r="J31" s="142" t="s">
        <v>98</v>
      </c>
      <c r="K31" s="141" t="s">
        <v>6</v>
      </c>
      <c r="L31" s="141" t="s">
        <v>95</v>
      </c>
      <c r="M31" s="141" t="s">
        <v>12</v>
      </c>
      <c r="N31" s="77" t="s">
        <v>107</v>
      </c>
      <c r="O31" s="77" t="s">
        <v>120</v>
      </c>
      <c r="P31" s="77" t="s">
        <v>151</v>
      </c>
    </row>
    <row r="32" spans="2:16" x14ac:dyDescent="0.15">
      <c r="B32" s="66" t="s">
        <v>114</v>
      </c>
      <c r="C32" s="79">
        <v>-2.5616315795661424</v>
      </c>
      <c r="D32" s="79">
        <v>-2.118160789014818</v>
      </c>
      <c r="E32" s="79">
        <v>-1.9258952034967758</v>
      </c>
      <c r="F32" s="79">
        <v>-2.0895558534358702</v>
      </c>
      <c r="G32" s="79">
        <v>-2.2273819140566151</v>
      </c>
      <c r="J32" s="66" t="s">
        <v>114</v>
      </c>
      <c r="K32" s="80">
        <v>2.1255752620823163</v>
      </c>
      <c r="L32" s="80">
        <v>2.4538000846772023</v>
      </c>
      <c r="M32" s="80">
        <v>2.5413671471319268</v>
      </c>
      <c r="N32" s="80">
        <v>2.3582588664114077</v>
      </c>
      <c r="O32" s="80">
        <v>2.2662307485275237</v>
      </c>
    </row>
    <row r="33" spans="2:16" x14ac:dyDescent="0.15">
      <c r="B33" s="66" t="s">
        <v>77</v>
      </c>
      <c r="C33" s="79">
        <v>-1.938816098913926</v>
      </c>
      <c r="D33" s="79">
        <v>-1.4896291072628198</v>
      </c>
      <c r="E33" s="79">
        <v>-1.3399655664415406</v>
      </c>
      <c r="F33" s="79">
        <v>-1.4755706950780447</v>
      </c>
      <c r="G33" s="79">
        <v>-1.6552536866144683</v>
      </c>
      <c r="J33" s="66" t="s">
        <v>77</v>
      </c>
      <c r="K33" s="80">
        <v>2.2724705265514715</v>
      </c>
      <c r="L33" s="80">
        <v>2.5667908079258512</v>
      </c>
      <c r="M33" s="80">
        <v>2.5359302546674405</v>
      </c>
      <c r="N33" s="80">
        <v>2.4701616490955183</v>
      </c>
      <c r="O33" s="80">
        <v>2.417587541251375</v>
      </c>
    </row>
    <row r="34" spans="2:16" x14ac:dyDescent="0.15">
      <c r="B34" s="66" t="s">
        <v>81</v>
      </c>
      <c r="C34" s="79">
        <v>-1.9020240730194755</v>
      </c>
      <c r="D34" s="79">
        <v>-1.3638735114632863</v>
      </c>
      <c r="E34" s="79">
        <v>-1.3098185135213485</v>
      </c>
      <c r="F34" s="79">
        <v>-1.3494010534820018</v>
      </c>
      <c r="G34" s="79">
        <v>-1.5516410083920387</v>
      </c>
      <c r="J34" s="66" t="s">
        <v>81</v>
      </c>
      <c r="K34" s="80">
        <v>2.1875054695496248</v>
      </c>
      <c r="L34" s="80">
        <v>2.4707796268435689</v>
      </c>
      <c r="M34" s="80">
        <v>2.445742063907232</v>
      </c>
      <c r="N34" s="80">
        <v>2.3781162612914133</v>
      </c>
      <c r="O34" s="80">
        <v>2.3285620042109181</v>
      </c>
    </row>
    <row r="35" spans="2:16" x14ac:dyDescent="0.15">
      <c r="B35" s="65" t="s">
        <v>17</v>
      </c>
      <c r="C35" s="79">
        <v>-1.6753511281129869</v>
      </c>
      <c r="D35" s="79">
        <v>-1.0416850083509581</v>
      </c>
      <c r="E35" s="79">
        <v>-1.0566128584351637</v>
      </c>
      <c r="F35" s="79">
        <v>-1.0151206974340421</v>
      </c>
      <c r="G35" s="79">
        <v>-1.255582166029158</v>
      </c>
      <c r="J35" s="65" t="s">
        <v>17</v>
      </c>
      <c r="K35" s="80">
        <v>2.1760362990114457</v>
      </c>
      <c r="L35" s="80">
        <v>2.4975382622795275</v>
      </c>
      <c r="M35" s="80">
        <v>2.4816217801996423</v>
      </c>
      <c r="N35" s="80">
        <v>2.4196140287199146</v>
      </c>
      <c r="O35" s="80">
        <v>2.3359423292520942</v>
      </c>
    </row>
    <row r="36" spans="2:16" x14ac:dyDescent="0.15">
      <c r="B36" s="66" t="s">
        <v>13</v>
      </c>
      <c r="C36" s="140">
        <v>-1.3966194131405585</v>
      </c>
      <c r="D36" s="140">
        <v>-0.7738033432174134</v>
      </c>
      <c r="E36" s="140">
        <v>-0.88867986508513808</v>
      </c>
      <c r="F36" s="140">
        <v>-0.76097276461955743</v>
      </c>
      <c r="G36" s="168">
        <v>-0.99927411564615043</v>
      </c>
      <c r="H36" s="140">
        <v>-0.70635148718658491</v>
      </c>
      <c r="J36" s="66" t="s">
        <v>13</v>
      </c>
      <c r="K36" s="140">
        <v>2.1562867836251076</v>
      </c>
      <c r="L36" s="140">
        <v>2.4546731227677498</v>
      </c>
      <c r="M36" s="140">
        <v>2.446198792039056</v>
      </c>
      <c r="N36" s="140">
        <v>2.3636895677753156</v>
      </c>
      <c r="O36" s="140">
        <v>2.2990399714365566</v>
      </c>
      <c r="P36" s="140">
        <v>2.4233953545255247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86"/>
  <sheetViews>
    <sheetView topLeftCell="A10" zoomScale="85" zoomScaleNormal="85" workbookViewId="0">
      <selection activeCell="J26" sqref="J26"/>
    </sheetView>
  </sheetViews>
  <sheetFormatPr defaultRowHeight="13.5" x14ac:dyDescent="0.15"/>
  <cols>
    <col min="1" max="1" width="17.25" customWidth="1"/>
    <col min="2" max="2" width="14.125" customWidth="1"/>
    <col min="3" max="3" width="17.5" customWidth="1"/>
    <col min="4" max="4" width="16.375" customWidth="1"/>
    <col min="6" max="6" width="14.375" customWidth="1"/>
    <col min="7" max="7" width="12.75" customWidth="1"/>
    <col min="8" max="8" width="15.75" customWidth="1"/>
    <col min="9" max="9" width="16.625" customWidth="1"/>
    <col min="10" max="10" width="14.5" customWidth="1"/>
    <col min="11" max="11" width="13.5" customWidth="1"/>
  </cols>
  <sheetData>
    <row r="1" spans="1:9" x14ac:dyDescent="0.15">
      <c r="A1" s="63" t="s">
        <v>103</v>
      </c>
      <c r="B1" s="74" t="s">
        <v>99</v>
      </c>
      <c r="C1" s="30"/>
      <c r="D1" s="30"/>
      <c r="F1" s="63" t="s">
        <v>103</v>
      </c>
      <c r="G1" s="74" t="s">
        <v>100</v>
      </c>
      <c r="H1" s="30"/>
      <c r="I1" s="30"/>
    </row>
    <row r="2" spans="1:9" x14ac:dyDescent="0.15">
      <c r="A2" s="75" t="s">
        <v>0</v>
      </c>
      <c r="B2" s="64" t="s">
        <v>105</v>
      </c>
      <c r="C2" s="64" t="s">
        <v>101</v>
      </c>
      <c r="D2" s="64" t="s">
        <v>102</v>
      </c>
      <c r="F2" s="75" t="s">
        <v>0</v>
      </c>
      <c r="G2" s="64" t="s">
        <v>105</v>
      </c>
      <c r="H2" s="64" t="s">
        <v>101</v>
      </c>
      <c r="I2" s="64" t="s">
        <v>102</v>
      </c>
    </row>
    <row r="3" spans="1:9" x14ac:dyDescent="0.15">
      <c r="A3" s="55" t="s">
        <v>6</v>
      </c>
      <c r="B3" s="3" t="s">
        <v>17</v>
      </c>
      <c r="C3" s="44">
        <v>0.37562613307906423</v>
      </c>
      <c r="D3" s="39">
        <v>0.33027874376909061</v>
      </c>
      <c r="F3" s="55" t="s">
        <v>6</v>
      </c>
      <c r="G3" s="3" t="s">
        <v>17</v>
      </c>
      <c r="H3" s="44">
        <v>-0.1509852884689904</v>
      </c>
      <c r="I3" s="39">
        <v>-9.7556932068205704E-2</v>
      </c>
    </row>
    <row r="4" spans="1:9" x14ac:dyDescent="0.15">
      <c r="A4" s="55"/>
      <c r="B4" s="3" t="s">
        <v>13</v>
      </c>
      <c r="C4" s="39">
        <v>0.28080895538546935</v>
      </c>
      <c r="D4" s="44">
        <v>0.28258517370125169</v>
      </c>
      <c r="F4" s="55"/>
      <c r="G4" s="3" t="s">
        <v>13</v>
      </c>
      <c r="H4" s="44">
        <v>-0.15848716211542158</v>
      </c>
      <c r="I4" s="39">
        <v>-0.10194527866578351</v>
      </c>
    </row>
    <row r="5" spans="1:9" x14ac:dyDescent="0.15">
      <c r="A5" s="55"/>
      <c r="B5" s="3" t="s">
        <v>116</v>
      </c>
      <c r="C5" s="81">
        <v>0.31111206248563938</v>
      </c>
      <c r="D5" s="39">
        <v>0.2935295508827247</v>
      </c>
      <c r="F5" s="55"/>
      <c r="G5" s="3" t="s">
        <v>116</v>
      </c>
      <c r="H5" s="44">
        <v>-8.5371107157276249E-2</v>
      </c>
      <c r="I5" s="39">
        <v>-6.1250692456708222E-2</v>
      </c>
    </row>
    <row r="6" spans="1:9" x14ac:dyDescent="0.15">
      <c r="A6" s="55"/>
      <c r="B6" s="3" t="s">
        <v>77</v>
      </c>
      <c r="C6" s="44">
        <v>0.27557966396531475</v>
      </c>
      <c r="D6" s="39">
        <v>0.223530802168872</v>
      </c>
      <c r="F6" s="55"/>
      <c r="G6" s="3" t="s">
        <v>77</v>
      </c>
      <c r="H6" s="44">
        <v>-0.1580815151294912</v>
      </c>
      <c r="I6" s="39">
        <v>-9.3106992709201641E-2</v>
      </c>
    </row>
    <row r="7" spans="1:9" x14ac:dyDescent="0.15">
      <c r="A7" s="56"/>
      <c r="B7" s="3" t="s">
        <v>81</v>
      </c>
      <c r="C7" s="44">
        <v>0.30773075324349408</v>
      </c>
      <c r="D7" s="39">
        <v>0.22077485395815488</v>
      </c>
      <c r="F7" s="56"/>
      <c r="G7" s="3" t="s">
        <v>81</v>
      </c>
      <c r="H7" s="44">
        <v>-0.19439007396263719</v>
      </c>
      <c r="I7" s="39">
        <v>-0.12068319483602252</v>
      </c>
    </row>
    <row r="8" spans="1:9" x14ac:dyDescent="0.15">
      <c r="A8" s="54" t="s">
        <v>12</v>
      </c>
      <c r="B8" s="53" t="s">
        <v>17</v>
      </c>
      <c r="C8" s="44">
        <v>0.36869938279296899</v>
      </c>
      <c r="D8" s="39">
        <v>0.24500428312503875</v>
      </c>
      <c r="F8" s="54" t="s">
        <v>12</v>
      </c>
      <c r="G8" s="53" t="s">
        <v>17</v>
      </c>
      <c r="H8" s="44">
        <v>-0.28518693537681195</v>
      </c>
      <c r="I8" s="39">
        <v>-0.17972573765163524</v>
      </c>
    </row>
    <row r="9" spans="1:9" x14ac:dyDescent="0.15">
      <c r="A9" s="55"/>
      <c r="B9" s="3" t="s">
        <v>13</v>
      </c>
      <c r="C9" s="44">
        <v>0.290861433995941</v>
      </c>
      <c r="D9" s="39">
        <v>0.17830518608914736</v>
      </c>
      <c r="F9" s="55"/>
      <c r="G9" s="3" t="s">
        <v>13</v>
      </c>
      <c r="H9" s="44">
        <v>-0.21084596288019064</v>
      </c>
      <c r="I9" s="39">
        <v>-0.13288244822513917</v>
      </c>
    </row>
    <row r="10" spans="1:9" x14ac:dyDescent="0.15">
      <c r="A10" s="55"/>
      <c r="B10" s="3" t="s">
        <v>116</v>
      </c>
      <c r="C10" s="39">
        <v>0.2121550585051768</v>
      </c>
      <c r="D10" s="81">
        <v>0.21609359300749942</v>
      </c>
      <c r="F10" s="55"/>
      <c r="G10" s="3" t="s">
        <v>116</v>
      </c>
      <c r="H10" s="44">
        <v>-0.25558413784793643</v>
      </c>
      <c r="I10" s="39">
        <v>-0.16345861495852709</v>
      </c>
    </row>
    <row r="11" spans="1:9" x14ac:dyDescent="0.15">
      <c r="A11" s="55"/>
      <c r="B11" s="3" t="s">
        <v>77</v>
      </c>
      <c r="C11" s="44">
        <v>0.34596979061757116</v>
      </c>
      <c r="D11" s="39">
        <v>0.15192786709780659</v>
      </c>
      <c r="F11" s="55"/>
      <c r="G11" s="3" t="s">
        <v>77</v>
      </c>
      <c r="H11" s="44">
        <v>-0.30251365529306007</v>
      </c>
      <c r="I11" s="39">
        <v>-0.1886965477942244</v>
      </c>
    </row>
    <row r="12" spans="1:9" x14ac:dyDescent="0.15">
      <c r="A12" s="56"/>
      <c r="B12" s="3" t="s">
        <v>81</v>
      </c>
      <c r="C12" s="39">
        <v>0.12546980985825629</v>
      </c>
      <c r="D12" s="44">
        <v>0.15394397295595308</v>
      </c>
      <c r="F12" s="56"/>
      <c r="G12" s="3" t="s">
        <v>81</v>
      </c>
      <c r="H12" s="44">
        <v>-0.32719359102085477</v>
      </c>
      <c r="I12" s="39">
        <v>-0.20867125788547725</v>
      </c>
    </row>
    <row r="13" spans="1:9" x14ac:dyDescent="0.15">
      <c r="A13" s="185" t="s">
        <v>16</v>
      </c>
      <c r="B13" s="102" t="s">
        <v>17</v>
      </c>
      <c r="C13" s="44">
        <v>0.4077068381944513</v>
      </c>
      <c r="D13" s="39">
        <v>0.27499998328263731</v>
      </c>
      <c r="F13" s="54" t="s">
        <v>16</v>
      </c>
      <c r="G13" s="3" t="s">
        <v>17</v>
      </c>
      <c r="H13" s="44">
        <v>-0.27064741026448047</v>
      </c>
      <c r="I13" s="39">
        <v>-0.16952095924063748</v>
      </c>
    </row>
    <row r="14" spans="1:9" x14ac:dyDescent="0.15">
      <c r="A14" s="186"/>
      <c r="B14" s="102" t="s">
        <v>13</v>
      </c>
      <c r="C14" s="44">
        <v>0.24289331473822906</v>
      </c>
      <c r="D14" s="39">
        <v>0.24029331354370109</v>
      </c>
      <c r="F14" s="55"/>
      <c r="G14" s="3" t="s">
        <v>13</v>
      </c>
      <c r="H14" s="44">
        <v>-0.23099521055756789</v>
      </c>
      <c r="I14" s="39">
        <v>-0.14212585216614748</v>
      </c>
    </row>
    <row r="15" spans="1:9" x14ac:dyDescent="0.15">
      <c r="A15" s="186"/>
      <c r="B15" s="102" t="s">
        <v>7</v>
      </c>
      <c r="C15" s="44">
        <v>0.43869836468675949</v>
      </c>
      <c r="D15" s="39">
        <v>0.23826142198517442</v>
      </c>
      <c r="F15" s="55"/>
      <c r="G15" s="3" t="s">
        <v>116</v>
      </c>
      <c r="H15" s="44">
        <v>-0.35082725162913686</v>
      </c>
      <c r="I15" s="39">
        <v>-0.20747045031560951</v>
      </c>
    </row>
    <row r="16" spans="1:9" x14ac:dyDescent="0.15">
      <c r="A16" s="186"/>
      <c r="B16" s="102" t="s">
        <v>77</v>
      </c>
      <c r="C16" s="39">
        <v>0.13068746076006255</v>
      </c>
      <c r="D16" s="81">
        <v>0.13406878548539325</v>
      </c>
      <c r="F16" s="55"/>
      <c r="G16" s="3" t="s">
        <v>77</v>
      </c>
      <c r="H16" s="44">
        <v>-0.39023598598919307</v>
      </c>
      <c r="I16" s="39">
        <v>-0.24664187555315209</v>
      </c>
    </row>
    <row r="17" spans="1:9" x14ac:dyDescent="0.15">
      <c r="A17" s="187"/>
      <c r="B17" s="102" t="s">
        <v>81</v>
      </c>
      <c r="C17" s="44">
        <v>0.46769191606997884</v>
      </c>
      <c r="D17" s="39">
        <v>0.13369697709455775</v>
      </c>
      <c r="F17" s="56"/>
      <c r="G17" s="3" t="s">
        <v>81</v>
      </c>
      <c r="H17" s="44">
        <v>-0.44922348416748648</v>
      </c>
      <c r="I17" s="39">
        <v>-0.28586700407831067</v>
      </c>
    </row>
    <row r="18" spans="1:9" x14ac:dyDescent="0.15">
      <c r="A18" s="188" t="s">
        <v>106</v>
      </c>
      <c r="B18" s="103" t="s">
        <v>17</v>
      </c>
      <c r="C18" s="39">
        <v>0.27513981360019146</v>
      </c>
      <c r="D18" s="81">
        <v>0.27635860512553112</v>
      </c>
      <c r="F18" s="188" t="s">
        <v>106</v>
      </c>
      <c r="G18" s="53" t="s">
        <v>17</v>
      </c>
      <c r="H18" s="44">
        <v>-0.26227390979610554</v>
      </c>
      <c r="I18" s="39">
        <v>-0.17064258255152254</v>
      </c>
    </row>
    <row r="19" spans="1:9" x14ac:dyDescent="0.15">
      <c r="A19" s="188"/>
      <c r="B19" s="102" t="s">
        <v>13</v>
      </c>
      <c r="C19" s="39">
        <v>0.24685372710459808</v>
      </c>
      <c r="D19" s="44">
        <v>0.24750647075142895</v>
      </c>
      <c r="F19" s="188"/>
      <c r="G19" s="3" t="s">
        <v>13</v>
      </c>
      <c r="H19" s="44">
        <v>-0.22733425050398637</v>
      </c>
      <c r="I19" s="39">
        <v>-0.14414549352216532</v>
      </c>
    </row>
    <row r="20" spans="1:9" x14ac:dyDescent="0.15">
      <c r="A20" s="188"/>
      <c r="B20" s="102" t="s">
        <v>116</v>
      </c>
      <c r="C20" s="44">
        <v>0.44941506553224864</v>
      </c>
      <c r="D20" s="39">
        <v>0.24451729310823467</v>
      </c>
      <c r="F20" s="188"/>
      <c r="G20" s="3" t="s">
        <v>116</v>
      </c>
      <c r="H20" s="44">
        <v>-0.35921211812933596</v>
      </c>
      <c r="I20" s="39">
        <v>-0.21389238778793107</v>
      </c>
    </row>
    <row r="21" spans="1:9" x14ac:dyDescent="0.15">
      <c r="A21" s="188"/>
      <c r="B21" s="102" t="s">
        <v>77</v>
      </c>
      <c r="C21" s="39">
        <v>0.13251523230892159</v>
      </c>
      <c r="D21" s="81">
        <v>0.13614360984270402</v>
      </c>
      <c r="F21" s="188"/>
      <c r="G21" s="3" t="s">
        <v>77</v>
      </c>
      <c r="H21" s="44">
        <v>-0.40098169793305516</v>
      </c>
      <c r="I21" s="39">
        <v>-0.2554580987076438</v>
      </c>
    </row>
    <row r="22" spans="1:9" x14ac:dyDescent="0.15">
      <c r="A22" s="188"/>
      <c r="B22" s="102" t="s">
        <v>81</v>
      </c>
      <c r="C22" s="39">
        <v>0.12994897996237853</v>
      </c>
      <c r="D22" s="81">
        <v>0.13365089302879962</v>
      </c>
      <c r="F22" s="188"/>
      <c r="G22" s="3" t="s">
        <v>81</v>
      </c>
      <c r="H22" s="44">
        <v>-0.46162578595441595</v>
      </c>
      <c r="I22" s="39">
        <v>-0.29729500832261913</v>
      </c>
    </row>
    <row r="23" spans="1:9" x14ac:dyDescent="0.15">
      <c r="A23" s="185" t="s">
        <v>64</v>
      </c>
      <c r="B23" s="103" t="s">
        <v>17</v>
      </c>
      <c r="C23" s="81">
        <v>0.39115732395110925</v>
      </c>
      <c r="D23" s="39">
        <v>0.29612666792912101</v>
      </c>
      <c r="F23" s="185" t="s">
        <v>64</v>
      </c>
      <c r="G23" s="103" t="s">
        <v>17</v>
      </c>
      <c r="H23" s="44">
        <v>-0.21747617621013404</v>
      </c>
      <c r="I23" s="39">
        <v>-0.13754484902905162</v>
      </c>
    </row>
    <row r="24" spans="1:9" x14ac:dyDescent="0.15">
      <c r="A24" s="186"/>
      <c r="B24" s="102" t="s">
        <v>13</v>
      </c>
      <c r="C24" s="81">
        <v>0.34236322048285994</v>
      </c>
      <c r="D24" s="39">
        <v>0.26274547080907551</v>
      </c>
      <c r="F24" s="186"/>
      <c r="G24" s="102" t="s">
        <v>13</v>
      </c>
      <c r="H24" s="44">
        <v>-0.20049376309398248</v>
      </c>
      <c r="I24" s="39">
        <v>-0.12316222991063164</v>
      </c>
    </row>
    <row r="25" spans="1:9" x14ac:dyDescent="0.15">
      <c r="A25" s="186"/>
      <c r="B25" s="102" t="s">
        <v>7</v>
      </c>
      <c r="C25" s="81">
        <v>0.3996717357504771</v>
      </c>
      <c r="D25" s="39">
        <v>0.25908817188490385</v>
      </c>
      <c r="F25" s="186"/>
      <c r="G25" s="102" t="s">
        <v>7</v>
      </c>
      <c r="H25" s="44">
        <v>-0.28372499240334292</v>
      </c>
      <c r="I25" s="39">
        <v>-0.1633559199538972</v>
      </c>
    </row>
    <row r="26" spans="1:9" x14ac:dyDescent="0.15">
      <c r="A26" s="186"/>
      <c r="B26" s="3" t="s">
        <v>77</v>
      </c>
      <c r="C26" s="81">
        <v>0.35109776397123849</v>
      </c>
      <c r="D26" s="39">
        <v>0.17047693548165954</v>
      </c>
      <c r="F26" s="186"/>
      <c r="G26" s="3" t="s">
        <v>77</v>
      </c>
      <c r="H26" s="44">
        <v>-0.29706978253327421</v>
      </c>
      <c r="I26" s="39">
        <v>-0.18082952161132049</v>
      </c>
    </row>
    <row r="27" spans="1:9" x14ac:dyDescent="0.15">
      <c r="A27" s="187"/>
      <c r="B27" s="3" t="s">
        <v>81</v>
      </c>
      <c r="C27" s="39">
        <v>0.16620694031587746</v>
      </c>
      <c r="D27" s="81">
        <v>0.17024798323368717</v>
      </c>
      <c r="F27" s="187"/>
      <c r="G27" s="3" t="s">
        <v>81</v>
      </c>
      <c r="H27" s="44">
        <v>-0.34948585205214933</v>
      </c>
      <c r="I27" s="39">
        <v>-0.21883599153278332</v>
      </c>
    </row>
    <row r="28" spans="1:9" x14ac:dyDescent="0.15">
      <c r="A28" s="8" t="s">
        <v>152</v>
      </c>
      <c r="B28" s="3" t="s">
        <v>13</v>
      </c>
      <c r="C28" s="44">
        <v>0.35076832744092501</v>
      </c>
      <c r="D28" s="39">
        <v>0.2419150256392284</v>
      </c>
      <c r="F28" s="8" t="s">
        <v>152</v>
      </c>
      <c r="G28" s="3" t="s">
        <v>13</v>
      </c>
      <c r="H28" s="44">
        <v>-0.24174938897881049</v>
      </c>
      <c r="I28" s="39">
        <v>-0.1460070690737858</v>
      </c>
    </row>
    <row r="59" spans="1:9" x14ac:dyDescent="0.15">
      <c r="A59" s="63" t="s">
        <v>8</v>
      </c>
      <c r="B59" s="30"/>
      <c r="C59" s="30"/>
      <c r="D59" s="30"/>
      <c r="F59" s="63" t="s">
        <v>8</v>
      </c>
      <c r="G59" s="30"/>
      <c r="H59" s="30"/>
      <c r="I59" s="30"/>
    </row>
    <row r="60" spans="1:9" x14ac:dyDescent="0.15">
      <c r="A60" s="74" t="s">
        <v>99</v>
      </c>
      <c r="B60" s="64"/>
      <c r="C60" s="64" t="s">
        <v>101</v>
      </c>
      <c r="D60" s="64" t="s">
        <v>102</v>
      </c>
      <c r="F60" s="74" t="s">
        <v>100</v>
      </c>
      <c r="G60" s="64"/>
      <c r="H60" s="64" t="s">
        <v>101</v>
      </c>
      <c r="I60" s="64" t="s">
        <v>102</v>
      </c>
    </row>
    <row r="61" spans="1:9" x14ac:dyDescent="0.15">
      <c r="A61" s="55" t="s">
        <v>6</v>
      </c>
      <c r="B61" s="3" t="s">
        <v>17</v>
      </c>
      <c r="C61" s="44">
        <v>0.37137743925462541</v>
      </c>
      <c r="D61" s="39">
        <v>0.32300036960673761</v>
      </c>
      <c r="F61" s="55" t="s">
        <v>6</v>
      </c>
      <c r="G61" s="3" t="s">
        <v>17</v>
      </c>
      <c r="H61" s="44">
        <v>-0.15160982580198912</v>
      </c>
      <c r="I61" s="39">
        <v>-9.7851195757215237E-2</v>
      </c>
    </row>
    <row r="62" spans="1:9" x14ac:dyDescent="0.15">
      <c r="A62" s="55"/>
      <c r="B62" s="3" t="s">
        <v>13</v>
      </c>
      <c r="C62" s="39">
        <v>0.27478746005751709</v>
      </c>
      <c r="D62" s="44">
        <v>0.27530677550114313</v>
      </c>
      <c r="F62" s="55"/>
      <c r="G62" s="3" t="s">
        <v>13</v>
      </c>
      <c r="H62" s="44">
        <v>-0.15897399816946667</v>
      </c>
      <c r="I62" s="39">
        <v>-0.10223979881794776</v>
      </c>
    </row>
    <row r="63" spans="1:9" x14ac:dyDescent="0.15">
      <c r="A63" s="55"/>
      <c r="B63" s="3" t="s">
        <v>7</v>
      </c>
      <c r="C63" s="81">
        <v>0.30511669020495358</v>
      </c>
      <c r="D63" s="39">
        <v>0.28626580289281023</v>
      </c>
      <c r="F63" s="55"/>
      <c r="G63" s="3" t="s">
        <v>7</v>
      </c>
      <c r="H63" s="44">
        <v>-8.6715798807826872E-2</v>
      </c>
      <c r="I63" s="39">
        <v>-6.1533013629865962E-2</v>
      </c>
    </row>
    <row r="64" spans="1:9" x14ac:dyDescent="0.15">
      <c r="A64" s="68"/>
      <c r="B64" s="3" t="s">
        <v>77</v>
      </c>
      <c r="C64" s="44">
        <v>0.26998371103187591</v>
      </c>
      <c r="D64" s="39">
        <v>0.2162524699284587</v>
      </c>
      <c r="F64" s="68"/>
      <c r="G64" s="3" t="s">
        <v>77</v>
      </c>
      <c r="H64" s="44">
        <v>-0.15860095100089211</v>
      </c>
      <c r="I64" s="39">
        <v>-9.340253722445091E-2</v>
      </c>
    </row>
    <row r="65" spans="1:9" x14ac:dyDescent="0.15">
      <c r="A65" s="69"/>
      <c r="B65" s="3" t="s">
        <v>81</v>
      </c>
      <c r="C65" s="44">
        <v>0.30233641345701878</v>
      </c>
      <c r="D65" s="39">
        <v>0.21349647746874556</v>
      </c>
      <c r="F65" s="69"/>
      <c r="G65" s="3" t="s">
        <v>81</v>
      </c>
      <c r="H65" s="44">
        <v>-0.19492576867895206</v>
      </c>
      <c r="I65" s="39">
        <v>-0.12097736833713491</v>
      </c>
    </row>
    <row r="66" spans="1:9" x14ac:dyDescent="0.15">
      <c r="A66" s="67" t="s">
        <v>12</v>
      </c>
      <c r="B66" s="70" t="s">
        <v>17</v>
      </c>
      <c r="C66" s="44">
        <v>0.39417280375211172</v>
      </c>
      <c r="D66" s="39">
        <v>0.23774053977491383</v>
      </c>
      <c r="F66" s="67" t="s">
        <v>12</v>
      </c>
      <c r="G66" s="70" t="s">
        <v>17</v>
      </c>
      <c r="H66" s="44">
        <v>-0.28607429126682149</v>
      </c>
      <c r="I66" s="39">
        <v>-0.1800117436695583</v>
      </c>
    </row>
    <row r="67" spans="1:9" x14ac:dyDescent="0.15">
      <c r="A67" s="68"/>
      <c r="B67" s="3" t="s">
        <v>13</v>
      </c>
      <c r="C67" s="39">
        <v>0.13606980146527919</v>
      </c>
      <c r="D67" s="44">
        <v>0.17104142477665379</v>
      </c>
      <c r="F67" s="68"/>
      <c r="G67" s="3" t="s">
        <v>13</v>
      </c>
      <c r="H67" s="44">
        <v>-0.20248319821130956</v>
      </c>
      <c r="I67" s="39">
        <v>-0.13316778491734915</v>
      </c>
    </row>
    <row r="68" spans="1:9" x14ac:dyDescent="0.15">
      <c r="A68" s="68"/>
      <c r="B68" s="3" t="s">
        <v>7</v>
      </c>
      <c r="C68" s="81">
        <v>0.34218174250333755</v>
      </c>
      <c r="D68" s="39">
        <v>0.20881538882694173</v>
      </c>
      <c r="F68" s="68"/>
      <c r="G68" s="3" t="s">
        <v>7</v>
      </c>
      <c r="H68" s="44">
        <v>-0.26213103172796615</v>
      </c>
      <c r="I68" s="39">
        <v>-0.16375247868953657</v>
      </c>
    </row>
    <row r="69" spans="1:9" x14ac:dyDescent="0.15">
      <c r="A69" s="68"/>
      <c r="B69" s="3" t="s">
        <v>77</v>
      </c>
      <c r="C69" s="44">
        <v>-0.27317541099177478</v>
      </c>
      <c r="D69" s="39">
        <v>0.14464944721830442</v>
      </c>
      <c r="F69" s="68"/>
      <c r="G69" s="3" t="s">
        <v>77</v>
      </c>
      <c r="H69" s="44">
        <v>-0.27043734165386191</v>
      </c>
      <c r="I69" s="39">
        <v>-0.18899085532709137</v>
      </c>
    </row>
    <row r="70" spans="1:9" x14ac:dyDescent="0.15">
      <c r="A70" s="69"/>
      <c r="B70" s="3" t="s">
        <v>81</v>
      </c>
      <c r="C70" s="39">
        <v>0.146060858893166</v>
      </c>
      <c r="D70" s="81">
        <v>0.14666556088151306</v>
      </c>
      <c r="F70" s="69"/>
      <c r="G70" s="3" t="s">
        <v>81</v>
      </c>
      <c r="H70" s="44">
        <v>-0.32685595765236997</v>
      </c>
      <c r="I70" s="39">
        <v>-0.2089656314035846</v>
      </c>
    </row>
    <row r="71" spans="1:9" x14ac:dyDescent="0.15">
      <c r="A71" s="71" t="s">
        <v>16</v>
      </c>
      <c r="B71" s="102" t="s">
        <v>17</v>
      </c>
      <c r="C71" s="44">
        <v>0.40012401482332027</v>
      </c>
      <c r="D71" s="39">
        <v>0.26772814021263469</v>
      </c>
      <c r="F71" s="67" t="s">
        <v>16</v>
      </c>
      <c r="G71" s="3" t="s">
        <v>17</v>
      </c>
      <c r="H71" s="44">
        <v>-0.27101203204205149</v>
      </c>
      <c r="I71" s="39">
        <v>-0.16982185725946586</v>
      </c>
    </row>
    <row r="72" spans="1:9" x14ac:dyDescent="0.15">
      <c r="A72" s="72"/>
      <c r="B72" s="102" t="s">
        <v>13</v>
      </c>
      <c r="C72" s="44">
        <v>0.23310131506883808</v>
      </c>
      <c r="D72" s="39">
        <v>0.23304231527465952</v>
      </c>
      <c r="F72" s="68"/>
      <c r="G72" s="3" t="s">
        <v>13</v>
      </c>
      <c r="H72" s="44">
        <v>-0.23144695760188938</v>
      </c>
      <c r="I72" s="39">
        <v>-0.14241040447267039</v>
      </c>
    </row>
    <row r="73" spans="1:9" x14ac:dyDescent="0.15">
      <c r="A73" s="72"/>
      <c r="B73" s="102" t="s">
        <v>7</v>
      </c>
      <c r="C73" s="39">
        <v>0.22751624033119544</v>
      </c>
      <c r="D73" s="81">
        <v>0.23098302212467292</v>
      </c>
      <c r="F73" s="68"/>
      <c r="G73" s="3" t="s">
        <v>7</v>
      </c>
      <c r="H73" s="44">
        <v>-0.34368094365381197</v>
      </c>
      <c r="I73" s="39">
        <v>-0.20776550338014665</v>
      </c>
    </row>
    <row r="74" spans="1:9" x14ac:dyDescent="0.15">
      <c r="A74" s="72"/>
      <c r="B74" s="102" t="s">
        <v>77</v>
      </c>
      <c r="C74" s="39">
        <v>0.12570825779195571</v>
      </c>
      <c r="D74" s="81">
        <v>0.12679035872923183</v>
      </c>
      <c r="F74" s="68"/>
      <c r="G74" s="3" t="s">
        <v>77</v>
      </c>
      <c r="H74" s="44">
        <v>-0.38967109020701152</v>
      </c>
      <c r="I74" s="39">
        <v>-0.24693910298934973</v>
      </c>
    </row>
    <row r="75" spans="1:9" x14ac:dyDescent="0.15">
      <c r="A75" s="73"/>
      <c r="B75" s="102" t="s">
        <v>81</v>
      </c>
      <c r="C75" s="39">
        <v>0.12547844081461235</v>
      </c>
      <c r="D75" s="81">
        <v>0.12641855374578292</v>
      </c>
      <c r="F75" s="69"/>
      <c r="G75" s="3" t="s">
        <v>81</v>
      </c>
      <c r="H75" s="44">
        <v>-0.44557665655527501</v>
      </c>
      <c r="I75" s="39">
        <v>-0.28616470068015509</v>
      </c>
    </row>
    <row r="76" spans="1:9" x14ac:dyDescent="0.15">
      <c r="A76" s="185" t="s">
        <v>106</v>
      </c>
      <c r="B76" s="103" t="s">
        <v>17</v>
      </c>
      <c r="C76" s="44">
        <v>0.40365374896255635</v>
      </c>
      <c r="D76" s="39">
        <v>0.26908202672689374</v>
      </c>
      <c r="F76" s="185" t="s">
        <v>106</v>
      </c>
      <c r="G76" s="70" t="s">
        <v>17</v>
      </c>
      <c r="H76" s="44">
        <v>-0.27325651921256089</v>
      </c>
      <c r="I76" s="39">
        <v>-0.17094317401276271</v>
      </c>
    </row>
    <row r="77" spans="1:9" x14ac:dyDescent="0.15">
      <c r="A77" s="186"/>
      <c r="B77" s="102" t="s">
        <v>13</v>
      </c>
      <c r="C77" s="44">
        <v>0.34609170688876423</v>
      </c>
      <c r="D77" s="39">
        <v>0.24023306494150184</v>
      </c>
      <c r="F77" s="186"/>
      <c r="G77" s="3" t="s">
        <v>13</v>
      </c>
      <c r="H77" s="44">
        <v>-0.23779192702017227</v>
      </c>
      <c r="I77" s="39">
        <v>-0.14444595470929933</v>
      </c>
    </row>
    <row r="78" spans="1:9" x14ac:dyDescent="0.15">
      <c r="A78" s="186"/>
      <c r="B78" s="102" t="s">
        <v>7</v>
      </c>
      <c r="C78" s="44">
        <v>0.44535316459394281</v>
      </c>
      <c r="D78" s="39">
        <v>0.23723889249313279</v>
      </c>
      <c r="F78" s="186"/>
      <c r="G78" s="3" t="s">
        <v>7</v>
      </c>
      <c r="H78" s="44">
        <v>-0.35862832813505463</v>
      </c>
      <c r="I78" s="39">
        <v>-0.21418712267612161</v>
      </c>
    </row>
    <row r="79" spans="1:9" x14ac:dyDescent="0.15">
      <c r="A79" s="186"/>
      <c r="B79" s="102" t="s">
        <v>77</v>
      </c>
      <c r="C79" s="39">
        <v>0.12771933595646234</v>
      </c>
      <c r="D79" s="81">
        <v>0.12886518658352952</v>
      </c>
      <c r="F79" s="186"/>
      <c r="G79" s="3" t="s">
        <v>77</v>
      </c>
      <c r="H79" s="44">
        <v>-0.40041841785956578</v>
      </c>
      <c r="I79" s="39">
        <v>-0.2557542836379465</v>
      </c>
    </row>
    <row r="80" spans="1:9" x14ac:dyDescent="0.15">
      <c r="A80" s="187"/>
      <c r="B80" s="102" t="s">
        <v>81</v>
      </c>
      <c r="C80" s="44">
        <v>0.4776745712890671</v>
      </c>
      <c r="D80" s="39">
        <v>0.12637247244282568</v>
      </c>
      <c r="F80" s="187"/>
      <c r="G80" s="3" t="s">
        <v>81</v>
      </c>
      <c r="H80" s="44">
        <v>-0.46419529185201291</v>
      </c>
      <c r="I80" s="39">
        <v>-0.29759162596474198</v>
      </c>
    </row>
    <row r="81" spans="1:9" x14ac:dyDescent="0.15">
      <c r="A81" s="67" t="s">
        <v>64</v>
      </c>
      <c r="B81" s="103" t="s">
        <v>17</v>
      </c>
      <c r="C81" s="81">
        <v>0.38564117140926735</v>
      </c>
      <c r="D81" s="39">
        <v>0.2888482930934928</v>
      </c>
      <c r="F81" s="67" t="s">
        <v>64</v>
      </c>
      <c r="G81" s="103" t="s">
        <v>17</v>
      </c>
      <c r="H81" s="44">
        <v>-0.2180015205615522</v>
      </c>
      <c r="I81" s="39">
        <v>-0.13784669495830393</v>
      </c>
    </row>
    <row r="82" spans="1:9" x14ac:dyDescent="0.15">
      <c r="A82" s="68"/>
      <c r="B82" s="102" t="s">
        <v>13</v>
      </c>
      <c r="C82" s="81">
        <v>0.33777629727073721</v>
      </c>
      <c r="D82" s="39">
        <v>0.25546695971297739</v>
      </c>
      <c r="F82" s="68"/>
      <c r="G82" s="102" t="s">
        <v>13</v>
      </c>
      <c r="H82" s="44">
        <v>-0.2023108613676925</v>
      </c>
      <c r="I82" s="39">
        <v>-0.12345820707940902</v>
      </c>
    </row>
    <row r="83" spans="1:9" x14ac:dyDescent="0.15">
      <c r="A83" s="68"/>
      <c r="B83" s="102" t="s">
        <v>7</v>
      </c>
      <c r="C83" s="81">
        <v>0.38862583541573503</v>
      </c>
      <c r="D83" s="39">
        <v>0.25180977749975764</v>
      </c>
      <c r="F83" s="68"/>
      <c r="G83" s="102" t="s">
        <v>7</v>
      </c>
      <c r="H83" s="44">
        <v>-0.2765576227329074</v>
      </c>
      <c r="I83" s="39">
        <v>-0.16365028136211102</v>
      </c>
    </row>
    <row r="84" spans="1:9" x14ac:dyDescent="0.15">
      <c r="A84" s="68"/>
      <c r="B84" s="3" t="s">
        <v>77</v>
      </c>
      <c r="C84" s="39">
        <v>0.16179878441260609</v>
      </c>
      <c r="D84" s="81">
        <v>0.16319853950113172</v>
      </c>
      <c r="F84" s="68"/>
      <c r="G84" s="3" t="s">
        <v>77</v>
      </c>
      <c r="H84" s="44">
        <v>-0.29486683983726358</v>
      </c>
      <c r="I84" s="39">
        <v>-0.1811245669876147</v>
      </c>
    </row>
    <row r="85" spans="1:9" x14ac:dyDescent="0.15">
      <c r="A85" s="69"/>
      <c r="B85" s="3" t="s">
        <v>81</v>
      </c>
      <c r="C85" s="39">
        <v>0.16158663866713674</v>
      </c>
      <c r="D85" s="81">
        <v>0.16296956697599474</v>
      </c>
      <c r="F85" s="69"/>
      <c r="G85" s="3" t="s">
        <v>81</v>
      </c>
      <c r="H85" s="44">
        <v>-0.34892410291654485</v>
      </c>
      <c r="I85" s="39">
        <v>-0.21913116283811185</v>
      </c>
    </row>
    <row r="86" spans="1:9" x14ac:dyDescent="0.15">
      <c r="A86" s="8" t="s">
        <v>152</v>
      </c>
      <c r="B86" s="3" t="s">
        <v>13</v>
      </c>
      <c r="C86" s="44">
        <v>0.23463444724661109</v>
      </c>
      <c r="D86" s="44">
        <v>0.2346366322498144</v>
      </c>
      <c r="F86" s="8" t="s">
        <v>152</v>
      </c>
      <c r="G86" s="3" t="s">
        <v>13</v>
      </c>
      <c r="H86" s="44">
        <v>-0.23066578038228158</v>
      </c>
      <c r="I86" s="39">
        <v>-0.14630814118723734</v>
      </c>
    </row>
  </sheetData>
  <mergeCells count="7">
    <mergeCell ref="A76:A80"/>
    <mergeCell ref="F76:F80"/>
    <mergeCell ref="A18:A22"/>
    <mergeCell ref="F18:F22"/>
    <mergeCell ref="A13:A17"/>
    <mergeCell ref="A23:A27"/>
    <mergeCell ref="F23:F27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J76"/>
  <sheetViews>
    <sheetView tabSelected="1" topLeftCell="A58" zoomScale="85" zoomScaleNormal="85" workbookViewId="0">
      <selection activeCell="I67" sqref="I67"/>
    </sheetView>
  </sheetViews>
  <sheetFormatPr defaultRowHeight="13.5" x14ac:dyDescent="0.15"/>
  <cols>
    <col min="1" max="3" width="10.125" customWidth="1"/>
    <col min="4" max="5" width="24.625" customWidth="1"/>
    <col min="6" max="6" width="12.625" customWidth="1"/>
    <col min="7" max="10" width="18.5" customWidth="1"/>
  </cols>
  <sheetData>
    <row r="1" spans="1:5" ht="14.25" thickBot="1" x14ac:dyDescent="0.2">
      <c r="A1" s="64" t="s">
        <v>147</v>
      </c>
      <c r="B1" s="64" t="s">
        <v>105</v>
      </c>
      <c r="C1" s="63" t="s">
        <v>0</v>
      </c>
      <c r="D1" s="64" t="s">
        <v>105</v>
      </c>
      <c r="E1" s="88" t="s">
        <v>90</v>
      </c>
    </row>
    <row r="2" spans="1:5" x14ac:dyDescent="0.15">
      <c r="A2" s="83">
        <v>1</v>
      </c>
      <c r="B2" s="83">
        <v>1</v>
      </c>
      <c r="C2" s="146" t="s">
        <v>6</v>
      </c>
      <c r="D2" s="83" t="s">
        <v>117</v>
      </c>
      <c r="E2" s="84">
        <v>8.7895927100150093</v>
      </c>
    </row>
    <row r="3" spans="1:5" x14ac:dyDescent="0.15">
      <c r="A3" s="145">
        <v>3</v>
      </c>
      <c r="B3" s="83">
        <v>1</v>
      </c>
      <c r="C3" s="146" t="s">
        <v>64</v>
      </c>
      <c r="D3" s="145" t="s">
        <v>7</v>
      </c>
      <c r="E3" s="85">
        <v>8.0866519999981392</v>
      </c>
    </row>
    <row r="4" spans="1:5" x14ac:dyDescent="0.15">
      <c r="A4" s="83">
        <v>4</v>
      </c>
      <c r="B4" s="83">
        <v>1</v>
      </c>
      <c r="C4" s="146" t="s">
        <v>16</v>
      </c>
      <c r="D4" s="83" t="s">
        <v>117</v>
      </c>
      <c r="E4" s="87">
        <v>7.8473830000148199</v>
      </c>
    </row>
    <row r="5" spans="1:5" ht="14.25" thickBot="1" x14ac:dyDescent="0.2">
      <c r="A5" s="83">
        <v>5</v>
      </c>
      <c r="B5" s="83">
        <v>1</v>
      </c>
      <c r="C5" s="146" t="s">
        <v>106</v>
      </c>
      <c r="D5" s="154" t="s">
        <v>117</v>
      </c>
      <c r="E5" s="86">
        <v>7.7964289999799803</v>
      </c>
    </row>
    <row r="6" spans="1:5" x14ac:dyDescent="0.15">
      <c r="A6" s="83">
        <v>1</v>
      </c>
      <c r="B6" s="83">
        <v>2</v>
      </c>
      <c r="C6" s="146" t="s">
        <v>6</v>
      </c>
      <c r="D6" s="149" t="s">
        <v>77</v>
      </c>
      <c r="E6" s="84">
        <v>7.4739629999967292</v>
      </c>
    </row>
    <row r="7" spans="1:5" x14ac:dyDescent="0.15">
      <c r="A7" s="145">
        <v>3</v>
      </c>
      <c r="B7" s="83">
        <v>2</v>
      </c>
      <c r="C7" s="146" t="s">
        <v>64</v>
      </c>
      <c r="D7" s="83" t="s">
        <v>77</v>
      </c>
      <c r="E7" s="85">
        <v>6.8537843087106012</v>
      </c>
    </row>
    <row r="8" spans="1:5" x14ac:dyDescent="0.15">
      <c r="A8" s="83">
        <v>4</v>
      </c>
      <c r="B8" s="83">
        <v>2</v>
      </c>
      <c r="C8" s="146" t="s">
        <v>16</v>
      </c>
      <c r="D8" s="83" t="s">
        <v>77</v>
      </c>
      <c r="E8" s="85">
        <v>6.4861270000110398</v>
      </c>
    </row>
    <row r="9" spans="1:5" ht="14.25" thickBot="1" x14ac:dyDescent="0.2">
      <c r="A9" s="83">
        <v>5</v>
      </c>
      <c r="B9" s="83">
        <v>2</v>
      </c>
      <c r="C9" s="146" t="s">
        <v>106</v>
      </c>
      <c r="D9" s="154" t="s">
        <v>77</v>
      </c>
      <c r="E9" s="86">
        <v>6.4600849999988004</v>
      </c>
    </row>
    <row r="10" spans="1:5" x14ac:dyDescent="0.15">
      <c r="A10" s="83">
        <v>1</v>
      </c>
      <c r="B10" s="83">
        <v>3</v>
      </c>
      <c r="C10" s="146" t="s">
        <v>6</v>
      </c>
      <c r="D10" s="149" t="s">
        <v>81</v>
      </c>
      <c r="E10" s="84">
        <v>7.397622999997111</v>
      </c>
    </row>
    <row r="11" spans="1:5" x14ac:dyDescent="0.15">
      <c r="A11" s="145">
        <v>3</v>
      </c>
      <c r="B11" s="83">
        <v>3</v>
      </c>
      <c r="C11" s="146" t="s">
        <v>64</v>
      </c>
      <c r="D11" s="83" t="s">
        <v>81</v>
      </c>
      <c r="E11" s="85">
        <v>6.6463300000177696</v>
      </c>
    </row>
    <row r="12" spans="1:5" x14ac:dyDescent="0.15">
      <c r="A12" s="82">
        <v>4</v>
      </c>
      <c r="B12" s="83">
        <v>3</v>
      </c>
      <c r="C12" s="146" t="s">
        <v>16</v>
      </c>
      <c r="D12" s="82" t="s">
        <v>81</v>
      </c>
      <c r="E12" s="85">
        <v>6.2342440000211399</v>
      </c>
    </row>
    <row r="13" spans="1:5" ht="14.25" thickBot="1" x14ac:dyDescent="0.2">
      <c r="A13" s="82">
        <v>5</v>
      </c>
      <c r="B13" s="83">
        <v>3</v>
      </c>
      <c r="C13" s="146" t="s">
        <v>106</v>
      </c>
      <c r="D13" s="154" t="s">
        <v>81</v>
      </c>
      <c r="E13" s="86">
        <v>6.2052529999928101</v>
      </c>
    </row>
    <row r="14" spans="1:5" x14ac:dyDescent="0.15">
      <c r="A14" s="82">
        <v>1</v>
      </c>
      <c r="B14" s="83">
        <v>4</v>
      </c>
      <c r="C14" s="146" t="s">
        <v>6</v>
      </c>
      <c r="D14" s="149" t="s">
        <v>17</v>
      </c>
      <c r="E14" s="84">
        <v>7.0537809999950696</v>
      </c>
    </row>
    <row r="15" spans="1:5" x14ac:dyDescent="0.15">
      <c r="A15" s="148">
        <v>3</v>
      </c>
      <c r="B15" s="83">
        <v>4</v>
      </c>
      <c r="C15" s="146" t="s">
        <v>64</v>
      </c>
      <c r="D15" s="145" t="s">
        <v>17</v>
      </c>
      <c r="E15" s="85">
        <v>6.1800909999874403</v>
      </c>
    </row>
    <row r="16" spans="1:5" x14ac:dyDescent="0.15">
      <c r="A16" s="82">
        <v>4</v>
      </c>
      <c r="B16" s="83">
        <v>4</v>
      </c>
      <c r="C16" s="146" t="s">
        <v>16</v>
      </c>
      <c r="D16" s="83" t="s">
        <v>17</v>
      </c>
      <c r="E16" s="87">
        <v>5.7311699999845596</v>
      </c>
    </row>
    <row r="17" spans="1:5" ht="14.25" thickBot="1" x14ac:dyDescent="0.2">
      <c r="A17" s="70">
        <v>5</v>
      </c>
      <c r="B17" s="83">
        <v>4</v>
      </c>
      <c r="C17" s="146" t="s">
        <v>106</v>
      </c>
      <c r="D17" s="154" t="s">
        <v>17</v>
      </c>
      <c r="E17" s="86">
        <v>5.6793999999936204</v>
      </c>
    </row>
    <row r="18" spans="1:5" x14ac:dyDescent="0.15">
      <c r="A18" s="70">
        <v>1</v>
      </c>
      <c r="B18" s="83">
        <v>5</v>
      </c>
      <c r="C18" s="146" t="s">
        <v>6</v>
      </c>
      <c r="D18" s="149" t="s">
        <v>13</v>
      </c>
      <c r="E18" s="84">
        <v>6.4486239999823738</v>
      </c>
    </row>
    <row r="19" spans="1:5" x14ac:dyDescent="0.15">
      <c r="A19" s="144">
        <v>3</v>
      </c>
      <c r="B19" s="83">
        <v>5</v>
      </c>
      <c r="C19" s="146" t="s">
        <v>64</v>
      </c>
      <c r="D19" s="145" t="s">
        <v>13</v>
      </c>
      <c r="E19" s="85">
        <v>5.6340937021013797</v>
      </c>
    </row>
    <row r="20" spans="1:5" x14ac:dyDescent="0.15">
      <c r="A20" s="70">
        <v>4</v>
      </c>
      <c r="B20" s="82">
        <v>5</v>
      </c>
      <c r="C20" s="146" t="s">
        <v>16</v>
      </c>
      <c r="D20" s="83" t="s">
        <v>13</v>
      </c>
      <c r="E20" s="87">
        <v>5.1606999999785304</v>
      </c>
    </row>
    <row r="21" spans="1:5" x14ac:dyDescent="0.15">
      <c r="A21" s="3">
        <v>5</v>
      </c>
      <c r="B21" s="3">
        <v>5</v>
      </c>
      <c r="C21" s="146" t="s">
        <v>106</v>
      </c>
      <c r="D21" s="83" t="s">
        <v>13</v>
      </c>
      <c r="E21" s="85">
        <v>5.1422520996437298</v>
      </c>
    </row>
    <row r="22" spans="1:5" x14ac:dyDescent="0.15">
      <c r="A22" s="102">
        <v>6</v>
      </c>
      <c r="B22" s="3">
        <v>5</v>
      </c>
      <c r="C22" s="150" t="s">
        <v>145</v>
      </c>
      <c r="D22" s="145" t="s">
        <v>13</v>
      </c>
      <c r="E22" s="85">
        <v>5.2357510151632596</v>
      </c>
    </row>
    <row r="23" spans="1:5" ht="14.25" thickBot="1" x14ac:dyDescent="0.2">
      <c r="A23" s="102">
        <v>7</v>
      </c>
      <c r="B23" s="3">
        <v>5</v>
      </c>
      <c r="C23" s="150" t="s">
        <v>146</v>
      </c>
      <c r="D23" s="155" t="s">
        <v>13</v>
      </c>
      <c r="E23" s="86">
        <v>5.0274180000123998</v>
      </c>
    </row>
    <row r="24" spans="1:5" x14ac:dyDescent="0.15">
      <c r="A24" s="147">
        <v>2</v>
      </c>
      <c r="B24" s="149">
        <v>1</v>
      </c>
      <c r="C24" s="146" t="s">
        <v>12</v>
      </c>
      <c r="D24" s="147" t="s">
        <v>117</v>
      </c>
      <c r="E24" s="153">
        <v>7.4406840000010597</v>
      </c>
    </row>
    <row r="25" spans="1:5" x14ac:dyDescent="0.15">
      <c r="A25" s="83">
        <v>2</v>
      </c>
      <c r="B25" s="83">
        <v>2</v>
      </c>
      <c r="C25" s="146" t="s">
        <v>12</v>
      </c>
      <c r="D25" s="83" t="s">
        <v>77</v>
      </c>
      <c r="E25" s="39">
        <v>6.2046583139999996</v>
      </c>
    </row>
    <row r="26" spans="1:5" x14ac:dyDescent="0.15">
      <c r="A26" s="83">
        <v>2</v>
      </c>
      <c r="B26" s="83">
        <v>3</v>
      </c>
      <c r="C26" s="146" t="s">
        <v>12</v>
      </c>
      <c r="D26" s="83" t="s">
        <v>81</v>
      </c>
      <c r="E26" s="39">
        <v>6.1463802510000001</v>
      </c>
    </row>
    <row r="27" spans="1:5" x14ac:dyDescent="0.15">
      <c r="A27" s="83">
        <v>2</v>
      </c>
      <c r="B27" s="83">
        <v>4</v>
      </c>
      <c r="C27" s="146" t="s">
        <v>12</v>
      </c>
      <c r="D27" s="83" t="s">
        <v>17</v>
      </c>
      <c r="E27" s="38">
        <v>5.7310304582889184</v>
      </c>
    </row>
    <row r="28" spans="1:5" x14ac:dyDescent="0.15">
      <c r="A28" s="83">
        <v>2</v>
      </c>
      <c r="B28" s="83">
        <v>5</v>
      </c>
      <c r="C28" s="146" t="s">
        <v>12</v>
      </c>
      <c r="D28" s="83" t="s">
        <v>13</v>
      </c>
      <c r="E28" s="50">
        <v>5.3285</v>
      </c>
    </row>
    <row r="35" spans="1:6" ht="14.25" thickBot="1" x14ac:dyDescent="0.2">
      <c r="A35" s="64" t="s">
        <v>147</v>
      </c>
      <c r="B35" s="64" t="s">
        <v>105</v>
      </c>
      <c r="C35" s="63" t="s">
        <v>0</v>
      </c>
      <c r="D35" s="64" t="s">
        <v>105</v>
      </c>
      <c r="E35" s="88" t="s">
        <v>90</v>
      </c>
      <c r="F35" s="77" t="s">
        <v>148</v>
      </c>
    </row>
    <row r="36" spans="1:6" x14ac:dyDescent="0.15">
      <c r="A36" s="83">
        <v>1</v>
      </c>
      <c r="B36" s="83">
        <v>1</v>
      </c>
      <c r="C36" s="185" t="s">
        <v>6</v>
      </c>
      <c r="D36" s="83" t="s">
        <v>117</v>
      </c>
      <c r="E36" s="213">
        <v>8.7895927100150093</v>
      </c>
      <c r="F36" s="39"/>
    </row>
    <row r="37" spans="1:6" x14ac:dyDescent="0.15">
      <c r="A37" s="83">
        <v>1</v>
      </c>
      <c r="B37" s="83">
        <v>2</v>
      </c>
      <c r="C37" s="186"/>
      <c r="D37" s="83" t="s">
        <v>77</v>
      </c>
      <c r="E37" s="214">
        <v>7.4739629999967292</v>
      </c>
      <c r="F37" s="39"/>
    </row>
    <row r="38" spans="1:6" x14ac:dyDescent="0.15">
      <c r="A38" s="83">
        <v>1</v>
      </c>
      <c r="B38" s="83">
        <v>3</v>
      </c>
      <c r="C38" s="186"/>
      <c r="D38" s="83" t="s">
        <v>81</v>
      </c>
      <c r="E38" s="214">
        <v>7.397622999997111</v>
      </c>
      <c r="F38" s="39"/>
    </row>
    <row r="39" spans="1:6" x14ac:dyDescent="0.15">
      <c r="A39" s="83">
        <v>1</v>
      </c>
      <c r="B39" s="83">
        <v>4</v>
      </c>
      <c r="C39" s="186"/>
      <c r="D39" s="83" t="s">
        <v>17</v>
      </c>
      <c r="E39" s="214">
        <v>7.0537809999950696</v>
      </c>
      <c r="F39" s="39"/>
    </row>
    <row r="40" spans="1:6" ht="14.25" thickBot="1" x14ac:dyDescent="0.2">
      <c r="A40" s="83">
        <v>1</v>
      </c>
      <c r="B40" s="83">
        <v>5</v>
      </c>
      <c r="C40" s="187"/>
      <c r="D40" s="83" t="s">
        <v>13</v>
      </c>
      <c r="E40" s="215">
        <v>6.4486239999823738</v>
      </c>
      <c r="F40" s="39">
        <v>4.3197719999880064</v>
      </c>
    </row>
    <row r="41" spans="1:6" x14ac:dyDescent="0.15">
      <c r="A41" s="83">
        <v>2</v>
      </c>
      <c r="B41" s="83">
        <v>1</v>
      </c>
      <c r="C41" s="185" t="s">
        <v>12</v>
      </c>
      <c r="D41" s="83" t="s">
        <v>117</v>
      </c>
      <c r="E41" s="213">
        <v>7.4406840000010597</v>
      </c>
      <c r="F41" s="39"/>
    </row>
    <row r="42" spans="1:6" x14ac:dyDescent="0.15">
      <c r="A42" s="83">
        <v>2</v>
      </c>
      <c r="B42" s="83">
        <v>2</v>
      </c>
      <c r="C42" s="186"/>
      <c r="D42" s="83" t="s">
        <v>77</v>
      </c>
      <c r="E42" s="214">
        <v>6.2046583139999996</v>
      </c>
      <c r="F42" s="39"/>
    </row>
    <row r="43" spans="1:6" x14ac:dyDescent="0.15">
      <c r="A43" s="83">
        <v>2</v>
      </c>
      <c r="B43" s="83">
        <v>3</v>
      </c>
      <c r="C43" s="186"/>
      <c r="D43" s="83" t="s">
        <v>81</v>
      </c>
      <c r="E43" s="214">
        <v>6.1463802510000001</v>
      </c>
      <c r="F43" s="39"/>
    </row>
    <row r="44" spans="1:6" x14ac:dyDescent="0.15">
      <c r="A44" s="83">
        <v>2</v>
      </c>
      <c r="B44" s="83">
        <v>4</v>
      </c>
      <c r="C44" s="186"/>
      <c r="D44" s="83" t="s">
        <v>17</v>
      </c>
      <c r="E44" s="216">
        <v>5.7310304582889184</v>
      </c>
      <c r="F44" s="39"/>
    </row>
    <row r="45" spans="1:6" ht="14.25" thickBot="1" x14ac:dyDescent="0.2">
      <c r="A45" s="83">
        <v>2</v>
      </c>
      <c r="B45" s="83">
        <v>5</v>
      </c>
      <c r="C45" s="187"/>
      <c r="D45" s="83" t="s">
        <v>13</v>
      </c>
      <c r="E45" s="217">
        <v>5.3285</v>
      </c>
      <c r="F45" s="39">
        <v>3.7815830000035899</v>
      </c>
    </row>
    <row r="46" spans="1:6" x14ac:dyDescent="0.15">
      <c r="A46" s="148">
        <v>3</v>
      </c>
      <c r="B46" s="83">
        <v>1</v>
      </c>
      <c r="C46" s="185" t="s">
        <v>64</v>
      </c>
      <c r="D46" s="148" t="s">
        <v>7</v>
      </c>
      <c r="E46" s="213">
        <v>8.0866519999981392</v>
      </c>
      <c r="F46" s="39"/>
    </row>
    <row r="47" spans="1:6" x14ac:dyDescent="0.15">
      <c r="A47" s="148">
        <v>3</v>
      </c>
      <c r="B47" s="83">
        <v>2</v>
      </c>
      <c r="C47" s="186"/>
      <c r="D47" s="83" t="s">
        <v>77</v>
      </c>
      <c r="E47" s="214">
        <v>6.8537843087106012</v>
      </c>
      <c r="F47" s="39"/>
    </row>
    <row r="48" spans="1:6" x14ac:dyDescent="0.15">
      <c r="A48" s="148">
        <v>3</v>
      </c>
      <c r="B48" s="83">
        <v>3</v>
      </c>
      <c r="C48" s="186"/>
      <c r="D48" s="83" t="s">
        <v>81</v>
      </c>
      <c r="E48" s="214">
        <v>6.6463300000177696</v>
      </c>
      <c r="F48" s="39"/>
    </row>
    <row r="49" spans="1:6" x14ac:dyDescent="0.15">
      <c r="A49" s="148">
        <v>3</v>
      </c>
      <c r="B49" s="83">
        <v>4</v>
      </c>
      <c r="C49" s="186"/>
      <c r="D49" s="145" t="s">
        <v>17</v>
      </c>
      <c r="E49" s="214">
        <v>6.1800909999874403</v>
      </c>
      <c r="F49" s="39"/>
    </row>
    <row r="50" spans="1:6" ht="14.25" thickBot="1" x14ac:dyDescent="0.2">
      <c r="A50" s="148">
        <v>3</v>
      </c>
      <c r="B50" s="83">
        <v>5</v>
      </c>
      <c r="C50" s="187"/>
      <c r="D50" s="145" t="s">
        <v>13</v>
      </c>
      <c r="E50" s="215">
        <v>5.6340937021013797</v>
      </c>
      <c r="F50" s="39">
        <v>3.8501470000192057</v>
      </c>
    </row>
    <row r="51" spans="1:6" x14ac:dyDescent="0.15">
      <c r="A51" s="70">
        <v>4</v>
      </c>
      <c r="B51" s="83">
        <v>1</v>
      </c>
      <c r="C51" s="185" t="s">
        <v>16</v>
      </c>
      <c r="D51" s="70" t="s">
        <v>117</v>
      </c>
      <c r="E51" s="218">
        <v>7.8473830000148199</v>
      </c>
      <c r="F51" s="39"/>
    </row>
    <row r="52" spans="1:6" x14ac:dyDescent="0.15">
      <c r="A52" s="70">
        <v>4</v>
      </c>
      <c r="B52" s="83">
        <v>2</v>
      </c>
      <c r="C52" s="186"/>
      <c r="D52" s="3" t="s">
        <v>77</v>
      </c>
      <c r="E52" s="214">
        <v>6.4861270000110398</v>
      </c>
      <c r="F52" s="39"/>
    </row>
    <row r="53" spans="1:6" x14ac:dyDescent="0.15">
      <c r="A53" s="70">
        <v>4</v>
      </c>
      <c r="B53" s="83">
        <v>3</v>
      </c>
      <c r="C53" s="186"/>
      <c r="D53" s="3" t="s">
        <v>81</v>
      </c>
      <c r="E53" s="214">
        <v>6.2342440000211399</v>
      </c>
      <c r="F53" s="39"/>
    </row>
    <row r="54" spans="1:6" x14ac:dyDescent="0.15">
      <c r="A54" s="70">
        <v>4</v>
      </c>
      <c r="B54" s="82">
        <v>4</v>
      </c>
      <c r="C54" s="186"/>
      <c r="D54" s="3" t="s">
        <v>17</v>
      </c>
      <c r="E54" s="216">
        <v>5.7311699999845596</v>
      </c>
      <c r="F54" s="39"/>
    </row>
    <row r="55" spans="1:6" ht="14.25" thickBot="1" x14ac:dyDescent="0.2">
      <c r="A55" s="3">
        <v>4</v>
      </c>
      <c r="B55" s="3">
        <v>5</v>
      </c>
      <c r="C55" s="187"/>
      <c r="D55" s="3" t="s">
        <v>13</v>
      </c>
      <c r="E55" s="219">
        <v>5.1606999999785304</v>
      </c>
      <c r="F55" s="39">
        <v>3.6453280000132509</v>
      </c>
    </row>
    <row r="56" spans="1:6" x14ac:dyDescent="0.15">
      <c r="A56" s="3">
        <v>5</v>
      </c>
      <c r="B56" s="3">
        <v>1</v>
      </c>
      <c r="C56" s="185" t="s">
        <v>106</v>
      </c>
      <c r="D56" s="83" t="s">
        <v>117</v>
      </c>
      <c r="E56" s="213">
        <v>7.7964289999799803</v>
      </c>
      <c r="F56" s="39"/>
    </row>
    <row r="57" spans="1:6" x14ac:dyDescent="0.15">
      <c r="A57" s="3">
        <v>5</v>
      </c>
      <c r="B57" s="3">
        <v>2</v>
      </c>
      <c r="C57" s="186"/>
      <c r="D57" s="83" t="s">
        <v>77</v>
      </c>
      <c r="E57" s="214">
        <v>6.4600849999988004</v>
      </c>
      <c r="F57" s="39"/>
    </row>
    <row r="58" spans="1:6" x14ac:dyDescent="0.15">
      <c r="A58" s="147">
        <v>5</v>
      </c>
      <c r="B58" s="149">
        <v>3</v>
      </c>
      <c r="C58" s="186"/>
      <c r="D58" s="82" t="s">
        <v>81</v>
      </c>
      <c r="E58" s="214">
        <v>6.2052529999928101</v>
      </c>
      <c r="F58" s="39"/>
    </row>
    <row r="59" spans="1:6" x14ac:dyDescent="0.15">
      <c r="A59" s="83">
        <v>5</v>
      </c>
      <c r="B59" s="83">
        <v>4</v>
      </c>
      <c r="C59" s="186"/>
      <c r="D59" s="83" t="s">
        <v>17</v>
      </c>
      <c r="E59" s="214">
        <v>5.6793999999936204</v>
      </c>
      <c r="F59" s="39"/>
    </row>
    <row r="60" spans="1:6" ht="14.25" thickBot="1" x14ac:dyDescent="0.2">
      <c r="A60" s="83">
        <v>5</v>
      </c>
      <c r="B60" s="83">
        <v>5</v>
      </c>
      <c r="C60" s="187"/>
      <c r="D60" s="83" t="s">
        <v>13</v>
      </c>
      <c r="E60" s="215">
        <v>5.1422520996437298</v>
      </c>
      <c r="F60" s="39">
        <v>3.6349750000226777</v>
      </c>
    </row>
    <row r="61" spans="1:6" ht="14.25" thickBot="1" x14ac:dyDescent="0.2">
      <c r="A61" s="145">
        <v>6</v>
      </c>
      <c r="B61" s="83">
        <v>5</v>
      </c>
      <c r="C61" s="8" t="s">
        <v>143</v>
      </c>
      <c r="D61" s="145" t="s">
        <v>13</v>
      </c>
      <c r="E61" s="220">
        <v>5.2357510151632596</v>
      </c>
      <c r="F61" s="39"/>
    </row>
    <row r="62" spans="1:6" ht="14.25" thickBot="1" x14ac:dyDescent="0.2">
      <c r="A62" s="145">
        <v>7</v>
      </c>
      <c r="B62" s="83">
        <v>5</v>
      </c>
      <c r="C62" s="8" t="s">
        <v>146</v>
      </c>
      <c r="D62" s="145" t="s">
        <v>13</v>
      </c>
      <c r="E62" s="221">
        <v>5.0274680618895218</v>
      </c>
      <c r="F62" s="39">
        <v>3.580004999996163</v>
      </c>
    </row>
    <row r="69" spans="7:10" x14ac:dyDescent="0.15">
      <c r="G69" s="78" t="s">
        <v>90</v>
      </c>
    </row>
    <row r="70" spans="7:10" x14ac:dyDescent="0.15">
      <c r="G70" s="63" t="s">
        <v>0</v>
      </c>
      <c r="H70" s="64" t="s">
        <v>105</v>
      </c>
      <c r="I70" s="78" t="s">
        <v>162</v>
      </c>
      <c r="J70" s="64" t="s">
        <v>148</v>
      </c>
    </row>
    <row r="71" spans="7:10" x14ac:dyDescent="0.15">
      <c r="G71" s="146" t="s">
        <v>6</v>
      </c>
      <c r="H71" s="3" t="s">
        <v>13</v>
      </c>
      <c r="I71" s="39">
        <v>6.4486239999823738</v>
      </c>
      <c r="J71" s="39">
        <v>4.3197719999880064</v>
      </c>
    </row>
    <row r="72" spans="7:10" x14ac:dyDescent="0.15">
      <c r="G72" s="146" t="s">
        <v>64</v>
      </c>
      <c r="H72" s="102" t="s">
        <v>13</v>
      </c>
      <c r="I72" s="39">
        <v>5.6340937021013797</v>
      </c>
      <c r="J72" s="39">
        <v>3.8501470000192057</v>
      </c>
    </row>
    <row r="73" spans="7:10" x14ac:dyDescent="0.15">
      <c r="G73" s="146" t="s">
        <v>16</v>
      </c>
      <c r="H73" s="3" t="s">
        <v>13</v>
      </c>
      <c r="I73" s="38">
        <v>5.1606999999785304</v>
      </c>
      <c r="J73" s="39">
        <v>3.6453280000132509</v>
      </c>
    </row>
    <row r="74" spans="7:10" x14ac:dyDescent="0.15">
      <c r="G74" s="146" t="s">
        <v>106</v>
      </c>
      <c r="H74" s="3" t="s">
        <v>13</v>
      </c>
      <c r="I74" s="39">
        <v>5.1422520996437298</v>
      </c>
      <c r="J74" s="39">
        <v>3.6349750000226777</v>
      </c>
    </row>
    <row r="75" spans="7:10" x14ac:dyDescent="0.15">
      <c r="G75" s="150" t="s">
        <v>146</v>
      </c>
      <c r="H75" s="102" t="s">
        <v>13</v>
      </c>
      <c r="I75" s="39">
        <v>5.0274180000123998</v>
      </c>
      <c r="J75" s="39">
        <v>3.580004999996163</v>
      </c>
    </row>
    <row r="76" spans="7:10" x14ac:dyDescent="0.15">
      <c r="G76" s="150" t="s">
        <v>163</v>
      </c>
      <c r="H76" s="3" t="s">
        <v>13</v>
      </c>
      <c r="I76" s="50">
        <v>5.3285</v>
      </c>
      <c r="J76" s="39">
        <v>3.7815830000035899</v>
      </c>
    </row>
  </sheetData>
  <sortState ref="A65:E91">
    <sortCondition ref="A65:A91"/>
    <sortCondition ref="B65:B91"/>
  </sortState>
  <mergeCells count="5">
    <mergeCell ref="C36:C40"/>
    <mergeCell ref="C41:C45"/>
    <mergeCell ref="C46:C50"/>
    <mergeCell ref="C51:C55"/>
    <mergeCell ref="C56:C60"/>
  </mergeCells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B7"/>
  </sheetPr>
  <dimension ref="A1:G41"/>
  <sheetViews>
    <sheetView topLeftCell="A16" zoomScale="85" zoomScaleNormal="85" workbookViewId="0">
      <selection activeCell="A35" sqref="A35"/>
    </sheetView>
  </sheetViews>
  <sheetFormatPr defaultRowHeight="13.5" x14ac:dyDescent="0.15"/>
  <cols>
    <col min="1" max="1" width="15" customWidth="1"/>
    <col min="2" max="2" width="17.125" customWidth="1"/>
    <col min="3" max="3" width="25.625" customWidth="1"/>
    <col min="4" max="4" width="21.625" customWidth="1"/>
    <col min="5" max="5" width="17.25" customWidth="1"/>
    <col min="6" max="6" width="19" customWidth="1"/>
    <col min="7" max="7" width="11.75" customWidth="1"/>
  </cols>
  <sheetData>
    <row r="1" spans="1:7" ht="14.25" thickBot="1" x14ac:dyDescent="0.2">
      <c r="A1" s="63" t="s">
        <v>0</v>
      </c>
      <c r="B1" s="64" t="s">
        <v>105</v>
      </c>
      <c r="C1" s="88" t="s">
        <v>118</v>
      </c>
      <c r="D1" s="88" t="s">
        <v>119</v>
      </c>
      <c r="E1" t="s">
        <v>153</v>
      </c>
      <c r="F1" s="88" t="s">
        <v>149</v>
      </c>
      <c r="G1" s="88" t="s">
        <v>150</v>
      </c>
    </row>
    <row r="2" spans="1:7" x14ac:dyDescent="0.15">
      <c r="A2" s="188" t="s">
        <v>6</v>
      </c>
      <c r="B2" s="83" t="s">
        <v>117</v>
      </c>
      <c r="C2" s="169">
        <v>-142912.4417863361</v>
      </c>
      <c r="D2" s="170">
        <v>-142921.23137904613</v>
      </c>
      <c r="E2" s="37">
        <f>C2-D2</f>
        <v>8.7895927100325935</v>
      </c>
    </row>
    <row r="3" spans="1:7" x14ac:dyDescent="0.15">
      <c r="A3" s="188"/>
      <c r="B3" s="83" t="s">
        <v>77</v>
      </c>
      <c r="C3" s="171">
        <v>-142949.902386</v>
      </c>
      <c r="D3" s="172">
        <v>-142957.376349</v>
      </c>
      <c r="E3" s="37">
        <f>C3-D3</f>
        <v>7.4739629999967292</v>
      </c>
    </row>
    <row r="4" spans="1:7" x14ac:dyDescent="0.15">
      <c r="A4" s="188"/>
      <c r="B4" s="83" t="s">
        <v>81</v>
      </c>
      <c r="C4" s="171">
        <v>-142957.10926200001</v>
      </c>
      <c r="D4" s="172">
        <v>-142964.50688500001</v>
      </c>
      <c r="E4" s="37">
        <f>C4-D4</f>
        <v>7.397622999997111</v>
      </c>
    </row>
    <row r="5" spans="1:7" x14ac:dyDescent="0.15">
      <c r="A5" s="188"/>
      <c r="B5" s="83" t="s">
        <v>17</v>
      </c>
      <c r="C5" s="171">
        <v>-142960.36467899999</v>
      </c>
      <c r="D5" s="172">
        <v>-142967.41845999999</v>
      </c>
      <c r="E5" s="37">
        <f>C5-D5</f>
        <v>7.0537809999950696</v>
      </c>
    </row>
    <row r="6" spans="1:7" ht="14.25" thickBot="1" x14ac:dyDescent="0.2">
      <c r="A6" s="188"/>
      <c r="B6" s="83" t="s">
        <v>13</v>
      </c>
      <c r="C6" s="173">
        <v>-142971.68343500001</v>
      </c>
      <c r="D6" s="174">
        <v>-142978.132059</v>
      </c>
      <c r="E6" s="37">
        <f t="shared" ref="E6:E28" si="0">C6-D6</f>
        <v>6.4486239999823738</v>
      </c>
    </row>
    <row r="7" spans="1:7" x14ac:dyDescent="0.15">
      <c r="A7" s="188" t="s">
        <v>12</v>
      </c>
      <c r="B7" s="83" t="s">
        <v>117</v>
      </c>
      <c r="C7" s="169">
        <v>-143734.97708899999</v>
      </c>
      <c r="D7" s="170">
        <v>-143742.41777299999</v>
      </c>
      <c r="E7" s="37">
        <f>C7-D7</f>
        <v>7.4406840000010561</v>
      </c>
    </row>
    <row r="8" spans="1:7" x14ac:dyDescent="0.15">
      <c r="A8" s="188"/>
      <c r="B8" s="83" t="s">
        <v>77</v>
      </c>
      <c r="C8" s="171">
        <v>-143752.35293600001</v>
      </c>
      <c r="D8" s="172">
        <v>-143758.55759499999</v>
      </c>
      <c r="E8" s="37">
        <f>C8-D8</f>
        <v>6.204658999980893</v>
      </c>
    </row>
    <row r="9" spans="1:7" x14ac:dyDescent="0.15">
      <c r="A9" s="188"/>
      <c r="B9" s="83" t="s">
        <v>81</v>
      </c>
      <c r="C9" s="171">
        <v>-143758.60006299999</v>
      </c>
      <c r="D9" s="172">
        <v>-143764.74644399999</v>
      </c>
      <c r="E9" s="37">
        <f>C9-D9</f>
        <v>6.1463809999986552</v>
      </c>
    </row>
    <row r="10" spans="1:7" x14ac:dyDescent="0.15">
      <c r="A10" s="188"/>
      <c r="B10" s="82" t="s">
        <v>17</v>
      </c>
      <c r="C10" s="175">
        <v>-143755.24255200001</v>
      </c>
      <c r="D10" s="176">
        <v>-143760.97358200001</v>
      </c>
      <c r="E10" s="37">
        <f t="shared" si="0"/>
        <v>5.7310299999953713</v>
      </c>
    </row>
    <row r="11" spans="1:7" ht="14.25" thickBot="1" x14ac:dyDescent="0.2">
      <c r="A11" s="188"/>
      <c r="B11" s="83" t="s">
        <v>13</v>
      </c>
      <c r="C11" s="177">
        <v>-143771.05345939114</v>
      </c>
      <c r="D11" s="178">
        <v>-143776.38192430741</v>
      </c>
      <c r="E11" s="37">
        <f t="shared" si="0"/>
        <v>5.3284649162669666</v>
      </c>
      <c r="F11">
        <v>-143781.13130499999</v>
      </c>
      <c r="G11">
        <v>-143784.91288799999</v>
      </c>
    </row>
    <row r="12" spans="1:7" x14ac:dyDescent="0.15">
      <c r="A12" s="188" t="s">
        <v>64</v>
      </c>
      <c r="B12" s="145" t="s">
        <v>7</v>
      </c>
      <c r="C12" s="169">
        <v>-143174.01361600001</v>
      </c>
      <c r="D12" s="170">
        <v>-143182.10026800001</v>
      </c>
      <c r="E12" s="37">
        <f t="shared" ref="E12:E19" si="1">C12-D12</f>
        <v>8.0866519999981392</v>
      </c>
    </row>
    <row r="13" spans="1:7" x14ac:dyDescent="0.15">
      <c r="A13" s="188"/>
      <c r="B13" s="83" t="s">
        <v>77</v>
      </c>
      <c r="C13" s="171">
        <v>-143297.412041</v>
      </c>
      <c r="D13" s="172">
        <v>-143303.886872</v>
      </c>
      <c r="E13" s="37">
        <f t="shared" si="1"/>
        <v>6.4748309999995399</v>
      </c>
    </row>
    <row r="14" spans="1:7" x14ac:dyDescent="0.15">
      <c r="A14" s="188"/>
      <c r="B14" s="83" t="s">
        <v>81</v>
      </c>
      <c r="C14" s="171">
        <v>-143317.00684099999</v>
      </c>
      <c r="D14" s="172">
        <v>-143323.65317100001</v>
      </c>
      <c r="E14" s="37">
        <f t="shared" si="1"/>
        <v>6.6463300000177696</v>
      </c>
    </row>
    <row r="15" spans="1:7" x14ac:dyDescent="0.15">
      <c r="A15" s="188"/>
      <c r="B15" s="148" t="s">
        <v>17</v>
      </c>
      <c r="C15" s="171">
        <v>-143321.069839</v>
      </c>
      <c r="D15" s="172">
        <v>-143327.24992999999</v>
      </c>
      <c r="E15" s="37">
        <f t="shared" si="1"/>
        <v>6.180090999987442</v>
      </c>
    </row>
    <row r="16" spans="1:7" ht="14.25" thickBot="1" x14ac:dyDescent="0.2">
      <c r="A16" s="188"/>
      <c r="B16" s="145" t="s">
        <v>13</v>
      </c>
      <c r="C16" s="173">
        <v>-143347.80161900001</v>
      </c>
      <c r="D16" s="174">
        <v>-143353.43571270211</v>
      </c>
      <c r="E16" s="37">
        <f t="shared" si="1"/>
        <v>5.6340937021013815</v>
      </c>
      <c r="F16">
        <v>-143358.44643899999</v>
      </c>
      <c r="G16">
        <v>-143362.29658600001</v>
      </c>
    </row>
    <row r="17" spans="1:5" x14ac:dyDescent="0.15">
      <c r="A17" s="188" t="s">
        <v>16</v>
      </c>
      <c r="B17" s="83" t="s">
        <v>117</v>
      </c>
      <c r="C17" s="179">
        <v>-143200.07603</v>
      </c>
      <c r="D17" s="180">
        <v>-143207.92341300001</v>
      </c>
      <c r="E17" s="37">
        <f t="shared" si="1"/>
        <v>7.8473830000148155</v>
      </c>
    </row>
    <row r="18" spans="1:5" x14ac:dyDescent="0.15">
      <c r="A18" s="188"/>
      <c r="B18" s="83" t="s">
        <v>77</v>
      </c>
      <c r="C18" s="171">
        <v>-143336.96032499999</v>
      </c>
      <c r="D18" s="172">
        <v>-143343.446452</v>
      </c>
      <c r="E18" s="37">
        <f t="shared" si="1"/>
        <v>6.486127000011038</v>
      </c>
    </row>
    <row r="19" spans="1:5" x14ac:dyDescent="0.15">
      <c r="A19" s="188"/>
      <c r="B19" s="83" t="s">
        <v>81</v>
      </c>
      <c r="C19" s="171">
        <v>-143359.01828799999</v>
      </c>
      <c r="D19" s="172">
        <v>-143365.25253200001</v>
      </c>
      <c r="E19" s="37">
        <f t="shared" si="1"/>
        <v>6.2342440000211354</v>
      </c>
    </row>
    <row r="20" spans="1:5" x14ac:dyDescent="0.15">
      <c r="A20" s="188"/>
      <c r="B20" s="83" t="s">
        <v>17</v>
      </c>
      <c r="C20" s="175">
        <v>-143360.55838500001</v>
      </c>
      <c r="D20" s="176">
        <v>-143366.289555</v>
      </c>
      <c r="E20" s="37">
        <f t="shared" si="0"/>
        <v>5.7311699999845587</v>
      </c>
    </row>
    <row r="21" spans="1:5" ht="14.25" thickBot="1" x14ac:dyDescent="0.2">
      <c r="A21" s="188"/>
      <c r="B21" s="83" t="s">
        <v>13</v>
      </c>
      <c r="C21" s="181">
        <v>-143393.80496761086</v>
      </c>
      <c r="D21" s="182">
        <v>-143398.96566848978</v>
      </c>
      <c r="E21" s="37">
        <f t="shared" si="0"/>
        <v>5.1607008789142128</v>
      </c>
    </row>
    <row r="22" spans="1:5" x14ac:dyDescent="0.15">
      <c r="A22" s="185" t="s">
        <v>106</v>
      </c>
      <c r="B22" s="83" t="s">
        <v>117</v>
      </c>
      <c r="C22" s="169">
        <v>-143220.67848500001</v>
      </c>
      <c r="D22" s="170">
        <v>-143228.47491399999</v>
      </c>
      <c r="E22" s="37">
        <f>C22-D22</f>
        <v>7.7964289999799803</v>
      </c>
    </row>
    <row r="23" spans="1:5" x14ac:dyDescent="0.15">
      <c r="A23" s="186"/>
      <c r="B23" s="83" t="s">
        <v>77</v>
      </c>
      <c r="C23" s="171">
        <v>-143363.237662</v>
      </c>
      <c r="D23" s="172">
        <v>-143369.697747</v>
      </c>
      <c r="E23" s="37">
        <f>C23-D23</f>
        <v>6.4600849999987986</v>
      </c>
    </row>
    <row r="24" spans="1:5" x14ac:dyDescent="0.15">
      <c r="A24" s="186"/>
      <c r="B24" s="82" t="s">
        <v>81</v>
      </c>
      <c r="C24" s="171">
        <v>-143386.25483600001</v>
      </c>
      <c r="D24" s="172">
        <v>-143392.460089</v>
      </c>
      <c r="E24" s="37">
        <f>C24-D24</f>
        <v>6.2052529999928083</v>
      </c>
    </row>
    <row r="25" spans="1:5" x14ac:dyDescent="0.15">
      <c r="A25" s="186"/>
      <c r="B25" s="82" t="s">
        <v>17</v>
      </c>
      <c r="C25" s="171">
        <v>-143389.22508999999</v>
      </c>
      <c r="D25" s="172">
        <v>-143394.90448999999</v>
      </c>
      <c r="E25" s="37">
        <f t="shared" si="0"/>
        <v>5.6793999999936204</v>
      </c>
    </row>
    <row r="26" spans="1:5" ht="14.25" thickBot="1" x14ac:dyDescent="0.2">
      <c r="A26" s="187"/>
      <c r="B26" s="83" t="s">
        <v>13</v>
      </c>
      <c r="C26" s="173">
        <v>-143424.047349</v>
      </c>
      <c r="D26" s="174">
        <v>-143429.18960099999</v>
      </c>
      <c r="E26" s="37">
        <f t="shared" si="0"/>
        <v>5.1422519999905489</v>
      </c>
    </row>
    <row r="27" spans="1:5" ht="14.25" thickBot="1" x14ac:dyDescent="0.2">
      <c r="A27" s="150" t="s">
        <v>143</v>
      </c>
      <c r="B27" s="83" t="s">
        <v>13</v>
      </c>
      <c r="C27" s="183">
        <v>-143402.9219903854</v>
      </c>
      <c r="D27" s="184">
        <v>-143408.15774140056</v>
      </c>
      <c r="E27" s="37">
        <f t="shared" si="0"/>
        <v>5.2357510151632596</v>
      </c>
    </row>
    <row r="28" spans="1:5" ht="14.25" thickBot="1" x14ac:dyDescent="0.2">
      <c r="A28" s="150" t="s">
        <v>144</v>
      </c>
      <c r="B28" s="83" t="s">
        <v>13</v>
      </c>
      <c r="C28" s="183">
        <v>-143426.51000973946</v>
      </c>
      <c r="D28" s="184">
        <v>-143431.53742800001</v>
      </c>
      <c r="E28" s="37">
        <f t="shared" si="0"/>
        <v>5.0274182605498936</v>
      </c>
    </row>
    <row r="35" spans="1:6" x14ac:dyDescent="0.15">
      <c r="A35" s="63" t="s">
        <v>0</v>
      </c>
      <c r="B35" s="64" t="s">
        <v>105</v>
      </c>
      <c r="C35" s="78" t="s">
        <v>118</v>
      </c>
      <c r="D35" s="78" t="s">
        <v>119</v>
      </c>
      <c r="E35" s="78" t="s">
        <v>149</v>
      </c>
      <c r="F35" s="78" t="s">
        <v>150</v>
      </c>
    </row>
    <row r="36" spans="1:6" x14ac:dyDescent="0.15">
      <c r="A36" s="212" t="s">
        <v>160</v>
      </c>
      <c r="B36" s="8" t="s">
        <v>13</v>
      </c>
      <c r="C36" s="39">
        <v>-142971.68343500001</v>
      </c>
      <c r="D36" s="39">
        <v>-142978.132059</v>
      </c>
      <c r="E36" s="8">
        <v>-142983.49202400001</v>
      </c>
      <c r="F36" s="8">
        <v>-142987.81179599999</v>
      </c>
    </row>
    <row r="37" spans="1:6" x14ac:dyDescent="0.15">
      <c r="A37" s="8" t="s">
        <v>155</v>
      </c>
      <c r="B37" s="8" t="s">
        <v>157</v>
      </c>
      <c r="C37" s="39">
        <v>-143347.80161900001</v>
      </c>
      <c r="D37" s="39">
        <v>-143353.43571270211</v>
      </c>
      <c r="E37" s="8">
        <v>-143358.44643899999</v>
      </c>
      <c r="F37" s="8">
        <v>-143362.29658600001</v>
      </c>
    </row>
    <row r="38" spans="1:6" x14ac:dyDescent="0.15">
      <c r="A38" s="212" t="s">
        <v>158</v>
      </c>
      <c r="B38" s="8" t="s">
        <v>13</v>
      </c>
      <c r="C38" s="39">
        <v>-143424.047349</v>
      </c>
      <c r="D38" s="39">
        <v>-143429.18960099999</v>
      </c>
      <c r="E38" s="8">
        <v>-143433.78472699999</v>
      </c>
      <c r="F38" s="8">
        <v>-143437.41970200001</v>
      </c>
    </row>
    <row r="39" spans="1:6" ht="14.25" thickBot="1" x14ac:dyDescent="0.2">
      <c r="A39" s="8" t="s">
        <v>161</v>
      </c>
      <c r="B39" s="8" t="s">
        <v>13</v>
      </c>
      <c r="C39" s="181">
        <v>-143393.80496761086</v>
      </c>
      <c r="D39" s="182">
        <v>-143398.96566848978</v>
      </c>
      <c r="E39">
        <v>-143403.59863399999</v>
      </c>
      <c r="F39">
        <v>-143407.24396200001</v>
      </c>
    </row>
    <row r="40" spans="1:6" x14ac:dyDescent="0.15">
      <c r="A40" s="212" t="s">
        <v>159</v>
      </c>
      <c r="B40" s="8" t="s">
        <v>13</v>
      </c>
      <c r="C40" s="50">
        <v>-143426.51000973946</v>
      </c>
      <c r="D40" s="50">
        <v>-143431.53742800001</v>
      </c>
      <c r="E40" s="8">
        <v>-143436.09603300001</v>
      </c>
      <c r="F40" s="8">
        <v>-143439.67603800001</v>
      </c>
    </row>
    <row r="41" spans="1:6" x14ac:dyDescent="0.15">
      <c r="A41" s="8" t="s">
        <v>154</v>
      </c>
      <c r="B41" s="8" t="s">
        <v>156</v>
      </c>
      <c r="C41" s="50">
        <v>-143771.05345939114</v>
      </c>
      <c r="D41" s="50">
        <v>-143776.38192430741</v>
      </c>
      <c r="E41" s="8">
        <v>-143781.13130499999</v>
      </c>
      <c r="F41" s="8">
        <v>-143784.91288799999</v>
      </c>
    </row>
  </sheetData>
  <mergeCells count="5">
    <mergeCell ref="A7:A11"/>
    <mergeCell ref="A12:A16"/>
    <mergeCell ref="A17:A21"/>
    <mergeCell ref="A22:A26"/>
    <mergeCell ref="A2:A6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5" sqref="E5:E6"/>
    </sheetView>
  </sheetViews>
  <sheetFormatPr defaultRowHeight="13.5" x14ac:dyDescent="0.15"/>
  <cols>
    <col min="2" max="2" width="11.625" customWidth="1"/>
    <col min="3" max="3" width="12" customWidth="1"/>
    <col min="4" max="4" width="11" customWidth="1"/>
    <col min="5" max="5" width="11.25" customWidth="1"/>
    <col min="6" max="6" width="11.5" customWidth="1"/>
    <col min="7" max="7" width="11.75" customWidth="1"/>
    <col min="8" max="8" width="12" customWidth="1"/>
  </cols>
  <sheetData>
    <row r="1" spans="1:8" x14ac:dyDescent="0.15">
      <c r="B1" t="s">
        <v>126</v>
      </c>
      <c r="C1" t="s">
        <v>16</v>
      </c>
      <c r="D1" t="s">
        <v>127</v>
      </c>
      <c r="E1" t="s">
        <v>132</v>
      </c>
      <c r="F1" t="s">
        <v>129</v>
      </c>
      <c r="G1" t="s">
        <v>130</v>
      </c>
      <c r="H1" t="s">
        <v>131</v>
      </c>
    </row>
    <row r="2" spans="1:8" x14ac:dyDescent="0.15">
      <c r="A2" t="s">
        <v>124</v>
      </c>
      <c r="B2">
        <v>-227.83991459999999</v>
      </c>
      <c r="C2">
        <v>-228.51256430000001</v>
      </c>
      <c r="D2">
        <v>-228.5270932</v>
      </c>
      <c r="E2">
        <v>-228.5646831</v>
      </c>
      <c r="F2">
        <v>-228.5421489</v>
      </c>
      <c r="G2">
        <v>-228.52987189999999</v>
      </c>
      <c r="H2">
        <v>-228.53828559999999</v>
      </c>
    </row>
    <row r="3" spans="1:8" x14ac:dyDescent="0.15">
      <c r="B3">
        <v>-227.85018769999999</v>
      </c>
      <c r="C3">
        <v>-228.52078839999999</v>
      </c>
      <c r="D3">
        <v>-228.53543690000001</v>
      </c>
      <c r="E3">
        <v>-228.57269488</v>
      </c>
      <c r="F3">
        <v>-228.55043900000001</v>
      </c>
      <c r="G3">
        <v>-228.5383382</v>
      </c>
      <c r="H3">
        <v>-228.5465955</v>
      </c>
    </row>
    <row r="4" spans="1:8" x14ac:dyDescent="0.15">
      <c r="B4">
        <f>B2-B3</f>
        <v>1.0273100000006252E-2</v>
      </c>
      <c r="C4">
        <f t="shared" ref="C4:E4" si="0">C2-C3</f>
        <v>8.2240999999783071E-3</v>
      </c>
      <c r="D4">
        <f t="shared" si="0"/>
        <v>8.3437000000117223E-3</v>
      </c>
      <c r="E4">
        <f t="shared" si="0"/>
        <v>8.0117800000039097E-3</v>
      </c>
      <c r="F4">
        <f>F2-F3</f>
        <v>8.2901000000106251E-3</v>
      </c>
      <c r="G4">
        <f>G2-G3</f>
        <v>8.4663000000091415E-3</v>
      </c>
      <c r="H4">
        <f>H2-H3</f>
        <v>8.3099000000004253E-3</v>
      </c>
    </row>
    <row r="5" spans="1:8" x14ac:dyDescent="0.15">
      <c r="B5">
        <f>B2*627.5095</f>
        <v>-142971.7108906887</v>
      </c>
      <c r="C5">
        <f t="shared" ref="C5:H6" si="1">C2*627.5095</f>
        <v>-143393.80496761086</v>
      </c>
      <c r="D5">
        <f t="shared" si="1"/>
        <v>-143402.9219903854</v>
      </c>
      <c r="E5">
        <f t="shared" si="1"/>
        <v>-143426.51000973946</v>
      </c>
      <c r="F5">
        <f t="shared" si="1"/>
        <v>-143412.36958516456</v>
      </c>
      <c r="G5">
        <f t="shared" si="1"/>
        <v>-143404.66565103305</v>
      </c>
      <c r="H5">
        <f t="shared" si="1"/>
        <v>-143409.94532771318</v>
      </c>
    </row>
    <row r="6" spans="1:8" x14ac:dyDescent="0.15">
      <c r="B6">
        <f>B3*627.5095</f>
        <v>-142978.15735853315</v>
      </c>
      <c r="C6">
        <f t="shared" si="1"/>
        <v>-143398.96566848978</v>
      </c>
      <c r="D6">
        <f t="shared" si="1"/>
        <v>-143408.15774140056</v>
      </c>
      <c r="E6">
        <f t="shared" si="1"/>
        <v>-143431.53747780135</v>
      </c>
      <c r="F6">
        <f t="shared" si="1"/>
        <v>-143417.5717016705</v>
      </c>
      <c r="G6">
        <f t="shared" si="1"/>
        <v>-143409.97833471291</v>
      </c>
      <c r="H6">
        <f t="shared" si="1"/>
        <v>-143415.15986890724</v>
      </c>
    </row>
    <row r="7" spans="1:8" x14ac:dyDescent="0.15">
      <c r="B7">
        <v>28.527093199999999</v>
      </c>
      <c r="C7" t="s">
        <v>128</v>
      </c>
      <c r="D7" t="s">
        <v>133</v>
      </c>
      <c r="F7" t="s">
        <v>134</v>
      </c>
      <c r="G7" t="s">
        <v>125</v>
      </c>
    </row>
    <row r="8" spans="1:8" x14ac:dyDescent="0.15">
      <c r="B8" t="s">
        <v>135</v>
      </c>
    </row>
    <row r="10" spans="1:8" x14ac:dyDescent="0.15">
      <c r="B10" t="s">
        <v>136</v>
      </c>
      <c r="C10" t="s">
        <v>137</v>
      </c>
      <c r="D10" t="s">
        <v>138</v>
      </c>
    </row>
    <row r="11" spans="1:8" x14ac:dyDescent="0.15">
      <c r="B11">
        <v>9</v>
      </c>
      <c r="C11" t="s">
        <v>139</v>
      </c>
      <c r="D11" t="s">
        <v>140</v>
      </c>
      <c r="F11" t="s">
        <v>141</v>
      </c>
      <c r="G11" t="s">
        <v>142</v>
      </c>
    </row>
    <row r="12" spans="1:8" x14ac:dyDescent="0.15">
      <c r="B12">
        <v>0.57269479999999995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MAX-MINIMUM</vt:lpstr>
      <vt:lpstr>MAX-MiNIMUM_chart</vt:lpstr>
      <vt:lpstr>least-square</vt:lpstr>
      <vt:lpstr>least-squares_chart</vt:lpstr>
      <vt:lpstr>error_compare</vt:lpstr>
      <vt:lpstr>syn_anti_difference</vt:lpstr>
      <vt:lpstr>energy_compare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Tsuyoshi.Y</dc:creator>
  <cp:lastModifiedBy>Tsuyoshi.Y</cp:lastModifiedBy>
  <dcterms:created xsi:type="dcterms:W3CDTF">2016-10-20T10:34:09Z</dcterms:created>
  <dcterms:modified xsi:type="dcterms:W3CDTF">2016-12-02T06:05:02Z</dcterms:modified>
</cp:coreProperties>
</file>