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5270" windowHeight="6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K2" i="1" l="1"/>
  <c r="K6" i="1"/>
  <c r="E8" i="1"/>
  <c r="E7" i="1"/>
  <c r="E3" i="1" l="1"/>
  <c r="E4" i="1"/>
  <c r="E5" i="1"/>
  <c r="E2" i="1"/>
  <c r="M6" i="1"/>
  <c r="G9" i="1" l="1"/>
  <c r="G6" i="1"/>
  <c r="G7" i="1"/>
  <c r="G8" i="1"/>
  <c r="G3" i="1"/>
  <c r="G4" i="1"/>
  <c r="G5" i="1"/>
  <c r="G2" i="1"/>
</calcChain>
</file>

<file path=xl/sharedStrings.xml><?xml version="1.0" encoding="utf-8"?>
<sst xmlns="http://schemas.openxmlformats.org/spreadsheetml/2006/main" count="34" uniqueCount="28">
  <si>
    <t>model</t>
    <phoneticPr fontId="1"/>
  </si>
  <si>
    <t>基底関数</t>
    <rPh sb="0" eb="2">
      <t>キテイ</t>
    </rPh>
    <rPh sb="2" eb="4">
      <t>カンスウ</t>
    </rPh>
    <phoneticPr fontId="1"/>
  </si>
  <si>
    <t>syn</t>
    <phoneticPr fontId="1"/>
  </si>
  <si>
    <t>anti</t>
    <phoneticPr fontId="1"/>
  </si>
  <si>
    <t>温度T(300K)</t>
    <rPh sb="0" eb="2">
      <t>オンド</t>
    </rPh>
    <phoneticPr fontId="1"/>
  </si>
  <si>
    <t>ボルツマン定数K(J/K)</t>
    <rPh sb="5" eb="7">
      <t>テイスウ</t>
    </rPh>
    <phoneticPr fontId="1"/>
  </si>
  <si>
    <t>MP4</t>
  </si>
  <si>
    <t>AUG-cc-pVDZ</t>
  </si>
  <si>
    <t>MP2</t>
  </si>
  <si>
    <t>B3LYP</t>
  </si>
  <si>
    <t>CI</t>
  </si>
  <si>
    <t>CCSD(T)</t>
  </si>
  <si>
    <t>HF</t>
  </si>
  <si>
    <t>nagai</t>
    <phoneticPr fontId="1"/>
  </si>
  <si>
    <t>1Kcal-&gt;J</t>
    <phoneticPr fontId="1"/>
  </si>
  <si>
    <t>アボガドロ数</t>
    <rPh sb="5" eb="6">
      <t>スウ</t>
    </rPh>
    <phoneticPr fontId="1"/>
  </si>
  <si>
    <t>気体定数</t>
    <rPh sb="0" eb="2">
      <t>キタイ</t>
    </rPh>
    <rPh sb="2" eb="4">
      <t>テイスウ</t>
    </rPh>
    <phoneticPr fontId="1"/>
  </si>
  <si>
    <t>KT(kcal/mol)</t>
    <phoneticPr fontId="1"/>
  </si>
  <si>
    <t>6-311G</t>
    <phoneticPr fontId="1"/>
  </si>
  <si>
    <t>dGa-s</t>
    <phoneticPr fontId="1"/>
  </si>
  <si>
    <t>QM平均して直接求めたΔG差(kcal/mol)</t>
    <rPh sb="2" eb="4">
      <t>ヘイキン</t>
    </rPh>
    <rPh sb="6" eb="8">
      <t>チョクセツ</t>
    </rPh>
    <rPh sb="8" eb="9">
      <t>モト</t>
    </rPh>
    <rPh sb="13" eb="14">
      <t>サ</t>
    </rPh>
    <phoneticPr fontId="1"/>
  </si>
  <si>
    <t>QM統計平均</t>
    <rPh sb="2" eb="4">
      <t>トウケイ</t>
    </rPh>
    <rPh sb="4" eb="6">
      <t>ヘイキン</t>
    </rPh>
    <phoneticPr fontId="1"/>
  </si>
  <si>
    <t>anti</t>
    <phoneticPr fontId="1"/>
  </si>
  <si>
    <t>syn</t>
    <phoneticPr fontId="1"/>
  </si>
  <si>
    <t>QM poinjt(極小値差)</t>
    <rPh sb="10" eb="13">
      <t>キョクショウチ</t>
    </rPh>
    <rPh sb="13" eb="14">
      <t>サ</t>
    </rPh>
    <phoneticPr fontId="1"/>
  </si>
  <si>
    <t>EpotREP</t>
    <phoneticPr fontId="1"/>
  </si>
  <si>
    <t>ΔGrep(kcal/mol)</t>
    <phoneticPr fontId="1"/>
  </si>
  <si>
    <t>ｌｎ存在比</t>
    <rPh sb="2" eb="4">
      <t>ソンザイ</t>
    </rPh>
    <rPh sb="4" eb="5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</si>
</sst>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rgb="FF000000"/>
      <name val="Calibri"/>
      <family val="2"/>
    </font>
    <font>
      <sz val="10"/>
      <color rgb="FF222222"/>
      <name val="Arial"/>
      <family val="2"/>
    </font>
    <font>
      <b/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2"/>
      <charset val="128"/>
      <scheme val="minor"/>
    </font>
    <font>
      <b/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 applyAlignment="1">
      <alignment horizontal="left" vertical="center" readingOrder="1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4" borderId="1" xfId="0" applyFont="1" applyFill="1" applyBorder="1">
      <alignment vertical="center"/>
    </xf>
    <xf numFmtId="11" fontId="2" fillId="0" borderId="0" xfId="0" applyNumberFormat="1" applyFont="1">
      <alignment vertical="center"/>
    </xf>
    <xf numFmtId="11" fontId="4" fillId="2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11" fontId="2" fillId="2" borderId="1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 applyAlignment="1">
      <alignment horizontal="left" vertical="center" readingOrder="1"/>
    </xf>
    <xf numFmtId="176" fontId="5" fillId="2" borderId="1" xfId="0" applyNumberFormat="1" applyFont="1" applyFill="1" applyBorder="1">
      <alignment vertical="center"/>
    </xf>
    <xf numFmtId="176" fontId="5" fillId="0" borderId="0" xfId="0" applyNumberFormat="1" applyFont="1">
      <alignment vertical="center"/>
    </xf>
    <xf numFmtId="176" fontId="6" fillId="2" borderId="2" xfId="0" applyNumberFormat="1" applyFont="1" applyFill="1" applyBorder="1">
      <alignment vertical="center"/>
    </xf>
    <xf numFmtId="0" fontId="7" fillId="0" borderId="0" xfId="0" applyFont="1" applyAlignment="1">
      <alignment horizontal="left" vertical="center" readingOrder="1"/>
    </xf>
    <xf numFmtId="0" fontId="6" fillId="0" borderId="0" xfId="0" applyFont="1">
      <alignment vertical="center"/>
    </xf>
    <xf numFmtId="0" fontId="7" fillId="6" borderId="0" xfId="0" applyFont="1" applyFill="1" applyAlignment="1">
      <alignment horizontal="left" vertical="center" readingOrder="1"/>
    </xf>
    <xf numFmtId="0" fontId="5" fillId="6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ΔGrep(kcal/mol)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Sheet1!$E$2:$E$7</c:f>
              <c:numCache>
                <c:formatCode>General</c:formatCode>
                <c:ptCount val="6"/>
                <c:pt idx="0">
                  <c:v>4.1064113821229009</c:v>
                </c:pt>
                <c:pt idx="1">
                  <c:v>4.2990099818427723</c:v>
                </c:pt>
                <c:pt idx="2">
                  <c:v>4.8329611491828812</c:v>
                </c:pt>
                <c:pt idx="3">
                  <c:v>5.1099777374285189</c:v>
                </c:pt>
                <c:pt idx="4">
                  <c:v>9.2102403669758495</c:v>
                </c:pt>
                <c:pt idx="5">
                  <c:v>6.1637157261608895</c:v>
                </c:pt>
              </c:numCache>
            </c:numRef>
          </c:xVal>
          <c:yVal>
            <c:numRef>
              <c:f>Sheet1!$G$2:$G$7</c:f>
              <c:numCache>
                <c:formatCode>0.00_);[Red]\(0.00\)</c:formatCode>
                <c:ptCount val="6"/>
                <c:pt idx="0">
                  <c:v>2.4487058848219898</c:v>
                </c:pt>
                <c:pt idx="1">
                  <c:v>2.5635549052089122</c:v>
                </c:pt>
                <c:pt idx="2">
                  <c:v>2.8819568489024738</c:v>
                </c:pt>
                <c:pt idx="3">
                  <c:v>3.0471454008297099</c:v>
                </c:pt>
                <c:pt idx="4">
                  <c:v>5.4921847054640294</c:v>
                </c:pt>
                <c:pt idx="5">
                  <c:v>3.6755029066808413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QM平均して直接求めたΔG差(kcal/mol)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Sheet1!$E$2:$E$7</c:f>
              <c:numCache>
                <c:formatCode>General</c:formatCode>
                <c:ptCount val="6"/>
                <c:pt idx="0">
                  <c:v>4.1064113821229009</c:v>
                </c:pt>
                <c:pt idx="1">
                  <c:v>4.2990099818427723</c:v>
                </c:pt>
                <c:pt idx="2">
                  <c:v>4.8329611491828812</c:v>
                </c:pt>
                <c:pt idx="3">
                  <c:v>5.1099777374285189</c:v>
                </c:pt>
                <c:pt idx="4">
                  <c:v>9.2102403669758495</c:v>
                </c:pt>
                <c:pt idx="5">
                  <c:v>6.1637157261608895</c:v>
                </c:pt>
              </c:numCache>
            </c:numRef>
          </c:xVal>
          <c:yVal>
            <c:numRef>
              <c:f>Sheet1!$H$2:$H$7</c:f>
              <c:numCache>
                <c:formatCode>0.00_);[Red]\(0.00\)</c:formatCode>
                <c:ptCount val="6"/>
                <c:pt idx="0">
                  <c:v>4.1493094200244194</c:v>
                </c:pt>
                <c:pt idx="1">
                  <c:v>4.2345171672771631</c:v>
                </c:pt>
                <c:pt idx="2">
                  <c:v>4.3807645054945104</c:v>
                </c:pt>
                <c:pt idx="3">
                  <c:v>4.5219234920634914</c:v>
                </c:pt>
                <c:pt idx="4">
                  <c:v>6.5083264590964562</c:v>
                </c:pt>
                <c:pt idx="5">
                  <c:v>5.0267936080586093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07784"/>
        <c:axId val="429408568"/>
      </c:scatterChart>
      <c:valAx>
        <c:axId val="4294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存在比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08568"/>
        <c:crosses val="autoZero"/>
        <c:crossBetween val="midCat"/>
      </c:valAx>
      <c:valAx>
        <c:axId val="4294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エネルギー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4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QM平均して直接求めたΔG差(kcal/mol)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60954145437702"/>
                  <c:y val="5.65329052969502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Sheet1!$G$2:$G$7</c:f>
              <c:numCache>
                <c:formatCode>0.00_);[Red]\(0.00\)</c:formatCode>
                <c:ptCount val="6"/>
                <c:pt idx="0">
                  <c:v>2.4487058848219898</c:v>
                </c:pt>
                <c:pt idx="1">
                  <c:v>2.5635549052089122</c:v>
                </c:pt>
                <c:pt idx="2">
                  <c:v>2.8819568489024738</c:v>
                </c:pt>
                <c:pt idx="3">
                  <c:v>3.0471454008297099</c:v>
                </c:pt>
                <c:pt idx="4">
                  <c:v>5.4921847054640294</c:v>
                </c:pt>
                <c:pt idx="5">
                  <c:v>3.6755029066808413</c:v>
                </c:pt>
              </c:numCache>
            </c:numRef>
          </c:xVal>
          <c:yVal>
            <c:numRef>
              <c:f>Sheet1!$H$2:$H$7</c:f>
              <c:numCache>
                <c:formatCode>0.00_);[Red]\(0.00\)</c:formatCode>
                <c:ptCount val="6"/>
                <c:pt idx="0">
                  <c:v>4.1493094200244194</c:v>
                </c:pt>
                <c:pt idx="1">
                  <c:v>4.2345171672771631</c:v>
                </c:pt>
                <c:pt idx="2">
                  <c:v>4.3807645054945104</c:v>
                </c:pt>
                <c:pt idx="3">
                  <c:v>4.5219234920634914</c:v>
                </c:pt>
                <c:pt idx="4">
                  <c:v>6.5083264590964562</c:v>
                </c:pt>
                <c:pt idx="5">
                  <c:v>5.0267936080586093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QM poinjt(極小値差)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18383594166912"/>
                  <c:y val="0.27730514022825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Sheet1!$G$2:$G$7</c:f>
              <c:numCache>
                <c:formatCode>0.00_);[Red]\(0.00\)</c:formatCode>
                <c:ptCount val="6"/>
                <c:pt idx="0">
                  <c:v>2.4487058848219898</c:v>
                </c:pt>
                <c:pt idx="1">
                  <c:v>2.5635549052089122</c:v>
                </c:pt>
                <c:pt idx="2">
                  <c:v>2.8819568489024738</c:v>
                </c:pt>
                <c:pt idx="3">
                  <c:v>3.0471454008297099</c:v>
                </c:pt>
                <c:pt idx="4">
                  <c:v>5.4921847054640294</c:v>
                </c:pt>
                <c:pt idx="5">
                  <c:v>3.6755029066808413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3.0554000000000001</c:v>
                </c:pt>
                <c:pt idx="1">
                  <c:v>3.1890999999999998</c:v>
                </c:pt>
                <c:pt idx="2">
                  <c:v>3.4138000000000002</c:v>
                </c:pt>
                <c:pt idx="3">
                  <c:v>3.6145</c:v>
                </c:pt>
                <c:pt idx="4">
                  <c:v>6.2992296521848301</c:v>
                </c:pt>
                <c:pt idx="5">
                  <c:v>4.3696999999999999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QM統計平均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7846353230742423E-2"/>
                  <c:y val="0.657182037638553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baseline="0">
                        <a:solidFill>
                          <a:schemeClr val="accent2"/>
                        </a:solidFill>
                      </a:rPr>
                      <a:t>y = 1.2351x - 0.2807</a:t>
                    </a:r>
                    <a:br>
                      <a:rPr lang="en-US" altLang="ja-JP" baseline="0">
                        <a:solidFill>
                          <a:schemeClr val="accent2"/>
                        </a:solidFill>
                      </a:rPr>
                    </a:br>
                    <a:r>
                      <a:rPr lang="en-US" altLang="ja-JP" baseline="0">
                        <a:solidFill>
                          <a:schemeClr val="accent2"/>
                        </a:solidFill>
                      </a:rPr>
                      <a:t>R² = 0.9971</a:t>
                    </a:r>
                    <a:endParaRPr lang="en-US" altLang="ja-JP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Sheet1!$G$2:$G$7</c:f>
              <c:numCache>
                <c:formatCode>0.00_);[Red]\(0.00\)</c:formatCode>
                <c:ptCount val="6"/>
                <c:pt idx="0">
                  <c:v>2.4487058848219898</c:v>
                </c:pt>
                <c:pt idx="1">
                  <c:v>2.5635549052089122</c:v>
                </c:pt>
                <c:pt idx="2">
                  <c:v>2.8819568489024738</c:v>
                </c:pt>
                <c:pt idx="3">
                  <c:v>3.0471454008297099</c:v>
                </c:pt>
                <c:pt idx="4">
                  <c:v>5.4921847054640294</c:v>
                </c:pt>
                <c:pt idx="5">
                  <c:v>3.6755029066808413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2.8257532183060499</c:v>
                </c:pt>
                <c:pt idx="1">
                  <c:v>2.9618828852425239</c:v>
                </c:pt>
                <c:pt idx="2">
                  <c:v>3.1940723681878889</c:v>
                </c:pt>
                <c:pt idx="3">
                  <c:v>3.4155255739295964</c:v>
                </c:pt>
                <c:pt idx="4">
                  <c:v>6.5445471511763031</c:v>
                </c:pt>
                <c:pt idx="5">
                  <c:v>4.211045651821621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4568"/>
        <c:axId val="147480056"/>
      </c:scatterChart>
      <c:valAx>
        <c:axId val="147474568"/>
        <c:scaling>
          <c:orientation val="minMax"/>
          <c:min val="2"/>
        </c:scaling>
        <c:delete val="0"/>
        <c:axPos val="b"/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480056"/>
        <c:crosses val="autoZero"/>
        <c:crossBetween val="midCat"/>
      </c:valAx>
      <c:valAx>
        <c:axId val="147480056"/>
        <c:scaling>
          <c:orientation val="minMax"/>
          <c:min val="2.5"/>
        </c:scaling>
        <c:delete val="0"/>
        <c:axPos val="l"/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474568"/>
        <c:crosses val="autoZero"/>
        <c:crossBetween val="midCat"/>
      </c:valAx>
      <c:spPr>
        <a:noFill/>
        <a:ln w="15875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20</xdr:row>
      <xdr:rowOff>9525</xdr:rowOff>
    </xdr:from>
    <xdr:to>
      <xdr:col>7</xdr:col>
      <xdr:colOff>1609725</xdr:colOff>
      <xdr:row>38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146050</xdr:colOff>
      <xdr:row>10</xdr:row>
      <xdr:rowOff>120650</xdr:rowOff>
    </xdr:from>
    <xdr:to>
      <xdr:col>7</xdr:col>
      <xdr:colOff>673100</xdr:colOff>
      <xdr:row>36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C6" sqref="C6:D6"/>
    </sheetView>
  </sheetViews>
  <sheetFormatPr defaultRowHeight="12" x14ac:dyDescent="0.2"/>
  <cols>
    <col min="1" max="1" width="6.7265625" style="3" customWidth="1"/>
    <col min="2" max="2" width="12.36328125" style="3" customWidth="1"/>
    <col min="3" max="6" width="8.7265625" style="3"/>
    <col min="7" max="10" width="12.90625" style="3" customWidth="1"/>
    <col min="11" max="11" width="23.26953125" style="3" customWidth="1"/>
    <col min="12" max="12" width="18" style="3" customWidth="1"/>
    <col min="13" max="13" width="11.453125" style="3" bestFit="1" customWidth="1"/>
    <col min="14" max="16384" width="8.7265625" style="3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25</v>
      </c>
      <c r="G1" s="16" t="s">
        <v>26</v>
      </c>
      <c r="H1" s="11" t="s">
        <v>20</v>
      </c>
      <c r="I1" s="18" t="s">
        <v>24</v>
      </c>
      <c r="J1" s="18" t="s">
        <v>21</v>
      </c>
      <c r="K1" s="6" t="s">
        <v>5</v>
      </c>
      <c r="L1" s="6" t="s">
        <v>4</v>
      </c>
      <c r="M1" s="5"/>
    </row>
    <row r="2" spans="1:13" ht="18.5" x14ac:dyDescent="0.2">
      <c r="A2" s="2" t="s">
        <v>6</v>
      </c>
      <c r="B2" s="2" t="s">
        <v>7</v>
      </c>
      <c r="C2" s="2">
        <v>0.98380000000000001</v>
      </c>
      <c r="D2" s="2">
        <v>1.6199999999999999E-2</v>
      </c>
      <c r="E2" s="3">
        <f>LN(C2/D2)</f>
        <v>4.1064113821229009</v>
      </c>
      <c r="G2" s="17">
        <f t="shared" ref="G2:G9" si="0">$M$6*E2</f>
        <v>2.4487058848219898</v>
      </c>
      <c r="H2" s="13">
        <v>4.1493094200244194</v>
      </c>
      <c r="I2" s="19">
        <v>3.0554000000000001</v>
      </c>
      <c r="J2" s="20">
        <v>2.8257532183060499</v>
      </c>
      <c r="K2" s="4">
        <f>1.381*10^-23</f>
        <v>1.3810000000000002E-23</v>
      </c>
      <c r="L2" s="4">
        <v>300</v>
      </c>
    </row>
    <row r="3" spans="1:13" ht="18.5" x14ac:dyDescent="0.2">
      <c r="A3" s="3" t="s">
        <v>8</v>
      </c>
      <c r="B3" s="2" t="s">
        <v>7</v>
      </c>
      <c r="C3" s="2">
        <v>0.98660000000000003</v>
      </c>
      <c r="D3" s="2">
        <v>1.34E-2</v>
      </c>
      <c r="E3" s="3">
        <f t="shared" ref="E3:E5" si="1">LN(C3/D3)</f>
        <v>4.2990099818427723</v>
      </c>
      <c r="G3" s="17">
        <f t="shared" si="0"/>
        <v>2.5635549052089122</v>
      </c>
      <c r="H3" s="12">
        <v>4.2345171672771631</v>
      </c>
      <c r="I3" s="19">
        <v>3.1890999999999998</v>
      </c>
      <c r="J3" s="19">
        <v>2.9618828852425239</v>
      </c>
      <c r="K3" s="6" t="s">
        <v>15</v>
      </c>
      <c r="L3" s="6" t="s">
        <v>14</v>
      </c>
    </row>
    <row r="4" spans="1:13" ht="18.5" x14ac:dyDescent="0.2">
      <c r="A4" s="2" t="s">
        <v>9</v>
      </c>
      <c r="B4" s="2" t="s">
        <v>7</v>
      </c>
      <c r="C4" s="2">
        <v>0.99209999999999998</v>
      </c>
      <c r="D4" s="2">
        <v>7.9000000000000008E-3</v>
      </c>
      <c r="E4" s="3">
        <f t="shared" si="1"/>
        <v>4.8329611491828812</v>
      </c>
      <c r="G4" s="17">
        <f t="shared" si="0"/>
        <v>2.8819568489024738</v>
      </c>
      <c r="H4" s="12">
        <v>4.3807645054945104</v>
      </c>
      <c r="I4" s="19">
        <v>3.4138000000000002</v>
      </c>
      <c r="J4" s="20">
        <v>3.1940723681878889</v>
      </c>
      <c r="K4" s="8">
        <v>6.0221409000000001E+23</v>
      </c>
      <c r="L4" s="1">
        <v>4184</v>
      </c>
    </row>
    <row r="5" spans="1:13" ht="18.5" x14ac:dyDescent="0.2">
      <c r="A5" s="2" t="s">
        <v>10</v>
      </c>
      <c r="B5" s="2" t="s">
        <v>7</v>
      </c>
      <c r="C5" s="2">
        <v>0.99399999999999999</v>
      </c>
      <c r="D5" s="2">
        <v>6.0000000000000001E-3</v>
      </c>
      <c r="E5" s="3">
        <f t="shared" si="1"/>
        <v>5.1099777374285189</v>
      </c>
      <c r="G5" s="17">
        <f t="shared" si="0"/>
        <v>3.0471454008297099</v>
      </c>
      <c r="H5" s="12">
        <v>4.5219234920634914</v>
      </c>
      <c r="I5" s="19">
        <v>3.6145</v>
      </c>
      <c r="J5" s="20">
        <v>3.4155255739295964</v>
      </c>
      <c r="K5" s="9" t="s">
        <v>16</v>
      </c>
      <c r="M5" s="9" t="s">
        <v>17</v>
      </c>
    </row>
    <row r="6" spans="1:13" ht="18.5" x14ac:dyDescent="0.2">
      <c r="A6" s="15" t="s">
        <v>12</v>
      </c>
      <c r="B6" s="15" t="s">
        <v>18</v>
      </c>
      <c r="C6" s="2">
        <v>0.99990000000000001</v>
      </c>
      <c r="D6" s="2">
        <v>1E-4</v>
      </c>
      <c r="E6" s="14">
        <f t="shared" ref="E6:E8" si="2">LN(C6/D6)</f>
        <v>9.2102403669758495</v>
      </c>
      <c r="G6" s="17">
        <f t="shared" si="0"/>
        <v>5.4921847054640294</v>
      </c>
      <c r="H6" s="12">
        <v>6.5083264590964562</v>
      </c>
      <c r="I6" s="21">
        <v>6.2992296521848301</v>
      </c>
      <c r="J6" s="22">
        <v>6.5445471511763031</v>
      </c>
      <c r="K6" s="10">
        <f>K2*K4</f>
        <v>8.3165765829000016</v>
      </c>
      <c r="M6" s="10">
        <f>K6*L2/L4</f>
        <v>0.59631285250239019</v>
      </c>
    </row>
    <row r="7" spans="1:13" ht="18.5" x14ac:dyDescent="0.2">
      <c r="A7" s="2" t="s">
        <v>12</v>
      </c>
      <c r="B7" s="2" t="s">
        <v>7</v>
      </c>
      <c r="C7" s="2">
        <v>0.99790000000000001</v>
      </c>
      <c r="D7" s="2">
        <v>2.0999999999999999E-3</v>
      </c>
      <c r="E7" s="3">
        <f t="shared" si="2"/>
        <v>6.1637157261608895</v>
      </c>
      <c r="G7" s="17">
        <f t="shared" si="0"/>
        <v>3.6755029066808413</v>
      </c>
      <c r="H7" s="12">
        <v>5.0267936080586093</v>
      </c>
      <c r="I7" s="19">
        <v>4.3696999999999999</v>
      </c>
      <c r="J7" s="20">
        <v>4.211045651821621</v>
      </c>
    </row>
    <row r="8" spans="1:13" ht="13" x14ac:dyDescent="0.2">
      <c r="A8" s="3" t="s">
        <v>13</v>
      </c>
      <c r="B8" s="2"/>
      <c r="C8" s="2">
        <v>0.94450000000000001</v>
      </c>
      <c r="D8" s="2">
        <v>5.5500000000000001E-2</v>
      </c>
      <c r="E8" s="3">
        <f t="shared" si="2"/>
        <v>2.8342726661891753</v>
      </c>
      <c r="G8" s="7">
        <f t="shared" si="0"/>
        <v>1.6901132183448218</v>
      </c>
    </row>
    <row r="9" spans="1:13" ht="13" x14ac:dyDescent="0.2">
      <c r="A9" s="2" t="s">
        <v>11</v>
      </c>
      <c r="B9" s="2" t="s">
        <v>7</v>
      </c>
      <c r="G9" s="7">
        <f t="shared" si="0"/>
        <v>0</v>
      </c>
      <c r="H9" s="3">
        <v>3.9052409708858411</v>
      </c>
      <c r="K9" s="3" t="s">
        <v>22</v>
      </c>
      <c r="L9" s="3" t="s">
        <v>23</v>
      </c>
      <c r="M9" s="3" t="s">
        <v>19</v>
      </c>
    </row>
    <row r="10" spans="1:13" ht="13" x14ac:dyDescent="0.2">
      <c r="B10" s="2"/>
      <c r="K10" s="3">
        <v>1.9115571958545393E-3</v>
      </c>
      <c r="L10" s="3">
        <v>-2.8238416611101949</v>
      </c>
      <c r="M10" s="3">
        <v>2.8257532183060499</v>
      </c>
    </row>
    <row r="11" spans="1:13" ht="13" x14ac:dyDescent="0.2">
      <c r="B11" s="2"/>
      <c r="K11" s="3">
        <v>1.5272793874405639E-3</v>
      </c>
      <c r="L11" s="3">
        <v>-2.9603556058550833</v>
      </c>
      <c r="M11" s="3">
        <v>2.9618828852425239</v>
      </c>
    </row>
    <row r="12" spans="1:13" x14ac:dyDescent="0.2">
      <c r="K12" s="3">
        <v>1.0427903289640288E-3</v>
      </c>
      <c r="L12" s="3">
        <v>-3.1930295778589248</v>
      </c>
      <c r="M12" s="3">
        <v>3.1940723681878889</v>
      </c>
    </row>
    <row r="13" spans="1:13" x14ac:dyDescent="0.2">
      <c r="K13" s="3">
        <v>7.2805314493364873E-4</v>
      </c>
      <c r="L13" s="3">
        <v>-3.4147975207846626</v>
      </c>
      <c r="M13" s="3">
        <v>3.4155255739295964</v>
      </c>
    </row>
    <row r="14" spans="1:13" x14ac:dyDescent="0.2">
      <c r="K14" s="3">
        <v>4.0702140730465785E-6</v>
      </c>
      <c r="L14" s="3">
        <v>-6.5445430809622298</v>
      </c>
      <c r="M14" s="3">
        <v>6.5445471511763031</v>
      </c>
    </row>
    <row r="15" spans="1:13" x14ac:dyDescent="0.2">
      <c r="K15" s="3">
        <v>1.9630505574821174E-4</v>
      </c>
      <c r="L15" s="3">
        <v>-4.2108493467658725</v>
      </c>
      <c r="M15" s="3">
        <v>4.211045651821621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2017-01-19T00:34:57Z</dcterms:created>
  <dcterms:modified xsi:type="dcterms:W3CDTF">2017-01-19T13:06:38Z</dcterms:modified>
</cp:coreProperties>
</file>