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uyoshi.Y\Desktop\卒業研究\GAUSSIAN\fitting\"/>
    </mc:Choice>
  </mc:AlternateContent>
  <bookViews>
    <workbookView xWindow="0" yWindow="0" windowWidth="20490" windowHeight="7770" tabRatio="690" firstSheet="2" activeTab="6"/>
  </bookViews>
  <sheets>
    <sheet name="Sheet1" sheetId="1" r:id="rId1"/>
    <sheet name="MAX-MINIMUM" sheetId="2" r:id="rId2"/>
    <sheet name="MAX-MiNIMUM_chart" sheetId="4" r:id="rId3"/>
    <sheet name="least-square" sheetId="3" r:id="rId4"/>
    <sheet name="least-squares_chart" sheetId="5" r:id="rId5"/>
    <sheet name="error_compare" sheetId="6" r:id="rId6"/>
    <sheet name="syn_anti_differenc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3" l="1"/>
  <c r="G99" i="2" l="1"/>
  <c r="F99" i="2"/>
  <c r="G65" i="2"/>
  <c r="F65" i="2"/>
  <c r="G90" i="3"/>
  <c r="F90" i="3"/>
  <c r="G63" i="3"/>
  <c r="N59" i="3" l="1"/>
  <c r="N58" i="3"/>
  <c r="M59" i="3"/>
  <c r="M58" i="3"/>
  <c r="G37" i="3"/>
  <c r="L59" i="3" s="1"/>
  <c r="F37" i="3"/>
  <c r="L58" i="3" s="1"/>
  <c r="G37" i="2" l="1"/>
  <c r="F37" i="2"/>
  <c r="G43" i="1"/>
  <c r="F43" i="1"/>
  <c r="H44" i="1"/>
  <c r="G42" i="1"/>
  <c r="F42" i="1"/>
  <c r="G41" i="1"/>
  <c r="F41" i="1"/>
  <c r="M54" i="2" l="1"/>
  <c r="M55" i="2"/>
  <c r="O55" i="2"/>
  <c r="O54" i="2"/>
  <c r="N55" i="2"/>
  <c r="N54" i="2"/>
  <c r="H111" i="1" l="1"/>
  <c r="G111" i="1"/>
  <c r="H88" i="1"/>
  <c r="G88" i="1"/>
  <c r="H48" i="1" l="1"/>
  <c r="H47" i="1"/>
  <c r="G48" i="1" l="1"/>
</calcChain>
</file>

<file path=xl/sharedStrings.xml><?xml version="1.0" encoding="utf-8"?>
<sst xmlns="http://schemas.openxmlformats.org/spreadsheetml/2006/main" count="1003" uniqueCount="111">
  <si>
    <t>モデル化学</t>
    <rPh sb="3" eb="5">
      <t>カガク</t>
    </rPh>
    <phoneticPr fontId="1"/>
  </si>
  <si>
    <t>基底関数</t>
    <rPh sb="0" eb="2">
      <t>キテイ</t>
    </rPh>
    <rPh sb="2" eb="4">
      <t>カンスウ</t>
    </rPh>
    <phoneticPr fontId="1"/>
  </si>
  <si>
    <t>1-4EEL</t>
    <phoneticPr fontId="1"/>
  </si>
  <si>
    <t>v1</t>
    <phoneticPr fontId="1"/>
  </si>
  <si>
    <t>v2</t>
    <phoneticPr fontId="1"/>
  </si>
  <si>
    <t>str</t>
    <phoneticPr fontId="1"/>
  </si>
  <si>
    <t>HF</t>
    <phoneticPr fontId="1"/>
  </si>
  <si>
    <t>6-311G</t>
    <phoneticPr fontId="1"/>
  </si>
  <si>
    <t>ff14SB</t>
    <phoneticPr fontId="1"/>
  </si>
  <si>
    <t>gaff</t>
    <phoneticPr fontId="1"/>
  </si>
  <si>
    <t>gaff</t>
    <phoneticPr fontId="1"/>
  </si>
  <si>
    <t>6-311G</t>
    <phoneticPr fontId="1"/>
  </si>
  <si>
    <t>B3LYP</t>
    <phoneticPr fontId="1"/>
  </si>
  <si>
    <t>AUG-cc-pVDZ</t>
    <phoneticPr fontId="1"/>
  </si>
  <si>
    <t>ff14SB</t>
    <phoneticPr fontId="1"/>
  </si>
  <si>
    <t>ff14ipq</t>
    <phoneticPr fontId="1"/>
  </si>
  <si>
    <t>MP2</t>
    <phoneticPr fontId="1"/>
  </si>
  <si>
    <t>cc-pVDZ</t>
    <phoneticPr fontId="1"/>
  </si>
  <si>
    <t>ff14ipq</t>
    <phoneticPr fontId="1"/>
  </si>
  <si>
    <t>最小二乗</t>
    <rPh sb="0" eb="2">
      <t>サイショウ</t>
    </rPh>
    <rPh sb="2" eb="4">
      <t>ニジョウ</t>
    </rPh>
    <phoneticPr fontId="1"/>
  </si>
  <si>
    <t>nagai</t>
    <phoneticPr fontId="1"/>
  </si>
  <si>
    <t>14ipq</t>
    <phoneticPr fontId="1"/>
  </si>
  <si>
    <t>14SB</t>
  </si>
  <si>
    <t>14SB</t>
    <phoneticPr fontId="1"/>
  </si>
  <si>
    <t>R²</t>
    <phoneticPr fontId="1"/>
  </si>
  <si>
    <t>GLH</t>
  </si>
  <si>
    <t>AcOH</t>
  </si>
  <si>
    <t>B3LYP/AUG-cc-pVDZ</t>
  </si>
  <si>
    <t>HF/6-311G</t>
  </si>
  <si>
    <t>GAFF</t>
  </si>
  <si>
    <t>anti</t>
  </si>
  <si>
    <t>syn</t>
  </si>
  <si>
    <t>dO=C(Å)</t>
  </si>
  <si>
    <t>dC-O(Å)</t>
  </si>
  <si>
    <t>dO-H(Å)</t>
  </si>
  <si>
    <t>aC-O-H(°)</t>
  </si>
  <si>
    <t>aO=C-O(°)</t>
  </si>
  <si>
    <t>8.79 kcal/mol</t>
  </si>
  <si>
    <t>B3LYP/6-311G</t>
  </si>
  <si>
    <t>7.42 kcal/mol</t>
  </si>
  <si>
    <t>HF/AUG-cc-pVDZ</t>
  </si>
  <si>
    <t>6.45 kcal/mol</t>
  </si>
  <si>
    <t>5.33 kcal/mol</t>
  </si>
  <si>
    <t>syn/antiの極小値の差</t>
  </si>
  <si>
    <t>MP2/AUG-cc-pVDZ</t>
    <phoneticPr fontId="8"/>
  </si>
  <si>
    <t>B3LYP/AUG-cc-pVDZ</t>
    <phoneticPr fontId="8"/>
  </si>
  <si>
    <t>B3LYP/cc-pVDZ</t>
    <phoneticPr fontId="8"/>
  </si>
  <si>
    <t>モデル化学/基底関数</t>
    <phoneticPr fontId="1"/>
  </si>
  <si>
    <t>ff14ipq</t>
    <phoneticPr fontId="1"/>
  </si>
  <si>
    <t>MP2/cc-pVDZ</t>
    <phoneticPr fontId="8"/>
  </si>
  <si>
    <t>ff14SB</t>
    <phoneticPr fontId="1"/>
  </si>
  <si>
    <t>AUG-cc-pVDZ</t>
    <phoneticPr fontId="1"/>
  </si>
  <si>
    <t>ff14ipq</t>
    <phoneticPr fontId="1"/>
  </si>
  <si>
    <t>gaff</t>
    <phoneticPr fontId="1"/>
  </si>
  <si>
    <t>SPBE</t>
    <phoneticPr fontId="1"/>
  </si>
  <si>
    <t>gaff</t>
    <phoneticPr fontId="1"/>
  </si>
  <si>
    <t>QCISD/AUG-cc-pVDZ</t>
    <phoneticPr fontId="1"/>
  </si>
  <si>
    <t>QCISD/DGTZVP</t>
  </si>
  <si>
    <t>SPBE/AUG-cc-pVDZ</t>
  </si>
  <si>
    <t>QCISD</t>
    <phoneticPr fontId="1"/>
  </si>
  <si>
    <t>DGTZVP</t>
    <phoneticPr fontId="1"/>
  </si>
  <si>
    <t>CI/AUG-cc-pVDZ</t>
    <phoneticPr fontId="1"/>
  </si>
  <si>
    <t>QCISD/6-311G</t>
    <phoneticPr fontId="1"/>
  </si>
  <si>
    <t>CCSD/AUG-cc-pVDZ</t>
    <phoneticPr fontId="1"/>
  </si>
  <si>
    <t>CI</t>
    <phoneticPr fontId="1"/>
  </si>
  <si>
    <t>DGTZVP</t>
    <phoneticPr fontId="1"/>
  </si>
  <si>
    <t>MAX</t>
    <phoneticPr fontId="1"/>
  </si>
  <si>
    <t>ff14SB</t>
    <phoneticPr fontId="1"/>
  </si>
  <si>
    <t>ff14ipq</t>
    <phoneticPr fontId="1"/>
  </si>
  <si>
    <t>MP2</t>
    <phoneticPr fontId="1"/>
  </si>
  <si>
    <t>ff14SB</t>
    <phoneticPr fontId="1"/>
  </si>
  <si>
    <t>B3LYP</t>
    <phoneticPr fontId="1"/>
  </si>
  <si>
    <t>ff14SB</t>
    <phoneticPr fontId="1"/>
  </si>
  <si>
    <t>AVE</t>
    <phoneticPr fontId="1"/>
  </si>
  <si>
    <t>MAX</t>
    <phoneticPr fontId="1"/>
  </si>
  <si>
    <t>ff14ipq</t>
    <phoneticPr fontId="1"/>
  </si>
  <si>
    <t>6-311G</t>
    <phoneticPr fontId="1"/>
  </si>
  <si>
    <t>6-31++G(d)</t>
    <phoneticPr fontId="1"/>
  </si>
  <si>
    <t>CI/6-31++G(d)</t>
    <phoneticPr fontId="1"/>
  </si>
  <si>
    <t>MP2/6-31++G(d)</t>
    <phoneticPr fontId="1"/>
  </si>
  <si>
    <t>B3LYP/6-31++G(d)</t>
    <phoneticPr fontId="1"/>
  </si>
  <si>
    <t>6-31++G(d,p)</t>
    <phoneticPr fontId="1"/>
  </si>
  <si>
    <t>B3LYP/6-31++G(d,p)</t>
    <phoneticPr fontId="1"/>
  </si>
  <si>
    <t>MP2/6-31++G(d,p)</t>
    <phoneticPr fontId="1"/>
  </si>
  <si>
    <t>CI/6-31++G(d,p)</t>
    <phoneticPr fontId="1"/>
  </si>
  <si>
    <t>all</t>
    <phoneticPr fontId="1"/>
  </si>
  <si>
    <t>ff14SB</t>
    <phoneticPr fontId="1"/>
  </si>
  <si>
    <t>ff14ipq</t>
    <phoneticPr fontId="1"/>
  </si>
  <si>
    <t>v2 average</t>
  </si>
  <si>
    <t>v1 average</t>
    <phoneticPr fontId="1"/>
  </si>
  <si>
    <t>syn/antiの極小値の差(kcal/mol)</t>
    <phoneticPr fontId="1"/>
  </si>
  <si>
    <t>cc-pVTZ</t>
    <phoneticPr fontId="1"/>
  </si>
  <si>
    <t>cc-pVTZ</t>
    <phoneticPr fontId="1"/>
  </si>
  <si>
    <t>cc-pVTZ</t>
    <phoneticPr fontId="1"/>
  </si>
  <si>
    <t>v1_ff14SB</t>
    <phoneticPr fontId="1"/>
  </si>
  <si>
    <t>MP2</t>
    <phoneticPr fontId="1"/>
  </si>
  <si>
    <t>v2_ff14SB</t>
    <phoneticPr fontId="1"/>
  </si>
  <si>
    <t>v1_ff14ipq</t>
    <phoneticPr fontId="1"/>
  </si>
  <si>
    <t>v2_ff14ipq</t>
    <phoneticPr fontId="1"/>
  </si>
  <si>
    <t>極小値での誤差</t>
    <rPh sb="0" eb="3">
      <t>キョクショウチ</t>
    </rPh>
    <rPh sb="5" eb="7">
      <t>ゴサ</t>
    </rPh>
    <phoneticPr fontId="8"/>
  </si>
  <si>
    <t>ピークでの誤差</t>
    <rPh sb="5" eb="7">
      <t>ゴサ</t>
    </rPh>
    <phoneticPr fontId="8"/>
  </si>
  <si>
    <t>MAX-MINIMUM</t>
    <phoneticPr fontId="1"/>
  </si>
  <si>
    <t>least-squares</t>
    <phoneticPr fontId="1"/>
  </si>
  <si>
    <t>ff14ipq</t>
    <phoneticPr fontId="1"/>
  </si>
  <si>
    <t>CI</t>
    <phoneticPr fontId="1"/>
  </si>
  <si>
    <t>基底関数</t>
    <rPh sb="0" eb="4">
      <t>キテイカンスウ</t>
    </rPh>
    <phoneticPr fontId="1"/>
  </si>
  <si>
    <t>CCSD(T)</t>
    <phoneticPr fontId="1"/>
  </si>
  <si>
    <t>CCSD(T)</t>
    <phoneticPr fontId="1"/>
  </si>
  <si>
    <t>CCSD(T)</t>
    <phoneticPr fontId="1"/>
  </si>
  <si>
    <t>CCSD(T)</t>
    <phoneticPr fontId="1"/>
  </si>
  <si>
    <t>CCSD(T)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</si>
</sst>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 "/>
    <numFmt numFmtId="177" formatCode="0.00000000_);[Red]\(0.00000000\)"/>
    <numFmt numFmtId="178" formatCode="0.0000_);[Red]\(0.0000\)"/>
    <numFmt numFmtId="180" formatCode="0.000_ 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FAFE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05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4" fillId="10" borderId="1" xfId="0" applyNumberFormat="1" applyFont="1" applyFill="1" applyBorder="1" applyAlignment="1">
      <alignment horizontal="center" vertical="center"/>
    </xf>
    <xf numFmtId="177" fontId="4" fillId="10" borderId="3" xfId="0" applyNumberFormat="1" applyFont="1" applyFill="1" applyBorder="1" applyAlignment="1">
      <alignment horizontal="center" vertical="center"/>
    </xf>
    <xf numFmtId="176" fontId="4" fillId="10" borderId="1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7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3" fillId="13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1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10" borderId="3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10" fillId="16" borderId="5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>
      <alignment vertical="center"/>
    </xf>
    <xf numFmtId="180" fontId="3" fillId="9" borderId="1" xfId="0" applyNumberFormat="1" applyFont="1" applyFill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/>
    </xf>
    <xf numFmtId="180" fontId="3" fillId="9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E2CFF1"/>
      <color rgb="FFD5B8EA"/>
      <color rgb="FFB0FAFE"/>
      <color rgb="FFF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'MAX-MiNIMUM_chart'!$C$3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'MAX-MiNIMUM_chart'!$B$4:$B$7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'MAX-MiNIMUM_chart'!$C$4:$C$7</c:f>
              <c:numCache>
                <c:formatCode>0.000_ </c:formatCode>
                <c:ptCount val="4"/>
                <c:pt idx="0">
                  <c:v>-0.98870178037021939</c:v>
                </c:pt>
                <c:pt idx="1">
                  <c:v>-0.73441826996242565</c:v>
                </c:pt>
                <c:pt idx="2">
                  <c:v>-1.2494896444824239</c:v>
                </c:pt>
                <c:pt idx="3">
                  <c:v>-1.1951432932700434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'MAX-MiNIMUM_chart'!$D$3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'MAX-MiNIMUM_chart'!$B$4:$B$7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'MAX-MiNIMUM_chart'!$D$4:$D$7</c:f>
              <c:numCache>
                <c:formatCode>0.000_ </c:formatCode>
                <c:ptCount val="4"/>
                <c:pt idx="0">
                  <c:v>-0.9886081982563657</c:v>
                </c:pt>
                <c:pt idx="1">
                  <c:v>-0.69664489527141793</c:v>
                </c:pt>
                <c:pt idx="2">
                  <c:v>-1.2491749265230951</c:v>
                </c:pt>
                <c:pt idx="3">
                  <c:v>-1.193289987680513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'MAX-MiNIMUM_chart'!$E$3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'MAX-MiNIMUM_chart'!$B$4:$B$7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'MAX-MiNIMUM_chart'!$E$4:$E$7</c:f>
              <c:numCache>
                <c:formatCode>0.000_ </c:formatCode>
                <c:ptCount val="4"/>
                <c:pt idx="0">
                  <c:v>-0.3159285981216271</c:v>
                </c:pt>
                <c:pt idx="1">
                  <c:v>-0.24369755739707202</c:v>
                </c:pt>
                <c:pt idx="2">
                  <c:v>-0.88641720548633118</c:v>
                </c:pt>
                <c:pt idx="3">
                  <c:v>-0.95207374519622157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4581896"/>
        <c:axId val="274582288"/>
      </c:lineChart>
      <c:catAx>
        <c:axId val="27458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582288"/>
        <c:crosses val="autoZero"/>
        <c:auto val="1"/>
        <c:lblAlgn val="ctr"/>
        <c:lblOffset val="100"/>
        <c:noMultiLvlLbl val="0"/>
      </c:catAx>
      <c:valAx>
        <c:axId val="2745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58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ピークでの誤差</a:t>
            </a:r>
            <a:r>
              <a:rPr lang="en-US" altLang="ja-JP" sz="1600"/>
              <a:t>(1-4EEL : ff14ipq)</a:t>
            </a:r>
            <a:endParaRPr lang="ja-JP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error_compare!$H$2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error_compare!$F$3:$G$18</c:f>
              <c:multiLvlStrCache>
                <c:ptCount val="1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6-31++G(d)</c:v>
                  </c:pt>
                  <c:pt idx="3">
                    <c:v>6-31++G(d,p)</c:v>
                  </c:pt>
                  <c:pt idx="4">
                    <c:v>cc-pVDZ</c:v>
                  </c:pt>
                  <c:pt idx="5">
                    <c:v>AUG-cc-pVDZ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6-31++G(d)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AUG-cc-pVDZ</c:v>
                  </c:pt>
                  <c:pt idx="14">
                    <c:v>6-31++G(d)</c:v>
                  </c:pt>
                  <c:pt idx="15">
                    <c:v>6-31++G(d,p)</c:v>
                  </c:pt>
                </c:lvl>
                <c:lvl>
                  <c:pt idx="0">
                    <c:v>HF</c:v>
                  </c:pt>
                  <c:pt idx="4">
                    <c:v>B3LYP</c:v>
                  </c:pt>
                  <c:pt idx="8">
                    <c:v>MP2</c:v>
                  </c:pt>
                  <c:pt idx="12">
                    <c:v>CCSD(T)</c:v>
                  </c:pt>
                </c:lvl>
              </c:multiLvlStrCache>
            </c:multiLvlStrRef>
          </c:cat>
          <c:val>
            <c:numRef>
              <c:f>error_compare!$H$3:$H$18</c:f>
              <c:numCache>
                <c:formatCode>0.0000_ </c:formatCode>
                <c:ptCount val="16"/>
                <c:pt idx="0">
                  <c:v>-0.1509852884689904</c:v>
                </c:pt>
                <c:pt idx="1">
                  <c:v>-0.15848716211542158</c:v>
                </c:pt>
                <c:pt idx="2">
                  <c:v>-0.1580815151294912</c:v>
                </c:pt>
                <c:pt idx="3">
                  <c:v>-0.19439007396263719</c:v>
                </c:pt>
                <c:pt idx="4">
                  <c:v>-0.28518693537681195</c:v>
                </c:pt>
                <c:pt idx="5">
                  <c:v>-0.21084596288019064</c:v>
                </c:pt>
                <c:pt idx="6">
                  <c:v>-0.30251365529306007</c:v>
                </c:pt>
                <c:pt idx="7">
                  <c:v>-0.32719359102085477</c:v>
                </c:pt>
                <c:pt idx="8">
                  <c:v>-0.15795362131328616</c:v>
                </c:pt>
                <c:pt idx="9">
                  <c:v>-0.16371183911772125</c:v>
                </c:pt>
                <c:pt idx="10">
                  <c:v>-0.13229260226482253</c:v>
                </c:pt>
                <c:pt idx="11">
                  <c:v>-0.19527535529646922</c:v>
                </c:pt>
                <c:pt idx="12">
                  <c:v>-0.15129210807286331</c:v>
                </c:pt>
                <c:pt idx="14">
                  <c:v>-0.13875051235952895</c:v>
                </c:pt>
                <c:pt idx="15">
                  <c:v>-0.19527726277340562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error_compare!$I$2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error_compare!$F$3:$G$18</c:f>
              <c:multiLvlStrCache>
                <c:ptCount val="1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6-31++G(d)</c:v>
                  </c:pt>
                  <c:pt idx="3">
                    <c:v>6-31++G(d,p)</c:v>
                  </c:pt>
                  <c:pt idx="4">
                    <c:v>cc-pVDZ</c:v>
                  </c:pt>
                  <c:pt idx="5">
                    <c:v>AUG-cc-pVDZ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6-31++G(d)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AUG-cc-pVDZ</c:v>
                  </c:pt>
                  <c:pt idx="14">
                    <c:v>6-31++G(d)</c:v>
                  </c:pt>
                  <c:pt idx="15">
                    <c:v>6-31++G(d,p)</c:v>
                  </c:pt>
                </c:lvl>
                <c:lvl>
                  <c:pt idx="0">
                    <c:v>HF</c:v>
                  </c:pt>
                  <c:pt idx="4">
                    <c:v>B3LYP</c:v>
                  </c:pt>
                  <c:pt idx="8">
                    <c:v>MP2</c:v>
                  </c:pt>
                  <c:pt idx="12">
                    <c:v>CCSD(T)</c:v>
                  </c:pt>
                </c:lvl>
              </c:multiLvlStrCache>
            </c:multiLvlStrRef>
          </c:cat>
          <c:val>
            <c:numRef>
              <c:f>error_compare!$I$3:$I$18</c:f>
              <c:numCache>
                <c:formatCode>0.0000_ </c:formatCode>
                <c:ptCount val="16"/>
                <c:pt idx="0">
                  <c:v>-9.7556932068205704E-2</c:v>
                </c:pt>
                <c:pt idx="1">
                  <c:v>-0.10194527866578351</c:v>
                </c:pt>
                <c:pt idx="2">
                  <c:v>-9.3106992709201641E-2</c:v>
                </c:pt>
                <c:pt idx="3">
                  <c:v>-0.12068319483602252</c:v>
                </c:pt>
                <c:pt idx="4">
                  <c:v>-0.17972573765163524</c:v>
                </c:pt>
                <c:pt idx="5">
                  <c:v>-0.13288244822513917</c:v>
                </c:pt>
                <c:pt idx="6">
                  <c:v>-0.1886965477942244</c:v>
                </c:pt>
                <c:pt idx="7">
                  <c:v>-0.20867125788547725</c:v>
                </c:pt>
                <c:pt idx="8">
                  <c:v>-9.7683608721212956E-2</c:v>
                </c:pt>
                <c:pt idx="9">
                  <c:v>-0.10243748793429752</c:v>
                </c:pt>
                <c:pt idx="10">
                  <c:v>-8.5622467848478934E-2</c:v>
                </c:pt>
                <c:pt idx="11">
                  <c:v>-0.12050329011242766</c:v>
                </c:pt>
                <c:pt idx="12">
                  <c:v>-9.7688216624741031E-2</c:v>
                </c:pt>
                <c:pt idx="14">
                  <c:v>-8.5622401594065423E-2</c:v>
                </c:pt>
                <c:pt idx="15">
                  <c:v>-0.12050327284956985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83464"/>
        <c:axId val="498383856"/>
      </c:lineChart>
      <c:catAx>
        <c:axId val="49838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383856"/>
        <c:crosses val="autoZero"/>
        <c:auto val="1"/>
        <c:lblAlgn val="ctr"/>
        <c:lblOffset val="100"/>
        <c:noMultiLvlLbl val="0"/>
      </c:catAx>
      <c:valAx>
        <c:axId val="4983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38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23586381564369"/>
          <c:y val="0.36799711902046689"/>
          <c:w val="0.22576416454860129"/>
          <c:h val="0.14002610296576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極小値での誤差</a:t>
            </a:r>
            <a:r>
              <a:rPr lang="en-US" altLang="ja-JP" sz="1600"/>
              <a:t>(1-4EEL</a:t>
            </a:r>
            <a:r>
              <a:rPr lang="en-US" altLang="ja-JP" sz="1600" baseline="0"/>
              <a:t> : </a:t>
            </a:r>
            <a:r>
              <a:rPr lang="en-US" altLang="ja-JP" sz="1600"/>
              <a:t>ff14SB)</a:t>
            </a:r>
            <a:endParaRPr lang="ja-JP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error_compare!$C$51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error_compare!$A$52:$B$67</c:f>
              <c:multiLvlStrCache>
                <c:ptCount val="1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6-31++G(d)</c:v>
                  </c:pt>
                  <c:pt idx="3">
                    <c:v>6-31++G(d,p)</c:v>
                  </c:pt>
                  <c:pt idx="4">
                    <c:v>cc-pVDZ</c:v>
                  </c:pt>
                  <c:pt idx="5">
                    <c:v>AUG-cc-pVDZ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6-31++G(d)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AUG-cc-pVDZ</c:v>
                  </c:pt>
                  <c:pt idx="14">
                    <c:v>6-31++G(d)</c:v>
                  </c:pt>
                  <c:pt idx="15">
                    <c:v>6-31++G(d,p)</c:v>
                  </c:pt>
                </c:lvl>
                <c:lvl>
                  <c:pt idx="0">
                    <c:v>HF</c:v>
                  </c:pt>
                  <c:pt idx="4">
                    <c:v>B3LYP</c:v>
                  </c:pt>
                  <c:pt idx="8">
                    <c:v>MP2</c:v>
                  </c:pt>
                  <c:pt idx="12">
                    <c:v>CCSD(T)</c:v>
                  </c:pt>
                </c:lvl>
              </c:multiLvlStrCache>
            </c:multiLvlStrRef>
          </c:cat>
          <c:val>
            <c:numRef>
              <c:f>error_compare!$C$52:$C$67</c:f>
              <c:numCache>
                <c:formatCode>0.0000_ </c:formatCode>
                <c:ptCount val="16"/>
                <c:pt idx="0">
                  <c:v>0.37137743925462541</c:v>
                </c:pt>
                <c:pt idx="1">
                  <c:v>0.27478746005751709</c:v>
                </c:pt>
                <c:pt idx="2">
                  <c:v>0.26998371103187591</c:v>
                </c:pt>
                <c:pt idx="3">
                  <c:v>0.30233641345701878</c:v>
                </c:pt>
                <c:pt idx="4">
                  <c:v>0.39417280375211172</c:v>
                </c:pt>
                <c:pt idx="5">
                  <c:v>0.13606980146527919</c:v>
                </c:pt>
                <c:pt idx="6">
                  <c:v>-0.27317541099177478</c:v>
                </c:pt>
                <c:pt idx="7">
                  <c:v>-0.46276649039379425</c:v>
                </c:pt>
                <c:pt idx="8">
                  <c:v>0.3714526034735206</c:v>
                </c:pt>
                <c:pt idx="9">
                  <c:v>0.34814720946313038</c:v>
                </c:pt>
                <c:pt idx="10">
                  <c:v>0.27028914695726325</c:v>
                </c:pt>
                <c:pt idx="11">
                  <c:v>0.30272002465345071</c:v>
                </c:pt>
                <c:pt idx="12">
                  <c:v>0.37145289296853212</c:v>
                </c:pt>
                <c:pt idx="14">
                  <c:v>0.26837824587469283</c:v>
                </c:pt>
                <c:pt idx="15">
                  <c:v>0.30271583587843542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error_compare!$D$51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error_compare!$A$52:$B$67</c:f>
              <c:multiLvlStrCache>
                <c:ptCount val="1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6-31++G(d)</c:v>
                  </c:pt>
                  <c:pt idx="3">
                    <c:v>6-31++G(d,p)</c:v>
                  </c:pt>
                  <c:pt idx="4">
                    <c:v>cc-pVDZ</c:v>
                  </c:pt>
                  <c:pt idx="5">
                    <c:v>AUG-cc-pVDZ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6-31++G(d)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AUG-cc-pVDZ</c:v>
                  </c:pt>
                  <c:pt idx="14">
                    <c:v>6-31++G(d)</c:v>
                  </c:pt>
                  <c:pt idx="15">
                    <c:v>6-31++G(d,p)</c:v>
                  </c:pt>
                </c:lvl>
                <c:lvl>
                  <c:pt idx="0">
                    <c:v>HF</c:v>
                  </c:pt>
                  <c:pt idx="4">
                    <c:v>B3LYP</c:v>
                  </c:pt>
                  <c:pt idx="8">
                    <c:v>MP2</c:v>
                  </c:pt>
                  <c:pt idx="12">
                    <c:v>CCSD(T)</c:v>
                  </c:pt>
                </c:lvl>
              </c:multiLvlStrCache>
            </c:multiLvlStrRef>
          </c:cat>
          <c:val>
            <c:numRef>
              <c:f>error_compare!$D$52:$D$67</c:f>
              <c:numCache>
                <c:formatCode>0.0000_ </c:formatCode>
                <c:ptCount val="16"/>
                <c:pt idx="0">
                  <c:v>0.32300036960673761</c:v>
                </c:pt>
                <c:pt idx="1">
                  <c:v>0.27530677550114313</c:v>
                </c:pt>
                <c:pt idx="2">
                  <c:v>0.2162524699284587</c:v>
                </c:pt>
                <c:pt idx="3">
                  <c:v>0.21349647746874556</c:v>
                </c:pt>
                <c:pt idx="4">
                  <c:v>0.23774053977491383</c:v>
                </c:pt>
                <c:pt idx="5">
                  <c:v>0.17104142477665379</c:v>
                </c:pt>
                <c:pt idx="6">
                  <c:v>0.14464944721830442</c:v>
                </c:pt>
                <c:pt idx="7">
                  <c:v>0.14666556088151306</c:v>
                </c:pt>
                <c:pt idx="8">
                  <c:v>0.32294580279710416</c:v>
                </c:pt>
                <c:pt idx="9">
                  <c:v>0.27512287595847873</c:v>
                </c:pt>
                <c:pt idx="10">
                  <c:v>0.2200705926852633</c:v>
                </c:pt>
                <c:pt idx="11">
                  <c:v>0.21664206304009914</c:v>
                </c:pt>
                <c:pt idx="12">
                  <c:v>0.32294560934675776</c:v>
                </c:pt>
                <c:pt idx="14">
                  <c:v>0.22007067741442032</c:v>
                </c:pt>
                <c:pt idx="15">
                  <c:v>0.21664206499873329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74896"/>
        <c:axId val="501275288"/>
      </c:lineChart>
      <c:catAx>
        <c:axId val="5012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275288"/>
        <c:crosses val="autoZero"/>
        <c:auto val="1"/>
        <c:lblAlgn val="ctr"/>
        <c:lblOffset val="100"/>
        <c:noMultiLvlLbl val="0"/>
      </c:catAx>
      <c:valAx>
        <c:axId val="5012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2748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ピークでの誤差</a:t>
            </a:r>
            <a:r>
              <a:rPr lang="en-US" altLang="ja-JP" sz="1600"/>
              <a:t>(1-4EEL</a:t>
            </a:r>
            <a:r>
              <a:rPr lang="en-US" altLang="ja-JP" sz="1600" baseline="0"/>
              <a:t> : </a:t>
            </a:r>
            <a:r>
              <a:rPr lang="en-US" altLang="ja-JP" sz="1600"/>
              <a:t>ff14SB)</a:t>
            </a:r>
            <a:endParaRPr lang="ja-JP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error_compare!$H$51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error_compare!$F$52:$G$67</c:f>
              <c:multiLvlStrCache>
                <c:ptCount val="1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6-31++G(d)</c:v>
                  </c:pt>
                  <c:pt idx="3">
                    <c:v>6-31++G(d,p)</c:v>
                  </c:pt>
                  <c:pt idx="4">
                    <c:v>cc-pVDZ</c:v>
                  </c:pt>
                  <c:pt idx="5">
                    <c:v>AUG-cc-pVDZ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6-31++G(d)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AUG-cc-pVDZ</c:v>
                  </c:pt>
                  <c:pt idx="14">
                    <c:v>6-31++G(d)</c:v>
                  </c:pt>
                  <c:pt idx="15">
                    <c:v>6-31++G(d,p)</c:v>
                  </c:pt>
                </c:lvl>
                <c:lvl>
                  <c:pt idx="0">
                    <c:v>HF</c:v>
                  </c:pt>
                  <c:pt idx="4">
                    <c:v>B3LYP</c:v>
                  </c:pt>
                  <c:pt idx="8">
                    <c:v>MP2</c:v>
                  </c:pt>
                  <c:pt idx="12">
                    <c:v>CCSD(T)</c:v>
                  </c:pt>
                </c:lvl>
              </c:multiLvlStrCache>
            </c:multiLvlStrRef>
          </c:cat>
          <c:val>
            <c:numRef>
              <c:f>error_compare!$H$52:$H$67</c:f>
              <c:numCache>
                <c:formatCode>0.0000_ </c:formatCode>
                <c:ptCount val="16"/>
                <c:pt idx="0">
                  <c:v>-0.15160982580198912</c:v>
                </c:pt>
                <c:pt idx="1">
                  <c:v>-0.15897399816946667</c:v>
                </c:pt>
                <c:pt idx="2">
                  <c:v>-0.15860095100089211</c:v>
                </c:pt>
                <c:pt idx="3">
                  <c:v>-0.19492576867895206</c:v>
                </c:pt>
                <c:pt idx="4">
                  <c:v>-0.28607429126682149</c:v>
                </c:pt>
                <c:pt idx="5">
                  <c:v>-0.20248319821130956</c:v>
                </c:pt>
                <c:pt idx="6">
                  <c:v>-0.27043734165386191</c:v>
                </c:pt>
                <c:pt idx="7">
                  <c:v>-0.27878676764587773</c:v>
                </c:pt>
                <c:pt idx="8">
                  <c:v>-0.15181937984477223</c:v>
                </c:pt>
                <c:pt idx="9">
                  <c:v>-0.1369771330042715</c:v>
                </c:pt>
                <c:pt idx="10">
                  <c:v>-0.13947656560100619</c:v>
                </c:pt>
                <c:pt idx="11">
                  <c:v>-0.19581063320685566</c:v>
                </c:pt>
                <c:pt idx="12">
                  <c:v>-0.15181843082839652</c:v>
                </c:pt>
                <c:pt idx="14">
                  <c:v>-0.13914818993349698</c:v>
                </c:pt>
                <c:pt idx="15">
                  <c:v>-0.19580946795732057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error_compare!$I$51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error_compare!$F$52:$G$67</c:f>
              <c:multiLvlStrCache>
                <c:ptCount val="1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6-31++G(d)</c:v>
                  </c:pt>
                  <c:pt idx="3">
                    <c:v>6-31++G(d,p)</c:v>
                  </c:pt>
                  <c:pt idx="4">
                    <c:v>cc-pVDZ</c:v>
                  </c:pt>
                  <c:pt idx="5">
                    <c:v>AUG-cc-pVDZ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6-31++G(d)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AUG-cc-pVDZ</c:v>
                  </c:pt>
                  <c:pt idx="14">
                    <c:v>6-31++G(d)</c:v>
                  </c:pt>
                  <c:pt idx="15">
                    <c:v>6-31++G(d,p)</c:v>
                  </c:pt>
                </c:lvl>
                <c:lvl>
                  <c:pt idx="0">
                    <c:v>HF</c:v>
                  </c:pt>
                  <c:pt idx="4">
                    <c:v>B3LYP</c:v>
                  </c:pt>
                  <c:pt idx="8">
                    <c:v>MP2</c:v>
                  </c:pt>
                  <c:pt idx="12">
                    <c:v>CCSD(T)</c:v>
                  </c:pt>
                </c:lvl>
              </c:multiLvlStrCache>
            </c:multiLvlStrRef>
          </c:cat>
          <c:val>
            <c:numRef>
              <c:f>error_compare!$I$52:$I$67</c:f>
              <c:numCache>
                <c:formatCode>0.0000_ </c:formatCode>
                <c:ptCount val="16"/>
                <c:pt idx="0">
                  <c:v>-9.7851195757215237E-2</c:v>
                </c:pt>
                <c:pt idx="1">
                  <c:v>-0.10223979881794776</c:v>
                </c:pt>
                <c:pt idx="2">
                  <c:v>-9.340253722445091E-2</c:v>
                </c:pt>
                <c:pt idx="3">
                  <c:v>-0.12097736833713491</c:v>
                </c:pt>
                <c:pt idx="4">
                  <c:v>-0.1800117436695583</c:v>
                </c:pt>
                <c:pt idx="5">
                  <c:v>-0.13316778491734915</c:v>
                </c:pt>
                <c:pt idx="6">
                  <c:v>-0.18899085532709137</c:v>
                </c:pt>
                <c:pt idx="7">
                  <c:v>-0.2089656314035846</c:v>
                </c:pt>
                <c:pt idx="8">
                  <c:v>-9.7977872281653333E-2</c:v>
                </c:pt>
                <c:pt idx="9">
                  <c:v>-0.10272014766835103</c:v>
                </c:pt>
                <c:pt idx="10">
                  <c:v>-8.5916587290594038E-2</c:v>
                </c:pt>
                <c:pt idx="11">
                  <c:v>-0.12079736763414406</c:v>
                </c:pt>
                <c:pt idx="12">
                  <c:v>-9.7986090902479006E-2</c:v>
                </c:pt>
                <c:pt idx="14">
                  <c:v>-8.5916803041024892E-2</c:v>
                </c:pt>
                <c:pt idx="15">
                  <c:v>-0.12079744222946154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09448"/>
        <c:axId val="708311016"/>
      </c:lineChart>
      <c:catAx>
        <c:axId val="70830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311016"/>
        <c:crosses val="autoZero"/>
        <c:auto val="1"/>
        <c:lblAlgn val="ctr"/>
        <c:lblOffset val="100"/>
        <c:noMultiLvlLbl val="0"/>
      </c:catAx>
      <c:valAx>
        <c:axId val="7083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30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syn_anti_difference!$C$1</c:f>
              <c:strCache>
                <c:ptCount val="1"/>
                <c:pt idx="0">
                  <c:v>syn/antiの極小値の差(kcal/mol)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syn_anti_difference!$A$2:$B$17</c:f>
              <c:multiLvlStrCache>
                <c:ptCount val="1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6-31++G(d)</c:v>
                  </c:pt>
                  <c:pt idx="3">
                    <c:v>6-31++G(d,p)</c:v>
                  </c:pt>
                  <c:pt idx="4">
                    <c:v>cc-pVDZ</c:v>
                  </c:pt>
                  <c:pt idx="5">
                    <c:v>AUG-cc-pVDZ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6-31++G(d)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AUG-cc-pVDZ</c:v>
                  </c:pt>
                  <c:pt idx="14">
                    <c:v>6-31++G(d)</c:v>
                  </c:pt>
                  <c:pt idx="15">
                    <c:v>6-31++G(d,p)</c:v>
                  </c:pt>
                </c:lvl>
                <c:lvl>
                  <c:pt idx="0">
                    <c:v>HF</c:v>
                  </c:pt>
                  <c:pt idx="4">
                    <c:v>B3LYP</c:v>
                  </c:pt>
                  <c:pt idx="8">
                    <c:v>MP2</c:v>
                  </c:pt>
                  <c:pt idx="12">
                    <c:v>CCSD(T)</c:v>
                  </c:pt>
                </c:lvl>
              </c:multiLvlStrCache>
            </c:multiLvlStrRef>
          </c:cat>
          <c:val>
            <c:numRef>
              <c:f>syn_anti_difference!$C$2:$C$17</c:f>
              <c:numCache>
                <c:formatCode>0.0000_ </c:formatCode>
                <c:ptCount val="16"/>
                <c:pt idx="0">
                  <c:v>7.0537809999950696</c:v>
                </c:pt>
                <c:pt idx="1">
                  <c:v>6.4486239999823738</c:v>
                </c:pt>
                <c:pt idx="2">
                  <c:v>7.4739629999967292</c:v>
                </c:pt>
                <c:pt idx="3">
                  <c:v>7.397622999997111</c:v>
                </c:pt>
                <c:pt idx="4">
                  <c:v>5.7310304582889184</c:v>
                </c:pt>
                <c:pt idx="5" formatCode="General">
                  <c:v>5.3285</c:v>
                </c:pt>
                <c:pt idx="6">
                  <c:v>6.2046583139999996</c:v>
                </c:pt>
                <c:pt idx="7">
                  <c:v>6.1463802510000001</c:v>
                </c:pt>
                <c:pt idx="8">
                  <c:v>7.05366925450683</c:v>
                </c:pt>
                <c:pt idx="9">
                  <c:v>6.4464370964925672</c:v>
                </c:pt>
                <c:pt idx="10">
                  <c:v>7.4736393999999997</c:v>
                </c:pt>
                <c:pt idx="11">
                  <c:v>7.3942996089999999</c:v>
                </c:pt>
                <c:pt idx="12">
                  <c:v>7.0536689999862601</c:v>
                </c:pt>
                <c:pt idx="14">
                  <c:v>7.4736390000034598</c:v>
                </c:pt>
                <c:pt idx="15">
                  <c:v>7.3943000000144803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9052144"/>
        <c:axId val="499045088"/>
      </c:lineChart>
      <c:catAx>
        <c:axId val="49905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045088"/>
        <c:crosses val="autoZero"/>
        <c:auto val="1"/>
        <c:lblAlgn val="ctr"/>
        <c:lblOffset val="100"/>
        <c:noMultiLvlLbl val="0"/>
      </c:catAx>
      <c:valAx>
        <c:axId val="49904508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05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syn_anti_difference!$B$30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syn_anti_difference!$A$31:$A$34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syn_anti_difference!$B$31:$B$34</c:f>
              <c:numCache>
                <c:formatCode>0.0000_ </c:formatCode>
                <c:ptCount val="4"/>
                <c:pt idx="0">
                  <c:v>7.0537809999950696</c:v>
                </c:pt>
                <c:pt idx="1">
                  <c:v>6.4486239999823738</c:v>
                </c:pt>
                <c:pt idx="2">
                  <c:v>7.4739629999967292</c:v>
                </c:pt>
                <c:pt idx="3">
                  <c:v>7.397622999997111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syn_anti_difference!$C$30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syn_anti_difference!$A$31:$A$34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syn_anti_difference!$C$31:$C$34</c:f>
              <c:numCache>
                <c:formatCode>0.0000_ </c:formatCode>
                <c:ptCount val="4"/>
                <c:pt idx="0">
                  <c:v>7.05366925450683</c:v>
                </c:pt>
                <c:pt idx="1">
                  <c:v>6.4464370964925672</c:v>
                </c:pt>
                <c:pt idx="2">
                  <c:v>7.4736393999999997</c:v>
                </c:pt>
                <c:pt idx="3">
                  <c:v>7.3942996089999999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syn_anti_difference!$D$30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syn_anti_difference!$A$31:$A$34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syn_anti_difference!$D$31:$D$34</c:f>
              <c:numCache>
                <c:formatCode>General</c:formatCode>
                <c:ptCount val="4"/>
                <c:pt idx="0" formatCode="0.0000_ ">
                  <c:v>5.7310304582889184</c:v>
                </c:pt>
                <c:pt idx="1">
                  <c:v>5.3285</c:v>
                </c:pt>
                <c:pt idx="2" formatCode="0.0000_ ">
                  <c:v>6.2046583139999996</c:v>
                </c:pt>
                <c:pt idx="3" formatCode="0.0000_ ">
                  <c:v>6.1463802510000001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syn_anti_difference!$E$30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syn_anti_difference!$A$31:$A$34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syn_anti_difference!$E$31:$E$34</c:f>
              <c:numCache>
                <c:formatCode>General</c:formatCode>
                <c:ptCount val="4"/>
                <c:pt idx="0" formatCode="0.0000_ ">
                  <c:v>7.0536689999862601</c:v>
                </c:pt>
                <c:pt idx="2" formatCode="0.0000_ ">
                  <c:v>7.4736390000034598</c:v>
                </c:pt>
                <c:pt idx="3" formatCode="0.0000_ ">
                  <c:v>7.3943000000144803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665856"/>
        <c:axId val="664668208"/>
      </c:lineChart>
      <c:catAx>
        <c:axId val="6646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668208"/>
        <c:crosses val="autoZero"/>
        <c:auto val="1"/>
        <c:lblAlgn val="ctr"/>
        <c:lblOffset val="100"/>
        <c:noMultiLvlLbl val="0"/>
      </c:catAx>
      <c:valAx>
        <c:axId val="664668208"/>
        <c:scaling>
          <c:orientation val="minMax"/>
          <c:max val="7.6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6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'MAX-MiNIMUM_chart'!$I$3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'MAX-MiNIMUM_chart'!$H$4:$H$7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'MAX-MiNIMUM_chart'!$I$4:$I$7</c:f>
              <c:numCache>
                <c:formatCode>0.000_ </c:formatCode>
                <c:ptCount val="4"/>
                <c:pt idx="0">
                  <c:v>2.1118107386423084</c:v>
                </c:pt>
                <c:pt idx="1">
                  <c:v>2.0974293179546541</c:v>
                </c:pt>
                <c:pt idx="2">
                  <c:v>2.2047154233706738</c:v>
                </c:pt>
                <c:pt idx="3">
                  <c:v>2.1131746311515349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'MAX-MiNIMUM_chart'!$J$3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'MAX-MiNIMUM_chart'!$H$4:$H$7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'MAX-MiNIMUM_chart'!$J$4:$J$7</c:f>
              <c:numCache>
                <c:formatCode>0.000_ </c:formatCode>
                <c:ptCount val="4"/>
                <c:pt idx="0">
                  <c:v>2.1118224546000293</c:v>
                </c:pt>
                <c:pt idx="1">
                  <c:v>2.0945921905696103</c:v>
                </c:pt>
                <c:pt idx="2">
                  <c:v>2.2046273402279581</c:v>
                </c:pt>
                <c:pt idx="3">
                  <c:v>2.1137878386158588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'MAX-MiNIMUM_chart'!$K$3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'MAX-MiNIMUM_chart'!$H$4:$H$7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'MAX-MiNIMUM_chart'!$K$4:$K$7</c:f>
              <c:numCache>
                <c:formatCode>0.000_ </c:formatCode>
                <c:ptCount val="4"/>
                <c:pt idx="0">
                  <c:v>2.3908135767174619</c:v>
                </c:pt>
                <c:pt idx="1">
                  <c:v>2.3885030276204975</c:v>
                </c:pt>
                <c:pt idx="2">
                  <c:v>2.5230579659637296</c:v>
                </c:pt>
                <c:pt idx="3">
                  <c:v>2.4597269943858509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4590128"/>
        <c:axId val="274586208"/>
      </c:lineChart>
      <c:catAx>
        <c:axId val="274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586208"/>
        <c:crosses val="autoZero"/>
        <c:auto val="1"/>
        <c:lblAlgn val="ctr"/>
        <c:lblOffset val="100"/>
        <c:noMultiLvlLbl val="0"/>
      </c:catAx>
      <c:valAx>
        <c:axId val="2745862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5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'MAX-MiNIMUM_chart'!$C$29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'MAX-MiNIMUM_chart'!$B$30:$B$33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'MAX-MiNIMUM_chart'!$C$30:$C$33</c:f>
              <c:numCache>
                <c:formatCode>0.000_ </c:formatCode>
                <c:ptCount val="4"/>
                <c:pt idx="0">
                  <c:v>-1.6526774334580001</c:v>
                </c:pt>
                <c:pt idx="1">
                  <c:v>-1.3975075222984497</c:v>
                </c:pt>
                <c:pt idx="2">
                  <c:v>-1.9127916680157047</c:v>
                </c:pt>
                <c:pt idx="3">
                  <c:v>-1.8585461233768059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'MAX-MiNIMUM_chart'!$D$29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'MAX-MiNIMUM_chart'!$B$30:$B$33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'MAX-MiNIMUM_chart'!$D$30:$D$33</c:f>
              <c:numCache>
                <c:formatCode>0.000_ </c:formatCode>
                <c:ptCount val="4"/>
                <c:pt idx="0">
                  <c:v>-1.6495576395937255</c:v>
                </c:pt>
                <c:pt idx="1">
                  <c:v>-1.3701860236749284</c:v>
                </c:pt>
                <c:pt idx="2">
                  <c:v>-1.9108859786012755</c:v>
                </c:pt>
                <c:pt idx="3">
                  <c:v>-1.8566826720043617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'MAX-MiNIMUM_chart'!$E$29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'MAX-MiNIMUM_chart'!$B$30:$B$33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'MAX-MiNIMUM_chart'!$E$30:$E$33</c:f>
              <c:numCache>
                <c:formatCode>0.000_ </c:formatCode>
                <c:ptCount val="4"/>
                <c:pt idx="0">
                  <c:v>-0.99476530860119861</c:v>
                </c:pt>
                <c:pt idx="1">
                  <c:v>-0.83240174113174126</c:v>
                </c:pt>
                <c:pt idx="2">
                  <c:v>-1.2398017675056934</c:v>
                </c:pt>
                <c:pt idx="3">
                  <c:v>-1.3110111463468708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4584248"/>
        <c:axId val="274589344"/>
      </c:lineChart>
      <c:catAx>
        <c:axId val="27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589344"/>
        <c:crosses val="autoZero"/>
        <c:auto val="1"/>
        <c:lblAlgn val="ctr"/>
        <c:lblOffset val="100"/>
        <c:noMultiLvlLbl val="0"/>
      </c:catAx>
      <c:valAx>
        <c:axId val="2745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'MAX-MiNIMUM_chart'!$I$29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'MAX-MiNIMUM_chart'!$H$30:$H$33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'MAX-MiNIMUM_chart'!$I$30:$I$33</c:f>
              <c:numCache>
                <c:formatCode>0.000_ </c:formatCode>
                <c:ptCount val="4"/>
                <c:pt idx="0">
                  <c:v>2.1570107862475028</c:v>
                </c:pt>
                <c:pt idx="1">
                  <c:v>2.1423733400521709</c:v>
                </c:pt>
                <c:pt idx="2">
                  <c:v>2.2497207882218437</c:v>
                </c:pt>
                <c:pt idx="3">
                  <c:v>2.1582092623573037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'MAX-MiNIMUM_chart'!$J$29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'MAX-MiNIMUM_chart'!$H$30:$H$33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'MAX-MiNIMUM_chart'!$J$30:$J$33</c:f>
              <c:numCache>
                <c:formatCode>0.000_ </c:formatCode>
                <c:ptCount val="4"/>
                <c:pt idx="0">
                  <c:v>2.1545762545672402</c:v>
                </c:pt>
                <c:pt idx="1">
                  <c:v>2.1353437961421249</c:v>
                </c:pt>
                <c:pt idx="2">
                  <c:v>2.2509010940815486</c:v>
                </c:pt>
                <c:pt idx="3">
                  <c:v>2.1588198291744169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'MAX-MiNIMUM_chart'!$K$29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'MAX-MiNIMUM_chart'!$H$30:$H$33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'MAX-MiNIMUM_chart'!$K$30:$K$33</c:f>
              <c:numCache>
                <c:formatCode>0.000_ </c:formatCode>
                <c:ptCount val="4"/>
                <c:pt idx="0">
                  <c:v>2.4397945933098568</c:v>
                </c:pt>
                <c:pt idx="1">
                  <c:v>2.4126383823869442</c:v>
                </c:pt>
                <c:pt idx="2">
                  <c:v>2.4884484218875502</c:v>
                </c:pt>
                <c:pt idx="3">
                  <c:v>2.4163506453638961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4590912"/>
        <c:axId val="274579152"/>
      </c:lineChart>
      <c:catAx>
        <c:axId val="2745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579152"/>
        <c:crosses val="autoZero"/>
        <c:auto val="1"/>
        <c:lblAlgn val="ctr"/>
        <c:lblOffset val="100"/>
        <c:noMultiLvlLbl val="0"/>
      </c:catAx>
      <c:valAx>
        <c:axId val="274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45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v1 (1-4EEL : ff14SB)</a:t>
            </a:r>
            <a:endParaRPr lang="ja-JP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'least-squares_chart'!$C$2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'least-squares_chart'!$B$3:$B$6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'least-squares_chart'!$C$3:$C$6</c:f>
              <c:numCache>
                <c:formatCode>0.000_ </c:formatCode>
                <c:ptCount val="4"/>
                <c:pt idx="0">
                  <c:v>-1.0128903151941633</c:v>
                </c:pt>
                <c:pt idx="1">
                  <c:v>-0.73415861224061263</c:v>
                </c:pt>
                <c:pt idx="2">
                  <c:v>-1.2763552650341325</c:v>
                </c:pt>
                <c:pt idx="3">
                  <c:v>-1.23956326126418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'least-squares_chart'!$D$2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'least-squares_chart'!$B$3:$B$6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'least-squares_chart'!$D$3:$D$6</c:f>
              <c:numCache>
                <c:formatCode>0.000_ </c:formatCode>
                <c:ptCount val="4"/>
                <c:pt idx="0">
                  <c:v>-1.0128615985945739</c:v>
                </c:pt>
                <c:pt idx="1">
                  <c:v>-0.73315706202374376</c:v>
                </c:pt>
                <c:pt idx="2">
                  <c:v>-1.2742842036590951</c:v>
                </c:pt>
                <c:pt idx="3">
                  <c:v>-1.2363289684871888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'least-squares_chart'!$E$2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'least-squares_chart'!$B$3:$B$6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'least-squares_chart'!$E$3:$E$6</c:f>
              <c:numCache>
                <c:formatCode>0.000_ </c:formatCode>
                <c:ptCount val="4"/>
                <c:pt idx="0">
                  <c:v>-0.39414473011022605</c:v>
                </c:pt>
                <c:pt idx="1">
                  <c:v>-0.22621174574138472</c:v>
                </c:pt>
                <c:pt idx="2">
                  <c:v>-0.67750477638129158</c:v>
                </c:pt>
                <c:pt idx="3">
                  <c:v>-0.64735771955856836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'least-squares_chart'!$F$2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'least-squares_chart'!$B$3:$B$6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'least-squares_chart'!$F$3:$F$6</c:f>
              <c:numCache>
                <c:formatCode>0.000_ </c:formatCode>
                <c:ptCount val="4"/>
                <c:pt idx="0">
                  <c:v>-1.0128616953197471</c:v>
                </c:pt>
                <c:pt idx="2">
                  <c:v>-1.2742841612945166</c:v>
                </c:pt>
                <c:pt idx="3">
                  <c:v>-1.2363289675078717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119024"/>
        <c:axId val="273127648"/>
      </c:lineChart>
      <c:catAx>
        <c:axId val="27311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27648"/>
        <c:crosses val="autoZero"/>
        <c:auto val="1"/>
        <c:lblAlgn val="ctr"/>
        <c:lblOffset val="100"/>
        <c:noMultiLvlLbl val="0"/>
      </c:catAx>
      <c:valAx>
        <c:axId val="2731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1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v2 (1-4EEL : ff14SB)</a:t>
            </a:r>
            <a:endParaRPr lang="ja-JP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841523289565971E-2"/>
          <c:y val="0.12617535272970593"/>
          <c:w val="0.76102391736769215"/>
          <c:h val="0.79490715975743331"/>
        </c:manualLayout>
      </c:layout>
      <c:lineChart>
        <c:grouping val="standard"/>
        <c:varyColors val="0"/>
        <c:ser>
          <c:idx val="0"/>
          <c:order val="0"/>
          <c:tx>
            <c:strRef>
              <c:f>'least-squares_chart'!$I$2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'least-squares_chart'!$H$3:$H$6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'least-squares_chart'!$I$3:$I$6</c:f>
              <c:numCache>
                <c:formatCode>0.000_ </c:formatCode>
                <c:ptCount val="4"/>
                <c:pt idx="0">
                  <c:v>2.1312975298594878</c:v>
                </c:pt>
                <c:pt idx="1">
                  <c:v>2.1115479533620807</c:v>
                </c:pt>
                <c:pt idx="2">
                  <c:v>2.2277314319527113</c:v>
                </c:pt>
                <c:pt idx="3">
                  <c:v>2.1427667232355234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'least-squares_chart'!$J$2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'least-squares_chart'!$H$3:$H$6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'least-squares_chart'!$J$3:$J$6</c:f>
              <c:numCache>
                <c:formatCode>0.000_ </c:formatCode>
                <c:ptCount val="4"/>
                <c:pt idx="0">
                  <c:v>2.1313461815753612</c:v>
                </c:pt>
                <c:pt idx="1">
                  <c:v>2.1122844785916719</c:v>
                </c:pt>
                <c:pt idx="2">
                  <c:v>2.2242946540895612</c:v>
                </c:pt>
                <c:pt idx="3">
                  <c:v>2.1433009002107055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'least-squares_chart'!$K$2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'least-squares_chart'!$H$3:$H$6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'least-squares_chart'!$K$3:$K$6</c:f>
              <c:numCache>
                <c:formatCode>0.000_ </c:formatCode>
                <c:ptCount val="4"/>
                <c:pt idx="0">
                  <c:v>2.4368832466139274</c:v>
                </c:pt>
                <c:pt idx="1">
                  <c:v>2.4014604280300658</c:v>
                </c:pt>
                <c:pt idx="2">
                  <c:v>2.4911914802691624</c:v>
                </c:pt>
                <c:pt idx="3">
                  <c:v>2.4010032720370109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'least-squares_chart'!$L$2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'least-squares_chart'!$H$3:$H$6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'least-squares_chart'!$L$3:$L$6</c:f>
              <c:numCache>
                <c:formatCode>0.000_ </c:formatCode>
                <c:ptCount val="4"/>
                <c:pt idx="0">
                  <c:v>2.1313441511014481</c:v>
                </c:pt>
                <c:pt idx="2">
                  <c:v>2.2242945895608091</c:v>
                </c:pt>
                <c:pt idx="3">
                  <c:v>2.1433008813170469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124904"/>
        <c:axId val="273124120"/>
      </c:lineChart>
      <c:catAx>
        <c:axId val="27312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24120"/>
        <c:crosses val="autoZero"/>
        <c:auto val="1"/>
        <c:lblAlgn val="ctr"/>
        <c:lblOffset val="100"/>
        <c:noMultiLvlLbl val="0"/>
      </c:catAx>
      <c:valAx>
        <c:axId val="27312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2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v1 (1-4EEL : ff14ipq)</a:t>
            </a:r>
            <a:endParaRPr lang="ja-JP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'least-squares_chart'!$C$30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'least-squares_chart'!$B$31:$B$34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'least-squares_chart'!$C$31:$C$34</c:f>
              <c:numCache>
                <c:formatCode>0.000_ </c:formatCode>
                <c:ptCount val="4"/>
                <c:pt idx="0">
                  <c:v>-1.6753511281129869</c:v>
                </c:pt>
                <c:pt idx="1">
                  <c:v>-1.3966194131405585</c:v>
                </c:pt>
                <c:pt idx="2">
                  <c:v>-1.938816098913926</c:v>
                </c:pt>
                <c:pt idx="3">
                  <c:v>-1.9020240730194755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'least-squares_chart'!$D$30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'least-squares_chart'!$B$31:$B$34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'least-squares_chart'!$D$31:$D$34</c:f>
              <c:numCache>
                <c:formatCode>0.000_ </c:formatCode>
                <c:ptCount val="4"/>
                <c:pt idx="0">
                  <c:v>-1.675322411479818</c:v>
                </c:pt>
                <c:pt idx="1">
                  <c:v>-1.3956251976272873</c:v>
                </c:pt>
                <c:pt idx="2">
                  <c:v>-1.9367450152767061</c:v>
                </c:pt>
                <c:pt idx="3">
                  <c:v>-1.8987897744853117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'least-squares_chart'!$E$30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'least-squares_chart'!$B$31:$B$34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'least-squares_chart'!$E$31:$E$34</c:f>
              <c:numCache>
                <c:formatCode>0.000_ </c:formatCode>
                <c:ptCount val="4"/>
                <c:pt idx="0">
                  <c:v>-1.0566128584351637</c:v>
                </c:pt>
                <c:pt idx="1">
                  <c:v>-0.88867986508513808</c:v>
                </c:pt>
                <c:pt idx="2">
                  <c:v>-1.3399655664415406</c:v>
                </c:pt>
                <c:pt idx="3">
                  <c:v>-1.3098185135213485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'least-squares_chart'!$F$30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'least-squares_chart'!$B$31:$B$34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'least-squares_chart'!$F$31:$F$34</c:f>
              <c:numCache>
                <c:formatCode>0.000_ </c:formatCode>
                <c:ptCount val="4"/>
                <c:pt idx="0">
                  <c:v>-1.6753225494673814</c:v>
                </c:pt>
                <c:pt idx="2">
                  <c:v>-1.9367450258875891</c:v>
                </c:pt>
                <c:pt idx="3">
                  <c:v>-1.8987897792902184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120200"/>
        <c:axId val="273124512"/>
      </c:lineChart>
      <c:catAx>
        <c:axId val="27312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24512"/>
        <c:crosses val="autoZero"/>
        <c:auto val="1"/>
        <c:lblAlgn val="ctr"/>
        <c:lblOffset val="100"/>
        <c:noMultiLvlLbl val="0"/>
      </c:catAx>
      <c:valAx>
        <c:axId val="2731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2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v2 (1-4EEL : ff14ipq)</a:t>
            </a:r>
            <a:endParaRPr lang="ja-JP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'least-squares_chart'!$I$30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'least-squares_chart'!$H$31:$H$34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'least-squares_chart'!$I$31:$I$34</c:f>
              <c:numCache>
                <c:formatCode>0.000_ </c:formatCode>
                <c:ptCount val="4"/>
                <c:pt idx="0">
                  <c:v>2.1760362990114457</c:v>
                </c:pt>
                <c:pt idx="1">
                  <c:v>2.1562867836251076</c:v>
                </c:pt>
                <c:pt idx="2">
                  <c:v>2.2724705265514715</c:v>
                </c:pt>
                <c:pt idx="3">
                  <c:v>2.1875054695496248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'least-squares_chart'!$J$30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'least-squares_chart'!$H$31:$H$34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'least-squares_chart'!$J$31:$J$34</c:f>
              <c:numCache>
                <c:formatCode>0.000_ </c:formatCode>
                <c:ptCount val="4"/>
                <c:pt idx="0">
                  <c:v>2.1760849506867816</c:v>
                </c:pt>
                <c:pt idx="1">
                  <c:v>2.1570221774260707</c:v>
                </c:pt>
                <c:pt idx="2">
                  <c:v>2.2690333868544923</c:v>
                </c:pt>
                <c:pt idx="3">
                  <c:v>2.188039621090665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'least-squares_chart'!$K$30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'least-squares_chart'!$H$31:$H$34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'least-squares_chart'!$K$31:$K$34</c:f>
              <c:numCache>
                <c:formatCode>0.000_ </c:formatCode>
                <c:ptCount val="4"/>
                <c:pt idx="0">
                  <c:v>2.4816217801996423</c:v>
                </c:pt>
                <c:pt idx="1">
                  <c:v>2.446198792039056</c:v>
                </c:pt>
                <c:pt idx="2">
                  <c:v>2.5359302546674405</c:v>
                </c:pt>
                <c:pt idx="3">
                  <c:v>2.445742063907232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'least-squares_chart'!$L$30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'least-squares_chart'!$H$31:$H$34</c:f>
              <c:strCache>
                <c:ptCount val="4"/>
                <c:pt idx="0">
                  <c:v>cc-pVDZ</c:v>
                </c:pt>
                <c:pt idx="1">
                  <c:v>AUG-cc-pVDZ</c:v>
                </c:pt>
                <c:pt idx="2">
                  <c:v>6-31++G(d)</c:v>
                </c:pt>
                <c:pt idx="3">
                  <c:v>6-31++G(d,p)</c:v>
                </c:pt>
              </c:strCache>
            </c:strRef>
          </c:cat>
          <c:val>
            <c:numRef>
              <c:f>'least-squares_chart'!$L$31:$L$34</c:f>
              <c:numCache>
                <c:formatCode>0.000_ </c:formatCode>
                <c:ptCount val="4"/>
                <c:pt idx="0">
                  <c:v>2.1760838332077905</c:v>
                </c:pt>
                <c:pt idx="2">
                  <c:v>2.2690334060708164</c:v>
                </c:pt>
                <c:pt idx="3">
                  <c:v>2.1880396266076061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3122944"/>
        <c:axId val="273121376"/>
      </c:lineChart>
      <c:catAx>
        <c:axId val="2731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21376"/>
        <c:crosses val="autoZero"/>
        <c:auto val="1"/>
        <c:lblAlgn val="ctr"/>
        <c:lblOffset val="100"/>
        <c:noMultiLvlLbl val="0"/>
      </c:catAx>
      <c:valAx>
        <c:axId val="2731213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31229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極小値での誤差</a:t>
            </a:r>
            <a:r>
              <a:rPr lang="en-US" altLang="ja-JP" sz="1600"/>
              <a:t>(1-4EEL : ff14ipq)</a:t>
            </a:r>
            <a:endParaRPr lang="ja-JP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error_compare!$C$2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error_compare!$A$3:$B$18</c:f>
              <c:multiLvlStrCache>
                <c:ptCount val="1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6-31++G(d)</c:v>
                  </c:pt>
                  <c:pt idx="3">
                    <c:v>6-31++G(d,p)</c:v>
                  </c:pt>
                  <c:pt idx="4">
                    <c:v>cc-pVDZ</c:v>
                  </c:pt>
                  <c:pt idx="5">
                    <c:v>AUG-cc-pVDZ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6-31++G(d)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AUG-cc-pVDZ</c:v>
                  </c:pt>
                  <c:pt idx="14">
                    <c:v>6-31++G(d)</c:v>
                  </c:pt>
                  <c:pt idx="15">
                    <c:v>6-31++G(d,p)</c:v>
                  </c:pt>
                </c:lvl>
                <c:lvl>
                  <c:pt idx="0">
                    <c:v>HF</c:v>
                  </c:pt>
                  <c:pt idx="4">
                    <c:v>B3LYP</c:v>
                  </c:pt>
                  <c:pt idx="8">
                    <c:v>MP2</c:v>
                  </c:pt>
                  <c:pt idx="12">
                    <c:v>CCSD(T)</c:v>
                  </c:pt>
                </c:lvl>
              </c:multiLvlStrCache>
            </c:multiLvlStrRef>
          </c:cat>
          <c:val>
            <c:numRef>
              <c:f>error_compare!$C$3:$C$18</c:f>
              <c:numCache>
                <c:formatCode>0.0000_ </c:formatCode>
                <c:ptCount val="16"/>
                <c:pt idx="0">
                  <c:v>0.37562613307906423</c:v>
                </c:pt>
                <c:pt idx="1">
                  <c:v>0.28080895538546935</c:v>
                </c:pt>
                <c:pt idx="2">
                  <c:v>0.27557966396531475</c:v>
                </c:pt>
                <c:pt idx="3">
                  <c:v>0.30773075324349408</c:v>
                </c:pt>
                <c:pt idx="4">
                  <c:v>0.36869938279296899</c:v>
                </c:pt>
                <c:pt idx="5">
                  <c:v>0.290861433995941</c:v>
                </c:pt>
                <c:pt idx="6">
                  <c:v>0.34596979061757116</c:v>
                </c:pt>
                <c:pt idx="7">
                  <c:v>0.12546980985825629</c:v>
                </c:pt>
                <c:pt idx="8">
                  <c:v>0.38175372079880132</c:v>
                </c:pt>
                <c:pt idx="9">
                  <c:v>0.33326495265610978</c:v>
                </c:pt>
                <c:pt idx="10">
                  <c:v>0.27906704280090278</c:v>
                </c:pt>
                <c:pt idx="11">
                  <c:v>0.30813465600575363</c:v>
                </c:pt>
                <c:pt idx="12">
                  <c:v>0.37696506105801442</c:v>
                </c:pt>
                <c:pt idx="14">
                  <c:v>0.27554442124535239</c:v>
                </c:pt>
                <c:pt idx="15">
                  <c:v>0.30815455543645909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error_compare!$D$2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error_compare!$A$3:$B$18</c:f>
              <c:multiLvlStrCache>
                <c:ptCount val="1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6-31++G(d)</c:v>
                  </c:pt>
                  <c:pt idx="3">
                    <c:v>6-31++G(d,p)</c:v>
                  </c:pt>
                  <c:pt idx="4">
                    <c:v>cc-pVDZ</c:v>
                  </c:pt>
                  <c:pt idx="5">
                    <c:v>AUG-cc-pVDZ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6-31++G(d)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AUG-cc-pVDZ</c:v>
                  </c:pt>
                  <c:pt idx="14">
                    <c:v>6-31++G(d)</c:v>
                  </c:pt>
                  <c:pt idx="15">
                    <c:v>6-31++G(d,p)</c:v>
                  </c:pt>
                </c:lvl>
                <c:lvl>
                  <c:pt idx="0">
                    <c:v>HF</c:v>
                  </c:pt>
                  <c:pt idx="4">
                    <c:v>B3LYP</c:v>
                  </c:pt>
                  <c:pt idx="8">
                    <c:v>MP2</c:v>
                  </c:pt>
                  <c:pt idx="12">
                    <c:v>CCSD(T)</c:v>
                  </c:pt>
                </c:lvl>
              </c:multiLvlStrCache>
            </c:multiLvlStrRef>
          </c:cat>
          <c:val>
            <c:numRef>
              <c:f>error_compare!$D$3:$D$18</c:f>
              <c:numCache>
                <c:formatCode>0.0000_ </c:formatCode>
                <c:ptCount val="16"/>
                <c:pt idx="0">
                  <c:v>0.33027874376909061</c:v>
                </c:pt>
                <c:pt idx="1">
                  <c:v>0.28258517370125169</c:v>
                </c:pt>
                <c:pt idx="2">
                  <c:v>0.223530802168872</c:v>
                </c:pt>
                <c:pt idx="3">
                  <c:v>0.22077485395815488</c:v>
                </c:pt>
                <c:pt idx="4">
                  <c:v>0.24500428312503875</c:v>
                </c:pt>
                <c:pt idx="5">
                  <c:v>0.17830518608914736</c:v>
                </c:pt>
                <c:pt idx="6">
                  <c:v>0.15192786709780659</c:v>
                </c:pt>
                <c:pt idx="7">
                  <c:v>0.15394397295595308</c:v>
                </c:pt>
                <c:pt idx="8">
                  <c:v>0.33022417702661633</c:v>
                </c:pt>
                <c:pt idx="9">
                  <c:v>0.28238660475139188</c:v>
                </c:pt>
                <c:pt idx="10">
                  <c:v>0.22734896945004168</c:v>
                </c:pt>
                <c:pt idx="11">
                  <c:v>0.2239204510438535</c:v>
                </c:pt>
                <c:pt idx="12">
                  <c:v>0.33022390105148958</c:v>
                </c:pt>
                <c:pt idx="14">
                  <c:v>0.22734894822827556</c:v>
                </c:pt>
                <c:pt idx="15">
                  <c:v>0.22392044143404011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4424"/>
        <c:axId val="696077952"/>
      </c:lineChart>
      <c:catAx>
        <c:axId val="6960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077952"/>
        <c:crosses val="autoZero"/>
        <c:auto val="1"/>
        <c:lblAlgn val="ctr"/>
        <c:lblOffset val="100"/>
        <c:noMultiLvlLbl val="0"/>
      </c:catAx>
      <c:valAx>
        <c:axId val="69607795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074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46952395705548"/>
          <c:y val="0.30961131039872702"/>
          <c:w val="0.22453053380972912"/>
          <c:h val="0.13692590704810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530598</xdr:colOff>
      <xdr:row>7</xdr:row>
      <xdr:rowOff>44824</xdr:rowOff>
    </xdr:from>
    <xdr:to>
      <xdr:col>6</xdr:col>
      <xdr:colOff>627529</xdr:colOff>
      <xdr:row>27</xdr:row>
      <xdr:rowOff>67236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986676</xdr:colOff>
      <xdr:row>7</xdr:row>
      <xdr:rowOff>75638</xdr:rowOff>
    </xdr:from>
    <xdr:to>
      <xdr:col>13</xdr:col>
      <xdr:colOff>257735</xdr:colOff>
      <xdr:row>27</xdr:row>
      <xdr:rowOff>123265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34</xdr:row>
      <xdr:rowOff>57150</xdr:rowOff>
    </xdr:from>
    <xdr:to>
      <xdr:col>6</xdr:col>
      <xdr:colOff>78441</xdr:colOff>
      <xdr:row>54</xdr:row>
      <xdr:rowOff>78441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533399</xdr:colOff>
      <xdr:row>33</xdr:row>
      <xdr:rowOff>104775</xdr:rowOff>
    </xdr:from>
    <xdr:to>
      <xdr:col>13</xdr:col>
      <xdr:colOff>392205</xdr:colOff>
      <xdr:row>54</xdr:row>
      <xdr:rowOff>123264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6</xdr:row>
      <xdr:rowOff>133349</xdr:rowOff>
    </xdr:from>
    <xdr:to>
      <xdr:col>6</xdr:col>
      <xdr:colOff>414617</xdr:colOff>
      <xdr:row>27</xdr:row>
      <xdr:rowOff>134471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633133</xdr:colOff>
      <xdr:row>6</xdr:row>
      <xdr:rowOff>54347</xdr:rowOff>
    </xdr:from>
    <xdr:to>
      <xdr:col>13</xdr:col>
      <xdr:colOff>100853</xdr:colOff>
      <xdr:row>28</xdr:row>
      <xdr:rowOff>89646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268940</xdr:colOff>
      <xdr:row>34</xdr:row>
      <xdr:rowOff>96370</xdr:rowOff>
    </xdr:from>
    <xdr:to>
      <xdr:col>6</xdr:col>
      <xdr:colOff>358588</xdr:colOff>
      <xdr:row>56</xdr:row>
      <xdr:rowOff>11206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616324</xdr:colOff>
      <xdr:row>34</xdr:row>
      <xdr:rowOff>118784</xdr:rowOff>
    </xdr:from>
    <xdr:to>
      <xdr:col>13</xdr:col>
      <xdr:colOff>437030</xdr:colOff>
      <xdr:row>55</xdr:row>
      <xdr:rowOff>89647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179294</xdr:colOff>
      <xdr:row>19</xdr:row>
      <xdr:rowOff>40342</xdr:rowOff>
    </xdr:from>
    <xdr:to>
      <xdr:col>5</xdr:col>
      <xdr:colOff>974911</xdr:colOff>
      <xdr:row>44</xdr:row>
      <xdr:rowOff>89647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1086970</xdr:colOff>
      <xdr:row>19</xdr:row>
      <xdr:rowOff>56030</xdr:rowOff>
    </xdr:from>
    <xdr:to>
      <xdr:col>11</xdr:col>
      <xdr:colOff>549088</xdr:colOff>
      <xdr:row>44</xdr:row>
      <xdr:rowOff>11206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201707</xdr:colOff>
      <xdr:row>68</xdr:row>
      <xdr:rowOff>85165</xdr:rowOff>
    </xdr:from>
    <xdr:to>
      <xdr:col>5</xdr:col>
      <xdr:colOff>851648</xdr:colOff>
      <xdr:row>94</xdr:row>
      <xdr:rowOff>156882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112058</xdr:colOff>
      <xdr:row>68</xdr:row>
      <xdr:rowOff>6723</xdr:rowOff>
    </xdr:from>
    <xdr:to>
      <xdr:col>12</xdr:col>
      <xdr:colOff>212912</xdr:colOff>
      <xdr:row>94</xdr:row>
      <xdr:rowOff>123264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212911</xdr:colOff>
      <xdr:row>0</xdr:row>
      <xdr:rowOff>89647</xdr:rowOff>
    </xdr:from>
    <xdr:to>
      <xdr:col>11</xdr:col>
      <xdr:colOff>504265</xdr:colOff>
      <xdr:row>23</xdr:row>
      <xdr:rowOff>82924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2330824</xdr:colOff>
      <xdr:row>34</xdr:row>
      <xdr:rowOff>62754</xdr:rowOff>
    </xdr:from>
    <xdr:to>
      <xdr:col>3</xdr:col>
      <xdr:colOff>773206</xdr:colOff>
      <xdr:row>50</xdr:row>
      <xdr:rowOff>116542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3">
      <a:dk1>
        <a:sysClr val="windowText" lastClr="000000"/>
      </a:dk1>
      <a:lt1>
        <a:sysClr val="window" lastClr="FFFFFF"/>
      </a:lt1>
      <a:dk2>
        <a:srgbClr val="595959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7030A0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P111"/>
  <sheetViews>
    <sheetView topLeftCell="J3" zoomScale="85" zoomScaleNormal="85" workbookViewId="0">
      <selection activeCell="G52" sqref="G52"/>
    </sheetView>
  </sheetViews>
  <sheetFormatPr defaultRowHeight="13.5" x14ac:dyDescent="0.15"/>
  <cols>
    <col min="1" max="1" width="7.375" customWidth="1"/>
    <col min="2" max="2" width="16.5" customWidth="1"/>
    <col min="3" max="3" width="19.5" customWidth="1"/>
    <col min="4" max="4" width="14.875" customWidth="1"/>
    <col min="5" max="5" width="10" customWidth="1"/>
    <col min="6" max="6" width="20.875" customWidth="1"/>
    <col min="7" max="7" width="20" customWidth="1"/>
    <col min="8" max="8" width="20.625" customWidth="1"/>
    <col min="9" max="9" width="15.25" customWidth="1"/>
    <col min="10" max="10" width="14.5" customWidth="1"/>
    <col min="12" max="12" width="10.75" customWidth="1"/>
    <col min="13" max="13" width="8.125" customWidth="1"/>
    <col min="14" max="14" width="13.5" customWidth="1"/>
    <col min="15" max="15" width="13.125" customWidth="1"/>
    <col min="16" max="16" width="31.75" customWidth="1"/>
  </cols>
  <sheetData>
    <row r="3" spans="1:16" ht="19.5" customHeight="1" x14ac:dyDescent="0.15">
      <c r="A3" s="1"/>
      <c r="B3" s="1" t="s">
        <v>0</v>
      </c>
      <c r="C3" s="1" t="s">
        <v>1</v>
      </c>
      <c r="D3" s="1" t="s">
        <v>2</v>
      </c>
      <c r="E3" s="1" t="s">
        <v>5</v>
      </c>
      <c r="F3" s="1" t="s">
        <v>3</v>
      </c>
      <c r="G3" s="1" t="s">
        <v>4</v>
      </c>
      <c r="H3" s="1" t="s">
        <v>66</v>
      </c>
      <c r="I3" s="1" t="s">
        <v>24</v>
      </c>
      <c r="J3" s="1" t="s">
        <v>19</v>
      </c>
    </row>
    <row r="4" spans="1:16" x14ac:dyDescent="0.15">
      <c r="A4" s="13">
        <v>1</v>
      </c>
      <c r="B4" s="2" t="s">
        <v>6</v>
      </c>
      <c r="C4" s="3" t="s">
        <v>7</v>
      </c>
      <c r="D4" s="4" t="s">
        <v>8</v>
      </c>
      <c r="E4" s="5" t="s">
        <v>9</v>
      </c>
      <c r="F4" s="21">
        <v>-1.8897380099050278</v>
      </c>
      <c r="G4" s="22">
        <v>2.0721855930792583</v>
      </c>
      <c r="H4" s="41">
        <v>9.3118634855286278E-2</v>
      </c>
      <c r="I4" s="31">
        <v>0.9963837227989869</v>
      </c>
      <c r="J4" s="14">
        <v>15.645712169240195</v>
      </c>
      <c r="N4" s="11" t="s">
        <v>47</v>
      </c>
      <c r="O4" s="11"/>
      <c r="P4" s="20" t="s">
        <v>43</v>
      </c>
    </row>
    <row r="5" spans="1:16" x14ac:dyDescent="0.15">
      <c r="A5" s="13">
        <v>2</v>
      </c>
      <c r="B5" s="2" t="s">
        <v>6</v>
      </c>
      <c r="C5" s="3" t="s">
        <v>11</v>
      </c>
      <c r="D5" s="4" t="s">
        <v>10</v>
      </c>
      <c r="E5" s="5" t="s">
        <v>9</v>
      </c>
      <c r="F5" s="21">
        <v>-2.1856008968963652</v>
      </c>
      <c r="G5" s="22">
        <v>2.09103363930552</v>
      </c>
      <c r="H5" s="41">
        <v>9.4808553852307187E-2</v>
      </c>
      <c r="I5" s="31">
        <v>0.99650467859655711</v>
      </c>
      <c r="J5" s="14">
        <v>15.930962618762333</v>
      </c>
      <c r="N5" s="8" t="s">
        <v>28</v>
      </c>
      <c r="O5" s="8"/>
      <c r="P5" s="13" t="s">
        <v>37</v>
      </c>
    </row>
    <row r="6" spans="1:16" x14ac:dyDescent="0.15">
      <c r="A6" s="13">
        <v>3</v>
      </c>
      <c r="B6" s="2" t="s">
        <v>6</v>
      </c>
      <c r="C6" s="3" t="s">
        <v>76</v>
      </c>
      <c r="D6" s="4" t="s">
        <v>75</v>
      </c>
      <c r="E6" s="5" t="s">
        <v>9</v>
      </c>
      <c r="F6" s="21">
        <v>-2.5528403237646851</v>
      </c>
      <c r="G6" s="22">
        <v>2.1173473444568098</v>
      </c>
      <c r="H6" s="41">
        <v>9.6790715424068391E-2</v>
      </c>
      <c r="I6" s="31">
        <v>0.99668807654698754</v>
      </c>
      <c r="J6" s="14">
        <v>16.257441908340915</v>
      </c>
      <c r="N6" s="8" t="s">
        <v>38</v>
      </c>
      <c r="O6" s="8"/>
      <c r="P6" s="13" t="s">
        <v>39</v>
      </c>
    </row>
    <row r="7" spans="1:16" x14ac:dyDescent="0.15">
      <c r="A7" s="13">
        <v>4</v>
      </c>
      <c r="B7" s="2" t="s">
        <v>12</v>
      </c>
      <c r="C7" s="3" t="s">
        <v>13</v>
      </c>
      <c r="D7" s="4" t="s">
        <v>14</v>
      </c>
      <c r="E7" s="5" t="s">
        <v>10</v>
      </c>
      <c r="F7" s="21">
        <v>-0.24369755739707202</v>
      </c>
      <c r="G7" s="22">
        <v>2.3885030276204975</v>
      </c>
      <c r="H7" s="41">
        <v>9.2282894269646781E-2</v>
      </c>
      <c r="I7" s="31">
        <v>0.99770771606399156</v>
      </c>
      <c r="J7" s="14">
        <v>12.654058777678182</v>
      </c>
      <c r="N7" s="8" t="s">
        <v>40</v>
      </c>
      <c r="O7" s="8"/>
      <c r="P7" s="13" t="s">
        <v>41</v>
      </c>
    </row>
    <row r="8" spans="1:16" x14ac:dyDescent="0.15">
      <c r="A8" s="13">
        <v>5</v>
      </c>
      <c r="B8" s="2" t="s">
        <v>12</v>
      </c>
      <c r="C8" s="3" t="s">
        <v>13</v>
      </c>
      <c r="D8" s="4" t="s">
        <v>15</v>
      </c>
      <c r="E8" s="5" t="s">
        <v>10</v>
      </c>
      <c r="F8" s="21">
        <v>-0.83240174113174126</v>
      </c>
      <c r="G8" s="22">
        <v>2.4126383823869442</v>
      </c>
      <c r="H8" s="41">
        <v>8.4600373786175145E-2</v>
      </c>
      <c r="I8" s="31">
        <v>0.99815779938911131</v>
      </c>
      <c r="J8" s="14">
        <v>13.704964801920276</v>
      </c>
      <c r="N8" s="8" t="s">
        <v>27</v>
      </c>
      <c r="O8" s="8"/>
      <c r="P8" s="13" t="s">
        <v>42</v>
      </c>
    </row>
    <row r="9" spans="1:16" x14ac:dyDescent="0.15">
      <c r="A9" s="13">
        <v>6</v>
      </c>
      <c r="B9" s="2" t="s">
        <v>16</v>
      </c>
      <c r="C9" s="3" t="s">
        <v>93</v>
      </c>
      <c r="D9" s="4" t="s">
        <v>18</v>
      </c>
      <c r="E9" s="5" t="s">
        <v>10</v>
      </c>
      <c r="F9" s="21">
        <v>-1.4140298399626192</v>
      </c>
      <c r="G9" s="22">
        <v>2.1325122966497401</v>
      </c>
      <c r="H9" s="41">
        <v>9.6090863884043143E-2</v>
      </c>
      <c r="I9" s="31">
        <v>0.99668870940266319</v>
      </c>
      <c r="J9" s="14">
        <v>16.061556686622566</v>
      </c>
      <c r="N9" s="26" t="s">
        <v>44</v>
      </c>
      <c r="O9" s="8"/>
      <c r="P9" s="38">
        <v>6.4464370964925672</v>
      </c>
    </row>
    <row r="10" spans="1:16" x14ac:dyDescent="0.15">
      <c r="A10" s="13">
        <v>7</v>
      </c>
      <c r="B10" s="2" t="s">
        <v>69</v>
      </c>
      <c r="C10" s="3" t="s">
        <v>93</v>
      </c>
      <c r="D10" s="4" t="s">
        <v>72</v>
      </c>
      <c r="E10" s="5" t="s">
        <v>9</v>
      </c>
      <c r="F10" s="21">
        <v>-0.74299509316101553</v>
      </c>
      <c r="G10" s="22">
        <v>2.0929800396118776</v>
      </c>
      <c r="H10" s="41">
        <v>0.10200538167115612</v>
      </c>
      <c r="I10" s="31">
        <v>0.99679488921127513</v>
      </c>
      <c r="J10" s="14">
        <v>15.387398395545636</v>
      </c>
      <c r="N10" s="26" t="s">
        <v>49</v>
      </c>
      <c r="O10" s="8"/>
      <c r="P10" s="38">
        <v>7.05366925450683</v>
      </c>
    </row>
    <row r="11" spans="1:16" x14ac:dyDescent="0.15">
      <c r="A11" s="13">
        <v>8</v>
      </c>
      <c r="B11" s="12" t="s">
        <v>12</v>
      </c>
      <c r="C11" s="3" t="s">
        <v>13</v>
      </c>
      <c r="D11" s="4" t="s">
        <v>8</v>
      </c>
      <c r="E11" s="5" t="s">
        <v>50</v>
      </c>
      <c r="F11" s="21">
        <v>-0.43494892427700566</v>
      </c>
      <c r="G11" s="22">
        <v>2.8023111476157045</v>
      </c>
      <c r="H11" s="41">
        <v>0.54629932354065069</v>
      </c>
      <c r="I11" s="31">
        <v>0.99428593635548757</v>
      </c>
      <c r="J11" s="14">
        <v>6.901901174050133</v>
      </c>
      <c r="N11" s="26" t="s">
        <v>45</v>
      </c>
      <c r="O11" s="8"/>
      <c r="P11" s="38">
        <v>5.33</v>
      </c>
    </row>
    <row r="12" spans="1:16" x14ac:dyDescent="0.15">
      <c r="A12" s="13">
        <v>9</v>
      </c>
      <c r="B12" s="2" t="s">
        <v>71</v>
      </c>
      <c r="C12" s="3" t="s">
        <v>13</v>
      </c>
      <c r="D12" s="17" t="s">
        <v>15</v>
      </c>
      <c r="E12" s="5" t="s">
        <v>8</v>
      </c>
      <c r="F12" s="21">
        <v>-0.69664489527141793</v>
      </c>
      <c r="G12" s="22">
        <v>2.0945921905696103</v>
      </c>
      <c r="H12" s="41">
        <v>0.12120766546154293</v>
      </c>
      <c r="I12" s="31">
        <v>0.99607484372671173</v>
      </c>
      <c r="J12" s="14">
        <v>18.551968359332236</v>
      </c>
      <c r="N12" s="26" t="s">
        <v>46</v>
      </c>
      <c r="O12" s="8"/>
      <c r="P12" s="38">
        <v>5.7310304582889184</v>
      </c>
    </row>
    <row r="13" spans="1:16" x14ac:dyDescent="0.15">
      <c r="A13" s="13">
        <v>10</v>
      </c>
      <c r="B13" s="15" t="s">
        <v>12</v>
      </c>
      <c r="C13" s="16" t="s">
        <v>17</v>
      </c>
      <c r="D13" s="17" t="s">
        <v>48</v>
      </c>
      <c r="E13" s="18" t="s">
        <v>10</v>
      </c>
      <c r="F13" s="34">
        <v>-0.99476530860119861</v>
      </c>
      <c r="G13" s="35">
        <v>2.4397945933098568</v>
      </c>
      <c r="H13" s="41">
        <v>0.1616298364675163</v>
      </c>
      <c r="I13" s="32">
        <v>0.99648419546124511</v>
      </c>
      <c r="J13" s="19">
        <v>25.884690130495095</v>
      </c>
      <c r="N13" s="27" t="s">
        <v>56</v>
      </c>
      <c r="O13" s="8"/>
      <c r="P13" s="39">
        <v>6.4464370964925672</v>
      </c>
    </row>
    <row r="14" spans="1:16" x14ac:dyDescent="0.15">
      <c r="A14" s="13">
        <v>11</v>
      </c>
      <c r="B14" s="15" t="s">
        <v>71</v>
      </c>
      <c r="C14" s="16" t="s">
        <v>17</v>
      </c>
      <c r="D14" s="4" t="s">
        <v>8</v>
      </c>
      <c r="E14" s="18" t="s">
        <v>9</v>
      </c>
      <c r="F14" s="34">
        <v>-0.3159285981216271</v>
      </c>
      <c r="G14" s="35">
        <v>2.3908135767174619</v>
      </c>
      <c r="H14" s="41">
        <v>0.15537219921780079</v>
      </c>
      <c r="I14" s="32">
        <v>0.99673440079782238</v>
      </c>
      <c r="J14" s="19">
        <v>25.794615597507022</v>
      </c>
      <c r="N14" s="27" t="s">
        <v>57</v>
      </c>
      <c r="O14" s="8"/>
      <c r="P14" s="39">
        <v>6.908784213565224</v>
      </c>
    </row>
    <row r="15" spans="1:16" x14ac:dyDescent="0.15">
      <c r="A15" s="13">
        <v>12</v>
      </c>
      <c r="B15" s="2" t="s">
        <v>16</v>
      </c>
      <c r="C15" s="3" t="s">
        <v>51</v>
      </c>
      <c r="D15" s="4" t="s">
        <v>52</v>
      </c>
      <c r="E15" s="5" t="s">
        <v>53</v>
      </c>
      <c r="F15" s="21">
        <v>-1.3701860236749284</v>
      </c>
      <c r="G15" s="22">
        <v>2.1353437961421249</v>
      </c>
      <c r="H15" s="41">
        <v>0.11604214324867466</v>
      </c>
      <c r="I15" s="31">
        <v>0.9959289236503438</v>
      </c>
      <c r="J15" s="14">
        <v>19.301182895183047</v>
      </c>
      <c r="N15" s="26" t="s">
        <v>58</v>
      </c>
      <c r="O15" s="8"/>
      <c r="P15" s="38">
        <v>4.3667764870533397</v>
      </c>
    </row>
    <row r="16" spans="1:16" x14ac:dyDescent="0.15">
      <c r="A16" s="13">
        <v>13</v>
      </c>
      <c r="B16" s="2" t="s">
        <v>69</v>
      </c>
      <c r="C16" s="3" t="s">
        <v>13</v>
      </c>
      <c r="D16" s="4" t="s">
        <v>70</v>
      </c>
      <c r="E16" s="5" t="s">
        <v>9</v>
      </c>
      <c r="F16" s="21">
        <v>-0.69664489527141793</v>
      </c>
      <c r="G16" s="22">
        <v>2.0945921905696103</v>
      </c>
      <c r="H16" s="41">
        <v>0.12120766546154293</v>
      </c>
      <c r="I16" s="31">
        <v>0.99607484372671173</v>
      </c>
      <c r="J16" s="14">
        <v>18.551968359332236</v>
      </c>
      <c r="N16" s="26" t="s">
        <v>61</v>
      </c>
      <c r="O16" s="8"/>
      <c r="P16" s="38">
        <v>6.4464370960000004</v>
      </c>
    </row>
    <row r="17" spans="1:16" x14ac:dyDescent="0.15">
      <c r="A17" s="13">
        <v>14</v>
      </c>
      <c r="B17" s="2" t="s">
        <v>54</v>
      </c>
      <c r="C17" s="3" t="s">
        <v>51</v>
      </c>
      <c r="D17" s="4" t="s">
        <v>18</v>
      </c>
      <c r="E17" s="5" t="s">
        <v>55</v>
      </c>
      <c r="F17" s="21">
        <v>-0.3866579527011117</v>
      </c>
      <c r="G17" s="22">
        <v>2.6260993888427957</v>
      </c>
      <c r="H17" s="41">
        <v>9.8026719195844145E-2</v>
      </c>
      <c r="I17" s="31">
        <v>0.9984908605662961</v>
      </c>
      <c r="J17" s="33">
        <v>14.220868147124744</v>
      </c>
      <c r="N17" s="28" t="s">
        <v>62</v>
      </c>
      <c r="O17" s="8"/>
      <c r="P17" s="40">
        <v>8.795603624</v>
      </c>
    </row>
    <row r="18" spans="1:16" x14ac:dyDescent="0.15">
      <c r="A18" s="13">
        <v>15</v>
      </c>
      <c r="B18" s="2" t="s">
        <v>54</v>
      </c>
      <c r="C18" s="3" t="s">
        <v>51</v>
      </c>
      <c r="D18" s="4" t="s">
        <v>8</v>
      </c>
      <c r="E18" s="5" t="s">
        <v>55</v>
      </c>
      <c r="F18" s="21">
        <v>0.18024281048149945</v>
      </c>
      <c r="G18" s="22">
        <v>2.6059464835552366</v>
      </c>
      <c r="H18" s="41">
        <v>0.10843816654165947</v>
      </c>
      <c r="I18" s="31">
        <v>0.99789248756680171</v>
      </c>
      <c r="J18" s="33">
        <v>14.449405623019247</v>
      </c>
      <c r="N18" s="28" t="s">
        <v>63</v>
      </c>
      <c r="O18" s="8"/>
      <c r="P18" s="40">
        <v>17.788865210000001</v>
      </c>
    </row>
    <row r="19" spans="1:16" x14ac:dyDescent="0.15">
      <c r="A19" s="13">
        <v>16</v>
      </c>
      <c r="B19" s="2" t="s">
        <v>59</v>
      </c>
      <c r="C19" s="3" t="s">
        <v>60</v>
      </c>
      <c r="D19" s="4" t="s">
        <v>8</v>
      </c>
      <c r="E19" s="5" t="s">
        <v>55</v>
      </c>
      <c r="F19" s="21">
        <v>-0.95911093433422445</v>
      </c>
      <c r="G19" s="22">
        <v>2.1157440776024723</v>
      </c>
      <c r="H19" s="41">
        <v>8.1546257101117833E-2</v>
      </c>
      <c r="I19" s="31">
        <v>0.99717411841862724</v>
      </c>
      <c r="J19" s="14">
        <v>1.3838411415094944</v>
      </c>
      <c r="N19" s="28" t="s">
        <v>78</v>
      </c>
      <c r="O19" s="8"/>
      <c r="P19" s="39">
        <v>7.4736393999999997</v>
      </c>
    </row>
    <row r="20" spans="1:16" x14ac:dyDescent="0.15">
      <c r="A20" s="13">
        <v>17</v>
      </c>
      <c r="B20" s="2" t="s">
        <v>59</v>
      </c>
      <c r="C20" s="3" t="s">
        <v>60</v>
      </c>
      <c r="D20" s="4" t="s">
        <v>18</v>
      </c>
      <c r="E20" s="5" t="s">
        <v>9</v>
      </c>
      <c r="F20" s="21">
        <v>-1.6224544721422329</v>
      </c>
      <c r="G20" s="22">
        <v>2.1607614943266045</v>
      </c>
      <c r="H20" s="41">
        <v>8.4726357442384923E-2</v>
      </c>
      <c r="I20" s="31">
        <v>0.99717652331972906</v>
      </c>
      <c r="J20" s="14">
        <v>1.4368080184169405</v>
      </c>
      <c r="N20" s="28" t="s">
        <v>79</v>
      </c>
      <c r="O20" s="8"/>
      <c r="P20" s="39">
        <v>7.4736393999999997</v>
      </c>
    </row>
    <row r="21" spans="1:16" x14ac:dyDescent="0.15">
      <c r="A21" s="13">
        <v>18</v>
      </c>
      <c r="B21" s="2" t="s">
        <v>64</v>
      </c>
      <c r="C21" s="3" t="s">
        <v>65</v>
      </c>
      <c r="D21" s="4" t="s">
        <v>15</v>
      </c>
      <c r="E21" s="5" t="s">
        <v>9</v>
      </c>
      <c r="F21" s="21">
        <v>-1.6536303174401075</v>
      </c>
      <c r="G21" s="22">
        <v>2.1697709308909272</v>
      </c>
      <c r="H21" s="41">
        <v>9.0657840681103219E-2</v>
      </c>
      <c r="I21" s="31">
        <v>0.99690988791943724</v>
      </c>
      <c r="J21" s="14">
        <v>1.4187784108448738</v>
      </c>
      <c r="N21" s="28" t="s">
        <v>80</v>
      </c>
      <c r="O21" s="8"/>
      <c r="P21" s="39">
        <v>6.2046583139999996</v>
      </c>
    </row>
    <row r="22" spans="1:16" x14ac:dyDescent="0.15">
      <c r="A22" s="13">
        <v>19</v>
      </c>
      <c r="B22" s="2" t="s">
        <v>64</v>
      </c>
      <c r="C22" s="3" t="s">
        <v>65</v>
      </c>
      <c r="D22" s="4" t="s">
        <v>8</v>
      </c>
      <c r="E22" s="5" t="s">
        <v>9</v>
      </c>
      <c r="F22" s="21">
        <v>-0.98307510818973254</v>
      </c>
      <c r="G22" s="22">
        <v>2.1226700127070961</v>
      </c>
      <c r="H22" s="41">
        <v>8.6001683648034968E-2</v>
      </c>
      <c r="I22" s="31">
        <v>0.99695469871631293</v>
      </c>
      <c r="J22" s="14">
        <v>1.363444382957423</v>
      </c>
      <c r="N22" s="28" t="s">
        <v>82</v>
      </c>
      <c r="O22" s="8"/>
      <c r="P22" s="39">
        <v>6.1463802510000001</v>
      </c>
    </row>
    <row r="23" spans="1:16" x14ac:dyDescent="0.15">
      <c r="A23" s="13">
        <v>20</v>
      </c>
      <c r="B23" s="2" t="s">
        <v>64</v>
      </c>
      <c r="C23" s="3" t="s">
        <v>7</v>
      </c>
      <c r="D23" s="4" t="s">
        <v>15</v>
      </c>
      <c r="E23" s="5" t="s">
        <v>9</v>
      </c>
      <c r="F23" s="21">
        <v>-2.5552693758449987</v>
      </c>
      <c r="G23" s="22">
        <v>2.1148108233052274</v>
      </c>
      <c r="H23" s="41">
        <v>9.7509585310569566E-2</v>
      </c>
      <c r="I23" s="31">
        <v>0.99664790279465509</v>
      </c>
      <c r="J23" s="14">
        <v>1.6445282003103516</v>
      </c>
      <c r="N23" s="28" t="s">
        <v>83</v>
      </c>
      <c r="O23" s="8"/>
      <c r="P23" s="39">
        <v>7.3942996089999999</v>
      </c>
    </row>
    <row r="24" spans="1:16" x14ac:dyDescent="0.15">
      <c r="A24" s="13">
        <v>21</v>
      </c>
      <c r="B24" s="2" t="s">
        <v>64</v>
      </c>
      <c r="C24" s="3" t="s">
        <v>7</v>
      </c>
      <c r="D24" s="4" t="s">
        <v>8</v>
      </c>
      <c r="E24" s="5" t="s">
        <v>9</v>
      </c>
      <c r="F24" s="21">
        <v>-1.8925411387926556</v>
      </c>
      <c r="G24" s="22">
        <v>2.069945648749596</v>
      </c>
      <c r="H24" s="41">
        <v>9.3343547013392661E-2</v>
      </c>
      <c r="I24" s="31">
        <v>0.99635647020397589</v>
      </c>
      <c r="J24" s="14">
        <v>1.5824952823909963</v>
      </c>
      <c r="N24" s="28" t="s">
        <v>84</v>
      </c>
      <c r="O24" s="8"/>
      <c r="P24" s="39">
        <v>7.3942996089999999</v>
      </c>
    </row>
    <row r="25" spans="1:16" x14ac:dyDescent="0.15">
      <c r="A25" s="13">
        <v>22</v>
      </c>
      <c r="B25" s="2" t="s">
        <v>64</v>
      </c>
      <c r="C25" s="3" t="s">
        <v>77</v>
      </c>
      <c r="D25" s="4" t="s">
        <v>15</v>
      </c>
      <c r="E25" s="5" t="s">
        <v>9</v>
      </c>
      <c r="F25" s="21">
        <v>-2.5556909835433741</v>
      </c>
      <c r="G25" s="22">
        <v>2.1152067265517331</v>
      </c>
      <c r="H25" s="41">
        <v>9.7134009855802589E-2</v>
      </c>
      <c r="I25" s="31">
        <v>0.99664846811537633</v>
      </c>
      <c r="J25" s="14">
        <v>1.6435735037073167</v>
      </c>
      <c r="N25" s="28"/>
      <c r="O25" s="8"/>
      <c r="P25" s="42"/>
    </row>
    <row r="26" spans="1:16" x14ac:dyDescent="0.15">
      <c r="A26" s="13">
        <v>23</v>
      </c>
      <c r="B26" s="2" t="s">
        <v>64</v>
      </c>
      <c r="C26" s="3" t="s">
        <v>77</v>
      </c>
      <c r="D26" s="4" t="s">
        <v>8</v>
      </c>
      <c r="E26" s="5" t="s">
        <v>9</v>
      </c>
      <c r="F26" s="21">
        <v>-1.9113670628323212</v>
      </c>
      <c r="G26" s="22">
        <v>2.0472364272744761</v>
      </c>
      <c r="H26" s="41">
        <v>0.16151421565642674</v>
      </c>
      <c r="I26" s="31">
        <v>0.99583299200395414</v>
      </c>
      <c r="J26" s="14">
        <v>1.8496440804385454</v>
      </c>
      <c r="N26" s="28"/>
      <c r="O26" s="8"/>
      <c r="P26" s="42"/>
    </row>
    <row r="27" spans="1:16" x14ac:dyDescent="0.15">
      <c r="A27" s="13">
        <v>24</v>
      </c>
      <c r="B27" s="2" t="s">
        <v>16</v>
      </c>
      <c r="C27" s="3" t="s">
        <v>77</v>
      </c>
      <c r="D27" s="4" t="s">
        <v>15</v>
      </c>
      <c r="E27" s="5" t="s">
        <v>9</v>
      </c>
      <c r="F27" s="21">
        <v>-1.9108859786012755</v>
      </c>
      <c r="G27" s="22">
        <v>2.2509010940815486</v>
      </c>
      <c r="H27" s="41">
        <v>7.7881061926675002E-2</v>
      </c>
      <c r="I27" s="31">
        <v>0.99766514944615492</v>
      </c>
      <c r="J27" s="14">
        <v>1.2805195418893545</v>
      </c>
      <c r="N27" s="28"/>
      <c r="O27" s="8"/>
      <c r="P27" s="42"/>
    </row>
    <row r="28" spans="1:16" x14ac:dyDescent="0.15">
      <c r="A28" s="13">
        <v>25</v>
      </c>
      <c r="B28" s="2" t="s">
        <v>16</v>
      </c>
      <c r="C28" s="3" t="s">
        <v>77</v>
      </c>
      <c r="D28" s="4" t="s">
        <v>8</v>
      </c>
      <c r="E28" s="5" t="s">
        <v>9</v>
      </c>
      <c r="F28" s="21">
        <v>-1.2491749265230951</v>
      </c>
      <c r="G28" s="22">
        <v>2.2046273402279581</v>
      </c>
      <c r="H28" s="41">
        <v>7.3056244717058252E-2</v>
      </c>
      <c r="I28" s="31">
        <v>0.99761056811755366</v>
      </c>
      <c r="J28" s="14">
        <v>1.2353576820299113</v>
      </c>
      <c r="N28" s="28"/>
      <c r="O28" s="8"/>
      <c r="P28" s="42"/>
    </row>
    <row r="29" spans="1:16" x14ac:dyDescent="0.15">
      <c r="A29" s="13">
        <v>26</v>
      </c>
      <c r="B29" s="15" t="s">
        <v>12</v>
      </c>
      <c r="C29" s="3" t="s">
        <v>77</v>
      </c>
      <c r="D29" s="4" t="s">
        <v>15</v>
      </c>
      <c r="E29" s="5" t="s">
        <v>9</v>
      </c>
      <c r="F29" s="21">
        <v>-1.2398017675056934</v>
      </c>
      <c r="G29" s="22">
        <v>2.4884484218875502</v>
      </c>
      <c r="H29" s="41">
        <v>0.12410702057546856</v>
      </c>
      <c r="I29" s="31">
        <v>0.99797488676385215</v>
      </c>
      <c r="J29" s="14">
        <v>1.9961538222785284</v>
      </c>
      <c r="N29" s="28"/>
      <c r="O29" s="8"/>
      <c r="P29" s="42"/>
    </row>
    <row r="30" spans="1:16" x14ac:dyDescent="0.15">
      <c r="A30" s="13">
        <v>27</v>
      </c>
      <c r="B30" s="2" t="s">
        <v>12</v>
      </c>
      <c r="C30" s="3" t="s">
        <v>77</v>
      </c>
      <c r="D30" s="4" t="s">
        <v>8</v>
      </c>
      <c r="E30" s="5" t="s">
        <v>9</v>
      </c>
      <c r="F30" s="21">
        <v>-0.88641720548633118</v>
      </c>
      <c r="G30" s="22">
        <v>2.5230579659637296</v>
      </c>
      <c r="H30" s="41">
        <v>0.16578312896074809</v>
      </c>
      <c r="I30" s="31">
        <v>0.99395002905176222</v>
      </c>
      <c r="J30" s="14">
        <v>3.2203781301578367</v>
      </c>
    </row>
    <row r="31" spans="1:16" x14ac:dyDescent="0.15">
      <c r="A31" s="13">
        <v>28</v>
      </c>
      <c r="B31" s="2" t="s">
        <v>12</v>
      </c>
      <c r="C31" s="3" t="s">
        <v>81</v>
      </c>
      <c r="D31" s="4" t="s">
        <v>15</v>
      </c>
      <c r="E31" s="5" t="s">
        <v>9</v>
      </c>
      <c r="F31" s="21">
        <v>-1.3240555950701969</v>
      </c>
      <c r="G31" s="22">
        <v>2.4196707510105999</v>
      </c>
      <c r="H31" s="41">
        <v>0.15565510844797181</v>
      </c>
      <c r="I31" s="31">
        <v>0.99642806784173277</v>
      </c>
      <c r="J31" s="14">
        <v>2.1298567302580187</v>
      </c>
    </row>
    <row r="32" spans="1:16" x14ac:dyDescent="0.15">
      <c r="A32" s="13">
        <v>29</v>
      </c>
      <c r="B32" s="2" t="s">
        <v>12</v>
      </c>
      <c r="C32" s="3" t="s">
        <v>81</v>
      </c>
      <c r="D32" s="4" t="s">
        <v>8</v>
      </c>
      <c r="E32" s="5" t="s">
        <v>9</v>
      </c>
      <c r="F32" s="21">
        <v>-0.95207374519622157</v>
      </c>
      <c r="G32" s="22">
        <v>2.4597269943858509</v>
      </c>
      <c r="H32" s="41">
        <v>0.21415295811526275</v>
      </c>
      <c r="I32" s="31">
        <v>0.99024111142380322</v>
      </c>
      <c r="J32" s="14">
        <v>5.0483542333183022</v>
      </c>
    </row>
    <row r="33" spans="1:10" x14ac:dyDescent="0.15">
      <c r="A33" s="13">
        <v>30</v>
      </c>
      <c r="B33" s="2" t="s">
        <v>16</v>
      </c>
      <c r="C33" s="3" t="s">
        <v>81</v>
      </c>
      <c r="D33" s="4" t="s">
        <v>15</v>
      </c>
      <c r="E33" s="5" t="s">
        <v>9</v>
      </c>
      <c r="F33" s="21">
        <v>-1.8566826720043617</v>
      </c>
      <c r="G33" s="22">
        <v>2.1588198291744169</v>
      </c>
      <c r="H33" s="41">
        <v>9.5017458068016411E-2</v>
      </c>
      <c r="I33" s="31">
        <v>0.99700553423850713</v>
      </c>
      <c r="J33" s="14">
        <v>1.6419637256086621</v>
      </c>
    </row>
    <row r="34" spans="1:10" x14ac:dyDescent="0.15">
      <c r="A34" s="13">
        <v>31</v>
      </c>
      <c r="B34" s="2" t="s">
        <v>16</v>
      </c>
      <c r="C34" s="3" t="s">
        <v>81</v>
      </c>
      <c r="D34" s="4" t="s">
        <v>8</v>
      </c>
      <c r="E34" s="5" t="s">
        <v>9</v>
      </c>
      <c r="F34" s="21">
        <v>-1.2662877506733823</v>
      </c>
      <c r="G34" s="22">
        <v>2.1348856767748368</v>
      </c>
      <c r="H34" s="41">
        <v>0.10638340912696527</v>
      </c>
      <c r="I34" s="31">
        <v>0.99618698161380315</v>
      </c>
      <c r="J34" s="14">
        <v>1.5832274693305193</v>
      </c>
    </row>
    <row r="35" spans="1:10" x14ac:dyDescent="0.15">
      <c r="A35" s="13">
        <v>32</v>
      </c>
      <c r="B35" s="2" t="s">
        <v>64</v>
      </c>
      <c r="C35" s="3" t="s">
        <v>81</v>
      </c>
      <c r="D35" s="4" t="s">
        <v>15</v>
      </c>
      <c r="E35" s="5" t="s">
        <v>9</v>
      </c>
      <c r="F35" s="21">
        <v>-1.8566826720043617</v>
      </c>
      <c r="G35" s="22">
        <v>2.1588198291744169</v>
      </c>
      <c r="H35" s="41">
        <v>9.5017458068016411E-2</v>
      </c>
      <c r="I35" s="31">
        <v>0.99700553423850713</v>
      </c>
      <c r="J35" s="14">
        <v>1.6419637256086621</v>
      </c>
    </row>
    <row r="36" spans="1:10" x14ac:dyDescent="0.15">
      <c r="A36" s="13">
        <v>33</v>
      </c>
      <c r="B36" s="2" t="s">
        <v>64</v>
      </c>
      <c r="C36" s="3" t="s">
        <v>81</v>
      </c>
      <c r="D36" s="4" t="s">
        <v>8</v>
      </c>
      <c r="E36" s="5" t="s">
        <v>9</v>
      </c>
      <c r="F36" s="21">
        <v>-1.2662877506733823</v>
      </c>
      <c r="G36" s="22">
        <v>2.1348856767748368</v>
      </c>
      <c r="H36" s="41">
        <v>0.10638340912696527</v>
      </c>
      <c r="I36" s="31">
        <v>0.99618698161380315</v>
      </c>
      <c r="J36" s="14">
        <v>1.5832274693305193</v>
      </c>
    </row>
    <row r="37" spans="1:10" x14ac:dyDescent="0.15">
      <c r="A37" s="13">
        <v>34</v>
      </c>
      <c r="B37" s="2"/>
      <c r="C37" s="3"/>
      <c r="D37" s="4"/>
      <c r="E37" s="5" t="s">
        <v>9</v>
      </c>
      <c r="F37" s="21"/>
      <c r="G37" s="22"/>
      <c r="H37" s="41"/>
      <c r="I37" s="31"/>
      <c r="J37" s="14"/>
    </row>
    <row r="41" spans="1:10" x14ac:dyDescent="0.15">
      <c r="E41" s="30" t="s">
        <v>73</v>
      </c>
      <c r="F41" s="36">
        <f>AVERAGE(F4:F36)</f>
        <v>-1.2884341426216275</v>
      </c>
      <c r="G41" s="36">
        <f>AVERAGE(G4:G36)</f>
        <v>2.2529298003423315</v>
      </c>
    </row>
    <row r="42" spans="1:10" x14ac:dyDescent="0.15">
      <c r="E42" s="29" t="s">
        <v>67</v>
      </c>
      <c r="F42" s="37">
        <f>AVERAGE(F4,F7,F18,F19,F22,F10,F14,F16,F24,F26,F28,F30,F32,F34,F36)</f>
        <v>-1.0050064644050671</v>
      </c>
      <c r="G42" s="37">
        <f>AVERAGE(G4,G7,G18,G19,G22,G10,G14,G16,G24,G26,G28,G30,G32,G34,G36)</f>
        <v>2.2305200487743195</v>
      </c>
    </row>
    <row r="43" spans="1:10" x14ac:dyDescent="0.15">
      <c r="E43" s="29" t="s">
        <v>68</v>
      </c>
      <c r="F43" s="37">
        <f>AVERAGE(F8,F9,F13,F15,F17,F20,F21,F23,F25,F27,F29,F31,F33,F35)</f>
        <v>-1.5409424785877284</v>
      </c>
      <c r="G43" s="37">
        <f>AVERAGE(G8,G9,G13,G15,G17,G20,G21,G23,G25,G27,G29,G31,G33,G35)</f>
        <v>2.2702570255524632</v>
      </c>
    </row>
    <row r="44" spans="1:10" x14ac:dyDescent="0.15">
      <c r="H44">
        <f>MIN(H4:H36)</f>
        <v>7.3056244717058252E-2</v>
      </c>
    </row>
    <row r="46" spans="1:10" x14ac:dyDescent="0.15">
      <c r="E46" s="23" t="s">
        <v>23</v>
      </c>
      <c r="F46" s="6">
        <v>1.9</v>
      </c>
      <c r="G46" s="7">
        <v>2.2999999999999998</v>
      </c>
    </row>
    <row r="47" spans="1:10" x14ac:dyDescent="0.15">
      <c r="E47" s="23" t="s">
        <v>20</v>
      </c>
      <c r="F47" s="6">
        <v>0.3075</v>
      </c>
      <c r="G47" s="7">
        <v>2.2999999999999998</v>
      </c>
      <c r="H47">
        <f>6.98568/2</f>
        <v>3.4928400000000002</v>
      </c>
    </row>
    <row r="48" spans="1:10" x14ac:dyDescent="0.15">
      <c r="E48" s="23" t="s">
        <v>21</v>
      </c>
      <c r="F48" s="21">
        <v>2.0729999999999998E-2</v>
      </c>
      <c r="G48" s="22">
        <f>(H47+H48)/2</f>
        <v>2.58161</v>
      </c>
      <c r="H48">
        <f>3.34076/2</f>
        <v>1.67038</v>
      </c>
    </row>
    <row r="59" spans="2:8" x14ac:dyDescent="0.15">
      <c r="B59" s="9"/>
      <c r="C59" s="11" t="s">
        <v>25</v>
      </c>
      <c r="D59" s="11" t="s">
        <v>26</v>
      </c>
      <c r="E59" s="11"/>
      <c r="F59" s="11"/>
      <c r="G59" s="11"/>
      <c r="H59" s="11"/>
    </row>
    <row r="60" spans="2:8" x14ac:dyDescent="0.15">
      <c r="B60" s="9"/>
      <c r="C60" s="11"/>
      <c r="D60" s="11"/>
      <c r="E60" s="11" t="s">
        <v>27</v>
      </c>
      <c r="F60" s="11"/>
      <c r="G60" s="11" t="s">
        <v>28</v>
      </c>
      <c r="H60" s="11"/>
    </row>
    <row r="61" spans="2:8" x14ac:dyDescent="0.15">
      <c r="B61" s="9"/>
      <c r="C61" s="11" t="s">
        <v>22</v>
      </c>
      <c r="D61" s="11" t="s">
        <v>29</v>
      </c>
      <c r="E61" s="11" t="s">
        <v>30</v>
      </c>
      <c r="F61" s="11" t="s">
        <v>31</v>
      </c>
      <c r="G61" s="11" t="s">
        <v>30</v>
      </c>
      <c r="H61" s="11" t="s">
        <v>31</v>
      </c>
    </row>
    <row r="62" spans="2:8" x14ac:dyDescent="0.15">
      <c r="B62" s="9" t="s">
        <v>32</v>
      </c>
      <c r="C62" s="8">
        <v>1.26</v>
      </c>
      <c r="D62" s="8">
        <v>1.1896100000000001</v>
      </c>
      <c r="E62" s="8">
        <v>1.20425</v>
      </c>
      <c r="F62" s="8">
        <v>1.2108699999999999</v>
      </c>
      <c r="G62" s="8">
        <v>1.19946</v>
      </c>
      <c r="H62" s="8">
        <v>1.2081900000000001</v>
      </c>
    </row>
    <row r="63" spans="2:8" x14ac:dyDescent="0.15">
      <c r="B63" s="10" t="s">
        <v>33</v>
      </c>
      <c r="C63" s="8">
        <v>1.26</v>
      </c>
      <c r="D63" s="8">
        <v>1.3451599999999999</v>
      </c>
      <c r="E63" s="8">
        <v>1.36798</v>
      </c>
      <c r="F63" s="8">
        <v>1.3612500000000001</v>
      </c>
      <c r="G63" s="8">
        <v>1.36015</v>
      </c>
      <c r="H63" s="8">
        <v>1.35239</v>
      </c>
    </row>
    <row r="64" spans="2:8" x14ac:dyDescent="0.15">
      <c r="B64" s="10" t="s">
        <v>34</v>
      </c>
      <c r="C64" s="8">
        <v>0.96</v>
      </c>
      <c r="D64" s="8">
        <v>0.94628999999999996</v>
      </c>
      <c r="E64" s="8">
        <v>0.96716999999999997</v>
      </c>
      <c r="F64" s="8">
        <v>0.97133000000000003</v>
      </c>
      <c r="G64" s="8">
        <v>0.94618999999999998</v>
      </c>
      <c r="H64" s="8">
        <v>0.94981000000000004</v>
      </c>
    </row>
    <row r="65" spans="2:11" x14ac:dyDescent="0.15">
      <c r="B65" s="10" t="s">
        <v>36</v>
      </c>
      <c r="C65" s="8">
        <v>125.59990000000001</v>
      </c>
      <c r="D65" s="8">
        <v>124</v>
      </c>
      <c r="E65" s="8">
        <v>119.3853</v>
      </c>
      <c r="F65" s="8">
        <v>122.2139</v>
      </c>
      <c r="G65" s="8">
        <v>119.5599</v>
      </c>
      <c r="H65" s="8">
        <v>121.45489999999999</v>
      </c>
    </row>
    <row r="66" spans="2:11" x14ac:dyDescent="0.15">
      <c r="B66" s="10" t="s">
        <v>35</v>
      </c>
      <c r="C66" s="8">
        <v>109.5001</v>
      </c>
      <c r="D66" s="8">
        <v>111</v>
      </c>
      <c r="E66" s="8">
        <v>110.6579</v>
      </c>
      <c r="F66" s="8">
        <v>106.71429999999999</v>
      </c>
      <c r="G66" s="8">
        <v>116.53019999999999</v>
      </c>
      <c r="H66" s="8">
        <v>113.5155</v>
      </c>
    </row>
    <row r="72" spans="2:11" x14ac:dyDescent="0.15">
      <c r="B72" s="1"/>
      <c r="C72" s="1" t="s">
        <v>0</v>
      </c>
      <c r="D72" s="1" t="s">
        <v>1</v>
      </c>
      <c r="E72" s="1" t="s">
        <v>2</v>
      </c>
      <c r="F72" s="1" t="s">
        <v>5</v>
      </c>
      <c r="G72" s="1" t="s">
        <v>3</v>
      </c>
      <c r="H72" s="1" t="s">
        <v>4</v>
      </c>
      <c r="I72" s="1" t="s">
        <v>74</v>
      </c>
      <c r="J72" s="1" t="s">
        <v>24</v>
      </c>
      <c r="K72" s="1" t="s">
        <v>19</v>
      </c>
    </row>
    <row r="73" spans="2:11" x14ac:dyDescent="0.15">
      <c r="B73" s="13">
        <v>1</v>
      </c>
      <c r="C73" s="2" t="s">
        <v>6</v>
      </c>
      <c r="D73" s="3" t="s">
        <v>7</v>
      </c>
      <c r="E73" s="4" t="s">
        <v>8</v>
      </c>
      <c r="F73" s="5" t="s">
        <v>9</v>
      </c>
      <c r="G73" s="21">
        <v>-1.8897380099050278</v>
      </c>
      <c r="H73" s="22">
        <v>2.0721855930792583</v>
      </c>
      <c r="I73" s="25">
        <v>9.3118634855286278E-2</v>
      </c>
      <c r="J73" s="31">
        <v>0.9963837227989869</v>
      </c>
      <c r="K73" s="14">
        <v>15.645712169240195</v>
      </c>
    </row>
    <row r="74" spans="2:11" x14ac:dyDescent="0.15">
      <c r="B74" s="13">
        <v>2</v>
      </c>
      <c r="C74" s="2" t="s">
        <v>12</v>
      </c>
      <c r="D74" s="3" t="s">
        <v>13</v>
      </c>
      <c r="E74" s="4" t="s">
        <v>14</v>
      </c>
      <c r="F74" s="5" t="s">
        <v>10</v>
      </c>
      <c r="G74" s="21">
        <v>-0.24369755739707202</v>
      </c>
      <c r="H74" s="22">
        <v>2.3885030276204975</v>
      </c>
      <c r="I74" s="25">
        <v>9.2282894269646781E-2</v>
      </c>
      <c r="J74" s="31">
        <v>0.99770771606399156</v>
      </c>
      <c r="K74" s="14">
        <v>12.654058777678182</v>
      </c>
    </row>
    <row r="75" spans="2:11" x14ac:dyDescent="0.15">
      <c r="B75" s="13">
        <v>3</v>
      </c>
      <c r="C75" s="2" t="s">
        <v>54</v>
      </c>
      <c r="D75" s="3" t="s">
        <v>51</v>
      </c>
      <c r="E75" s="4" t="s">
        <v>8</v>
      </c>
      <c r="F75" s="5" t="s">
        <v>55</v>
      </c>
      <c r="G75" s="21">
        <v>0.18024281048149945</v>
      </c>
      <c r="H75" s="22">
        <v>2.6059464835552366</v>
      </c>
      <c r="I75" s="25">
        <v>0.10843816654165947</v>
      </c>
      <c r="J75" s="31">
        <v>0.99789248756680171</v>
      </c>
      <c r="K75" s="33">
        <v>14.449405623019247</v>
      </c>
    </row>
    <row r="76" spans="2:11" x14ac:dyDescent="0.15">
      <c r="B76" s="13">
        <v>4</v>
      </c>
      <c r="C76" s="2" t="s">
        <v>59</v>
      </c>
      <c r="D76" s="3" t="s">
        <v>60</v>
      </c>
      <c r="E76" s="4" t="s">
        <v>8</v>
      </c>
      <c r="F76" s="5" t="s">
        <v>55</v>
      </c>
      <c r="G76" s="21">
        <v>-0.95911093433422445</v>
      </c>
      <c r="H76" s="22">
        <v>2.1157440776024723</v>
      </c>
      <c r="I76" s="25">
        <v>8.1546257101117833E-2</v>
      </c>
      <c r="J76" s="31">
        <v>0.99717411841862724</v>
      </c>
      <c r="K76" s="14">
        <v>1.3838411415094944</v>
      </c>
    </row>
    <row r="77" spans="2:11" x14ac:dyDescent="0.15">
      <c r="B77" s="13">
        <v>5</v>
      </c>
      <c r="C77" s="2" t="s">
        <v>69</v>
      </c>
      <c r="D77" s="3" t="s">
        <v>17</v>
      </c>
      <c r="E77" s="4" t="s">
        <v>72</v>
      </c>
      <c r="F77" s="5" t="s">
        <v>9</v>
      </c>
      <c r="G77" s="21">
        <v>-0.74299509316101553</v>
      </c>
      <c r="H77" s="22">
        <v>2.0929800396118776</v>
      </c>
      <c r="I77" s="25">
        <v>0.10200538167115612</v>
      </c>
      <c r="J77" s="31">
        <v>0.99679488921127513</v>
      </c>
      <c r="K77" s="14">
        <v>15.387398395545636</v>
      </c>
    </row>
    <row r="78" spans="2:11" x14ac:dyDescent="0.15">
      <c r="B78" s="13">
        <v>6</v>
      </c>
      <c r="C78" s="15" t="s">
        <v>71</v>
      </c>
      <c r="D78" s="16" t="s">
        <v>17</v>
      </c>
      <c r="E78" s="4" t="s">
        <v>8</v>
      </c>
      <c r="F78" s="18" t="s">
        <v>9</v>
      </c>
      <c r="G78" s="34">
        <v>-0.3159285981216271</v>
      </c>
      <c r="H78" s="35">
        <v>2.3908135767174619</v>
      </c>
      <c r="I78" s="25">
        <v>0.15537219921780079</v>
      </c>
      <c r="J78" s="32">
        <v>0.99673440079782238</v>
      </c>
      <c r="K78" s="19">
        <v>25.794615597507022</v>
      </c>
    </row>
    <row r="79" spans="2:11" x14ac:dyDescent="0.15">
      <c r="B79" s="13">
        <v>7</v>
      </c>
      <c r="C79" s="2" t="s">
        <v>69</v>
      </c>
      <c r="D79" s="3" t="s">
        <v>13</v>
      </c>
      <c r="E79" s="4" t="s">
        <v>70</v>
      </c>
      <c r="F79" s="5" t="s">
        <v>9</v>
      </c>
      <c r="G79" s="21">
        <v>-0.69664489527141793</v>
      </c>
      <c r="H79" s="22">
        <v>2.0945921905696103</v>
      </c>
      <c r="I79" s="25">
        <v>0.12120766546154293</v>
      </c>
      <c r="J79" s="31">
        <v>0.99607484372671173</v>
      </c>
      <c r="K79" s="14">
        <v>18.551968359332236</v>
      </c>
    </row>
    <row r="80" spans="2:11" x14ac:dyDescent="0.15">
      <c r="B80" s="13">
        <v>8</v>
      </c>
      <c r="C80" s="2" t="s">
        <v>64</v>
      </c>
      <c r="D80" s="3" t="s">
        <v>60</v>
      </c>
      <c r="E80" s="4" t="s">
        <v>8</v>
      </c>
      <c r="F80" s="5" t="s">
        <v>9</v>
      </c>
      <c r="G80" s="21">
        <v>-0.98307510818973254</v>
      </c>
      <c r="H80" s="22">
        <v>2.1226700127070961</v>
      </c>
      <c r="I80" s="25">
        <v>8.6001683648034968E-2</v>
      </c>
      <c r="J80" s="31">
        <v>0.99695469871631293</v>
      </c>
      <c r="K80" s="14">
        <v>1.363444382957423</v>
      </c>
    </row>
    <row r="81" spans="2:11" x14ac:dyDescent="0.15">
      <c r="B81" s="13">
        <v>9</v>
      </c>
      <c r="C81" s="2" t="s">
        <v>64</v>
      </c>
      <c r="D81" s="3" t="s">
        <v>7</v>
      </c>
      <c r="E81" s="4" t="s">
        <v>8</v>
      </c>
      <c r="F81" s="5" t="s">
        <v>9</v>
      </c>
      <c r="G81" s="21">
        <v>-1.8925411387926556</v>
      </c>
      <c r="H81" s="22">
        <v>2.069945648749596</v>
      </c>
      <c r="I81" s="41">
        <v>9.3343547013392661E-2</v>
      </c>
      <c r="J81" s="31">
        <v>0.99635647020397589</v>
      </c>
      <c r="K81" s="14">
        <v>1.5824952823909963</v>
      </c>
    </row>
    <row r="82" spans="2:11" x14ac:dyDescent="0.15">
      <c r="B82" s="13">
        <v>10</v>
      </c>
      <c r="C82" s="2" t="s">
        <v>64</v>
      </c>
      <c r="D82" s="3" t="s">
        <v>77</v>
      </c>
      <c r="E82" s="4" t="s">
        <v>8</v>
      </c>
      <c r="F82" s="5" t="s">
        <v>9</v>
      </c>
      <c r="G82" s="21">
        <v>-1.9113670628323212</v>
      </c>
      <c r="H82" s="22">
        <v>2.0472364272744761</v>
      </c>
      <c r="I82" s="41">
        <v>0.16151421565642674</v>
      </c>
      <c r="J82" s="31">
        <v>0.99583299200395414</v>
      </c>
      <c r="K82" s="14">
        <v>1.8496440804385454</v>
      </c>
    </row>
    <row r="83" spans="2:11" x14ac:dyDescent="0.15">
      <c r="B83" s="13">
        <v>11</v>
      </c>
      <c r="C83" s="2" t="s">
        <v>16</v>
      </c>
      <c r="D83" s="3" t="s">
        <v>77</v>
      </c>
      <c r="E83" s="4" t="s">
        <v>8</v>
      </c>
      <c r="F83" s="5" t="s">
        <v>9</v>
      </c>
      <c r="G83" s="21">
        <v>-1.2491749265230951</v>
      </c>
      <c r="H83" s="22">
        <v>2.2046273402279581</v>
      </c>
      <c r="I83" s="41">
        <v>7.3056244717058252E-2</v>
      </c>
      <c r="J83" s="31">
        <v>0.99761056811755366</v>
      </c>
      <c r="K83" s="14">
        <v>1.2353576820299113</v>
      </c>
    </row>
    <row r="84" spans="2:11" x14ac:dyDescent="0.15">
      <c r="B84" s="13">
        <v>12</v>
      </c>
      <c r="C84" s="2" t="s">
        <v>12</v>
      </c>
      <c r="D84" s="3" t="s">
        <v>77</v>
      </c>
      <c r="E84" s="4" t="s">
        <v>8</v>
      </c>
      <c r="F84" s="5" t="s">
        <v>9</v>
      </c>
      <c r="G84" s="21">
        <v>-0.88641720548633118</v>
      </c>
      <c r="H84" s="22">
        <v>2.5230579659637296</v>
      </c>
      <c r="I84" s="41">
        <v>0.16578312896074809</v>
      </c>
      <c r="J84" s="31">
        <v>0.99395002905176222</v>
      </c>
      <c r="K84" s="14">
        <v>3.2203781301578367</v>
      </c>
    </row>
    <row r="85" spans="2:11" x14ac:dyDescent="0.15">
      <c r="B85" s="13">
        <v>13</v>
      </c>
      <c r="C85" s="2" t="s">
        <v>12</v>
      </c>
      <c r="D85" s="3" t="s">
        <v>81</v>
      </c>
      <c r="E85" s="4" t="s">
        <v>8</v>
      </c>
      <c r="F85" s="5" t="s">
        <v>9</v>
      </c>
      <c r="G85" s="21">
        <v>-0.95207374519622157</v>
      </c>
      <c r="H85" s="22">
        <v>2.4597269943858509</v>
      </c>
      <c r="I85" s="41">
        <v>0.21415295811526275</v>
      </c>
      <c r="J85" s="31">
        <v>0.99024111142380322</v>
      </c>
      <c r="K85" s="14">
        <v>5.0483542333183022</v>
      </c>
    </row>
    <row r="86" spans="2:11" x14ac:dyDescent="0.15">
      <c r="B86" s="13">
        <v>14</v>
      </c>
      <c r="C86" s="2" t="s">
        <v>16</v>
      </c>
      <c r="D86" s="3" t="s">
        <v>81</v>
      </c>
      <c r="E86" s="4" t="s">
        <v>8</v>
      </c>
      <c r="F86" s="5" t="s">
        <v>9</v>
      </c>
      <c r="G86" s="21">
        <v>-1.2662877506733823</v>
      </c>
      <c r="H86" s="22">
        <v>2.1348856767748368</v>
      </c>
      <c r="I86" s="41">
        <v>0.10638340912696527</v>
      </c>
      <c r="J86" s="31">
        <v>0.99618698161380315</v>
      </c>
      <c r="K86" s="14">
        <v>1.5832274693305193</v>
      </c>
    </row>
    <row r="87" spans="2:11" x14ac:dyDescent="0.15">
      <c r="B87" s="13">
        <v>15</v>
      </c>
      <c r="C87" s="2"/>
      <c r="D87" s="3"/>
      <c r="E87" s="4"/>
      <c r="F87" s="5"/>
      <c r="G87" s="21"/>
      <c r="H87" s="22"/>
      <c r="I87" s="41"/>
      <c r="J87" s="31"/>
      <c r="K87" s="14"/>
    </row>
    <row r="88" spans="2:11" x14ac:dyDescent="0.15">
      <c r="G88" s="36">
        <f>AVERAGE(G73:G84)</f>
        <v>-0.96587064329441841</v>
      </c>
      <c r="H88" s="36">
        <f>AVERAGE(H73:H84)</f>
        <v>2.2273585319732727</v>
      </c>
    </row>
    <row r="93" spans="2:11" x14ac:dyDescent="0.15">
      <c r="B93" s="1"/>
      <c r="C93" s="1" t="s">
        <v>0</v>
      </c>
      <c r="D93" s="1" t="s">
        <v>1</v>
      </c>
      <c r="E93" s="1" t="s">
        <v>2</v>
      </c>
      <c r="F93" s="1" t="s">
        <v>5</v>
      </c>
      <c r="G93" s="1" t="s">
        <v>3</v>
      </c>
      <c r="H93" s="1" t="s">
        <v>4</v>
      </c>
      <c r="I93" s="1" t="s">
        <v>74</v>
      </c>
      <c r="J93" s="1" t="s">
        <v>24</v>
      </c>
      <c r="K93" s="1" t="s">
        <v>19</v>
      </c>
    </row>
    <row r="94" spans="2:11" x14ac:dyDescent="0.15">
      <c r="B94" s="13">
        <v>1</v>
      </c>
      <c r="C94" s="2" t="s">
        <v>12</v>
      </c>
      <c r="D94" s="3" t="s">
        <v>13</v>
      </c>
      <c r="E94" s="4" t="s">
        <v>15</v>
      </c>
      <c r="F94" s="5" t="s">
        <v>10</v>
      </c>
      <c r="G94" s="21">
        <v>-0.83240174113174126</v>
      </c>
      <c r="H94" s="22">
        <v>2.4126383823869442</v>
      </c>
      <c r="I94" s="25">
        <v>8.4600373786175145E-2</v>
      </c>
      <c r="J94" s="31">
        <v>0.99815779938911131</v>
      </c>
      <c r="K94" s="14">
        <v>13.704964801920276</v>
      </c>
    </row>
    <row r="95" spans="2:11" x14ac:dyDescent="0.15">
      <c r="B95" s="13">
        <v>2</v>
      </c>
      <c r="C95" s="2" t="s">
        <v>16</v>
      </c>
      <c r="D95" s="3" t="s">
        <v>17</v>
      </c>
      <c r="E95" s="4" t="s">
        <v>18</v>
      </c>
      <c r="F95" s="5" t="s">
        <v>10</v>
      </c>
      <c r="G95" s="21">
        <v>-1.4140298399626192</v>
      </c>
      <c r="H95" s="22">
        <v>2.1325122966497401</v>
      </c>
      <c r="I95" s="25">
        <v>9.6090863884043143E-2</v>
      </c>
      <c r="J95" s="31">
        <v>0.99668870940266319</v>
      </c>
      <c r="K95" s="14">
        <v>16.061556686622566</v>
      </c>
    </row>
    <row r="96" spans="2:11" x14ac:dyDescent="0.15">
      <c r="B96" s="13">
        <v>3</v>
      </c>
      <c r="C96" s="2" t="s">
        <v>6</v>
      </c>
      <c r="D96" s="3" t="s">
        <v>76</v>
      </c>
      <c r="E96" s="4" t="s">
        <v>75</v>
      </c>
      <c r="F96" s="5" t="s">
        <v>9</v>
      </c>
      <c r="G96" s="21">
        <v>-2.5528403237646851</v>
      </c>
      <c r="H96" s="22">
        <v>2.1173473444568098</v>
      </c>
      <c r="I96" s="25">
        <v>9.6790715424068391E-2</v>
      </c>
      <c r="J96" s="31">
        <v>0.99668807654698754</v>
      </c>
      <c r="K96" s="14">
        <v>16.257441908340915</v>
      </c>
    </row>
    <row r="97" spans="2:11" x14ac:dyDescent="0.15">
      <c r="B97" s="13">
        <v>4</v>
      </c>
      <c r="C97" s="15" t="s">
        <v>12</v>
      </c>
      <c r="D97" s="16" t="s">
        <v>17</v>
      </c>
      <c r="E97" s="17" t="s">
        <v>48</v>
      </c>
      <c r="F97" s="18" t="s">
        <v>10</v>
      </c>
      <c r="G97" s="34">
        <v>-0.99476530860119861</v>
      </c>
      <c r="H97" s="35">
        <v>2.4397945933098568</v>
      </c>
      <c r="I97" s="25">
        <v>0.1616298364675163</v>
      </c>
      <c r="J97" s="32">
        <v>0.99648419546124511</v>
      </c>
      <c r="K97" s="19">
        <v>25.884690130495095</v>
      </c>
    </row>
    <row r="98" spans="2:11" x14ac:dyDescent="0.15">
      <c r="B98" s="13">
        <v>5</v>
      </c>
      <c r="C98" s="2" t="s">
        <v>16</v>
      </c>
      <c r="D98" s="3" t="s">
        <v>51</v>
      </c>
      <c r="E98" s="4" t="s">
        <v>52</v>
      </c>
      <c r="F98" s="5" t="s">
        <v>53</v>
      </c>
      <c r="G98" s="21">
        <v>-1.3701860236749284</v>
      </c>
      <c r="H98" s="22">
        <v>2.1353437961421249</v>
      </c>
      <c r="I98" s="25">
        <v>0.11604214324867466</v>
      </c>
      <c r="J98" s="31">
        <v>0.9959289236503438</v>
      </c>
      <c r="K98" s="14">
        <v>19.301182895183047</v>
      </c>
    </row>
    <row r="99" spans="2:11" x14ac:dyDescent="0.15">
      <c r="B99" s="13">
        <v>6</v>
      </c>
      <c r="C99" s="2" t="s">
        <v>54</v>
      </c>
      <c r="D99" s="3" t="s">
        <v>51</v>
      </c>
      <c r="E99" s="4" t="s">
        <v>18</v>
      </c>
      <c r="F99" s="5" t="s">
        <v>55</v>
      </c>
      <c r="G99" s="21">
        <v>-0.3866579527011117</v>
      </c>
      <c r="H99" s="22">
        <v>2.6260993888427957</v>
      </c>
      <c r="I99" s="25">
        <v>9.8026719195844145E-2</v>
      </c>
      <c r="J99" s="31">
        <v>0.9984908605662961</v>
      </c>
      <c r="K99" s="33">
        <v>14.220868147124744</v>
      </c>
    </row>
    <row r="100" spans="2:11" x14ac:dyDescent="0.15">
      <c r="B100" s="13">
        <v>7</v>
      </c>
      <c r="C100" s="2" t="s">
        <v>59</v>
      </c>
      <c r="D100" s="3" t="s">
        <v>60</v>
      </c>
      <c r="E100" s="4" t="s">
        <v>18</v>
      </c>
      <c r="F100" s="5" t="s">
        <v>9</v>
      </c>
      <c r="G100" s="21">
        <v>-1.6224544721422329</v>
      </c>
      <c r="H100" s="22">
        <v>2.1607614943266045</v>
      </c>
      <c r="I100" s="25">
        <v>8.4726357442384923E-2</v>
      </c>
      <c r="J100" s="31">
        <v>0.99717652331972906</v>
      </c>
      <c r="K100" s="14">
        <v>1.4368080184169405</v>
      </c>
    </row>
    <row r="101" spans="2:11" x14ac:dyDescent="0.15">
      <c r="B101" s="13">
        <v>8</v>
      </c>
      <c r="C101" s="2" t="s">
        <v>64</v>
      </c>
      <c r="D101" s="3" t="s">
        <v>60</v>
      </c>
      <c r="E101" s="4" t="s">
        <v>15</v>
      </c>
      <c r="F101" s="5" t="s">
        <v>9</v>
      </c>
      <c r="G101" s="21">
        <v>-1.6536303174401075</v>
      </c>
      <c r="H101" s="22">
        <v>2.1697709308909272</v>
      </c>
      <c r="I101" s="25">
        <v>9.0657840681103219E-2</v>
      </c>
      <c r="J101" s="31">
        <v>0.99690988791943724</v>
      </c>
      <c r="K101" s="14">
        <v>1.4187784108448738</v>
      </c>
    </row>
    <row r="102" spans="2:11" x14ac:dyDescent="0.15">
      <c r="B102" s="13">
        <v>9</v>
      </c>
      <c r="C102" s="2" t="s">
        <v>64</v>
      </c>
      <c r="D102" s="3" t="s">
        <v>7</v>
      </c>
      <c r="E102" s="4" t="s">
        <v>15</v>
      </c>
      <c r="F102" s="5" t="s">
        <v>9</v>
      </c>
      <c r="G102" s="21">
        <v>-2.5552693758449987</v>
      </c>
      <c r="H102" s="22">
        <v>2.1148108233052274</v>
      </c>
      <c r="I102" s="41">
        <v>9.7509585310569566E-2</v>
      </c>
      <c r="J102" s="31">
        <v>0.99664790279465509</v>
      </c>
      <c r="K102" s="14">
        <v>1.6445282003103516</v>
      </c>
    </row>
    <row r="103" spans="2:11" x14ac:dyDescent="0.15">
      <c r="B103" s="13">
        <v>10</v>
      </c>
      <c r="C103" s="2" t="s">
        <v>64</v>
      </c>
      <c r="D103" s="3" t="s">
        <v>77</v>
      </c>
      <c r="E103" s="4" t="s">
        <v>15</v>
      </c>
      <c r="F103" s="5" t="s">
        <v>9</v>
      </c>
      <c r="G103" s="21">
        <v>-2.5556909835433741</v>
      </c>
      <c r="H103" s="22">
        <v>2.1152067265517331</v>
      </c>
      <c r="I103" s="41">
        <v>9.7134009855802589E-2</v>
      </c>
      <c r="J103" s="31">
        <v>0.99664846811537633</v>
      </c>
      <c r="K103" s="14">
        <v>1.6435735037073167</v>
      </c>
    </row>
    <row r="104" spans="2:11" x14ac:dyDescent="0.15">
      <c r="B104" s="13">
        <v>11</v>
      </c>
      <c r="C104" s="2" t="s">
        <v>16</v>
      </c>
      <c r="D104" s="3" t="s">
        <v>77</v>
      </c>
      <c r="E104" s="4" t="s">
        <v>15</v>
      </c>
      <c r="F104" s="5" t="s">
        <v>9</v>
      </c>
      <c r="G104" s="21">
        <v>-1.9108859786012755</v>
      </c>
      <c r="H104" s="22">
        <v>2.2509010940815486</v>
      </c>
      <c r="I104" s="41">
        <v>7.7881061926675002E-2</v>
      </c>
      <c r="J104" s="31">
        <v>0.99766514944615492</v>
      </c>
      <c r="K104" s="14">
        <v>1.2805195418893545</v>
      </c>
    </row>
    <row r="105" spans="2:11" x14ac:dyDescent="0.15">
      <c r="B105" s="13">
        <v>12</v>
      </c>
      <c r="C105" s="15" t="s">
        <v>12</v>
      </c>
      <c r="D105" s="3" t="s">
        <v>77</v>
      </c>
      <c r="E105" s="4" t="s">
        <v>15</v>
      </c>
      <c r="F105" s="5" t="s">
        <v>9</v>
      </c>
      <c r="G105" s="21">
        <v>-1.2398017675056934</v>
      </c>
      <c r="H105" s="22">
        <v>2.4884484218875502</v>
      </c>
      <c r="I105" s="41">
        <v>0.12410702057546856</v>
      </c>
      <c r="J105" s="31">
        <v>0.99797488676385215</v>
      </c>
      <c r="K105" s="14">
        <v>1.9961538222785284</v>
      </c>
    </row>
    <row r="106" spans="2:11" x14ac:dyDescent="0.15">
      <c r="B106" s="13">
        <v>13</v>
      </c>
      <c r="C106" s="2" t="s">
        <v>12</v>
      </c>
      <c r="D106" s="3" t="s">
        <v>81</v>
      </c>
      <c r="E106" s="4" t="s">
        <v>15</v>
      </c>
      <c r="F106" s="5" t="s">
        <v>9</v>
      </c>
      <c r="G106" s="21">
        <v>-1.3240555950701969</v>
      </c>
      <c r="H106" s="22">
        <v>2.4196707510105999</v>
      </c>
      <c r="I106" s="41">
        <v>0.15565510844797181</v>
      </c>
      <c r="J106" s="31">
        <v>0.99642806784173277</v>
      </c>
      <c r="K106" s="14">
        <v>2.1298567302580187</v>
      </c>
    </row>
    <row r="107" spans="2:11" x14ac:dyDescent="0.15">
      <c r="B107" s="13">
        <v>14</v>
      </c>
      <c r="C107" s="2" t="s">
        <v>16</v>
      </c>
      <c r="D107" s="3" t="s">
        <v>81</v>
      </c>
      <c r="E107" s="4" t="s">
        <v>15</v>
      </c>
      <c r="F107" s="5" t="s">
        <v>9</v>
      </c>
      <c r="G107" s="21">
        <v>-1.8566826720043617</v>
      </c>
      <c r="H107" s="22">
        <v>2.1588198291744169</v>
      </c>
      <c r="I107" s="41">
        <v>9.5017458068016411E-2</v>
      </c>
      <c r="J107" s="31">
        <v>0.99700553423850713</v>
      </c>
      <c r="K107" s="14">
        <v>1.6419637256086621</v>
      </c>
    </row>
    <row r="108" spans="2:11" x14ac:dyDescent="0.15">
      <c r="B108" s="13">
        <v>15</v>
      </c>
      <c r="C108" s="2"/>
      <c r="D108" s="3"/>
      <c r="E108" s="4"/>
      <c r="F108" s="5" t="s">
        <v>9</v>
      </c>
      <c r="G108" s="6"/>
      <c r="H108" s="7"/>
      <c r="I108" s="24"/>
      <c r="J108" s="8"/>
      <c r="K108" s="8"/>
    </row>
    <row r="109" spans="2:11" x14ac:dyDescent="0.15">
      <c r="B109" s="13">
        <v>16</v>
      </c>
      <c r="C109" s="2"/>
      <c r="D109" s="3"/>
      <c r="E109" s="4"/>
      <c r="F109" s="5" t="s">
        <v>9</v>
      </c>
      <c r="G109" s="6"/>
      <c r="H109" s="7"/>
      <c r="I109" s="24"/>
      <c r="J109" s="8"/>
      <c r="K109" s="8"/>
    </row>
    <row r="110" spans="2:11" x14ac:dyDescent="0.15">
      <c r="B110" s="13">
        <v>17</v>
      </c>
      <c r="C110" s="2"/>
      <c r="D110" s="3"/>
      <c r="E110" s="4"/>
      <c r="F110" s="5" t="s">
        <v>9</v>
      </c>
      <c r="G110" s="6"/>
      <c r="H110" s="7"/>
      <c r="I110" s="24"/>
      <c r="J110" s="8"/>
      <c r="K110" s="8"/>
    </row>
    <row r="111" spans="2:11" x14ac:dyDescent="0.15">
      <c r="G111" s="36">
        <f>AVERAGE(G94:G107)</f>
        <v>-1.5906680251420371</v>
      </c>
      <c r="H111" s="36">
        <f>AVERAGE(H94:H107)</f>
        <v>2.2672947052154915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8168889431442"/>
  </sheetPr>
  <dimension ref="A1:T99"/>
  <sheetViews>
    <sheetView topLeftCell="A73" zoomScale="85" zoomScaleNormal="85" workbookViewId="0">
      <selection activeCell="F96" sqref="F96:G97"/>
    </sheetView>
  </sheetViews>
  <sheetFormatPr defaultRowHeight="13.5" x14ac:dyDescent="0.15"/>
  <cols>
    <col min="1" max="1" width="7.625" customWidth="1"/>
    <col min="2" max="2" width="13.25" customWidth="1"/>
    <col min="3" max="3" width="18.125" customWidth="1"/>
    <col min="4" max="4" width="10.875" customWidth="1"/>
    <col min="6" max="6" width="19.5" customWidth="1"/>
    <col min="7" max="7" width="22.125" customWidth="1"/>
    <col min="8" max="8" width="18.5" customWidth="1"/>
    <col min="9" max="9" width="17.625" customWidth="1"/>
    <col min="10" max="10" width="19.25" customWidth="1"/>
    <col min="11" max="11" width="10.125" customWidth="1"/>
    <col min="13" max="13" width="11.625" customWidth="1"/>
    <col min="14" max="14" width="13.375" customWidth="1"/>
    <col min="15" max="15" width="16.75" customWidth="1"/>
    <col min="17" max="17" width="10.75" customWidth="1"/>
    <col min="18" max="18" width="16.25" customWidth="1"/>
    <col min="19" max="19" width="27.75" customWidth="1"/>
    <col min="20" max="20" width="27.5" customWidth="1"/>
  </cols>
  <sheetData>
    <row r="1" spans="1:20" x14ac:dyDescent="0.15">
      <c r="A1" s="1"/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66</v>
      </c>
      <c r="I1" s="1" t="s">
        <v>24</v>
      </c>
      <c r="J1" s="1" t="s">
        <v>19</v>
      </c>
    </row>
    <row r="2" spans="1:20" x14ac:dyDescent="0.15">
      <c r="A2" s="13">
        <v>1</v>
      </c>
      <c r="B2" s="70" t="s">
        <v>6</v>
      </c>
      <c r="C2" s="76" t="s">
        <v>7</v>
      </c>
      <c r="D2" s="4" t="s">
        <v>8</v>
      </c>
      <c r="E2" s="5" t="s">
        <v>9</v>
      </c>
      <c r="F2" s="21">
        <v>-1.8897380099050278</v>
      </c>
      <c r="G2" s="22">
        <v>2.0721855930792583</v>
      </c>
      <c r="H2" s="41">
        <v>9.3118634855286278E-2</v>
      </c>
      <c r="I2" s="31">
        <v>0.9963837227989869</v>
      </c>
      <c r="J2" s="14">
        <v>15.645712169240195</v>
      </c>
      <c r="M2" s="11" t="s">
        <v>47</v>
      </c>
      <c r="N2" s="11"/>
      <c r="O2" s="20" t="s">
        <v>43</v>
      </c>
      <c r="Q2" s="1"/>
      <c r="R2" s="1" t="s">
        <v>0</v>
      </c>
      <c r="S2" s="1" t="s">
        <v>1</v>
      </c>
      <c r="T2" s="54" t="s">
        <v>90</v>
      </c>
    </row>
    <row r="3" spans="1:20" x14ac:dyDescent="0.15">
      <c r="A3" s="13">
        <v>2</v>
      </c>
      <c r="B3" s="71"/>
      <c r="C3" s="77"/>
      <c r="D3" s="4" t="s">
        <v>10</v>
      </c>
      <c r="E3" s="5" t="s">
        <v>9</v>
      </c>
      <c r="F3" s="21">
        <v>-2.1856008968963652</v>
      </c>
      <c r="G3" s="22">
        <v>2.09103363930552</v>
      </c>
      <c r="H3" s="41">
        <v>9.4808553852307187E-2</v>
      </c>
      <c r="I3" s="31">
        <v>0.99650467859655711</v>
      </c>
      <c r="J3" s="14">
        <v>15.930962618762333</v>
      </c>
      <c r="M3" s="8" t="s">
        <v>28</v>
      </c>
      <c r="N3" s="8"/>
      <c r="O3" s="13" t="s">
        <v>37</v>
      </c>
      <c r="Q3" s="13">
        <v>1</v>
      </c>
      <c r="R3" s="52" t="s">
        <v>6</v>
      </c>
      <c r="S3" s="3" t="s">
        <v>7</v>
      </c>
      <c r="T3" s="53">
        <v>8.7899999999999991</v>
      </c>
    </row>
    <row r="4" spans="1:20" x14ac:dyDescent="0.15">
      <c r="A4" s="13">
        <v>3</v>
      </c>
      <c r="B4" s="72"/>
      <c r="C4" s="78"/>
      <c r="D4" s="4" t="s">
        <v>75</v>
      </c>
      <c r="E4" s="5" t="s">
        <v>9</v>
      </c>
      <c r="F4" s="21">
        <v>-2.5528403237646851</v>
      </c>
      <c r="G4" s="22">
        <v>2.1173473444568098</v>
      </c>
      <c r="H4" s="41">
        <v>9.6790715424068391E-2</v>
      </c>
      <c r="I4" s="31">
        <v>0.99668807654698754</v>
      </c>
      <c r="J4" s="14">
        <v>16.257441908340915</v>
      </c>
      <c r="M4" s="8" t="s">
        <v>38</v>
      </c>
      <c r="N4" s="8"/>
      <c r="O4" s="13" t="s">
        <v>39</v>
      </c>
      <c r="Q4" s="13">
        <v>2</v>
      </c>
      <c r="R4" s="46" t="s">
        <v>12</v>
      </c>
      <c r="S4" s="3" t="s">
        <v>13</v>
      </c>
      <c r="T4" s="53">
        <v>5.33</v>
      </c>
    </row>
    <row r="5" spans="1:20" x14ac:dyDescent="0.15">
      <c r="A5" s="13">
        <v>4</v>
      </c>
      <c r="B5" s="70" t="s">
        <v>12</v>
      </c>
      <c r="C5" s="76" t="s">
        <v>13</v>
      </c>
      <c r="D5" s="4" t="s">
        <v>14</v>
      </c>
      <c r="E5" s="5" t="s">
        <v>10</v>
      </c>
      <c r="F5" s="21">
        <v>-0.24369755739707202</v>
      </c>
      <c r="G5" s="22">
        <v>2.3885030276204975</v>
      </c>
      <c r="H5" s="41">
        <v>9.2282894269646781E-2</v>
      </c>
      <c r="I5" s="31">
        <v>0.99770771606399156</v>
      </c>
      <c r="J5" s="14">
        <v>12.654058777678182</v>
      </c>
      <c r="M5" s="8" t="s">
        <v>40</v>
      </c>
      <c r="N5" s="8"/>
      <c r="O5" s="13" t="s">
        <v>41</v>
      </c>
      <c r="Q5" s="13">
        <v>3</v>
      </c>
      <c r="R5" s="47"/>
      <c r="S5" s="51" t="s">
        <v>17</v>
      </c>
      <c r="T5" s="38">
        <v>5.7310304582889184</v>
      </c>
    </row>
    <row r="6" spans="1:20" x14ac:dyDescent="0.15">
      <c r="A6" s="13">
        <v>5</v>
      </c>
      <c r="B6" s="71"/>
      <c r="C6" s="77"/>
      <c r="D6" s="4" t="s">
        <v>15</v>
      </c>
      <c r="E6" s="5" t="s">
        <v>10</v>
      </c>
      <c r="F6" s="21">
        <v>-0.83240174113174126</v>
      </c>
      <c r="G6" s="22">
        <v>2.4126383823869442</v>
      </c>
      <c r="H6" s="41">
        <v>8.4600373786175145E-2</v>
      </c>
      <c r="I6" s="31">
        <v>0.99815779938911131</v>
      </c>
      <c r="J6" s="14">
        <v>13.704964801920276</v>
      </c>
      <c r="M6" s="8" t="s">
        <v>27</v>
      </c>
      <c r="N6" s="8"/>
      <c r="O6" s="13" t="s">
        <v>42</v>
      </c>
      <c r="Q6" s="13">
        <v>4</v>
      </c>
      <c r="R6" s="47"/>
      <c r="S6" s="3" t="s">
        <v>77</v>
      </c>
      <c r="T6" s="39">
        <v>6.2046583139999996</v>
      </c>
    </row>
    <row r="7" spans="1:20" x14ac:dyDescent="0.15">
      <c r="A7" s="13">
        <v>6</v>
      </c>
      <c r="B7" s="71"/>
      <c r="C7" s="77"/>
      <c r="D7" s="4" t="s">
        <v>8</v>
      </c>
      <c r="E7" s="79" t="s">
        <v>50</v>
      </c>
      <c r="F7" s="21">
        <v>-0.43494892427700566</v>
      </c>
      <c r="G7" s="22">
        <v>2.8023111476157045</v>
      </c>
      <c r="H7" s="41">
        <v>0.54629932354065069</v>
      </c>
      <c r="I7" s="31">
        <v>0.99428593635548757</v>
      </c>
      <c r="J7" s="14">
        <v>6.901901174050133</v>
      </c>
      <c r="M7" s="26" t="s">
        <v>44</v>
      </c>
      <c r="N7" s="8"/>
      <c r="O7" s="38">
        <v>6.4464370964925672</v>
      </c>
      <c r="Q7" s="13">
        <v>5</v>
      </c>
      <c r="R7" s="48"/>
      <c r="S7" s="3" t="s">
        <v>81</v>
      </c>
      <c r="T7" s="39">
        <v>6.1463802510000001</v>
      </c>
    </row>
    <row r="8" spans="1:20" x14ac:dyDescent="0.15">
      <c r="A8" s="13">
        <v>7</v>
      </c>
      <c r="B8" s="71"/>
      <c r="C8" s="78"/>
      <c r="D8" s="49" t="s">
        <v>15</v>
      </c>
      <c r="E8" s="80"/>
      <c r="F8" s="21">
        <v>-0.69664489527141793</v>
      </c>
      <c r="G8" s="22">
        <v>2.0945921905696103</v>
      </c>
      <c r="H8" s="41">
        <v>0.12120766546154293</v>
      </c>
      <c r="I8" s="31">
        <v>0.99607484372671173</v>
      </c>
      <c r="J8" s="14">
        <v>18.551968359332236</v>
      </c>
      <c r="M8" s="26" t="s">
        <v>49</v>
      </c>
      <c r="N8" s="8"/>
      <c r="O8" s="38">
        <v>7.05366925450683</v>
      </c>
      <c r="Q8" s="13">
        <v>6</v>
      </c>
      <c r="R8" s="46" t="s">
        <v>16</v>
      </c>
      <c r="S8" s="3" t="s">
        <v>17</v>
      </c>
      <c r="T8" s="38">
        <v>7.05366925450683</v>
      </c>
    </row>
    <row r="9" spans="1:20" x14ac:dyDescent="0.15">
      <c r="A9" s="13">
        <v>8</v>
      </c>
      <c r="B9" s="71"/>
      <c r="C9" s="76" t="s">
        <v>91</v>
      </c>
      <c r="D9" s="49" t="s">
        <v>48</v>
      </c>
      <c r="E9" s="50" t="s">
        <v>10</v>
      </c>
      <c r="F9" s="34">
        <v>-0.99476530860119861</v>
      </c>
      <c r="G9" s="35">
        <v>2.4397945933098568</v>
      </c>
      <c r="H9" s="41">
        <v>0.1616298364675163</v>
      </c>
      <c r="I9" s="32">
        <v>0.99648419546124511</v>
      </c>
      <c r="J9" s="19">
        <v>25.884690130495095</v>
      </c>
      <c r="M9" s="26" t="s">
        <v>45</v>
      </c>
      <c r="N9" s="8"/>
      <c r="O9" s="38">
        <v>5.33</v>
      </c>
      <c r="Q9" s="13">
        <v>7</v>
      </c>
      <c r="R9" s="47"/>
      <c r="S9" s="3" t="s">
        <v>13</v>
      </c>
      <c r="T9" s="38">
        <v>6.4464370964925672</v>
      </c>
    </row>
    <row r="10" spans="1:20" x14ac:dyDescent="0.15">
      <c r="A10" s="13">
        <v>9</v>
      </c>
      <c r="B10" s="71"/>
      <c r="C10" s="78"/>
      <c r="D10" s="4" t="s">
        <v>8</v>
      </c>
      <c r="E10" s="50" t="s">
        <v>9</v>
      </c>
      <c r="F10" s="34">
        <v>-0.3159285981216271</v>
      </c>
      <c r="G10" s="35">
        <v>2.3908135767174619</v>
      </c>
      <c r="H10" s="41">
        <v>0.15537219921780079</v>
      </c>
      <c r="I10" s="32">
        <v>0.99673440079782238</v>
      </c>
      <c r="J10" s="19">
        <v>25.794615597507022</v>
      </c>
      <c r="M10" s="26" t="s">
        <v>46</v>
      </c>
      <c r="N10" s="8"/>
      <c r="O10" s="38">
        <v>5.7310304582889184</v>
      </c>
      <c r="Q10" s="13">
        <v>8</v>
      </c>
      <c r="R10" s="47"/>
      <c r="S10" s="3" t="s">
        <v>77</v>
      </c>
      <c r="T10" s="39">
        <v>7.4736393999999997</v>
      </c>
    </row>
    <row r="11" spans="1:20" x14ac:dyDescent="0.15">
      <c r="A11" s="13">
        <v>10</v>
      </c>
      <c r="B11" s="71"/>
      <c r="C11" s="76" t="s">
        <v>77</v>
      </c>
      <c r="D11" s="4" t="s">
        <v>15</v>
      </c>
      <c r="E11" s="5" t="s">
        <v>9</v>
      </c>
      <c r="F11" s="21">
        <v>-1.2398017675056934</v>
      </c>
      <c r="G11" s="22">
        <v>2.4884484218875502</v>
      </c>
      <c r="H11" s="41">
        <v>0.12410702057546856</v>
      </c>
      <c r="I11" s="31">
        <v>0.99797488676385215</v>
      </c>
      <c r="J11" s="14">
        <v>1.9961538222785284</v>
      </c>
      <c r="M11" s="27" t="s">
        <v>56</v>
      </c>
      <c r="N11" s="8"/>
      <c r="O11" s="39">
        <v>6.4464370964925672</v>
      </c>
      <c r="Q11" s="13">
        <v>9</v>
      </c>
      <c r="R11" s="48"/>
      <c r="S11" s="3" t="s">
        <v>81</v>
      </c>
      <c r="T11" s="39">
        <v>7.3942996089999999</v>
      </c>
    </row>
    <row r="12" spans="1:20" x14ac:dyDescent="0.15">
      <c r="A12" s="13">
        <v>11</v>
      </c>
      <c r="B12" s="71"/>
      <c r="C12" s="78"/>
      <c r="D12" s="4" t="s">
        <v>8</v>
      </c>
      <c r="E12" s="5" t="s">
        <v>9</v>
      </c>
      <c r="F12" s="21">
        <v>-0.88641720548633118</v>
      </c>
      <c r="G12" s="22">
        <v>2.5230579659637296</v>
      </c>
      <c r="H12" s="41">
        <v>0.16578312896074809</v>
      </c>
      <c r="I12" s="31">
        <v>0.99395002905176222</v>
      </c>
      <c r="J12" s="14">
        <v>3.2203781301578367</v>
      </c>
      <c r="M12" s="27" t="s">
        <v>57</v>
      </c>
      <c r="N12" s="8"/>
      <c r="O12" s="39">
        <v>6.908784213565224</v>
      </c>
      <c r="Q12" s="13">
        <v>10</v>
      </c>
      <c r="R12" s="52" t="s">
        <v>54</v>
      </c>
      <c r="S12" s="3" t="s">
        <v>13</v>
      </c>
      <c r="T12" s="38">
        <v>4.3667764870533397</v>
      </c>
    </row>
    <row r="13" spans="1:20" x14ac:dyDescent="0.15">
      <c r="A13" s="13">
        <v>12</v>
      </c>
      <c r="B13" s="71"/>
      <c r="C13" s="76" t="s">
        <v>81</v>
      </c>
      <c r="D13" s="4" t="s">
        <v>15</v>
      </c>
      <c r="E13" s="5" t="s">
        <v>9</v>
      </c>
      <c r="F13" s="21">
        <v>-1.3240555950701969</v>
      </c>
      <c r="G13" s="22">
        <v>2.4196707510105999</v>
      </c>
      <c r="H13" s="41">
        <v>0.15565510844797181</v>
      </c>
      <c r="I13" s="31">
        <v>0.99642806784173277</v>
      </c>
      <c r="J13" s="14">
        <v>2.1298567302580187</v>
      </c>
      <c r="M13" s="26" t="s">
        <v>58</v>
      </c>
      <c r="N13" s="8"/>
      <c r="O13" s="38">
        <v>4.3667764870533397</v>
      </c>
      <c r="Q13" s="13">
        <v>11</v>
      </c>
      <c r="R13" s="52" t="s">
        <v>64</v>
      </c>
      <c r="S13" s="3" t="s">
        <v>13</v>
      </c>
      <c r="T13" s="38">
        <v>6.4464370960000004</v>
      </c>
    </row>
    <row r="14" spans="1:20" x14ac:dyDescent="0.15">
      <c r="A14" s="13">
        <v>13</v>
      </c>
      <c r="B14" s="72"/>
      <c r="C14" s="78"/>
      <c r="D14" s="4" t="s">
        <v>8</v>
      </c>
      <c r="E14" s="5" t="s">
        <v>9</v>
      </c>
      <c r="F14" s="21">
        <v>-0.95207374519622157</v>
      </c>
      <c r="G14" s="22">
        <v>2.4597269943858509</v>
      </c>
      <c r="H14" s="41">
        <v>0.21415295811526275</v>
      </c>
      <c r="I14" s="31">
        <v>0.99024111142380322</v>
      </c>
      <c r="J14" s="14">
        <v>5.0483542333183022</v>
      </c>
      <c r="M14" s="26" t="s">
        <v>61</v>
      </c>
      <c r="N14" s="8"/>
      <c r="O14" s="38">
        <v>6.4464370960000004</v>
      </c>
      <c r="Q14" s="13">
        <v>12</v>
      </c>
      <c r="R14" s="52"/>
      <c r="S14" s="3" t="s">
        <v>77</v>
      </c>
      <c r="T14" s="39">
        <v>7.4736393999999997</v>
      </c>
    </row>
    <row r="15" spans="1:20" x14ac:dyDescent="0.15">
      <c r="A15" s="13">
        <v>14</v>
      </c>
      <c r="B15" s="70" t="s">
        <v>16</v>
      </c>
      <c r="C15" s="76" t="s">
        <v>51</v>
      </c>
      <c r="D15" s="4" t="s">
        <v>52</v>
      </c>
      <c r="E15" s="5" t="s">
        <v>53</v>
      </c>
      <c r="F15" s="21">
        <v>-1.3701860236749284</v>
      </c>
      <c r="G15" s="22">
        <v>2.1353437961421249</v>
      </c>
      <c r="H15" s="41">
        <v>0.11604214324867466</v>
      </c>
      <c r="I15" s="31">
        <v>0.9959289236503438</v>
      </c>
      <c r="J15" s="14">
        <v>19.301182895183047</v>
      </c>
      <c r="M15" s="28" t="s">
        <v>62</v>
      </c>
      <c r="N15" s="8"/>
      <c r="O15" s="40">
        <v>8.795603624</v>
      </c>
      <c r="Q15" s="13">
        <v>13</v>
      </c>
      <c r="R15" s="52"/>
      <c r="S15" s="3" t="s">
        <v>81</v>
      </c>
      <c r="T15" s="39">
        <v>7.3942996089999999</v>
      </c>
    </row>
    <row r="16" spans="1:20" x14ac:dyDescent="0.15">
      <c r="A16" s="13">
        <v>15</v>
      </c>
      <c r="B16" s="71"/>
      <c r="C16" s="78"/>
      <c r="D16" s="4" t="s">
        <v>70</v>
      </c>
      <c r="E16" s="5" t="s">
        <v>9</v>
      </c>
      <c r="F16" s="21">
        <v>-0.69664489527141793</v>
      </c>
      <c r="G16" s="22">
        <v>2.0945921905696103</v>
      </c>
      <c r="H16" s="41">
        <v>0.12120766546154293</v>
      </c>
      <c r="I16" s="31">
        <v>0.99607484372671173</v>
      </c>
      <c r="J16" s="14">
        <v>18.551968359332236</v>
      </c>
      <c r="M16" s="28" t="s">
        <v>63</v>
      </c>
      <c r="N16" s="8"/>
      <c r="O16" s="40">
        <v>17.788865210000001</v>
      </c>
    </row>
    <row r="17" spans="1:19" x14ac:dyDescent="0.15">
      <c r="A17" s="13">
        <v>16</v>
      </c>
      <c r="B17" s="71"/>
      <c r="C17" s="76" t="s">
        <v>17</v>
      </c>
      <c r="D17" s="4" t="s">
        <v>15</v>
      </c>
      <c r="E17" s="5" t="s">
        <v>9</v>
      </c>
      <c r="F17" s="21">
        <v>-1.6495576395937255</v>
      </c>
      <c r="G17" s="22">
        <v>2.1545762545672402</v>
      </c>
      <c r="H17" s="41">
        <v>0.14573591541776648</v>
      </c>
      <c r="I17" s="31">
        <v>0.99499831148277007</v>
      </c>
      <c r="J17" s="14">
        <v>2.4205685315281054</v>
      </c>
    </row>
    <row r="18" spans="1:19" x14ac:dyDescent="0.15">
      <c r="A18" s="13">
        <v>17</v>
      </c>
      <c r="B18" s="71"/>
      <c r="C18" s="78"/>
      <c r="D18" s="4" t="s">
        <v>8</v>
      </c>
      <c r="E18" s="5" t="s">
        <v>9</v>
      </c>
      <c r="F18" s="21">
        <v>-0.9886081982563657</v>
      </c>
      <c r="G18" s="22">
        <v>2.1118224546000293</v>
      </c>
      <c r="H18" s="41">
        <v>0.13797992717751786</v>
      </c>
      <c r="I18" s="31">
        <v>0.99487189382003194</v>
      </c>
      <c r="J18" s="14">
        <v>2.3366198801096649</v>
      </c>
      <c r="Q18" s="66" t="s">
        <v>0</v>
      </c>
      <c r="R18" s="67" t="s">
        <v>105</v>
      </c>
      <c r="S18" s="98" t="s">
        <v>90</v>
      </c>
    </row>
    <row r="19" spans="1:19" x14ac:dyDescent="0.15">
      <c r="A19" s="13">
        <v>18</v>
      </c>
      <c r="B19" s="71"/>
      <c r="C19" s="76" t="s">
        <v>92</v>
      </c>
      <c r="D19" s="4" t="s">
        <v>18</v>
      </c>
      <c r="E19" s="5" t="s">
        <v>10</v>
      </c>
      <c r="F19" s="21">
        <v>-1.4140298399626192</v>
      </c>
      <c r="G19" s="22">
        <v>2.1325122966497401</v>
      </c>
      <c r="H19" s="41">
        <v>9.6090863884043143E-2</v>
      </c>
      <c r="I19" s="31">
        <v>0.99668870940266319</v>
      </c>
      <c r="J19" s="14">
        <v>16.061556686622566</v>
      </c>
      <c r="M19" s="28" t="s">
        <v>78</v>
      </c>
      <c r="N19" s="8"/>
      <c r="O19" s="39">
        <v>7.4736393999999997</v>
      </c>
      <c r="Q19" s="70" t="s">
        <v>6</v>
      </c>
      <c r="R19" s="3" t="s">
        <v>17</v>
      </c>
      <c r="S19" s="39">
        <v>7.0537809999950696</v>
      </c>
    </row>
    <row r="20" spans="1:19" x14ac:dyDescent="0.15">
      <c r="A20" s="13">
        <v>19</v>
      </c>
      <c r="B20" s="71"/>
      <c r="C20" s="78"/>
      <c r="D20" s="4" t="s">
        <v>72</v>
      </c>
      <c r="E20" s="5" t="s">
        <v>9</v>
      </c>
      <c r="F20" s="21">
        <v>-0.74299509316101553</v>
      </c>
      <c r="G20" s="22">
        <v>2.0929800396118776</v>
      </c>
      <c r="H20" s="41">
        <v>0.10200538167115612</v>
      </c>
      <c r="I20" s="31">
        <v>0.99679488921127513</v>
      </c>
      <c r="J20" s="14">
        <v>15.387398395545636</v>
      </c>
      <c r="M20" s="28" t="s">
        <v>79</v>
      </c>
      <c r="N20" s="8"/>
      <c r="O20" s="39">
        <v>7.4736393999999997</v>
      </c>
      <c r="Q20" s="71"/>
      <c r="R20" s="3" t="s">
        <v>13</v>
      </c>
      <c r="S20" s="39">
        <v>6.4486239999823738</v>
      </c>
    </row>
    <row r="21" spans="1:19" x14ac:dyDescent="0.15">
      <c r="A21" s="13">
        <v>20</v>
      </c>
      <c r="B21" s="71"/>
      <c r="C21" s="76" t="s">
        <v>77</v>
      </c>
      <c r="D21" s="4" t="s">
        <v>15</v>
      </c>
      <c r="E21" s="5" t="s">
        <v>9</v>
      </c>
      <c r="F21" s="21">
        <v>-1.9108859786012755</v>
      </c>
      <c r="G21" s="22">
        <v>2.2509010940815486</v>
      </c>
      <c r="H21" s="41">
        <v>7.7881061926675002E-2</v>
      </c>
      <c r="I21" s="31">
        <v>0.99766514944615492</v>
      </c>
      <c r="J21" s="14">
        <v>1.2805195418893545</v>
      </c>
      <c r="M21" s="28" t="s">
        <v>80</v>
      </c>
      <c r="N21" s="8"/>
      <c r="O21" s="39">
        <v>6.2046583139999996</v>
      </c>
      <c r="Q21" s="71"/>
      <c r="R21" s="3" t="s">
        <v>77</v>
      </c>
      <c r="S21" s="39">
        <v>7.4739629999967292</v>
      </c>
    </row>
    <row r="22" spans="1:19" x14ac:dyDescent="0.15">
      <c r="A22" s="13">
        <v>21</v>
      </c>
      <c r="B22" s="71"/>
      <c r="C22" s="78"/>
      <c r="D22" s="4" t="s">
        <v>8</v>
      </c>
      <c r="E22" s="5" t="s">
        <v>9</v>
      </c>
      <c r="F22" s="21">
        <v>-1.2491749265230951</v>
      </c>
      <c r="G22" s="22">
        <v>2.2046273402279581</v>
      </c>
      <c r="H22" s="41">
        <v>7.3056244717058252E-2</v>
      </c>
      <c r="I22" s="31">
        <v>0.99761056811755366</v>
      </c>
      <c r="J22" s="14">
        <v>1.2353576820299113</v>
      </c>
      <c r="M22" s="28" t="s">
        <v>82</v>
      </c>
      <c r="N22" s="8"/>
      <c r="O22" s="39">
        <v>6.1463802510000001</v>
      </c>
      <c r="Q22" s="72"/>
      <c r="R22" s="3" t="s">
        <v>81</v>
      </c>
      <c r="S22" s="39">
        <v>7.397622999997111</v>
      </c>
    </row>
    <row r="23" spans="1:19" x14ac:dyDescent="0.15">
      <c r="A23" s="13">
        <v>22</v>
      </c>
      <c r="B23" s="71"/>
      <c r="C23" s="76" t="s">
        <v>81</v>
      </c>
      <c r="D23" s="4" t="s">
        <v>15</v>
      </c>
      <c r="E23" s="5" t="s">
        <v>9</v>
      </c>
      <c r="F23" s="21">
        <v>-1.8566826720043617</v>
      </c>
      <c r="G23" s="22">
        <v>2.1588198291744169</v>
      </c>
      <c r="H23" s="41">
        <v>9.5017458068016411E-2</v>
      </c>
      <c r="I23" s="31">
        <v>0.99700553423850713</v>
      </c>
      <c r="J23" s="14">
        <v>1.6419637256086621</v>
      </c>
      <c r="M23" s="28" t="s">
        <v>83</v>
      </c>
      <c r="N23" s="8"/>
      <c r="O23" s="39">
        <v>7.3942996089999999</v>
      </c>
      <c r="Q23" s="70" t="s">
        <v>12</v>
      </c>
      <c r="R23" s="56" t="s">
        <v>17</v>
      </c>
      <c r="S23" s="38">
        <v>5.7310304582889184</v>
      </c>
    </row>
    <row r="24" spans="1:19" x14ac:dyDescent="0.15">
      <c r="A24" s="13">
        <v>23</v>
      </c>
      <c r="B24" s="72"/>
      <c r="C24" s="78"/>
      <c r="D24" s="4" t="s">
        <v>8</v>
      </c>
      <c r="E24" s="5" t="s">
        <v>9</v>
      </c>
      <c r="F24" s="21">
        <v>-1.193289987680513</v>
      </c>
      <c r="G24" s="22">
        <v>2.1137878386158588</v>
      </c>
      <c r="H24" s="41">
        <v>9.1639413326185803E-2</v>
      </c>
      <c r="I24" s="31">
        <v>0.99697744789817577</v>
      </c>
      <c r="J24" s="14">
        <v>1.5884178486603269</v>
      </c>
      <c r="M24" s="28" t="s">
        <v>84</v>
      </c>
      <c r="N24" s="8"/>
      <c r="O24" s="39">
        <v>7.3942996089999999</v>
      </c>
      <c r="Q24" s="71"/>
      <c r="R24" s="3" t="s">
        <v>13</v>
      </c>
      <c r="S24" s="53">
        <v>5.3285</v>
      </c>
    </row>
    <row r="25" spans="1:19" x14ac:dyDescent="0.15">
      <c r="A25" s="13">
        <v>24</v>
      </c>
      <c r="B25" s="70" t="s">
        <v>54</v>
      </c>
      <c r="C25" s="76" t="s">
        <v>51</v>
      </c>
      <c r="D25" s="4" t="s">
        <v>18</v>
      </c>
      <c r="E25" s="5" t="s">
        <v>53</v>
      </c>
      <c r="F25" s="21">
        <v>-0.3866579527011117</v>
      </c>
      <c r="G25" s="22">
        <v>2.6260993888427957</v>
      </c>
      <c r="H25" s="41">
        <v>9.8026719195844145E-2</v>
      </c>
      <c r="I25" s="31">
        <v>0.9984908605662961</v>
      </c>
      <c r="J25" s="33">
        <v>14.220868147124744</v>
      </c>
      <c r="M25" s="28"/>
      <c r="N25" s="8"/>
      <c r="O25" s="42"/>
      <c r="Q25" s="71"/>
      <c r="R25" s="3" t="s">
        <v>77</v>
      </c>
      <c r="S25" s="39">
        <v>6.2046583139999996</v>
      </c>
    </row>
    <row r="26" spans="1:19" x14ac:dyDescent="0.15">
      <c r="A26" s="13">
        <v>25</v>
      </c>
      <c r="B26" s="72"/>
      <c r="C26" s="78"/>
      <c r="D26" s="4" t="s">
        <v>8</v>
      </c>
      <c r="E26" s="5" t="s">
        <v>53</v>
      </c>
      <c r="F26" s="21">
        <v>0.18024281048149945</v>
      </c>
      <c r="G26" s="22">
        <v>2.6059464835552366</v>
      </c>
      <c r="H26" s="41">
        <v>0.10843816654165947</v>
      </c>
      <c r="I26" s="31">
        <v>0.99789248756680171</v>
      </c>
      <c r="J26" s="33">
        <v>14.449405623019247</v>
      </c>
      <c r="M26" s="28"/>
      <c r="N26" s="8"/>
      <c r="O26" s="42"/>
      <c r="Q26" s="72"/>
      <c r="R26" s="3" t="s">
        <v>81</v>
      </c>
      <c r="S26" s="39">
        <v>6.1463802510000001</v>
      </c>
    </row>
    <row r="27" spans="1:19" x14ac:dyDescent="0.15">
      <c r="A27" s="13">
        <v>26</v>
      </c>
      <c r="B27" s="70" t="s">
        <v>59</v>
      </c>
      <c r="C27" s="76" t="s">
        <v>60</v>
      </c>
      <c r="D27" s="4" t="s">
        <v>8</v>
      </c>
      <c r="E27" s="5" t="s">
        <v>53</v>
      </c>
      <c r="F27" s="21">
        <v>-0.95911093433422445</v>
      </c>
      <c r="G27" s="22">
        <v>2.1157440776024723</v>
      </c>
      <c r="H27" s="41">
        <v>8.1546257101117833E-2</v>
      </c>
      <c r="I27" s="31">
        <v>0.99717411841862724</v>
      </c>
      <c r="J27" s="14">
        <v>1.3838411415094944</v>
      </c>
      <c r="M27" s="28"/>
      <c r="N27" s="8"/>
      <c r="O27" s="42"/>
      <c r="Q27" s="70" t="s">
        <v>16</v>
      </c>
      <c r="R27" s="3" t="s">
        <v>17</v>
      </c>
      <c r="S27" s="38">
        <v>7.05366925450683</v>
      </c>
    </row>
    <row r="28" spans="1:19" x14ac:dyDescent="0.15">
      <c r="A28" s="13">
        <v>27</v>
      </c>
      <c r="B28" s="72"/>
      <c r="C28" s="78"/>
      <c r="D28" s="4" t="s">
        <v>18</v>
      </c>
      <c r="E28" s="5" t="s">
        <v>9</v>
      </c>
      <c r="F28" s="21">
        <v>-1.6224544721422329</v>
      </c>
      <c r="G28" s="22">
        <v>2.1607614943266045</v>
      </c>
      <c r="H28" s="41">
        <v>8.4726357442384923E-2</v>
      </c>
      <c r="I28" s="31">
        <v>0.99717652331972906</v>
      </c>
      <c r="J28" s="14">
        <v>1.4368080184169405</v>
      </c>
      <c r="M28" s="28"/>
      <c r="N28" s="8"/>
      <c r="O28" s="42"/>
      <c r="Q28" s="71"/>
      <c r="R28" s="3" t="s">
        <v>13</v>
      </c>
      <c r="S28" s="38">
        <v>6.4464370964925672</v>
      </c>
    </row>
    <row r="29" spans="1:19" x14ac:dyDescent="0.15">
      <c r="A29" s="13">
        <v>28</v>
      </c>
      <c r="B29" s="70" t="s">
        <v>64</v>
      </c>
      <c r="C29" s="76" t="s">
        <v>65</v>
      </c>
      <c r="D29" s="4" t="s">
        <v>15</v>
      </c>
      <c r="E29" s="5" t="s">
        <v>9</v>
      </c>
      <c r="F29" s="21">
        <v>-1.6536303174401075</v>
      </c>
      <c r="G29" s="22">
        <v>2.1697709308909272</v>
      </c>
      <c r="H29" s="41">
        <v>9.0657840681103219E-2</v>
      </c>
      <c r="I29" s="31">
        <v>0.99690988791943724</v>
      </c>
      <c r="J29" s="14">
        <v>1.4187784108448738</v>
      </c>
      <c r="M29" s="28"/>
      <c r="N29" s="8"/>
      <c r="O29" s="42"/>
      <c r="Q29" s="71"/>
      <c r="R29" s="3" t="s">
        <v>77</v>
      </c>
      <c r="S29" s="39">
        <v>7.4736393999999997</v>
      </c>
    </row>
    <row r="30" spans="1:19" x14ac:dyDescent="0.15">
      <c r="A30" s="13">
        <v>29</v>
      </c>
      <c r="B30" s="71"/>
      <c r="C30" s="78"/>
      <c r="D30" s="4" t="s">
        <v>8</v>
      </c>
      <c r="E30" s="5" t="s">
        <v>9</v>
      </c>
      <c r="F30" s="21">
        <v>-0.98307510818973254</v>
      </c>
      <c r="G30" s="22">
        <v>2.1226700127070961</v>
      </c>
      <c r="H30" s="41">
        <v>8.6001683648034968E-2</v>
      </c>
      <c r="I30" s="31">
        <v>0.99695469871631293</v>
      </c>
      <c r="J30" s="14">
        <v>1.363444382957423</v>
      </c>
      <c r="Q30" s="72"/>
      <c r="R30" s="3" t="s">
        <v>81</v>
      </c>
      <c r="S30" s="39">
        <v>7.3942996089999999</v>
      </c>
    </row>
    <row r="31" spans="1:19" x14ac:dyDescent="0.15">
      <c r="A31" s="13">
        <v>30</v>
      </c>
      <c r="B31" s="71"/>
      <c r="C31" s="76" t="s">
        <v>7</v>
      </c>
      <c r="D31" s="4" t="s">
        <v>15</v>
      </c>
      <c r="E31" s="5" t="s">
        <v>9</v>
      </c>
      <c r="F31" s="21">
        <v>-2.5552693758449987</v>
      </c>
      <c r="G31" s="22">
        <v>2.1148108233052274</v>
      </c>
      <c r="H31" s="41">
        <v>9.7509585310569566E-2</v>
      </c>
      <c r="I31" s="31">
        <v>0.99664790279465509</v>
      </c>
      <c r="J31" s="14">
        <v>1.6445282003103516</v>
      </c>
      <c r="Q31" s="73" t="s">
        <v>106</v>
      </c>
      <c r="R31" s="56" t="s">
        <v>17</v>
      </c>
      <c r="S31" s="39">
        <v>7.0536689999862601</v>
      </c>
    </row>
    <row r="32" spans="1:19" x14ac:dyDescent="0.15">
      <c r="A32" s="13">
        <v>31</v>
      </c>
      <c r="B32" s="71"/>
      <c r="C32" s="78"/>
      <c r="D32" s="4" t="s">
        <v>8</v>
      </c>
      <c r="E32" s="5" t="s">
        <v>9</v>
      </c>
      <c r="F32" s="21">
        <v>-1.8925411387926556</v>
      </c>
      <c r="G32" s="22">
        <v>2.069945648749596</v>
      </c>
      <c r="H32" s="41">
        <v>9.3343547013392661E-2</v>
      </c>
      <c r="I32" s="31">
        <v>0.99635647020397589</v>
      </c>
      <c r="J32" s="14">
        <v>1.5824952823909963</v>
      </c>
      <c r="Q32" s="73"/>
      <c r="R32" s="3" t="s">
        <v>13</v>
      </c>
      <c r="S32" s="45"/>
    </row>
    <row r="33" spans="1:19" x14ac:dyDescent="0.15">
      <c r="A33" s="13">
        <v>32</v>
      </c>
      <c r="B33" s="71"/>
      <c r="C33" s="76" t="s">
        <v>77</v>
      </c>
      <c r="D33" s="4" t="s">
        <v>15</v>
      </c>
      <c r="E33" s="5" t="s">
        <v>9</v>
      </c>
      <c r="F33" s="21">
        <v>-1.9437380283221977</v>
      </c>
      <c r="G33" s="22">
        <v>2.2587126768256378</v>
      </c>
      <c r="H33" s="41">
        <v>8.1608906854108543E-2</v>
      </c>
      <c r="I33" s="31">
        <v>0.99741498973939546</v>
      </c>
      <c r="J33" s="14">
        <v>1.2769543648476118</v>
      </c>
      <c r="Q33" s="73"/>
      <c r="R33" s="3" t="s">
        <v>77</v>
      </c>
      <c r="S33" s="45"/>
    </row>
    <row r="34" spans="1:19" x14ac:dyDescent="0.15">
      <c r="A34" s="13">
        <v>33</v>
      </c>
      <c r="B34" s="71"/>
      <c r="C34" s="78"/>
      <c r="D34" s="4" t="s">
        <v>8</v>
      </c>
      <c r="E34" s="5" t="s">
        <v>9</v>
      </c>
      <c r="F34" s="21">
        <v>-1.2499566486002047</v>
      </c>
      <c r="G34" s="22">
        <v>2.2048981539779295</v>
      </c>
      <c r="H34" s="41">
        <v>7.3106283020217128E-2</v>
      </c>
      <c r="I34" s="31">
        <v>0.99760500803313656</v>
      </c>
      <c r="J34" s="14">
        <v>1.2341483532251638</v>
      </c>
      <c r="Q34" s="73"/>
      <c r="R34" s="3" t="s">
        <v>81</v>
      </c>
      <c r="S34" s="45"/>
    </row>
    <row r="35" spans="1:19" x14ac:dyDescent="0.15">
      <c r="A35" s="13">
        <v>34</v>
      </c>
      <c r="B35" s="71"/>
      <c r="C35" s="76" t="s">
        <v>81</v>
      </c>
      <c r="D35" s="4" t="s">
        <v>15</v>
      </c>
      <c r="E35" s="5" t="s">
        <v>9</v>
      </c>
      <c r="F35" s="21">
        <v>-1.8566826720043617</v>
      </c>
      <c r="G35" s="22">
        <v>2.1588198291744169</v>
      </c>
      <c r="H35" s="41">
        <v>9.5017458068016411E-2</v>
      </c>
      <c r="I35" s="31">
        <v>0.99700553423850713</v>
      </c>
      <c r="J35" s="14">
        <v>1.6419637256086621</v>
      </c>
      <c r="L35" s="37"/>
      <c r="M35" s="37"/>
    </row>
    <row r="36" spans="1:19" x14ac:dyDescent="0.15">
      <c r="A36" s="13">
        <v>35</v>
      </c>
      <c r="B36" s="72"/>
      <c r="C36" s="78"/>
      <c r="D36" s="4" t="s">
        <v>8</v>
      </c>
      <c r="E36" s="5" t="s">
        <v>9</v>
      </c>
      <c r="F36" s="21">
        <v>-1.2662877506733823</v>
      </c>
      <c r="G36" s="22">
        <v>2.1348856767748368</v>
      </c>
      <c r="H36" s="41">
        <v>0.10638340912696501</v>
      </c>
      <c r="I36" s="31">
        <v>0.99618698161380315</v>
      </c>
      <c r="J36" s="14">
        <v>1.5832274693305193</v>
      </c>
      <c r="L36" s="37"/>
      <c r="M36" s="37"/>
    </row>
    <row r="37" spans="1:19" x14ac:dyDescent="0.15">
      <c r="F37" s="36">
        <f>AVERAGE(F2,F4:F6,F9:F36)</f>
        <v>-1.2654042717335259</v>
      </c>
      <c r="G37" s="36">
        <f>AVERAGE(G2,G4:G6,G9:G36)</f>
        <v>2.2470379681809924</v>
      </c>
      <c r="L37" s="37"/>
      <c r="M37" s="37"/>
    </row>
    <row r="38" spans="1:19" x14ac:dyDescent="0.15">
      <c r="L38" s="37"/>
      <c r="M38" s="37"/>
    </row>
    <row r="40" spans="1:19" x14ac:dyDescent="0.15">
      <c r="A40" s="1"/>
      <c r="B40" s="1" t="s">
        <v>0</v>
      </c>
      <c r="C40" s="1" t="s">
        <v>1</v>
      </c>
      <c r="D40" s="1" t="s">
        <v>2</v>
      </c>
      <c r="E40" s="1" t="s">
        <v>5</v>
      </c>
      <c r="F40" s="1" t="s">
        <v>3</v>
      </c>
      <c r="G40" s="1" t="s">
        <v>4</v>
      </c>
      <c r="H40" s="1" t="s">
        <v>74</v>
      </c>
      <c r="I40" s="1" t="s">
        <v>24</v>
      </c>
      <c r="J40" s="1" t="s">
        <v>19</v>
      </c>
    </row>
    <row r="41" spans="1:19" x14ac:dyDescent="0.15">
      <c r="A41" s="13">
        <v>1</v>
      </c>
      <c r="B41" s="70" t="s">
        <v>6</v>
      </c>
      <c r="C41" s="3" t="s">
        <v>7</v>
      </c>
      <c r="D41" s="74" t="s">
        <v>8</v>
      </c>
      <c r="E41" s="75" t="s">
        <v>9</v>
      </c>
      <c r="F41" s="21">
        <v>-1.8897380099050278</v>
      </c>
      <c r="G41" s="22">
        <v>2.0721855930792583</v>
      </c>
      <c r="H41" s="41">
        <v>9.3118634855286278E-2</v>
      </c>
      <c r="I41" s="31">
        <v>0.9963837227989869</v>
      </c>
      <c r="J41" s="14">
        <v>15.645712169240195</v>
      </c>
    </row>
    <row r="42" spans="1:19" x14ac:dyDescent="0.15">
      <c r="A42" s="13">
        <v>2</v>
      </c>
      <c r="B42" s="71"/>
      <c r="C42" s="3" t="s">
        <v>17</v>
      </c>
      <c r="D42" s="74"/>
      <c r="E42" s="75"/>
      <c r="F42" s="21">
        <v>-0.98870178037021939</v>
      </c>
      <c r="G42" s="22">
        <v>2.1118107386423084</v>
      </c>
      <c r="H42" s="41">
        <v>0.13792344992910252</v>
      </c>
      <c r="I42" s="31">
        <v>0.99487212038062656</v>
      </c>
      <c r="J42" s="14">
        <v>2.335831960493826</v>
      </c>
    </row>
    <row r="43" spans="1:19" x14ac:dyDescent="0.15">
      <c r="A43" s="13">
        <v>3</v>
      </c>
      <c r="B43" s="71"/>
      <c r="C43" s="3" t="s">
        <v>13</v>
      </c>
      <c r="D43" s="74"/>
      <c r="E43" s="75"/>
      <c r="F43" s="21">
        <v>-0.73441826996242565</v>
      </c>
      <c r="G43" s="22">
        <v>2.0974293179546541</v>
      </c>
      <c r="H43" s="41">
        <v>0.11640128699715081</v>
      </c>
      <c r="I43" s="31">
        <v>0.99569257703237135</v>
      </c>
      <c r="J43" s="14">
        <v>1.8495130228236909</v>
      </c>
    </row>
    <row r="44" spans="1:19" x14ac:dyDescent="0.15">
      <c r="A44" s="13">
        <v>4</v>
      </c>
      <c r="B44" s="71"/>
      <c r="C44" s="3" t="s">
        <v>77</v>
      </c>
      <c r="D44" s="74"/>
      <c r="E44" s="75"/>
      <c r="F44" s="21">
        <v>-1.2494896444824239</v>
      </c>
      <c r="G44" s="22">
        <v>2.2047154233706738</v>
      </c>
      <c r="H44" s="41">
        <v>7.2943977516522068E-2</v>
      </c>
      <c r="I44" s="31">
        <v>0.99761585263299168</v>
      </c>
      <c r="J44" s="14">
        <v>1.2580463421628933</v>
      </c>
    </row>
    <row r="45" spans="1:19" x14ac:dyDescent="0.15">
      <c r="A45" s="13">
        <v>5</v>
      </c>
      <c r="B45" s="72"/>
      <c r="C45" s="3" t="s">
        <v>81</v>
      </c>
      <c r="D45" s="74"/>
      <c r="E45" s="75"/>
      <c r="F45" s="21">
        <v>-1.1951432932700434</v>
      </c>
      <c r="G45" s="22">
        <v>2.1131746311515349</v>
      </c>
      <c r="H45" s="41">
        <v>9.1449839044719053E-2</v>
      </c>
      <c r="I45" s="31">
        <v>0.99700577307969296</v>
      </c>
      <c r="J45" s="14">
        <v>1.5820128456767502</v>
      </c>
    </row>
    <row r="46" spans="1:19" x14ac:dyDescent="0.15">
      <c r="A46" s="13">
        <v>6</v>
      </c>
      <c r="B46" s="70" t="s">
        <v>12</v>
      </c>
      <c r="C46" s="3" t="s">
        <v>13</v>
      </c>
      <c r="D46" s="74"/>
      <c r="E46" s="75"/>
      <c r="F46" s="21">
        <v>-0.24369755739707202</v>
      </c>
      <c r="G46" s="22">
        <v>2.3885030276204975</v>
      </c>
      <c r="H46" s="41">
        <v>9.2282894269646781E-2</v>
      </c>
      <c r="I46" s="31">
        <v>0.99770771606399156</v>
      </c>
      <c r="J46" s="14">
        <v>12.654058777678182</v>
      </c>
    </row>
    <row r="47" spans="1:19" x14ac:dyDescent="0.15">
      <c r="A47" s="13">
        <v>7</v>
      </c>
      <c r="B47" s="71"/>
      <c r="C47" s="55" t="s">
        <v>17</v>
      </c>
      <c r="D47" s="74"/>
      <c r="E47" s="75"/>
      <c r="F47" s="34">
        <v>-0.3159285981216271</v>
      </c>
      <c r="G47" s="35">
        <v>2.3908135767174619</v>
      </c>
      <c r="H47" s="41">
        <v>0.15537219921780079</v>
      </c>
      <c r="I47" s="32">
        <v>0.99673440079782238</v>
      </c>
      <c r="J47" s="19">
        <v>25.794615597507022</v>
      </c>
    </row>
    <row r="48" spans="1:19" x14ac:dyDescent="0.15">
      <c r="A48" s="13">
        <v>8</v>
      </c>
      <c r="B48" s="71"/>
      <c r="C48" s="3" t="s">
        <v>77</v>
      </c>
      <c r="D48" s="74"/>
      <c r="E48" s="75"/>
      <c r="F48" s="21">
        <v>-0.88641720548633118</v>
      </c>
      <c r="G48" s="22">
        <v>2.5230579659637296</v>
      </c>
      <c r="H48" s="41">
        <v>0.16578312896074809</v>
      </c>
      <c r="I48" s="31">
        <v>0.99395002905176222</v>
      </c>
      <c r="J48" s="14">
        <v>3.2203781301578367</v>
      </c>
    </row>
    <row r="49" spans="1:15" x14ac:dyDescent="0.15">
      <c r="A49" s="13">
        <v>9</v>
      </c>
      <c r="B49" s="72"/>
      <c r="C49" s="3" t="s">
        <v>81</v>
      </c>
      <c r="D49" s="74"/>
      <c r="E49" s="75"/>
      <c r="F49" s="21">
        <v>-0.95207374519622157</v>
      </c>
      <c r="G49" s="22">
        <v>2.4597269943858509</v>
      </c>
      <c r="H49" s="41">
        <v>0.21415295811526275</v>
      </c>
      <c r="I49" s="31">
        <v>0.99024111142380322</v>
      </c>
      <c r="J49" s="14">
        <v>5.0483542333183022</v>
      </c>
    </row>
    <row r="50" spans="1:15" x14ac:dyDescent="0.15">
      <c r="A50" s="13">
        <v>10</v>
      </c>
      <c r="B50" s="70" t="s">
        <v>69</v>
      </c>
      <c r="C50" s="3" t="s">
        <v>17</v>
      </c>
      <c r="D50" s="74"/>
      <c r="E50" s="75"/>
      <c r="F50" s="21">
        <v>-0.9886081982563657</v>
      </c>
      <c r="G50" s="22">
        <v>2.1118224546000293</v>
      </c>
      <c r="H50" s="41">
        <v>0.13797992717751786</v>
      </c>
      <c r="I50" s="31">
        <v>0.99487189382003194</v>
      </c>
      <c r="J50" s="14">
        <v>2.3366198801096649</v>
      </c>
    </row>
    <row r="51" spans="1:15" x14ac:dyDescent="0.15">
      <c r="A51" s="13">
        <v>11</v>
      </c>
      <c r="B51" s="71"/>
      <c r="C51" s="3" t="s">
        <v>13</v>
      </c>
      <c r="D51" s="74"/>
      <c r="E51" s="75"/>
      <c r="F51" s="21">
        <v>-0.69664489527141793</v>
      </c>
      <c r="G51" s="22">
        <v>2.0945921905696103</v>
      </c>
      <c r="H51" s="41">
        <v>0.12120766546154293</v>
      </c>
      <c r="I51" s="31">
        <v>0.99607484372671173</v>
      </c>
      <c r="J51" s="14">
        <v>18.551968359332236</v>
      </c>
    </row>
    <row r="52" spans="1:15" x14ac:dyDescent="0.15">
      <c r="A52" s="13">
        <v>12</v>
      </c>
      <c r="B52" s="71"/>
      <c r="C52" s="3" t="s">
        <v>77</v>
      </c>
      <c r="D52" s="74"/>
      <c r="E52" s="75"/>
      <c r="F52" s="21">
        <v>-1.2491749265230951</v>
      </c>
      <c r="G52" s="22">
        <v>2.2046273402279581</v>
      </c>
      <c r="H52" s="41">
        <v>7.3056244717058252E-2</v>
      </c>
      <c r="I52" s="31">
        <v>0.99761056811755366</v>
      </c>
      <c r="J52" s="14">
        <v>1.2353576820299113</v>
      </c>
    </row>
    <row r="53" spans="1:15" x14ac:dyDescent="0.15">
      <c r="A53" s="13">
        <v>13</v>
      </c>
      <c r="B53" s="72"/>
      <c r="C53" s="3" t="s">
        <v>81</v>
      </c>
      <c r="D53" s="74"/>
      <c r="E53" s="75"/>
      <c r="F53" s="21">
        <v>-1.193289987680513</v>
      </c>
      <c r="G53" s="22">
        <v>2.1137878386158588</v>
      </c>
      <c r="H53" s="41">
        <v>9.1639413326185803E-2</v>
      </c>
      <c r="I53" s="31">
        <v>0.99697744789817577</v>
      </c>
      <c r="J53" s="14">
        <v>1.5884178486603269</v>
      </c>
      <c r="L53" s="20"/>
      <c r="M53" s="20" t="s">
        <v>85</v>
      </c>
      <c r="N53" s="20" t="s">
        <v>86</v>
      </c>
      <c r="O53" s="20" t="s">
        <v>87</v>
      </c>
    </row>
    <row r="54" spans="1:15" x14ac:dyDescent="0.15">
      <c r="A54" s="13">
        <v>14</v>
      </c>
      <c r="B54" s="52" t="s">
        <v>54</v>
      </c>
      <c r="C54" s="3" t="s">
        <v>51</v>
      </c>
      <c r="D54" s="74"/>
      <c r="E54" s="75"/>
      <c r="F54" s="21">
        <v>0.18024281048149945</v>
      </c>
      <c r="G54" s="22">
        <v>2.6059464835552366</v>
      </c>
      <c r="H54" s="41">
        <v>0.10843816654165947</v>
      </c>
      <c r="I54" s="31">
        <v>0.99789248756680171</v>
      </c>
      <c r="J54" s="33">
        <v>14.449405623019247</v>
      </c>
      <c r="L54" s="44" t="s">
        <v>89</v>
      </c>
      <c r="M54" s="45">
        <f>F37</f>
        <v>-1.2654042717335259</v>
      </c>
      <c r="N54" s="45">
        <f>F65</f>
        <v>-1.0084584270305792</v>
      </c>
      <c r="O54" s="45">
        <f>F99</f>
        <v>-1.6632415046900824</v>
      </c>
    </row>
    <row r="55" spans="1:15" x14ac:dyDescent="0.15">
      <c r="A55" s="13">
        <v>15</v>
      </c>
      <c r="B55" s="52" t="s">
        <v>59</v>
      </c>
      <c r="C55" s="3" t="s">
        <v>60</v>
      </c>
      <c r="D55" s="74"/>
      <c r="E55" s="75"/>
      <c r="F55" s="21">
        <v>-0.95911093433422445</v>
      </c>
      <c r="G55" s="22">
        <v>2.1157440776024723</v>
      </c>
      <c r="H55" s="41">
        <v>8.1546257101117833E-2</v>
      </c>
      <c r="I55" s="31">
        <v>0.99717411841862724</v>
      </c>
      <c r="J55" s="14">
        <v>1.3838411415094944</v>
      </c>
      <c r="L55" s="44" t="s">
        <v>88</v>
      </c>
      <c r="M55" s="45">
        <f>G37</f>
        <v>2.2470379681809924</v>
      </c>
      <c r="N55" s="45">
        <f>G65</f>
        <v>2.2077680341926875</v>
      </c>
      <c r="O55" s="45">
        <f>G99</f>
        <v>2.2360176252642963</v>
      </c>
    </row>
    <row r="56" spans="1:15" x14ac:dyDescent="0.15">
      <c r="A56" s="13">
        <v>16</v>
      </c>
      <c r="B56" s="73" t="s">
        <v>64</v>
      </c>
      <c r="C56" s="3" t="s">
        <v>60</v>
      </c>
      <c r="D56" s="74"/>
      <c r="E56" s="75"/>
      <c r="F56" s="21">
        <v>-0.98307510818973254</v>
      </c>
      <c r="G56" s="22">
        <v>2.1226700127070961</v>
      </c>
      <c r="H56" s="41">
        <v>8.6001683648034968E-2</v>
      </c>
      <c r="I56" s="31">
        <v>0.99695469871631293</v>
      </c>
      <c r="J56" s="14">
        <v>1.363444382957423</v>
      </c>
    </row>
    <row r="57" spans="1:15" x14ac:dyDescent="0.15">
      <c r="A57" s="13">
        <v>17</v>
      </c>
      <c r="B57" s="73"/>
      <c r="C57" s="3" t="s">
        <v>7</v>
      </c>
      <c r="D57" s="74"/>
      <c r="E57" s="75"/>
      <c r="F57" s="21">
        <v>-1.8925411387926556</v>
      </c>
      <c r="G57" s="22">
        <v>2.069945648749596</v>
      </c>
      <c r="H57" s="41">
        <v>9.3343547013392661E-2</v>
      </c>
      <c r="I57" s="31">
        <v>0.99635647020397589</v>
      </c>
      <c r="J57" s="14">
        <v>1.5824952823909963</v>
      </c>
    </row>
    <row r="58" spans="1:15" x14ac:dyDescent="0.15">
      <c r="A58" s="13">
        <v>18</v>
      </c>
      <c r="B58" s="73"/>
      <c r="C58" s="3" t="s">
        <v>77</v>
      </c>
      <c r="D58" s="74"/>
      <c r="E58" s="75"/>
      <c r="F58" s="21">
        <v>-1.2499566486002047</v>
      </c>
      <c r="G58" s="22">
        <v>2.2048981539779295</v>
      </c>
      <c r="H58" s="41">
        <v>7.3106283020217128E-2</v>
      </c>
      <c r="I58" s="31">
        <v>0.99760500803313656</v>
      </c>
      <c r="J58" s="14">
        <v>1.2341483532251638</v>
      </c>
    </row>
    <row r="59" spans="1:15" x14ac:dyDescent="0.15">
      <c r="A59" s="13">
        <v>19</v>
      </c>
      <c r="B59" s="73"/>
      <c r="C59" s="3" t="s">
        <v>81</v>
      </c>
      <c r="D59" s="74"/>
      <c r="E59" s="75"/>
      <c r="F59" s="21">
        <v>-1.2662877506733823</v>
      </c>
      <c r="G59" s="22">
        <v>2.1348856767748368</v>
      </c>
      <c r="H59" s="41">
        <v>0.10638340912696527</v>
      </c>
      <c r="I59" s="31">
        <v>0.99618698161380315</v>
      </c>
      <c r="J59" s="14">
        <v>1.5832274693305193</v>
      </c>
    </row>
    <row r="60" spans="1:15" x14ac:dyDescent="0.15">
      <c r="A60" s="13">
        <v>16</v>
      </c>
      <c r="B60" s="73" t="s">
        <v>106</v>
      </c>
      <c r="C60" s="56" t="s">
        <v>17</v>
      </c>
      <c r="D60" s="74"/>
      <c r="E60" s="75"/>
      <c r="F60" s="21">
        <v>-0.98860805350885994</v>
      </c>
      <c r="G60" s="22">
        <v>2.1118226556672468</v>
      </c>
      <c r="H60" s="41">
        <v>0.1379792552571073</v>
      </c>
      <c r="I60" s="31">
        <v>0.99743265280326698</v>
      </c>
      <c r="J60" s="14">
        <v>2.3366188586893886</v>
      </c>
    </row>
    <row r="61" spans="1:15" x14ac:dyDescent="0.15">
      <c r="A61" s="13">
        <v>17</v>
      </c>
      <c r="B61" s="73"/>
      <c r="C61" s="3" t="s">
        <v>13</v>
      </c>
      <c r="D61" s="74"/>
      <c r="E61" s="75"/>
      <c r="F61" s="21"/>
      <c r="G61" s="22"/>
      <c r="H61" s="41"/>
      <c r="I61" s="31"/>
      <c r="J61" s="14"/>
    </row>
    <row r="62" spans="1:15" x14ac:dyDescent="0.15">
      <c r="A62" s="13">
        <v>18</v>
      </c>
      <c r="B62" s="73"/>
      <c r="C62" s="3" t="s">
        <v>77</v>
      </c>
      <c r="D62" s="74"/>
      <c r="E62" s="75"/>
      <c r="F62" s="21">
        <v>-1.2501303770643803</v>
      </c>
      <c r="G62" s="22">
        <v>2.2049482967801568</v>
      </c>
      <c r="H62" s="41">
        <v>7.3136589606637326E-2</v>
      </c>
      <c r="I62" s="31">
        <v>0.99880113987609442</v>
      </c>
      <c r="J62" s="14">
        <v>1.2339335597823582</v>
      </c>
    </row>
    <row r="63" spans="1:15" x14ac:dyDescent="0.15">
      <c r="A63" s="13">
        <v>19</v>
      </c>
      <c r="B63" s="73"/>
      <c r="C63" s="3" t="s">
        <v>81</v>
      </c>
      <c r="D63" s="74"/>
      <c r="E63" s="75"/>
      <c r="F63" s="21">
        <v>-1.1932920820680206</v>
      </c>
      <c r="G63" s="22">
        <v>2.1137886535251194</v>
      </c>
      <c r="H63" s="41">
        <v>9.1639156243127962E-2</v>
      </c>
      <c r="I63" s="31">
        <v>0.9984875719962496</v>
      </c>
      <c r="J63" s="14">
        <v>1.588411675229243</v>
      </c>
    </row>
    <row r="65" spans="1:10" x14ac:dyDescent="0.15">
      <c r="F65" s="36">
        <f>AVERAGE(F41:F63)</f>
        <v>-1.0084584270305792</v>
      </c>
      <c r="G65" s="36">
        <f>AVERAGE(G41:G63)</f>
        <v>2.2077680341926875</v>
      </c>
    </row>
    <row r="74" spans="1:10" x14ac:dyDescent="0.15">
      <c r="A74" s="1"/>
      <c r="B74" s="1" t="s">
        <v>0</v>
      </c>
      <c r="C74" s="1" t="s">
        <v>1</v>
      </c>
      <c r="D74" s="1" t="s">
        <v>2</v>
      </c>
      <c r="E74" s="1" t="s">
        <v>5</v>
      </c>
      <c r="F74" s="1" t="s">
        <v>3</v>
      </c>
      <c r="G74" s="1" t="s">
        <v>4</v>
      </c>
      <c r="H74" s="1" t="s">
        <v>74</v>
      </c>
      <c r="I74" s="1" t="s">
        <v>24</v>
      </c>
      <c r="J74" s="1" t="s">
        <v>19</v>
      </c>
    </row>
    <row r="75" spans="1:10" x14ac:dyDescent="0.15">
      <c r="A75" s="13">
        <v>1</v>
      </c>
      <c r="B75" s="81" t="s">
        <v>6</v>
      </c>
      <c r="C75" s="3" t="s">
        <v>76</v>
      </c>
      <c r="D75" s="85" t="s">
        <v>75</v>
      </c>
      <c r="E75" s="79" t="s">
        <v>9</v>
      </c>
      <c r="F75" s="21">
        <v>-2.5528403237646851</v>
      </c>
      <c r="G75" s="22">
        <v>2.1173473444568098</v>
      </c>
      <c r="H75" s="41">
        <v>9.6790715424068391E-2</v>
      </c>
      <c r="I75" s="31">
        <v>0.99668807654698754</v>
      </c>
      <c r="J75" s="14">
        <v>16.257441908340915</v>
      </c>
    </row>
    <row r="76" spans="1:10" x14ac:dyDescent="0.15">
      <c r="A76" s="13">
        <v>2</v>
      </c>
      <c r="B76" s="82"/>
      <c r="C76" s="3" t="s">
        <v>17</v>
      </c>
      <c r="D76" s="86"/>
      <c r="E76" s="88"/>
      <c r="F76" s="21">
        <v>-1.6526774334580001</v>
      </c>
      <c r="G76" s="22">
        <v>2.1570107862475028</v>
      </c>
      <c r="H76" s="43">
        <v>0.14220333942549265</v>
      </c>
      <c r="I76" s="13">
        <v>0.99498389823799549</v>
      </c>
      <c r="J76" s="13">
        <v>2.4078025969608956</v>
      </c>
    </row>
    <row r="77" spans="1:10" x14ac:dyDescent="0.15">
      <c r="A77" s="13">
        <v>3</v>
      </c>
      <c r="B77" s="82"/>
      <c r="C77" s="3" t="s">
        <v>13</v>
      </c>
      <c r="D77" s="86"/>
      <c r="E77" s="88"/>
      <c r="F77" s="21">
        <v>-1.3975075222984497</v>
      </c>
      <c r="G77" s="22">
        <v>2.1423733400521709</v>
      </c>
      <c r="H77" s="43">
        <v>0.12013792422274149</v>
      </c>
      <c r="I77" s="13">
        <v>0.99569357152061311</v>
      </c>
      <c r="J77" s="13">
        <v>1.9139990234096227</v>
      </c>
    </row>
    <row r="78" spans="1:10" x14ac:dyDescent="0.15">
      <c r="A78" s="13">
        <v>4</v>
      </c>
      <c r="B78" s="82"/>
      <c r="C78" s="3" t="s">
        <v>77</v>
      </c>
      <c r="D78" s="86"/>
      <c r="E78" s="88"/>
      <c r="F78" s="21">
        <v>-1.9127916680157047</v>
      </c>
      <c r="G78" s="22">
        <v>2.2497207882218437</v>
      </c>
      <c r="H78" s="43">
        <v>7.5946075454924447E-2</v>
      </c>
      <c r="I78" s="13">
        <v>0.99763736609745501</v>
      </c>
      <c r="J78" s="13">
        <v>1.3083748545108893</v>
      </c>
    </row>
    <row r="79" spans="1:10" x14ac:dyDescent="0.15">
      <c r="A79" s="13">
        <v>5</v>
      </c>
      <c r="B79" s="83"/>
      <c r="C79" s="3" t="s">
        <v>81</v>
      </c>
      <c r="D79" s="86"/>
      <c r="E79" s="88"/>
      <c r="F79" s="21">
        <v>-1.8585461233768059</v>
      </c>
      <c r="G79" s="22">
        <v>2.1582092623573037</v>
      </c>
      <c r="H79" s="43">
        <v>9.4827280801312738E-2</v>
      </c>
      <c r="I79" s="13">
        <v>0.99703426202961576</v>
      </c>
      <c r="J79" s="13">
        <v>1.6351110605618906</v>
      </c>
    </row>
    <row r="80" spans="1:10" x14ac:dyDescent="0.15">
      <c r="A80" s="13">
        <v>6</v>
      </c>
      <c r="B80" s="81" t="s">
        <v>12</v>
      </c>
      <c r="C80" s="3" t="s">
        <v>13</v>
      </c>
      <c r="D80" s="86"/>
      <c r="E80" s="88"/>
      <c r="F80" s="21">
        <v>-0.83240174113174126</v>
      </c>
      <c r="G80" s="22">
        <v>2.4126383823869442</v>
      </c>
      <c r="H80" s="41">
        <v>8.4600373786175145E-2</v>
      </c>
      <c r="I80" s="31">
        <v>0.99815779938911131</v>
      </c>
      <c r="J80" s="14">
        <v>13.704964801920276</v>
      </c>
    </row>
    <row r="81" spans="1:10" x14ac:dyDescent="0.15">
      <c r="A81" s="13">
        <v>7</v>
      </c>
      <c r="B81" s="82"/>
      <c r="C81" s="55" t="s">
        <v>17</v>
      </c>
      <c r="D81" s="86"/>
      <c r="E81" s="88"/>
      <c r="F81" s="34">
        <v>-0.99476530860119861</v>
      </c>
      <c r="G81" s="35">
        <v>2.4397945933098568</v>
      </c>
      <c r="H81" s="41">
        <v>0.1616298364675163</v>
      </c>
      <c r="I81" s="32">
        <v>0.99648419546124511</v>
      </c>
      <c r="J81" s="19">
        <v>25.884690130495095</v>
      </c>
    </row>
    <row r="82" spans="1:10" x14ac:dyDescent="0.15">
      <c r="A82" s="13">
        <v>8</v>
      </c>
      <c r="B82" s="82"/>
      <c r="C82" s="3" t="s">
        <v>77</v>
      </c>
      <c r="D82" s="86"/>
      <c r="E82" s="88"/>
      <c r="F82" s="21">
        <v>-1.2398017675056934</v>
      </c>
      <c r="G82" s="22">
        <v>2.4884484218875502</v>
      </c>
      <c r="H82" s="41">
        <v>0.12410702057546856</v>
      </c>
      <c r="I82" s="31">
        <v>0.99797488676385215</v>
      </c>
      <c r="J82" s="14">
        <v>1.9961538222785284</v>
      </c>
    </row>
    <row r="83" spans="1:10" x14ac:dyDescent="0.15">
      <c r="A83" s="13">
        <v>9</v>
      </c>
      <c r="B83" s="83"/>
      <c r="C83" s="3" t="s">
        <v>81</v>
      </c>
      <c r="D83" s="86"/>
      <c r="E83" s="88"/>
      <c r="F83" s="21">
        <v>-1.3110111463468708</v>
      </c>
      <c r="G83" s="22">
        <v>2.4163506453638961</v>
      </c>
      <c r="H83" s="41">
        <v>0.1537438299659645</v>
      </c>
      <c r="I83" s="31">
        <v>0.99658025935992256</v>
      </c>
      <c r="J83" s="14">
        <v>2.1103605319435115</v>
      </c>
    </row>
    <row r="84" spans="1:10" x14ac:dyDescent="0.15">
      <c r="A84" s="13">
        <v>10</v>
      </c>
      <c r="B84" s="81" t="s">
        <v>16</v>
      </c>
      <c r="C84" s="3" t="s">
        <v>17</v>
      </c>
      <c r="D84" s="86"/>
      <c r="E84" s="88"/>
      <c r="F84" s="21">
        <v>-1.6495576395937255</v>
      </c>
      <c r="G84" s="22">
        <v>2.1545762545672402</v>
      </c>
      <c r="H84" s="41">
        <v>0.14573591541776648</v>
      </c>
      <c r="I84" s="31">
        <v>0.99499831148277007</v>
      </c>
      <c r="J84" s="14">
        <v>2.4205685315281054</v>
      </c>
    </row>
    <row r="85" spans="1:10" x14ac:dyDescent="0.15">
      <c r="A85" s="13">
        <v>11</v>
      </c>
      <c r="B85" s="82"/>
      <c r="C85" s="3" t="s">
        <v>51</v>
      </c>
      <c r="D85" s="86"/>
      <c r="E85" s="88"/>
      <c r="F85" s="21">
        <v>-1.3701860236749284</v>
      </c>
      <c r="G85" s="22">
        <v>2.1353437961421249</v>
      </c>
      <c r="H85" s="41">
        <v>0.11604214324867466</v>
      </c>
      <c r="I85" s="31">
        <v>0.9959289236503438</v>
      </c>
      <c r="J85" s="14">
        <v>19.301182895183047</v>
      </c>
    </row>
    <row r="86" spans="1:10" x14ac:dyDescent="0.15">
      <c r="A86" s="13">
        <v>12</v>
      </c>
      <c r="B86" s="82"/>
      <c r="C86" s="3" t="s">
        <v>77</v>
      </c>
      <c r="D86" s="86"/>
      <c r="E86" s="88"/>
      <c r="F86" s="21">
        <v>-1.9108859786012755</v>
      </c>
      <c r="G86" s="22">
        <v>2.2509010940815486</v>
      </c>
      <c r="H86" s="41">
        <v>7.7881061926675002E-2</v>
      </c>
      <c r="I86" s="31">
        <v>0.99766514944615492</v>
      </c>
      <c r="J86" s="14">
        <v>1.2805195418893545</v>
      </c>
    </row>
    <row r="87" spans="1:10" x14ac:dyDescent="0.15">
      <c r="A87" s="13">
        <v>13</v>
      </c>
      <c r="B87" s="83"/>
      <c r="C87" s="3" t="s">
        <v>81</v>
      </c>
      <c r="D87" s="86"/>
      <c r="E87" s="88"/>
      <c r="F87" s="21">
        <v>-1.8566826720043617</v>
      </c>
      <c r="G87" s="22">
        <v>2.1588198291744169</v>
      </c>
      <c r="H87" s="41">
        <v>9.5017458068016411E-2</v>
      </c>
      <c r="I87" s="31">
        <v>0.99700553423850713</v>
      </c>
      <c r="J87" s="14">
        <v>1.6419637256086621</v>
      </c>
    </row>
    <row r="88" spans="1:10" x14ac:dyDescent="0.15">
      <c r="A88" s="13">
        <v>14</v>
      </c>
      <c r="B88" s="60" t="s">
        <v>54</v>
      </c>
      <c r="C88" s="3" t="s">
        <v>51</v>
      </c>
      <c r="D88" s="86"/>
      <c r="E88" s="88"/>
      <c r="F88" s="21">
        <v>-0.3866579527011117</v>
      </c>
      <c r="G88" s="22">
        <v>2.6260993888427957</v>
      </c>
      <c r="H88" s="41">
        <v>9.8026719195844145E-2</v>
      </c>
      <c r="I88" s="31">
        <v>0.9984908605662961</v>
      </c>
      <c r="J88" s="33">
        <v>14.220868147124744</v>
      </c>
    </row>
    <row r="89" spans="1:10" x14ac:dyDescent="0.15">
      <c r="A89" s="13">
        <v>15</v>
      </c>
      <c r="B89" s="60" t="s">
        <v>59</v>
      </c>
      <c r="C89" s="3" t="s">
        <v>60</v>
      </c>
      <c r="D89" s="86"/>
      <c r="E89" s="88"/>
      <c r="F89" s="21">
        <v>-1.6224544721422329</v>
      </c>
      <c r="G89" s="22">
        <v>2.1607614943266045</v>
      </c>
      <c r="H89" s="41">
        <v>8.4726357442384923E-2</v>
      </c>
      <c r="I89" s="31">
        <v>0.99717652331972906</v>
      </c>
      <c r="J89" s="14">
        <v>1.4368080184169405</v>
      </c>
    </row>
    <row r="90" spans="1:10" x14ac:dyDescent="0.15">
      <c r="A90" s="13">
        <v>16</v>
      </c>
      <c r="B90" s="70" t="s">
        <v>64</v>
      </c>
      <c r="C90" s="3" t="s">
        <v>60</v>
      </c>
      <c r="D90" s="86"/>
      <c r="E90" s="88"/>
      <c r="F90" s="21">
        <v>-1.6536303174401075</v>
      </c>
      <c r="G90" s="22">
        <v>2.1697709308909272</v>
      </c>
      <c r="H90" s="41">
        <v>9.0657840681103219E-2</v>
      </c>
      <c r="I90" s="31">
        <v>0.99690988791943724</v>
      </c>
      <c r="J90" s="14">
        <v>1.4187784108448738</v>
      </c>
    </row>
    <row r="91" spans="1:10" x14ac:dyDescent="0.15">
      <c r="A91" s="13">
        <v>17</v>
      </c>
      <c r="B91" s="71"/>
      <c r="C91" s="3" t="s">
        <v>7</v>
      </c>
      <c r="D91" s="86"/>
      <c r="E91" s="88"/>
      <c r="F91" s="21">
        <v>-2.5552693758449987</v>
      </c>
      <c r="G91" s="22">
        <v>2.1148108233052274</v>
      </c>
      <c r="H91" s="41">
        <v>9.7509585310569566E-2</v>
      </c>
      <c r="I91" s="31">
        <v>0.99664790279465509</v>
      </c>
      <c r="J91" s="14">
        <v>1.6445282003103516</v>
      </c>
    </row>
    <row r="92" spans="1:10" x14ac:dyDescent="0.15">
      <c r="A92" s="13">
        <v>18</v>
      </c>
      <c r="B92" s="71"/>
      <c r="C92" s="3" t="s">
        <v>77</v>
      </c>
      <c r="D92" s="86"/>
      <c r="E92" s="88"/>
      <c r="F92" s="21">
        <v>-2.5556909835433741</v>
      </c>
      <c r="G92" s="22">
        <v>2.1152067265517331</v>
      </c>
      <c r="H92" s="41">
        <v>9.7134009855802589E-2</v>
      </c>
      <c r="I92" s="31">
        <v>0.99664846811537633</v>
      </c>
      <c r="J92" s="14">
        <v>1.6435735037073167</v>
      </c>
    </row>
    <row r="93" spans="1:10" x14ac:dyDescent="0.15">
      <c r="A93" s="13">
        <v>19</v>
      </c>
      <c r="B93" s="72"/>
      <c r="C93" s="3" t="s">
        <v>81</v>
      </c>
      <c r="D93" s="86"/>
      <c r="E93" s="88"/>
      <c r="F93" s="21">
        <v>-1.8566826720043617</v>
      </c>
      <c r="G93" s="22">
        <v>2.1588198291744169</v>
      </c>
      <c r="H93" s="41">
        <v>9.5017458068016411E-2</v>
      </c>
      <c r="I93" s="31">
        <v>0.99700553423850713</v>
      </c>
      <c r="J93" s="14">
        <v>1.6419637256086621</v>
      </c>
    </row>
    <row r="94" spans="1:10" x14ac:dyDescent="0.15">
      <c r="A94" s="13">
        <v>16</v>
      </c>
      <c r="B94" s="73" t="s">
        <v>106</v>
      </c>
      <c r="C94" s="56" t="s">
        <v>17</v>
      </c>
      <c r="D94" s="86"/>
      <c r="E94" s="88"/>
      <c r="F94" s="21">
        <v>-1.6519519694641189</v>
      </c>
      <c r="G94" s="22">
        <v>2.1568402153449444</v>
      </c>
      <c r="H94" s="41">
        <v>0.14210673135168625</v>
      </c>
      <c r="I94" s="31">
        <v>0.99498982772906053</v>
      </c>
      <c r="J94" s="14">
        <v>2.4093214178345912</v>
      </c>
    </row>
    <row r="95" spans="1:10" x14ac:dyDescent="0.15">
      <c r="A95" s="13">
        <v>17</v>
      </c>
      <c r="B95" s="73"/>
      <c r="C95" s="3" t="s">
        <v>13</v>
      </c>
      <c r="D95" s="86"/>
      <c r="E95" s="88"/>
      <c r="F95" s="21"/>
      <c r="G95" s="22"/>
      <c r="H95" s="41"/>
      <c r="I95" s="31"/>
      <c r="J95" s="14"/>
    </row>
    <row r="96" spans="1:10" x14ac:dyDescent="0.15">
      <c r="A96" s="13">
        <v>18</v>
      </c>
      <c r="B96" s="73"/>
      <c r="C96" s="3" t="s">
        <v>77</v>
      </c>
      <c r="D96" s="86"/>
      <c r="E96" s="88"/>
      <c r="F96" s="21">
        <v>-1.9126472893790507</v>
      </c>
      <c r="G96" s="22">
        <v>2.2497269442523158</v>
      </c>
      <c r="H96" s="41">
        <v>7.6003130390958573E-2</v>
      </c>
      <c r="I96" s="31">
        <v>0.99764112870716237</v>
      </c>
      <c r="J96" s="14">
        <v>1.2857876895351072</v>
      </c>
    </row>
    <row r="97" spans="1:10" x14ac:dyDescent="0.15">
      <c r="A97" s="13">
        <v>19</v>
      </c>
      <c r="B97" s="73"/>
      <c r="C97" s="3" t="s">
        <v>81</v>
      </c>
      <c r="D97" s="87"/>
      <c r="E97" s="80"/>
      <c r="F97" s="21">
        <v>-1.8566727222890089</v>
      </c>
      <c r="G97" s="22">
        <v>2.1588168648763446</v>
      </c>
      <c r="H97" s="41">
        <v>9.5015680987346487E-2</v>
      </c>
      <c r="I97" s="31">
        <v>0.99700561078892025</v>
      </c>
      <c r="J97" s="14">
        <v>1.6419865550743866</v>
      </c>
    </row>
    <row r="99" spans="1:10" x14ac:dyDescent="0.15">
      <c r="F99" s="36">
        <f>AVERAGE(F75:F97)</f>
        <v>-1.6632415046900824</v>
      </c>
      <c r="G99" s="36">
        <f>AVERAGE(G75:G97)</f>
        <v>2.2360176252642963</v>
      </c>
    </row>
  </sheetData>
  <mergeCells count="38">
    <mergeCell ref="Q19:Q22"/>
    <mergeCell ref="Q23:Q26"/>
    <mergeCell ref="B94:B97"/>
    <mergeCell ref="D75:D97"/>
    <mergeCell ref="E75:E97"/>
    <mergeCell ref="B90:B93"/>
    <mergeCell ref="Q27:Q30"/>
    <mergeCell ref="Q31:Q34"/>
    <mergeCell ref="C17:C18"/>
    <mergeCell ref="B15:B24"/>
    <mergeCell ref="C15:C16"/>
    <mergeCell ref="C21:C22"/>
    <mergeCell ref="C23:C24"/>
    <mergeCell ref="B60:B63"/>
    <mergeCell ref="D41:D63"/>
    <mergeCell ref="E41:E63"/>
    <mergeCell ref="C27:C28"/>
    <mergeCell ref="C29:C30"/>
    <mergeCell ref="C31:C32"/>
    <mergeCell ref="B2:B4"/>
    <mergeCell ref="C2:C4"/>
    <mergeCell ref="C19:C20"/>
    <mergeCell ref="C5:C8"/>
    <mergeCell ref="E7:E8"/>
    <mergeCell ref="C9:C10"/>
    <mergeCell ref="B5:B14"/>
    <mergeCell ref="C11:C12"/>
    <mergeCell ref="C13:C14"/>
    <mergeCell ref="B25:B26"/>
    <mergeCell ref="C25:C26"/>
    <mergeCell ref="C35:C36"/>
    <mergeCell ref="C33:C34"/>
    <mergeCell ref="B29:B36"/>
    <mergeCell ref="B27:B28"/>
    <mergeCell ref="B41:B45"/>
    <mergeCell ref="B46:B49"/>
    <mergeCell ref="B50:B53"/>
    <mergeCell ref="B56:B59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L33"/>
  <sheetViews>
    <sheetView zoomScale="85" zoomScaleNormal="85" workbookViewId="0">
      <selection activeCell="G45" sqref="G45"/>
    </sheetView>
  </sheetViews>
  <sheetFormatPr defaultRowHeight="13.5" x14ac:dyDescent="0.15"/>
  <cols>
    <col min="1" max="1" width="13.375" customWidth="1"/>
    <col min="2" max="2" width="14" customWidth="1"/>
    <col min="3" max="3" width="13.625" customWidth="1"/>
    <col min="4" max="5" width="14.125" customWidth="1"/>
    <col min="6" max="6" width="16.125" customWidth="1"/>
    <col min="7" max="7" width="14.625" customWidth="1"/>
    <col min="8" max="12" width="12.125" customWidth="1"/>
  </cols>
  <sheetData>
    <row r="2" spans="2:12" x14ac:dyDescent="0.15">
      <c r="B2" s="61"/>
      <c r="C2" s="61"/>
      <c r="D2" s="61"/>
    </row>
    <row r="3" spans="2:12" x14ac:dyDescent="0.15">
      <c r="B3" s="66" t="s">
        <v>94</v>
      </c>
      <c r="C3" s="67" t="s">
        <v>6</v>
      </c>
      <c r="D3" s="67" t="s">
        <v>95</v>
      </c>
      <c r="E3" s="67" t="s">
        <v>12</v>
      </c>
      <c r="F3" s="96" t="s">
        <v>108</v>
      </c>
      <c r="H3" s="66" t="s">
        <v>96</v>
      </c>
      <c r="I3" s="67" t="s">
        <v>6</v>
      </c>
      <c r="J3" s="67" t="s">
        <v>95</v>
      </c>
      <c r="K3" s="67" t="s">
        <v>12</v>
      </c>
      <c r="L3" s="97" t="s">
        <v>109</v>
      </c>
    </row>
    <row r="4" spans="2:12" x14ac:dyDescent="0.15">
      <c r="B4" s="68" t="s">
        <v>17</v>
      </c>
      <c r="C4" s="99">
        <v>-0.98870178037021939</v>
      </c>
      <c r="D4" s="99">
        <v>-0.9886081982563657</v>
      </c>
      <c r="E4" s="99">
        <v>-0.3159285981216271</v>
      </c>
      <c r="F4" s="99">
        <v>-0.98860805350885994</v>
      </c>
      <c r="H4" s="68" t="s">
        <v>17</v>
      </c>
      <c r="I4" s="101">
        <v>2.1118107386423084</v>
      </c>
      <c r="J4" s="101">
        <v>2.1118224546000293</v>
      </c>
      <c r="K4" s="103">
        <v>2.3908135767174619</v>
      </c>
      <c r="L4" s="101">
        <v>2.1118226556672468</v>
      </c>
    </row>
    <row r="5" spans="2:12" x14ac:dyDescent="0.15">
      <c r="B5" s="69" t="s">
        <v>13</v>
      </c>
      <c r="C5" s="99">
        <v>-0.73441826996242565</v>
      </c>
      <c r="D5" s="99">
        <v>-0.69664489527141793</v>
      </c>
      <c r="E5" s="99">
        <v>-0.24369755739707202</v>
      </c>
      <c r="F5" s="100"/>
      <c r="H5" s="69" t="s">
        <v>13</v>
      </c>
      <c r="I5" s="101">
        <v>2.0974293179546541</v>
      </c>
      <c r="J5" s="101">
        <v>2.0945921905696103</v>
      </c>
      <c r="K5" s="101">
        <v>2.3885030276204975</v>
      </c>
      <c r="L5" s="100"/>
    </row>
    <row r="6" spans="2:12" x14ac:dyDescent="0.15">
      <c r="B6" s="69" t="s">
        <v>77</v>
      </c>
      <c r="C6" s="99">
        <v>-1.2494896444824239</v>
      </c>
      <c r="D6" s="99">
        <v>-1.2491749265230951</v>
      </c>
      <c r="E6" s="99">
        <v>-0.88641720548633118</v>
      </c>
      <c r="F6" s="99">
        <v>-1.2501303770643803</v>
      </c>
      <c r="H6" s="69" t="s">
        <v>77</v>
      </c>
      <c r="I6" s="101">
        <v>2.2047154233706738</v>
      </c>
      <c r="J6" s="101">
        <v>2.2046273402279581</v>
      </c>
      <c r="K6" s="101">
        <v>2.5230579659637296</v>
      </c>
      <c r="L6" s="101">
        <v>2.2049482967801568</v>
      </c>
    </row>
    <row r="7" spans="2:12" x14ac:dyDescent="0.15">
      <c r="B7" s="69" t="s">
        <v>81</v>
      </c>
      <c r="C7" s="99">
        <v>-1.1951432932700434</v>
      </c>
      <c r="D7" s="99">
        <v>-1.193289987680513</v>
      </c>
      <c r="E7" s="99">
        <v>-0.95207374519622157</v>
      </c>
      <c r="F7" s="99">
        <v>-1.1932920820680206</v>
      </c>
      <c r="H7" s="69" t="s">
        <v>81</v>
      </c>
      <c r="I7" s="101">
        <v>2.1131746311515349</v>
      </c>
      <c r="J7" s="101">
        <v>2.1137878386158588</v>
      </c>
      <c r="K7" s="101">
        <v>2.4597269943858509</v>
      </c>
      <c r="L7" s="101">
        <v>2.1137886535251194</v>
      </c>
    </row>
    <row r="29" spans="2:12" x14ac:dyDescent="0.15">
      <c r="B29" s="66" t="s">
        <v>97</v>
      </c>
      <c r="C29" s="67" t="s">
        <v>6</v>
      </c>
      <c r="D29" s="67" t="s">
        <v>95</v>
      </c>
      <c r="E29" s="67" t="s">
        <v>12</v>
      </c>
      <c r="F29" s="96" t="s">
        <v>110</v>
      </c>
      <c r="H29" s="66" t="s">
        <v>98</v>
      </c>
      <c r="I29" s="67" t="s">
        <v>6</v>
      </c>
      <c r="J29" s="67" t="s">
        <v>95</v>
      </c>
      <c r="K29" s="67" t="s">
        <v>12</v>
      </c>
      <c r="L29" s="97" t="s">
        <v>109</v>
      </c>
    </row>
    <row r="30" spans="2:12" x14ac:dyDescent="0.15">
      <c r="B30" s="68" t="s">
        <v>17</v>
      </c>
      <c r="C30" s="99">
        <v>-1.6526774334580001</v>
      </c>
      <c r="D30" s="99">
        <v>-1.6495576395937255</v>
      </c>
      <c r="E30" s="102">
        <v>-0.99476530860119861</v>
      </c>
      <c r="F30" s="99">
        <v>-1.6519519694641189</v>
      </c>
      <c r="H30" s="68" t="s">
        <v>17</v>
      </c>
      <c r="I30" s="101">
        <v>2.1570107862475028</v>
      </c>
      <c r="J30" s="101">
        <v>2.1545762545672402</v>
      </c>
      <c r="K30" s="103">
        <v>2.4397945933098568</v>
      </c>
      <c r="L30" s="101">
        <v>2.1568402153449444</v>
      </c>
    </row>
    <row r="31" spans="2:12" x14ac:dyDescent="0.15">
      <c r="B31" s="69" t="s">
        <v>13</v>
      </c>
      <c r="C31" s="99">
        <v>-1.3975075222984497</v>
      </c>
      <c r="D31" s="99">
        <v>-1.3701860236749284</v>
      </c>
      <c r="E31" s="99">
        <v>-0.83240174113174126</v>
      </c>
      <c r="F31" s="100"/>
      <c r="H31" s="69" t="s">
        <v>13</v>
      </c>
      <c r="I31" s="101">
        <v>2.1423733400521709</v>
      </c>
      <c r="J31" s="101">
        <v>2.1353437961421249</v>
      </c>
      <c r="K31" s="101">
        <v>2.4126383823869442</v>
      </c>
      <c r="L31" s="100"/>
    </row>
    <row r="32" spans="2:12" x14ac:dyDescent="0.15">
      <c r="B32" s="69" t="s">
        <v>77</v>
      </c>
      <c r="C32" s="99">
        <v>-1.9127916680157047</v>
      </c>
      <c r="D32" s="99">
        <v>-1.9108859786012755</v>
      </c>
      <c r="E32" s="99">
        <v>-1.2398017675056934</v>
      </c>
      <c r="F32" s="99">
        <v>-1.9126472893790507</v>
      </c>
      <c r="H32" s="69" t="s">
        <v>77</v>
      </c>
      <c r="I32" s="101">
        <v>2.2497207882218437</v>
      </c>
      <c r="J32" s="101">
        <v>2.2509010940815486</v>
      </c>
      <c r="K32" s="101">
        <v>2.4884484218875502</v>
      </c>
      <c r="L32" s="101">
        <v>2.2497269442523158</v>
      </c>
    </row>
    <row r="33" spans="2:12" x14ac:dyDescent="0.15">
      <c r="B33" s="69" t="s">
        <v>81</v>
      </c>
      <c r="C33" s="99">
        <v>-1.8585461233768059</v>
      </c>
      <c r="D33" s="99">
        <v>-1.8566826720043617</v>
      </c>
      <c r="E33" s="99">
        <v>-1.3110111463468708</v>
      </c>
      <c r="F33" s="99">
        <v>-1.8566727222890089</v>
      </c>
      <c r="H33" s="69" t="s">
        <v>81</v>
      </c>
      <c r="I33" s="101">
        <v>2.1582092623573037</v>
      </c>
      <c r="J33" s="101">
        <v>2.1588198291744169</v>
      </c>
      <c r="K33" s="101">
        <v>2.4163506453638961</v>
      </c>
      <c r="L33" s="101">
        <v>2.1588168648763446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79998168889431442"/>
  </sheetPr>
  <dimension ref="A1:T90"/>
  <sheetViews>
    <sheetView topLeftCell="A69" zoomScale="85" zoomScaleNormal="85" workbookViewId="0">
      <selection activeCell="F84" sqref="F84:F85"/>
    </sheetView>
  </sheetViews>
  <sheetFormatPr defaultRowHeight="13.5" x14ac:dyDescent="0.15"/>
  <cols>
    <col min="1" max="1" width="7.625" customWidth="1"/>
    <col min="2" max="2" width="13.25" customWidth="1"/>
    <col min="3" max="3" width="18.125" customWidth="1"/>
    <col min="4" max="4" width="10.875" customWidth="1"/>
    <col min="6" max="6" width="19.5" customWidth="1"/>
    <col min="7" max="7" width="22.125" customWidth="1"/>
    <col min="8" max="8" width="18.5" customWidth="1"/>
    <col min="9" max="9" width="17.625" customWidth="1"/>
    <col min="10" max="10" width="19.25" customWidth="1"/>
    <col min="11" max="11" width="10.125" customWidth="1"/>
    <col min="13" max="13" width="11.625" customWidth="1"/>
    <col min="14" max="14" width="13.375" customWidth="1"/>
    <col min="15" max="15" width="16.75" customWidth="1"/>
    <col min="17" max="17" width="10.75" customWidth="1"/>
    <col min="18" max="18" width="11.375" customWidth="1"/>
    <col min="19" max="19" width="15" customWidth="1"/>
    <col min="20" max="20" width="27.5" customWidth="1"/>
  </cols>
  <sheetData>
    <row r="1" spans="1:20" x14ac:dyDescent="0.15">
      <c r="A1" s="1"/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66</v>
      </c>
      <c r="I1" s="1" t="s">
        <v>24</v>
      </c>
      <c r="J1" s="1" t="s">
        <v>19</v>
      </c>
    </row>
    <row r="2" spans="1:20" x14ac:dyDescent="0.15">
      <c r="A2" s="13">
        <v>1</v>
      </c>
      <c r="B2" s="70" t="s">
        <v>6</v>
      </c>
      <c r="C2" s="76" t="s">
        <v>7</v>
      </c>
      <c r="D2" s="4" t="s">
        <v>8</v>
      </c>
      <c r="E2" s="5" t="s">
        <v>9</v>
      </c>
      <c r="F2" s="21"/>
      <c r="G2" s="22"/>
      <c r="H2" s="41"/>
      <c r="I2" s="31"/>
      <c r="J2" s="14"/>
      <c r="M2" s="11" t="s">
        <v>47</v>
      </c>
      <c r="N2" s="11"/>
      <c r="O2" s="20" t="s">
        <v>43</v>
      </c>
      <c r="Q2" s="1"/>
      <c r="R2" s="1" t="s">
        <v>0</v>
      </c>
      <c r="S2" s="1" t="s">
        <v>1</v>
      </c>
      <c r="T2" s="54" t="s">
        <v>90</v>
      </c>
    </row>
    <row r="3" spans="1:20" x14ac:dyDescent="0.15">
      <c r="A3" s="13">
        <v>2</v>
      </c>
      <c r="B3" s="71"/>
      <c r="C3" s="77"/>
      <c r="D3" s="4" t="s">
        <v>9</v>
      </c>
      <c r="E3" s="5" t="s">
        <v>9</v>
      </c>
      <c r="F3" s="21"/>
      <c r="G3" s="22"/>
      <c r="H3" s="41"/>
      <c r="I3" s="31"/>
      <c r="J3" s="14"/>
      <c r="M3" s="8" t="s">
        <v>28</v>
      </c>
      <c r="N3" s="8"/>
      <c r="O3" s="13" t="s">
        <v>37</v>
      </c>
      <c r="Q3" s="13">
        <v>1</v>
      </c>
      <c r="R3" s="52" t="s">
        <v>6</v>
      </c>
      <c r="S3" s="3" t="s">
        <v>7</v>
      </c>
      <c r="T3" s="53">
        <v>8.7899999999999991</v>
      </c>
    </row>
    <row r="4" spans="1:20" x14ac:dyDescent="0.15">
      <c r="A4" s="13">
        <v>3</v>
      </c>
      <c r="B4" s="72"/>
      <c r="C4" s="78"/>
      <c r="D4" s="4" t="s">
        <v>15</v>
      </c>
      <c r="E4" s="5" t="s">
        <v>9</v>
      </c>
      <c r="F4" s="21"/>
      <c r="G4" s="22"/>
      <c r="H4" s="41"/>
      <c r="I4" s="31"/>
      <c r="J4" s="14"/>
      <c r="M4" s="8" t="s">
        <v>38</v>
      </c>
      <c r="N4" s="8"/>
      <c r="O4" s="13" t="s">
        <v>39</v>
      </c>
      <c r="Q4" s="13">
        <v>2</v>
      </c>
      <c r="R4" s="46" t="s">
        <v>12</v>
      </c>
      <c r="S4" s="3" t="s">
        <v>13</v>
      </c>
      <c r="T4" s="53">
        <v>5.33</v>
      </c>
    </row>
    <row r="5" spans="1:20" x14ac:dyDescent="0.15">
      <c r="A5" s="13">
        <v>4</v>
      </c>
      <c r="B5" s="70" t="s">
        <v>12</v>
      </c>
      <c r="C5" s="76" t="s">
        <v>13</v>
      </c>
      <c r="D5" s="4" t="s">
        <v>8</v>
      </c>
      <c r="E5" s="5" t="s">
        <v>9</v>
      </c>
      <c r="F5" s="21"/>
      <c r="G5" s="22"/>
      <c r="H5" s="41"/>
      <c r="I5" s="31"/>
      <c r="J5" s="14"/>
      <c r="M5" s="8" t="s">
        <v>40</v>
      </c>
      <c r="N5" s="8"/>
      <c r="O5" s="13" t="s">
        <v>41</v>
      </c>
      <c r="Q5" s="13">
        <v>3</v>
      </c>
      <c r="R5" s="47"/>
      <c r="S5" s="51" t="s">
        <v>17</v>
      </c>
      <c r="T5" s="38">
        <v>5.7310304582889184</v>
      </c>
    </row>
    <row r="6" spans="1:20" x14ac:dyDescent="0.15">
      <c r="A6" s="13">
        <v>5</v>
      </c>
      <c r="B6" s="71"/>
      <c r="C6" s="77"/>
      <c r="D6" s="4" t="s">
        <v>15</v>
      </c>
      <c r="E6" s="5" t="s">
        <v>9</v>
      </c>
      <c r="F6" s="21"/>
      <c r="G6" s="22"/>
      <c r="H6" s="41"/>
      <c r="I6" s="31"/>
      <c r="J6" s="14"/>
      <c r="M6" s="8" t="s">
        <v>27</v>
      </c>
      <c r="N6" s="8"/>
      <c r="O6" s="13" t="s">
        <v>42</v>
      </c>
      <c r="Q6" s="13">
        <v>4</v>
      </c>
      <c r="R6" s="47"/>
      <c r="S6" s="3" t="s">
        <v>77</v>
      </c>
      <c r="T6" s="39">
        <v>6.2046583139999996</v>
      </c>
    </row>
    <row r="7" spans="1:20" x14ac:dyDescent="0.15">
      <c r="A7" s="13">
        <v>6</v>
      </c>
      <c r="B7" s="71"/>
      <c r="C7" s="77"/>
      <c r="D7" s="4" t="s">
        <v>8</v>
      </c>
      <c r="E7" s="79" t="s">
        <v>8</v>
      </c>
      <c r="F7" s="21"/>
      <c r="G7" s="22"/>
      <c r="H7" s="41"/>
      <c r="I7" s="31"/>
      <c r="J7" s="14"/>
      <c r="M7" s="26" t="s">
        <v>44</v>
      </c>
      <c r="N7" s="8"/>
      <c r="O7" s="38">
        <v>6.4464370964925672</v>
      </c>
      <c r="Q7" s="13">
        <v>5</v>
      </c>
      <c r="R7" s="48"/>
      <c r="S7" s="3" t="s">
        <v>81</v>
      </c>
      <c r="T7" s="39">
        <v>6.1463802510000001</v>
      </c>
    </row>
    <row r="8" spans="1:20" x14ac:dyDescent="0.15">
      <c r="A8" s="13">
        <v>7</v>
      </c>
      <c r="B8" s="71"/>
      <c r="C8" s="78"/>
      <c r="D8" s="49" t="s">
        <v>15</v>
      </c>
      <c r="E8" s="80"/>
      <c r="F8" s="21"/>
      <c r="G8" s="22"/>
      <c r="H8" s="41"/>
      <c r="I8" s="31"/>
      <c r="J8" s="14"/>
      <c r="M8" s="26" t="s">
        <v>49</v>
      </c>
      <c r="N8" s="8"/>
      <c r="O8" s="38">
        <v>7.05366925450683</v>
      </c>
      <c r="Q8" s="13">
        <v>6</v>
      </c>
      <c r="R8" s="46" t="s">
        <v>16</v>
      </c>
      <c r="S8" s="3" t="s">
        <v>17</v>
      </c>
      <c r="T8" s="38">
        <v>7.05366925450683</v>
      </c>
    </row>
    <row r="9" spans="1:20" x14ac:dyDescent="0.15">
      <c r="A9" s="13">
        <v>8</v>
      </c>
      <c r="B9" s="71"/>
      <c r="C9" s="76" t="s">
        <v>91</v>
      </c>
      <c r="D9" s="49" t="s">
        <v>15</v>
      </c>
      <c r="E9" s="50" t="s">
        <v>9</v>
      </c>
      <c r="F9" s="34"/>
      <c r="G9" s="35"/>
      <c r="H9" s="41"/>
      <c r="I9" s="32"/>
      <c r="J9" s="19"/>
      <c r="M9" s="26" t="s">
        <v>45</v>
      </c>
      <c r="N9" s="8"/>
      <c r="O9" s="38">
        <v>5.33</v>
      </c>
      <c r="Q9" s="13">
        <v>7</v>
      </c>
      <c r="R9" s="47"/>
      <c r="S9" s="3" t="s">
        <v>13</v>
      </c>
      <c r="T9" s="38">
        <v>6.4464370964925672</v>
      </c>
    </row>
    <row r="10" spans="1:20" x14ac:dyDescent="0.15">
      <c r="A10" s="13">
        <v>9</v>
      </c>
      <c r="B10" s="71"/>
      <c r="C10" s="78"/>
      <c r="D10" s="4" t="s">
        <v>8</v>
      </c>
      <c r="E10" s="50" t="s">
        <v>9</v>
      </c>
      <c r="F10" s="34"/>
      <c r="G10" s="35"/>
      <c r="H10" s="41"/>
      <c r="I10" s="32"/>
      <c r="J10" s="19"/>
      <c r="M10" s="26" t="s">
        <v>46</v>
      </c>
      <c r="N10" s="8"/>
      <c r="O10" s="38">
        <v>5.7310304582889184</v>
      </c>
      <c r="Q10" s="13">
        <v>8</v>
      </c>
      <c r="R10" s="47"/>
      <c r="S10" s="3" t="s">
        <v>77</v>
      </c>
      <c r="T10" s="39">
        <v>7.4736393999999997</v>
      </c>
    </row>
    <row r="11" spans="1:20" x14ac:dyDescent="0.15">
      <c r="A11" s="13">
        <v>10</v>
      </c>
      <c r="B11" s="71"/>
      <c r="C11" s="76" t="s">
        <v>77</v>
      </c>
      <c r="D11" s="4" t="s">
        <v>15</v>
      </c>
      <c r="E11" s="5" t="s">
        <v>9</v>
      </c>
      <c r="F11" s="21"/>
      <c r="G11" s="22"/>
      <c r="H11" s="41"/>
      <c r="I11" s="31"/>
      <c r="J11" s="14"/>
      <c r="M11" s="27" t="s">
        <v>56</v>
      </c>
      <c r="N11" s="8"/>
      <c r="O11" s="39">
        <v>6.4464370964925672</v>
      </c>
      <c r="Q11" s="13">
        <v>9</v>
      </c>
      <c r="R11" s="48"/>
      <c r="S11" s="3" t="s">
        <v>81</v>
      </c>
      <c r="T11" s="39">
        <v>7.3942996089999999</v>
      </c>
    </row>
    <row r="12" spans="1:20" x14ac:dyDescent="0.15">
      <c r="A12" s="13">
        <v>11</v>
      </c>
      <c r="B12" s="71"/>
      <c r="C12" s="78"/>
      <c r="D12" s="4" t="s">
        <v>8</v>
      </c>
      <c r="E12" s="5" t="s">
        <v>9</v>
      </c>
      <c r="F12" s="21"/>
      <c r="G12" s="22"/>
      <c r="H12" s="41"/>
      <c r="I12" s="31"/>
      <c r="J12" s="14"/>
      <c r="M12" s="27" t="s">
        <v>57</v>
      </c>
      <c r="N12" s="8"/>
      <c r="O12" s="39">
        <v>6.908784213565224</v>
      </c>
      <c r="Q12" s="13">
        <v>10</v>
      </c>
      <c r="R12" s="52" t="s">
        <v>54</v>
      </c>
      <c r="S12" s="3" t="s">
        <v>13</v>
      </c>
      <c r="T12" s="38">
        <v>4.3667764870533397</v>
      </c>
    </row>
    <row r="13" spans="1:20" x14ac:dyDescent="0.15">
      <c r="A13" s="13">
        <v>12</v>
      </c>
      <c r="B13" s="71"/>
      <c r="C13" s="76" t="s">
        <v>81</v>
      </c>
      <c r="D13" s="4" t="s">
        <v>15</v>
      </c>
      <c r="E13" s="5" t="s">
        <v>9</v>
      </c>
      <c r="F13" s="21"/>
      <c r="G13" s="22"/>
      <c r="H13" s="41"/>
      <c r="I13" s="31"/>
      <c r="J13" s="14"/>
      <c r="M13" s="26" t="s">
        <v>58</v>
      </c>
      <c r="N13" s="8"/>
      <c r="O13" s="38">
        <v>4.3667764870533397</v>
      </c>
      <c r="Q13" s="13">
        <v>11</v>
      </c>
      <c r="R13" s="52" t="s">
        <v>64</v>
      </c>
      <c r="S13" s="3" t="s">
        <v>13</v>
      </c>
      <c r="T13" s="38">
        <v>6.4464370960000004</v>
      </c>
    </row>
    <row r="14" spans="1:20" x14ac:dyDescent="0.15">
      <c r="A14" s="13">
        <v>13</v>
      </c>
      <c r="B14" s="72"/>
      <c r="C14" s="78"/>
      <c r="D14" s="4" t="s">
        <v>8</v>
      </c>
      <c r="E14" s="5" t="s">
        <v>9</v>
      </c>
      <c r="F14" s="21"/>
      <c r="G14" s="22"/>
      <c r="H14" s="41"/>
      <c r="I14" s="31"/>
      <c r="J14" s="14"/>
      <c r="M14" s="26" t="s">
        <v>61</v>
      </c>
      <c r="N14" s="8"/>
      <c r="O14" s="38">
        <v>6.4464370960000004</v>
      </c>
      <c r="Q14" s="13">
        <v>12</v>
      </c>
      <c r="R14" s="52"/>
      <c r="S14" s="3" t="s">
        <v>77</v>
      </c>
      <c r="T14" s="39">
        <v>7.4736393999999997</v>
      </c>
    </row>
    <row r="15" spans="1:20" x14ac:dyDescent="0.15">
      <c r="A15" s="13">
        <v>14</v>
      </c>
      <c r="B15" s="70" t="s">
        <v>16</v>
      </c>
      <c r="C15" s="76" t="s">
        <v>13</v>
      </c>
      <c r="D15" s="4" t="s">
        <v>15</v>
      </c>
      <c r="E15" s="5" t="s">
        <v>9</v>
      </c>
      <c r="F15" s="21"/>
      <c r="G15" s="22"/>
      <c r="H15" s="41"/>
      <c r="I15" s="31"/>
      <c r="J15" s="14"/>
      <c r="M15" s="28" t="s">
        <v>62</v>
      </c>
      <c r="N15" s="8"/>
      <c r="O15" s="40">
        <v>8.795603624</v>
      </c>
      <c r="Q15" s="13">
        <v>13</v>
      </c>
      <c r="R15" s="52"/>
      <c r="S15" s="3" t="s">
        <v>81</v>
      </c>
      <c r="T15" s="39">
        <v>7.3942996089999999</v>
      </c>
    </row>
    <row r="16" spans="1:20" x14ac:dyDescent="0.15">
      <c r="A16" s="13">
        <v>15</v>
      </c>
      <c r="B16" s="71"/>
      <c r="C16" s="78"/>
      <c r="D16" s="4" t="s">
        <v>8</v>
      </c>
      <c r="E16" s="5" t="s">
        <v>9</v>
      </c>
      <c r="F16" s="21"/>
      <c r="G16" s="22"/>
      <c r="H16" s="41"/>
      <c r="I16" s="31"/>
      <c r="J16" s="14"/>
      <c r="M16" s="28" t="s">
        <v>63</v>
      </c>
      <c r="N16" s="8"/>
      <c r="O16" s="40">
        <v>17.788865210000001</v>
      </c>
    </row>
    <row r="17" spans="1:15" x14ac:dyDescent="0.15">
      <c r="A17" s="13">
        <v>16</v>
      </c>
      <c r="B17" s="71"/>
      <c r="C17" s="76" t="s">
        <v>17</v>
      </c>
      <c r="D17" s="4" t="s">
        <v>15</v>
      </c>
      <c r="E17" s="5" t="s">
        <v>9</v>
      </c>
      <c r="F17" s="21"/>
      <c r="G17" s="22"/>
      <c r="H17" s="41"/>
      <c r="I17" s="31"/>
      <c r="J17" s="14"/>
    </row>
    <row r="18" spans="1:15" x14ac:dyDescent="0.15">
      <c r="A18" s="13">
        <v>17</v>
      </c>
      <c r="B18" s="71"/>
      <c r="C18" s="78"/>
      <c r="D18" s="4" t="s">
        <v>8</v>
      </c>
      <c r="E18" s="5" t="s">
        <v>9</v>
      </c>
      <c r="F18" s="21"/>
      <c r="G18" s="22"/>
      <c r="H18" s="41"/>
      <c r="I18" s="31"/>
      <c r="J18" s="14"/>
    </row>
    <row r="19" spans="1:15" x14ac:dyDescent="0.15">
      <c r="A19" s="13">
        <v>18</v>
      </c>
      <c r="B19" s="71"/>
      <c r="C19" s="76" t="s">
        <v>92</v>
      </c>
      <c r="D19" s="4" t="s">
        <v>15</v>
      </c>
      <c r="E19" s="5" t="s">
        <v>9</v>
      </c>
      <c r="F19" s="21"/>
      <c r="G19" s="22"/>
      <c r="H19" s="41"/>
      <c r="I19" s="31"/>
      <c r="J19" s="14"/>
      <c r="M19" s="28" t="s">
        <v>78</v>
      </c>
      <c r="N19" s="8"/>
      <c r="O19" s="39">
        <v>7.4736393999999997</v>
      </c>
    </row>
    <row r="20" spans="1:15" x14ac:dyDescent="0.15">
      <c r="A20" s="13">
        <v>19</v>
      </c>
      <c r="B20" s="71"/>
      <c r="C20" s="78"/>
      <c r="D20" s="4" t="s">
        <v>8</v>
      </c>
      <c r="E20" s="5" t="s">
        <v>9</v>
      </c>
      <c r="F20" s="21"/>
      <c r="G20" s="22"/>
      <c r="H20" s="41"/>
      <c r="I20" s="31"/>
      <c r="J20" s="14"/>
      <c r="M20" s="28" t="s">
        <v>79</v>
      </c>
      <c r="N20" s="8"/>
      <c r="O20" s="39">
        <v>7.4736393999999997</v>
      </c>
    </row>
    <row r="21" spans="1:15" x14ac:dyDescent="0.15">
      <c r="A21" s="13">
        <v>20</v>
      </c>
      <c r="B21" s="71"/>
      <c r="C21" s="76" t="s">
        <v>77</v>
      </c>
      <c r="D21" s="4" t="s">
        <v>15</v>
      </c>
      <c r="E21" s="5" t="s">
        <v>9</v>
      </c>
      <c r="F21" s="21"/>
      <c r="G21" s="22"/>
      <c r="H21" s="41"/>
      <c r="I21" s="31"/>
      <c r="J21" s="14"/>
      <c r="M21" s="28" t="s">
        <v>80</v>
      </c>
      <c r="N21" s="8"/>
      <c r="O21" s="39">
        <v>6.2046583139999996</v>
      </c>
    </row>
    <row r="22" spans="1:15" x14ac:dyDescent="0.15">
      <c r="A22" s="13">
        <v>21</v>
      </c>
      <c r="B22" s="71"/>
      <c r="C22" s="78"/>
      <c r="D22" s="4" t="s">
        <v>8</v>
      </c>
      <c r="E22" s="5" t="s">
        <v>9</v>
      </c>
      <c r="F22" s="21"/>
      <c r="G22" s="22"/>
      <c r="H22" s="41"/>
      <c r="I22" s="31"/>
      <c r="J22" s="14"/>
      <c r="M22" s="28" t="s">
        <v>82</v>
      </c>
      <c r="N22" s="8"/>
      <c r="O22" s="39">
        <v>6.1463802510000001</v>
      </c>
    </row>
    <row r="23" spans="1:15" x14ac:dyDescent="0.15">
      <c r="A23" s="13">
        <v>22</v>
      </c>
      <c r="B23" s="71"/>
      <c r="C23" s="76" t="s">
        <v>81</v>
      </c>
      <c r="D23" s="4" t="s">
        <v>15</v>
      </c>
      <c r="E23" s="5" t="s">
        <v>9</v>
      </c>
      <c r="F23" s="21"/>
      <c r="G23" s="22"/>
      <c r="H23" s="41"/>
      <c r="I23" s="31"/>
      <c r="J23" s="14"/>
      <c r="M23" s="28" t="s">
        <v>83</v>
      </c>
      <c r="N23" s="8"/>
      <c r="O23" s="39">
        <v>7.3942996089999999</v>
      </c>
    </row>
    <row r="24" spans="1:15" x14ac:dyDescent="0.15">
      <c r="A24" s="13">
        <v>23</v>
      </c>
      <c r="B24" s="72"/>
      <c r="C24" s="78"/>
      <c r="D24" s="4" t="s">
        <v>8</v>
      </c>
      <c r="E24" s="5" t="s">
        <v>9</v>
      </c>
      <c r="F24" s="21"/>
      <c r="G24" s="22"/>
      <c r="H24" s="41"/>
      <c r="I24" s="31"/>
      <c r="J24" s="14"/>
      <c r="M24" s="28" t="s">
        <v>84</v>
      </c>
      <c r="N24" s="8"/>
      <c r="O24" s="39">
        <v>7.3942996089999999</v>
      </c>
    </row>
    <row r="25" spans="1:15" x14ac:dyDescent="0.15">
      <c r="A25" s="13">
        <v>24</v>
      </c>
      <c r="B25" s="70" t="s">
        <v>54</v>
      </c>
      <c r="C25" s="76" t="s">
        <v>13</v>
      </c>
      <c r="D25" s="4" t="s">
        <v>15</v>
      </c>
      <c r="E25" s="5" t="s">
        <v>9</v>
      </c>
      <c r="F25" s="21"/>
      <c r="G25" s="22"/>
      <c r="H25" s="41"/>
      <c r="I25" s="31"/>
      <c r="J25" s="33"/>
      <c r="M25" s="28"/>
      <c r="N25" s="8"/>
      <c r="O25" s="42"/>
    </row>
    <row r="26" spans="1:15" x14ac:dyDescent="0.15">
      <c r="A26" s="13">
        <v>25</v>
      </c>
      <c r="B26" s="72"/>
      <c r="C26" s="78"/>
      <c r="D26" s="4" t="s">
        <v>8</v>
      </c>
      <c r="E26" s="5" t="s">
        <v>9</v>
      </c>
      <c r="F26" s="21"/>
      <c r="G26" s="22"/>
      <c r="H26" s="41"/>
      <c r="I26" s="31"/>
      <c r="J26" s="33"/>
      <c r="M26" s="28"/>
      <c r="N26" s="8"/>
      <c r="O26" s="42"/>
    </row>
    <row r="27" spans="1:15" x14ac:dyDescent="0.15">
      <c r="A27" s="13">
        <v>26</v>
      </c>
      <c r="B27" s="70" t="s">
        <v>59</v>
      </c>
      <c r="C27" s="76" t="s">
        <v>60</v>
      </c>
      <c r="D27" s="4" t="s">
        <v>8</v>
      </c>
      <c r="E27" s="5" t="s">
        <v>9</v>
      </c>
      <c r="F27" s="21"/>
      <c r="G27" s="22"/>
      <c r="H27" s="41"/>
      <c r="I27" s="31"/>
      <c r="J27" s="14"/>
      <c r="M27" s="28"/>
      <c r="N27" s="8"/>
      <c r="O27" s="42"/>
    </row>
    <row r="28" spans="1:15" x14ac:dyDescent="0.15">
      <c r="A28" s="13">
        <v>27</v>
      </c>
      <c r="B28" s="72"/>
      <c r="C28" s="78"/>
      <c r="D28" s="4" t="s">
        <v>15</v>
      </c>
      <c r="E28" s="5" t="s">
        <v>9</v>
      </c>
      <c r="F28" s="21"/>
      <c r="G28" s="22"/>
      <c r="H28" s="41"/>
      <c r="I28" s="31"/>
      <c r="J28" s="14"/>
      <c r="M28" s="28"/>
      <c r="N28" s="8"/>
      <c r="O28" s="42"/>
    </row>
    <row r="29" spans="1:15" x14ac:dyDescent="0.15">
      <c r="A29" s="13">
        <v>28</v>
      </c>
      <c r="B29" s="70" t="s">
        <v>64</v>
      </c>
      <c r="C29" s="76" t="s">
        <v>60</v>
      </c>
      <c r="D29" s="4" t="s">
        <v>15</v>
      </c>
      <c r="E29" s="5" t="s">
        <v>9</v>
      </c>
      <c r="F29" s="21"/>
      <c r="G29" s="22"/>
      <c r="H29" s="41"/>
      <c r="I29" s="31"/>
      <c r="J29" s="14"/>
      <c r="M29" s="28"/>
      <c r="N29" s="8"/>
      <c r="O29" s="42"/>
    </row>
    <row r="30" spans="1:15" x14ac:dyDescent="0.15">
      <c r="A30" s="13">
        <v>29</v>
      </c>
      <c r="B30" s="71"/>
      <c r="C30" s="78"/>
      <c r="D30" s="4" t="s">
        <v>8</v>
      </c>
      <c r="E30" s="5" t="s">
        <v>9</v>
      </c>
      <c r="F30" s="21"/>
      <c r="G30" s="22"/>
      <c r="H30" s="41"/>
      <c r="I30" s="31"/>
      <c r="J30" s="14"/>
    </row>
    <row r="31" spans="1:15" x14ac:dyDescent="0.15">
      <c r="A31" s="13">
        <v>30</v>
      </c>
      <c r="B31" s="71"/>
      <c r="C31" s="76" t="s">
        <v>7</v>
      </c>
      <c r="D31" s="4" t="s">
        <v>15</v>
      </c>
      <c r="E31" s="5" t="s">
        <v>9</v>
      </c>
      <c r="F31" s="21"/>
      <c r="G31" s="22"/>
      <c r="H31" s="41"/>
      <c r="I31" s="31"/>
      <c r="J31" s="14"/>
    </row>
    <row r="32" spans="1:15" x14ac:dyDescent="0.15">
      <c r="A32" s="13">
        <v>31</v>
      </c>
      <c r="B32" s="71"/>
      <c r="C32" s="78"/>
      <c r="D32" s="4" t="s">
        <v>8</v>
      </c>
      <c r="E32" s="5" t="s">
        <v>9</v>
      </c>
      <c r="F32" s="21"/>
      <c r="G32" s="22"/>
      <c r="H32" s="41"/>
      <c r="I32" s="31"/>
      <c r="J32" s="14"/>
    </row>
    <row r="33" spans="1:13" x14ac:dyDescent="0.15">
      <c r="A33" s="13">
        <v>32</v>
      </c>
      <c r="B33" s="71"/>
      <c r="C33" s="76" t="s">
        <v>77</v>
      </c>
      <c r="D33" s="4" t="s">
        <v>15</v>
      </c>
      <c r="E33" s="5" t="s">
        <v>9</v>
      </c>
      <c r="F33" s="21"/>
      <c r="G33" s="22"/>
      <c r="H33" s="41"/>
      <c r="I33" s="31"/>
      <c r="J33" s="14"/>
    </row>
    <row r="34" spans="1:13" x14ac:dyDescent="0.15">
      <c r="A34" s="13">
        <v>33</v>
      </c>
      <c r="B34" s="71"/>
      <c r="C34" s="78"/>
      <c r="D34" s="4" t="s">
        <v>8</v>
      </c>
      <c r="E34" s="5" t="s">
        <v>9</v>
      </c>
      <c r="F34" s="21"/>
      <c r="G34" s="22"/>
      <c r="H34" s="41"/>
      <c r="I34" s="31"/>
      <c r="J34" s="14"/>
    </row>
    <row r="35" spans="1:13" x14ac:dyDescent="0.15">
      <c r="A35" s="13">
        <v>34</v>
      </c>
      <c r="B35" s="71"/>
      <c r="C35" s="76" t="s">
        <v>81</v>
      </c>
      <c r="D35" s="4" t="s">
        <v>15</v>
      </c>
      <c r="E35" s="5" t="s">
        <v>9</v>
      </c>
      <c r="F35" s="21"/>
      <c r="G35" s="22"/>
      <c r="H35" s="41"/>
      <c r="I35" s="31"/>
      <c r="J35" s="14"/>
      <c r="L35" s="37"/>
      <c r="M35" s="37"/>
    </row>
    <row r="36" spans="1:13" x14ac:dyDescent="0.15">
      <c r="A36" s="13">
        <v>35</v>
      </c>
      <c r="B36" s="72"/>
      <c r="C36" s="78"/>
      <c r="D36" s="4" t="s">
        <v>8</v>
      </c>
      <c r="E36" s="5" t="s">
        <v>9</v>
      </c>
      <c r="F36" s="21"/>
      <c r="G36" s="22"/>
      <c r="H36" s="41"/>
      <c r="I36" s="31"/>
      <c r="J36" s="14"/>
      <c r="L36" s="37"/>
      <c r="M36" s="37"/>
    </row>
    <row r="37" spans="1:13" x14ac:dyDescent="0.15">
      <c r="F37" s="36" t="e">
        <f>AVERAGE(F2,F4:F6,F9:F36)</f>
        <v>#DIV/0!</v>
      </c>
      <c r="G37" s="36" t="e">
        <f>AVERAGE(G2,G4:G6,G9:G36)</f>
        <v>#DIV/0!</v>
      </c>
      <c r="L37" s="37"/>
      <c r="M37" s="37"/>
    </row>
    <row r="38" spans="1:13" x14ac:dyDescent="0.15">
      <c r="L38" s="37"/>
      <c r="M38" s="37"/>
    </row>
    <row r="41" spans="1:13" x14ac:dyDescent="0.15">
      <c r="A41" s="1"/>
      <c r="B41" s="1" t="s">
        <v>0</v>
      </c>
      <c r="C41" s="1" t="s">
        <v>1</v>
      </c>
      <c r="D41" s="1" t="s">
        <v>2</v>
      </c>
      <c r="E41" s="1" t="s">
        <v>5</v>
      </c>
      <c r="F41" s="1" t="s">
        <v>3</v>
      </c>
      <c r="G41" s="1" t="s">
        <v>4</v>
      </c>
      <c r="H41" s="1" t="s">
        <v>66</v>
      </c>
      <c r="I41" s="1" t="s">
        <v>24</v>
      </c>
    </row>
    <row r="42" spans="1:13" x14ac:dyDescent="0.15">
      <c r="A42" s="13">
        <v>1</v>
      </c>
      <c r="B42" s="70" t="s">
        <v>6</v>
      </c>
      <c r="C42" s="3" t="s">
        <v>7</v>
      </c>
      <c r="D42" s="90" t="s">
        <v>8</v>
      </c>
      <c r="E42" s="93" t="s">
        <v>9</v>
      </c>
      <c r="F42" s="99">
        <v>-2.5616315795661424</v>
      </c>
      <c r="G42" s="101">
        <v>2.1255752620823163</v>
      </c>
      <c r="H42" s="62">
        <v>16.173638655750274</v>
      </c>
      <c r="I42" s="63">
        <v>0.10724586275124941</v>
      </c>
    </row>
    <row r="43" spans="1:13" x14ac:dyDescent="0.15">
      <c r="A43" s="13">
        <v>2</v>
      </c>
      <c r="B43" s="71"/>
      <c r="C43" s="3" t="s">
        <v>17</v>
      </c>
      <c r="D43" s="91"/>
      <c r="E43" s="94"/>
      <c r="F43" s="99">
        <v>-1.0128903151941633</v>
      </c>
      <c r="G43" s="101">
        <v>2.1312975298594878</v>
      </c>
      <c r="H43" s="62">
        <v>2.2900895510740336</v>
      </c>
      <c r="I43" s="64">
        <v>0.16685668925452168</v>
      </c>
    </row>
    <row r="44" spans="1:13" x14ac:dyDescent="0.15">
      <c r="A44" s="13">
        <v>3</v>
      </c>
      <c r="B44" s="71"/>
      <c r="C44" s="3" t="s">
        <v>13</v>
      </c>
      <c r="D44" s="91"/>
      <c r="E44" s="94"/>
      <c r="F44" s="99">
        <v>-0.73415861224061263</v>
      </c>
      <c r="G44" s="101">
        <v>2.1115479533620807</v>
      </c>
      <c r="H44" s="62">
        <v>1.8059240266354428</v>
      </c>
      <c r="I44" s="64">
        <v>0.1401822956850127</v>
      </c>
    </row>
    <row r="45" spans="1:13" x14ac:dyDescent="0.15">
      <c r="A45" s="13">
        <v>4</v>
      </c>
      <c r="B45" s="71"/>
      <c r="C45" s="3" t="s">
        <v>77</v>
      </c>
      <c r="D45" s="91"/>
      <c r="E45" s="94"/>
      <c r="F45" s="99">
        <v>-1.2763552650341325</v>
      </c>
      <c r="G45" s="101">
        <v>2.2277314319527113</v>
      </c>
      <c r="H45" s="62">
        <v>1.1936854531795258</v>
      </c>
      <c r="I45" s="64">
        <v>9.8916512288026073E-2</v>
      </c>
    </row>
    <row r="46" spans="1:13" x14ac:dyDescent="0.15">
      <c r="A46" s="13">
        <v>5</v>
      </c>
      <c r="B46" s="72"/>
      <c r="C46" s="3" t="s">
        <v>81</v>
      </c>
      <c r="D46" s="91"/>
      <c r="E46" s="94"/>
      <c r="F46" s="99">
        <v>-1.23956326126418</v>
      </c>
      <c r="G46" s="101">
        <v>2.1427667232355234</v>
      </c>
      <c r="H46" s="62">
        <v>1.475598965719551</v>
      </c>
      <c r="I46" s="64">
        <v>0.12673540496829683</v>
      </c>
    </row>
    <row r="47" spans="1:13" x14ac:dyDescent="0.15">
      <c r="A47" s="13">
        <v>6</v>
      </c>
      <c r="B47" s="70" t="s">
        <v>12</v>
      </c>
      <c r="C47" s="55" t="s">
        <v>17</v>
      </c>
      <c r="D47" s="91"/>
      <c r="E47" s="94"/>
      <c r="F47" s="99">
        <v>-0.39414473011022605</v>
      </c>
      <c r="G47" s="101">
        <v>2.4368832466139274</v>
      </c>
      <c r="H47" s="62">
        <v>23.095401327900319</v>
      </c>
      <c r="I47" s="64">
        <v>0.21758342701768191</v>
      </c>
    </row>
    <row r="48" spans="1:13" x14ac:dyDescent="0.15">
      <c r="A48" s="13">
        <v>7</v>
      </c>
      <c r="B48" s="71"/>
      <c r="C48" s="3" t="s">
        <v>13</v>
      </c>
      <c r="D48" s="91"/>
      <c r="E48" s="94"/>
      <c r="F48" s="99">
        <v>-0.22621174574138472</v>
      </c>
      <c r="G48" s="101">
        <v>2.4014604280300658</v>
      </c>
      <c r="H48" s="62">
        <v>11.79996966417376</v>
      </c>
      <c r="I48" s="64">
        <v>0.11490510764017846</v>
      </c>
    </row>
    <row r="49" spans="1:14" x14ac:dyDescent="0.15">
      <c r="A49" s="13">
        <v>8</v>
      </c>
      <c r="B49" s="71"/>
      <c r="C49" s="3" t="s">
        <v>77</v>
      </c>
      <c r="D49" s="91"/>
      <c r="E49" s="94"/>
      <c r="F49" s="99">
        <v>-0.67750477638129158</v>
      </c>
      <c r="G49" s="101">
        <v>2.4911914802691624</v>
      </c>
      <c r="H49" s="62">
        <v>1.6028877963261943</v>
      </c>
      <c r="I49" s="64">
        <v>0.16271077083284874</v>
      </c>
    </row>
    <row r="50" spans="1:14" x14ac:dyDescent="0.15">
      <c r="A50" s="13">
        <v>9</v>
      </c>
      <c r="B50" s="72"/>
      <c r="C50" s="3" t="s">
        <v>81</v>
      </c>
      <c r="D50" s="91"/>
      <c r="E50" s="94"/>
      <c r="F50" s="99">
        <v>-0.64735771955856836</v>
      </c>
      <c r="G50" s="101">
        <v>2.4010032720370109</v>
      </c>
      <c r="H50" s="62">
        <v>1.8662249842243841</v>
      </c>
      <c r="I50" s="64">
        <v>0.19096631052123136</v>
      </c>
    </row>
    <row r="51" spans="1:14" x14ac:dyDescent="0.15">
      <c r="A51" s="13">
        <v>10</v>
      </c>
      <c r="B51" s="70" t="s">
        <v>16</v>
      </c>
      <c r="C51" s="3" t="s">
        <v>17</v>
      </c>
      <c r="D51" s="91"/>
      <c r="E51" s="94"/>
      <c r="F51" s="99">
        <v>-1.0128615985945739</v>
      </c>
      <c r="G51" s="101">
        <v>2.1313461815753612</v>
      </c>
      <c r="H51" s="62">
        <v>2.2907075748869583</v>
      </c>
      <c r="I51" s="64">
        <v>0.16696982326385496</v>
      </c>
    </row>
    <row r="52" spans="1:14" x14ac:dyDescent="0.15">
      <c r="A52" s="13">
        <v>11</v>
      </c>
      <c r="B52" s="71"/>
      <c r="C52" s="3" t="s">
        <v>13</v>
      </c>
      <c r="D52" s="91"/>
      <c r="E52" s="94"/>
      <c r="F52" s="99">
        <v>-0.73315706202374376</v>
      </c>
      <c r="G52" s="101">
        <v>2.1122844785916719</v>
      </c>
      <c r="H52" s="62">
        <v>18.086170128281637</v>
      </c>
      <c r="I52" s="64">
        <v>0.14098039978594393</v>
      </c>
    </row>
    <row r="53" spans="1:14" x14ac:dyDescent="0.15">
      <c r="A53" s="13">
        <v>12</v>
      </c>
      <c r="B53" s="71"/>
      <c r="C53" s="3" t="s">
        <v>77</v>
      </c>
      <c r="D53" s="91"/>
      <c r="E53" s="94"/>
      <c r="F53" s="99">
        <v>-1.2742842036590951</v>
      </c>
      <c r="G53" s="101">
        <v>2.2242946540895612</v>
      </c>
      <c r="H53" s="62">
        <v>1.1888741411038148</v>
      </c>
      <c r="I53" s="64">
        <v>9.4384514524038815E-2</v>
      </c>
    </row>
    <row r="54" spans="1:14" x14ac:dyDescent="0.15">
      <c r="A54" s="13">
        <v>13</v>
      </c>
      <c r="B54" s="72"/>
      <c r="C54" s="3" t="s">
        <v>81</v>
      </c>
      <c r="D54" s="91"/>
      <c r="E54" s="94"/>
      <c r="F54" s="99">
        <v>-1.2363289684871888</v>
      </c>
      <c r="G54" s="101">
        <v>2.1433009002107055</v>
      </c>
      <c r="H54" s="62">
        <v>1.4831606067155412</v>
      </c>
      <c r="I54" s="64">
        <v>0.12717737177786309</v>
      </c>
    </row>
    <row r="55" spans="1:14" x14ac:dyDescent="0.15">
      <c r="A55" s="13">
        <v>14</v>
      </c>
      <c r="B55" s="70" t="s">
        <v>104</v>
      </c>
      <c r="C55" s="3" t="s">
        <v>77</v>
      </c>
      <c r="D55" s="91"/>
      <c r="E55" s="94"/>
      <c r="F55" s="99">
        <v>-1.2742842037558633</v>
      </c>
      <c r="G55" s="101">
        <v>2.2242946543670414</v>
      </c>
      <c r="H55" s="62">
        <v>1.1888741411038111</v>
      </c>
      <c r="I55" s="64">
        <v>9.4384514903002689E-2</v>
      </c>
    </row>
    <row r="56" spans="1:14" x14ac:dyDescent="0.15">
      <c r="A56" s="13">
        <v>15</v>
      </c>
      <c r="B56" s="72"/>
      <c r="C56" s="3" t="s">
        <v>81</v>
      </c>
      <c r="D56" s="91"/>
      <c r="E56" s="94"/>
      <c r="F56" s="99">
        <v>-1.2363289684871888</v>
      </c>
      <c r="G56" s="101">
        <v>2.1433009002107055</v>
      </c>
      <c r="H56" s="62">
        <v>1.4831606067155412</v>
      </c>
      <c r="I56" s="64">
        <v>0.12717737177786309</v>
      </c>
    </row>
    <row r="57" spans="1:14" x14ac:dyDescent="0.15">
      <c r="A57" s="13">
        <v>16</v>
      </c>
      <c r="B57" s="73" t="s">
        <v>106</v>
      </c>
      <c r="C57" s="56" t="s">
        <v>17</v>
      </c>
      <c r="D57" s="91"/>
      <c r="E57" s="94"/>
      <c r="F57" s="99">
        <v>-1.0128616953197471</v>
      </c>
      <c r="G57" s="101">
        <v>2.1313441511014481</v>
      </c>
      <c r="H57" s="62">
        <v>2.2907075758859676</v>
      </c>
      <c r="I57" s="64">
        <v>0.16696589998855216</v>
      </c>
      <c r="K57" s="20"/>
      <c r="L57" s="20" t="s">
        <v>85</v>
      </c>
      <c r="M57" s="20" t="s">
        <v>8</v>
      </c>
      <c r="N57" s="20" t="s">
        <v>15</v>
      </c>
    </row>
    <row r="58" spans="1:14" x14ac:dyDescent="0.15">
      <c r="A58" s="13">
        <v>17</v>
      </c>
      <c r="B58" s="73"/>
      <c r="C58" s="3" t="s">
        <v>13</v>
      </c>
      <c r="D58" s="91"/>
      <c r="E58" s="94"/>
      <c r="F58" s="99"/>
      <c r="G58" s="101"/>
      <c r="H58" s="62"/>
      <c r="I58" s="64"/>
      <c r="K58" s="44" t="s">
        <v>89</v>
      </c>
      <c r="L58" s="45" t="e">
        <f>F37</f>
        <v>#DIV/0!</v>
      </c>
      <c r="M58" s="45" t="e">
        <f>#REF!</f>
        <v>#REF!</v>
      </c>
      <c r="N58" s="45" t="e">
        <f>#REF!</f>
        <v>#REF!</v>
      </c>
    </row>
    <row r="59" spans="1:14" x14ac:dyDescent="0.15">
      <c r="A59" s="13">
        <v>18</v>
      </c>
      <c r="B59" s="73"/>
      <c r="C59" s="3" t="s">
        <v>77</v>
      </c>
      <c r="D59" s="91"/>
      <c r="E59" s="94"/>
      <c r="F59" s="99">
        <v>-1.2742841612945166</v>
      </c>
      <c r="G59" s="101">
        <v>2.2242945895608091</v>
      </c>
      <c r="H59" s="62">
        <v>1.1888741411051418</v>
      </c>
      <c r="I59" s="64">
        <v>9.4384430754238011E-2</v>
      </c>
      <c r="K59" s="44" t="s">
        <v>88</v>
      </c>
      <c r="L59" s="45" t="e">
        <f>G37</f>
        <v>#DIV/0!</v>
      </c>
      <c r="M59" s="45" t="e">
        <f>#REF!</f>
        <v>#REF!</v>
      </c>
      <c r="N59" s="45" t="e">
        <f>#REF!</f>
        <v>#REF!</v>
      </c>
    </row>
    <row r="60" spans="1:14" x14ac:dyDescent="0.15">
      <c r="A60" s="13">
        <v>19</v>
      </c>
      <c r="B60" s="73"/>
      <c r="C60" s="3" t="s">
        <v>81</v>
      </c>
      <c r="D60" s="92"/>
      <c r="E60" s="95"/>
      <c r="F60" s="99">
        <v>-1.2363289675078717</v>
      </c>
      <c r="G60" s="101">
        <v>2.1433008813170469</v>
      </c>
      <c r="H60" s="62">
        <v>1.4831606067158538</v>
      </c>
      <c r="I60" s="64">
        <v>0.12717734039593726</v>
      </c>
    </row>
    <row r="63" spans="1:14" x14ac:dyDescent="0.15">
      <c r="F63" s="36">
        <f>AVERAGE(F42:F60)</f>
        <v>-1.0589187685678052</v>
      </c>
      <c r="G63" s="36">
        <f>AVERAGE(G42:G60)</f>
        <v>2.2192899288037022</v>
      </c>
    </row>
    <row r="70" spans="1:9" x14ac:dyDescent="0.15">
      <c r="A70" s="1"/>
      <c r="B70" s="1" t="s">
        <v>0</v>
      </c>
      <c r="C70" s="1" t="s">
        <v>1</v>
      </c>
      <c r="D70" s="1" t="s">
        <v>2</v>
      </c>
      <c r="E70" s="1" t="s">
        <v>5</v>
      </c>
      <c r="F70" s="1" t="s">
        <v>3</v>
      </c>
      <c r="G70" s="1" t="s">
        <v>4</v>
      </c>
      <c r="H70" s="1" t="s">
        <v>66</v>
      </c>
      <c r="I70" s="1" t="s">
        <v>24</v>
      </c>
    </row>
    <row r="71" spans="1:9" x14ac:dyDescent="0.15">
      <c r="A71" s="13">
        <v>1</v>
      </c>
      <c r="B71" s="70" t="s">
        <v>6</v>
      </c>
      <c r="C71" s="3" t="s">
        <v>7</v>
      </c>
      <c r="D71" s="85" t="s">
        <v>18</v>
      </c>
      <c r="E71" s="79" t="s">
        <v>9</v>
      </c>
      <c r="F71" s="99">
        <v>-2.5616315795661424</v>
      </c>
      <c r="G71" s="101">
        <v>2.1255752620823163</v>
      </c>
      <c r="H71" s="62">
        <v>16.173638655750274</v>
      </c>
      <c r="I71" s="63">
        <v>0.10724586275124941</v>
      </c>
    </row>
    <row r="72" spans="1:9" x14ac:dyDescent="0.15">
      <c r="A72" s="13">
        <v>2</v>
      </c>
      <c r="B72" s="71"/>
      <c r="C72" s="3" t="s">
        <v>17</v>
      </c>
      <c r="D72" s="86"/>
      <c r="E72" s="88"/>
      <c r="F72" s="99">
        <v>-1.6753511281129869</v>
      </c>
      <c r="G72" s="101">
        <v>2.1760362990114457</v>
      </c>
      <c r="H72" s="62">
        <v>2.3639741883584606</v>
      </c>
      <c r="I72" s="64">
        <v>0.17111202484235927</v>
      </c>
    </row>
    <row r="73" spans="1:9" x14ac:dyDescent="0.15">
      <c r="A73" s="13">
        <v>3</v>
      </c>
      <c r="B73" s="71"/>
      <c r="C73" s="3" t="s">
        <v>13</v>
      </c>
      <c r="D73" s="86"/>
      <c r="E73" s="88"/>
      <c r="F73" s="99">
        <v>-1.3966194131405585</v>
      </c>
      <c r="G73" s="101">
        <v>2.1562867836251076</v>
      </c>
      <c r="H73" s="62">
        <v>1.8703627660682196</v>
      </c>
      <c r="I73" s="64">
        <v>0.144085037422298</v>
      </c>
    </row>
    <row r="74" spans="1:9" x14ac:dyDescent="0.15">
      <c r="A74" s="13">
        <v>4</v>
      </c>
      <c r="B74" s="71"/>
      <c r="C74" s="3" t="s">
        <v>77</v>
      </c>
      <c r="D74" s="86"/>
      <c r="E74" s="88"/>
      <c r="F74" s="99">
        <v>-1.938816098913926</v>
      </c>
      <c r="G74" s="101">
        <v>2.2724705265514715</v>
      </c>
      <c r="H74" s="62">
        <v>1.2452651104848604</v>
      </c>
      <c r="I74" s="64">
        <v>0.10219955515916619</v>
      </c>
    </row>
    <row r="75" spans="1:9" x14ac:dyDescent="0.15">
      <c r="A75" s="13">
        <v>5</v>
      </c>
      <c r="B75" s="72"/>
      <c r="C75" s="3" t="s">
        <v>81</v>
      </c>
      <c r="D75" s="86"/>
      <c r="E75" s="88"/>
      <c r="F75" s="99">
        <v>-1.9020240730194755</v>
      </c>
      <c r="G75" s="101">
        <v>2.1875054695496248</v>
      </c>
      <c r="H75" s="62">
        <v>1.5310655962392772</v>
      </c>
      <c r="I75" s="64">
        <v>0.13044741702387772</v>
      </c>
    </row>
    <row r="76" spans="1:9" x14ac:dyDescent="0.15">
      <c r="A76" s="13">
        <v>6</v>
      </c>
      <c r="B76" s="70" t="s">
        <v>12</v>
      </c>
      <c r="C76" s="55" t="s">
        <v>17</v>
      </c>
      <c r="D76" s="86"/>
      <c r="E76" s="88"/>
      <c r="F76" s="102">
        <v>-1.0566128584351637</v>
      </c>
      <c r="G76" s="103">
        <v>2.4816217801996423</v>
      </c>
      <c r="H76" s="62">
        <v>23.765314585490266</v>
      </c>
      <c r="I76" s="65">
        <v>0.22221600539662439</v>
      </c>
    </row>
    <row r="77" spans="1:9" x14ac:dyDescent="0.15">
      <c r="A77" s="13">
        <v>7</v>
      </c>
      <c r="B77" s="71"/>
      <c r="C77" s="3" t="s">
        <v>13</v>
      </c>
      <c r="D77" s="86"/>
      <c r="E77" s="88"/>
      <c r="F77" s="99">
        <v>-0.88867986508513808</v>
      </c>
      <c r="G77" s="101">
        <v>2.446198792039056</v>
      </c>
      <c r="H77" s="62">
        <v>12.281598391541081</v>
      </c>
      <c r="I77" s="64">
        <v>0.11837460863181358</v>
      </c>
    </row>
    <row r="78" spans="1:9" x14ac:dyDescent="0.15">
      <c r="A78" s="13">
        <v>8</v>
      </c>
      <c r="B78" s="71"/>
      <c r="C78" s="3" t="s">
        <v>77</v>
      </c>
      <c r="D78" s="86"/>
      <c r="E78" s="88"/>
      <c r="F78" s="99">
        <v>-1.3399655664415406</v>
      </c>
      <c r="G78" s="101">
        <v>2.5359302546674405</v>
      </c>
      <c r="H78" s="62">
        <v>1.652263986505738</v>
      </c>
      <c r="I78" s="64">
        <v>0.16591592377867517</v>
      </c>
    </row>
    <row r="79" spans="1:9" x14ac:dyDescent="0.15">
      <c r="A79" s="13">
        <v>9</v>
      </c>
      <c r="B79" s="72"/>
      <c r="C79" s="3" t="s">
        <v>81</v>
      </c>
      <c r="D79" s="86"/>
      <c r="E79" s="88"/>
      <c r="F79" s="99">
        <v>-1.3098185135213485</v>
      </c>
      <c r="G79" s="101">
        <v>2.445742063907232</v>
      </c>
      <c r="H79" s="62">
        <v>1.9186426700904251</v>
      </c>
      <c r="I79" s="64">
        <v>0.19443734627304352</v>
      </c>
    </row>
    <row r="80" spans="1:9" x14ac:dyDescent="0.15">
      <c r="A80" s="13">
        <v>10</v>
      </c>
      <c r="B80" s="70" t="s">
        <v>16</v>
      </c>
      <c r="C80" s="3" t="s">
        <v>17</v>
      </c>
      <c r="D80" s="86"/>
      <c r="E80" s="88"/>
      <c r="F80" s="99">
        <v>-1.675322411479818</v>
      </c>
      <c r="G80" s="101">
        <v>2.1760849506867816</v>
      </c>
      <c r="H80" s="62">
        <v>2.3645950705192571</v>
      </c>
      <c r="I80" s="64">
        <v>0.17122659208235388</v>
      </c>
    </row>
    <row r="81" spans="1:9" x14ac:dyDescent="0.15">
      <c r="A81" s="13">
        <v>11</v>
      </c>
      <c r="B81" s="71"/>
      <c r="C81" s="3" t="s">
        <v>13</v>
      </c>
      <c r="D81" s="86"/>
      <c r="E81" s="88"/>
      <c r="F81" s="99">
        <v>-1.3956251976272873</v>
      </c>
      <c r="G81" s="101">
        <v>2.1570221774260707</v>
      </c>
      <c r="H81" s="62">
        <v>18.730753282150253</v>
      </c>
      <c r="I81" s="64">
        <v>0.14481952007954133</v>
      </c>
    </row>
    <row r="82" spans="1:9" x14ac:dyDescent="0.15">
      <c r="A82" s="13">
        <v>12</v>
      </c>
      <c r="B82" s="71"/>
      <c r="C82" s="3" t="s">
        <v>77</v>
      </c>
      <c r="D82" s="86"/>
      <c r="E82" s="88"/>
      <c r="F82" s="99">
        <v>-1.9367450152767061</v>
      </c>
      <c r="G82" s="101">
        <v>2.2690333868544923</v>
      </c>
      <c r="H82" s="62">
        <v>1.2409129765681146</v>
      </c>
      <c r="I82" s="64">
        <v>9.7591562447064475E-2</v>
      </c>
    </row>
    <row r="83" spans="1:9" x14ac:dyDescent="0.15">
      <c r="A83" s="13">
        <v>13</v>
      </c>
      <c r="B83" s="72"/>
      <c r="C83" s="3" t="s">
        <v>81</v>
      </c>
      <c r="D83" s="86"/>
      <c r="E83" s="88"/>
      <c r="F83" s="99">
        <v>-1.8987897744853117</v>
      </c>
      <c r="G83" s="101">
        <v>2.188039621090665</v>
      </c>
      <c r="H83" s="62">
        <v>1.5389730976224443</v>
      </c>
      <c r="I83" s="64">
        <v>0.13089576230283376</v>
      </c>
    </row>
    <row r="84" spans="1:9" x14ac:dyDescent="0.15">
      <c r="A84" s="13">
        <v>14</v>
      </c>
      <c r="B84" s="70" t="s">
        <v>104</v>
      </c>
      <c r="C84" s="3" t="s">
        <v>77</v>
      </c>
      <c r="D84" s="86"/>
      <c r="E84" s="88"/>
      <c r="F84" s="99">
        <v>-1.9367450192726396</v>
      </c>
      <c r="G84" s="101">
        <v>2.2690333924869628</v>
      </c>
      <c r="H84" s="62">
        <v>1.2409129765680875</v>
      </c>
      <c r="I84" s="64">
        <v>9.7591569815673351E-2</v>
      </c>
    </row>
    <row r="85" spans="1:9" x14ac:dyDescent="0.15">
      <c r="A85" s="13">
        <v>15</v>
      </c>
      <c r="B85" s="72"/>
      <c r="C85" s="3" t="s">
        <v>81</v>
      </c>
      <c r="D85" s="86"/>
      <c r="E85" s="88"/>
      <c r="F85" s="99">
        <v>-1.8987897744853117</v>
      </c>
      <c r="G85" s="101">
        <v>2.188039621090665</v>
      </c>
      <c r="H85" s="62">
        <v>1.5389730976224443</v>
      </c>
      <c r="I85" s="64">
        <v>0.13089576230283376</v>
      </c>
    </row>
    <row r="86" spans="1:9" x14ac:dyDescent="0.15">
      <c r="A86" s="13">
        <v>16</v>
      </c>
      <c r="B86" s="73" t="s">
        <v>106</v>
      </c>
      <c r="C86" s="56" t="s">
        <v>17</v>
      </c>
      <c r="D86" s="86"/>
      <c r="E86" s="88"/>
      <c r="F86" s="99">
        <v>-1.6753225494673814</v>
      </c>
      <c r="G86" s="101">
        <v>2.1760838332077905</v>
      </c>
      <c r="H86" s="62">
        <v>2.3645950708308794</v>
      </c>
      <c r="I86" s="64">
        <v>0.17122438048143357</v>
      </c>
    </row>
    <row r="87" spans="1:9" x14ac:dyDescent="0.15">
      <c r="A87" s="13">
        <v>17</v>
      </c>
      <c r="B87" s="73"/>
      <c r="C87" s="3" t="s">
        <v>13</v>
      </c>
      <c r="D87" s="86"/>
      <c r="E87" s="88"/>
      <c r="F87" s="99"/>
      <c r="G87" s="101"/>
      <c r="H87" s="62"/>
      <c r="I87" s="64"/>
    </row>
    <row r="88" spans="1:9" x14ac:dyDescent="0.15">
      <c r="A88" s="13">
        <v>18</v>
      </c>
      <c r="B88" s="73"/>
      <c r="C88" s="3" t="s">
        <v>77</v>
      </c>
      <c r="D88" s="86"/>
      <c r="E88" s="88"/>
      <c r="F88" s="99">
        <v>-1.9367450258875891</v>
      </c>
      <c r="G88" s="101">
        <v>2.2690334060708164</v>
      </c>
      <c r="H88" s="62">
        <v>1.2409129765680571</v>
      </c>
      <c r="I88" s="64">
        <v>9.7591588261055323E-2</v>
      </c>
    </row>
    <row r="89" spans="1:9" x14ac:dyDescent="0.15">
      <c r="A89" s="13">
        <v>19</v>
      </c>
      <c r="B89" s="73"/>
      <c r="C89" s="3" t="s">
        <v>81</v>
      </c>
      <c r="D89" s="87"/>
      <c r="E89" s="80"/>
      <c r="F89" s="99">
        <v>-1.8987897792902184</v>
      </c>
      <c r="G89" s="101">
        <v>2.1880396266076061</v>
      </c>
      <c r="H89" s="62">
        <v>1.5389730976224101</v>
      </c>
      <c r="I89" s="64">
        <v>0.13089577043130346</v>
      </c>
    </row>
    <row r="90" spans="1:9" x14ac:dyDescent="0.15">
      <c r="F90" s="36">
        <f>AVERAGE(F71:F89)</f>
        <v>-1.6845774246393637</v>
      </c>
      <c r="G90" s="36">
        <f>AVERAGE(G71:G89)</f>
        <v>2.2615431803975108</v>
      </c>
    </row>
  </sheetData>
  <mergeCells count="35">
    <mergeCell ref="B86:B89"/>
    <mergeCell ref="D71:D89"/>
    <mergeCell ref="E71:E89"/>
    <mergeCell ref="B71:B75"/>
    <mergeCell ref="B76:B79"/>
    <mergeCell ref="B80:B83"/>
    <mergeCell ref="B84:B85"/>
    <mergeCell ref="B25:B26"/>
    <mergeCell ref="C25:C26"/>
    <mergeCell ref="B27:B28"/>
    <mergeCell ref="C27:C28"/>
    <mergeCell ref="B29:B36"/>
    <mergeCell ref="C29:C30"/>
    <mergeCell ref="C31:C32"/>
    <mergeCell ref="C33:C34"/>
    <mergeCell ref="C35:C36"/>
    <mergeCell ref="B15:B24"/>
    <mergeCell ref="C15:C16"/>
    <mergeCell ref="C17:C18"/>
    <mergeCell ref="C19:C20"/>
    <mergeCell ref="C21:C22"/>
    <mergeCell ref="C23:C24"/>
    <mergeCell ref="B2:B4"/>
    <mergeCell ref="C2:C4"/>
    <mergeCell ref="B5:B14"/>
    <mergeCell ref="C5:C8"/>
    <mergeCell ref="E7:E8"/>
    <mergeCell ref="C9:C10"/>
    <mergeCell ref="C11:C12"/>
    <mergeCell ref="C13:C14"/>
    <mergeCell ref="B42:B46"/>
    <mergeCell ref="B47:B50"/>
    <mergeCell ref="B51:B54"/>
    <mergeCell ref="B55:B56"/>
    <mergeCell ref="B57:B60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L34"/>
  <sheetViews>
    <sheetView zoomScale="85" zoomScaleNormal="85" workbookViewId="0">
      <selection activeCell="G32" sqref="G32"/>
    </sheetView>
  </sheetViews>
  <sheetFormatPr defaultRowHeight="13.5" x14ac:dyDescent="0.15"/>
  <cols>
    <col min="2" max="2" width="15.625" customWidth="1"/>
    <col min="3" max="5" width="13.75" customWidth="1"/>
    <col min="6" max="6" width="11.25" customWidth="1"/>
    <col min="8" max="8" width="14" customWidth="1"/>
    <col min="9" max="11" width="14.5" customWidth="1"/>
    <col min="12" max="12" width="13.375" customWidth="1"/>
  </cols>
  <sheetData>
    <row r="2" spans="2:12" x14ac:dyDescent="0.15">
      <c r="B2" s="66" t="s">
        <v>94</v>
      </c>
      <c r="C2" s="67" t="s">
        <v>6</v>
      </c>
      <c r="D2" s="67" t="s">
        <v>95</v>
      </c>
      <c r="E2" s="67" t="s">
        <v>12</v>
      </c>
      <c r="F2" s="96" t="s">
        <v>107</v>
      </c>
      <c r="H2" s="66" t="s">
        <v>96</v>
      </c>
      <c r="I2" s="67" t="s">
        <v>6</v>
      </c>
      <c r="J2" s="67" t="s">
        <v>95</v>
      </c>
      <c r="K2" s="67" t="s">
        <v>12</v>
      </c>
      <c r="L2" s="97" t="s">
        <v>107</v>
      </c>
    </row>
    <row r="3" spans="2:12" x14ac:dyDescent="0.15">
      <c r="B3" s="68" t="s">
        <v>17</v>
      </c>
      <c r="C3" s="99">
        <v>-1.0128903151941633</v>
      </c>
      <c r="D3" s="99">
        <v>-1.0128615985945739</v>
      </c>
      <c r="E3" s="99">
        <v>-0.39414473011022605</v>
      </c>
      <c r="F3" s="99">
        <v>-1.0128616953197471</v>
      </c>
      <c r="H3" s="68" t="s">
        <v>17</v>
      </c>
      <c r="I3" s="101">
        <v>2.1312975298594878</v>
      </c>
      <c r="J3" s="101">
        <v>2.1313461815753612</v>
      </c>
      <c r="K3" s="101">
        <v>2.4368832466139274</v>
      </c>
      <c r="L3" s="101">
        <v>2.1313441511014481</v>
      </c>
    </row>
    <row r="4" spans="2:12" x14ac:dyDescent="0.15">
      <c r="B4" s="69" t="s">
        <v>13</v>
      </c>
      <c r="C4" s="99">
        <v>-0.73415861224061263</v>
      </c>
      <c r="D4" s="99">
        <v>-0.73315706202374376</v>
      </c>
      <c r="E4" s="99">
        <v>-0.22621174574138472</v>
      </c>
      <c r="F4" s="100"/>
      <c r="H4" s="69" t="s">
        <v>13</v>
      </c>
      <c r="I4" s="101">
        <v>2.1115479533620807</v>
      </c>
      <c r="J4" s="101">
        <v>2.1122844785916719</v>
      </c>
      <c r="K4" s="101">
        <v>2.4014604280300658</v>
      </c>
      <c r="L4" s="100"/>
    </row>
    <row r="5" spans="2:12" x14ac:dyDescent="0.15">
      <c r="B5" s="69" t="s">
        <v>77</v>
      </c>
      <c r="C5" s="99">
        <v>-1.2763552650341325</v>
      </c>
      <c r="D5" s="99">
        <v>-1.2742842036590951</v>
      </c>
      <c r="E5" s="99">
        <v>-0.67750477638129158</v>
      </c>
      <c r="F5" s="99">
        <v>-1.2742841612945166</v>
      </c>
      <c r="H5" s="69" t="s">
        <v>77</v>
      </c>
      <c r="I5" s="101">
        <v>2.2277314319527113</v>
      </c>
      <c r="J5" s="101">
        <v>2.2242946540895612</v>
      </c>
      <c r="K5" s="101">
        <v>2.4911914802691624</v>
      </c>
      <c r="L5" s="101">
        <v>2.2242945895608091</v>
      </c>
    </row>
    <row r="6" spans="2:12" x14ac:dyDescent="0.15">
      <c r="B6" s="69" t="s">
        <v>81</v>
      </c>
      <c r="C6" s="99">
        <v>-1.23956326126418</v>
      </c>
      <c r="D6" s="99">
        <v>-1.2363289684871888</v>
      </c>
      <c r="E6" s="99">
        <v>-0.64735771955856836</v>
      </c>
      <c r="F6" s="99">
        <v>-1.2363289675078717</v>
      </c>
      <c r="H6" s="69" t="s">
        <v>81</v>
      </c>
      <c r="I6" s="101">
        <v>2.1427667232355234</v>
      </c>
      <c r="J6" s="101">
        <v>2.1433009002107055</v>
      </c>
      <c r="K6" s="101">
        <v>2.4010032720370109</v>
      </c>
      <c r="L6" s="101">
        <v>2.1433008813170469</v>
      </c>
    </row>
    <row r="30" spans="2:12" x14ac:dyDescent="0.15">
      <c r="B30" s="66" t="s">
        <v>97</v>
      </c>
      <c r="C30" s="67" t="s">
        <v>6</v>
      </c>
      <c r="D30" s="67" t="s">
        <v>95</v>
      </c>
      <c r="E30" s="67" t="s">
        <v>12</v>
      </c>
      <c r="F30" s="96" t="s">
        <v>107</v>
      </c>
      <c r="H30" s="66" t="s">
        <v>98</v>
      </c>
      <c r="I30" s="67" t="s">
        <v>6</v>
      </c>
      <c r="J30" s="67" t="s">
        <v>95</v>
      </c>
      <c r="K30" s="67" t="s">
        <v>12</v>
      </c>
      <c r="L30" s="97" t="s">
        <v>107</v>
      </c>
    </row>
    <row r="31" spans="2:12" x14ac:dyDescent="0.15">
      <c r="B31" s="68" t="s">
        <v>17</v>
      </c>
      <c r="C31" s="99">
        <v>-1.6753511281129869</v>
      </c>
      <c r="D31" s="99">
        <v>-1.675322411479818</v>
      </c>
      <c r="E31" s="102">
        <v>-1.0566128584351637</v>
      </c>
      <c r="F31" s="99">
        <v>-1.6753225494673814</v>
      </c>
      <c r="H31" s="68" t="s">
        <v>17</v>
      </c>
      <c r="I31" s="101">
        <v>2.1760362990114457</v>
      </c>
      <c r="J31" s="101">
        <v>2.1760849506867816</v>
      </c>
      <c r="K31" s="103">
        <v>2.4816217801996423</v>
      </c>
      <c r="L31" s="101">
        <v>2.1760838332077905</v>
      </c>
    </row>
    <row r="32" spans="2:12" x14ac:dyDescent="0.15">
      <c r="B32" s="69" t="s">
        <v>13</v>
      </c>
      <c r="C32" s="99">
        <v>-1.3966194131405585</v>
      </c>
      <c r="D32" s="99">
        <v>-1.3956251976272873</v>
      </c>
      <c r="E32" s="99">
        <v>-0.88867986508513808</v>
      </c>
      <c r="F32" s="100"/>
      <c r="H32" s="69" t="s">
        <v>13</v>
      </c>
      <c r="I32" s="101">
        <v>2.1562867836251076</v>
      </c>
      <c r="J32" s="101">
        <v>2.1570221774260707</v>
      </c>
      <c r="K32" s="101">
        <v>2.446198792039056</v>
      </c>
      <c r="L32" s="100"/>
    </row>
    <row r="33" spans="2:12" x14ac:dyDescent="0.15">
      <c r="B33" s="69" t="s">
        <v>77</v>
      </c>
      <c r="C33" s="99">
        <v>-1.938816098913926</v>
      </c>
      <c r="D33" s="99">
        <v>-1.9367450152767061</v>
      </c>
      <c r="E33" s="99">
        <v>-1.3399655664415406</v>
      </c>
      <c r="F33" s="99">
        <v>-1.9367450258875891</v>
      </c>
      <c r="H33" s="69" t="s">
        <v>77</v>
      </c>
      <c r="I33" s="101">
        <v>2.2724705265514715</v>
      </c>
      <c r="J33" s="101">
        <v>2.2690333868544923</v>
      </c>
      <c r="K33" s="101">
        <v>2.5359302546674405</v>
      </c>
      <c r="L33" s="101">
        <v>2.2690334060708164</v>
      </c>
    </row>
    <row r="34" spans="2:12" x14ac:dyDescent="0.15">
      <c r="B34" s="69" t="s">
        <v>81</v>
      </c>
      <c r="C34" s="99">
        <v>-1.9020240730194755</v>
      </c>
      <c r="D34" s="99">
        <v>-1.8987897744853117</v>
      </c>
      <c r="E34" s="99">
        <v>-1.3098185135213485</v>
      </c>
      <c r="F34" s="99">
        <v>-1.8987897792902184</v>
      </c>
      <c r="H34" s="69" t="s">
        <v>81</v>
      </c>
      <c r="I34" s="101">
        <v>2.1875054695496248</v>
      </c>
      <c r="J34" s="101">
        <v>2.188039621090665</v>
      </c>
      <c r="K34" s="101">
        <v>2.445742063907232</v>
      </c>
      <c r="L34" s="101">
        <v>2.1880396266076061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68"/>
  <sheetViews>
    <sheetView zoomScale="85" zoomScaleNormal="85" workbookViewId="0">
      <selection activeCell="I68" sqref="I68"/>
    </sheetView>
  </sheetViews>
  <sheetFormatPr defaultRowHeight="13.5" x14ac:dyDescent="0.15"/>
  <cols>
    <col min="1" max="1" width="17.25" customWidth="1"/>
    <col min="2" max="2" width="14.125" customWidth="1"/>
    <col min="3" max="3" width="17.5" customWidth="1"/>
    <col min="4" max="4" width="16.375" customWidth="1"/>
    <col min="6" max="6" width="14.375" customWidth="1"/>
    <col min="7" max="7" width="12.75" customWidth="1"/>
    <col min="8" max="8" width="15.75" customWidth="1"/>
    <col min="9" max="9" width="16.625" customWidth="1"/>
    <col min="10" max="10" width="14.5" customWidth="1"/>
    <col min="11" max="11" width="13.5" customWidth="1"/>
  </cols>
  <sheetData>
    <row r="1" spans="1:9" x14ac:dyDescent="0.15">
      <c r="A1" s="66" t="s">
        <v>103</v>
      </c>
      <c r="B1" s="84" t="s">
        <v>99</v>
      </c>
      <c r="C1" s="30"/>
      <c r="D1" s="30"/>
      <c r="F1" s="66" t="s">
        <v>103</v>
      </c>
      <c r="G1" s="84" t="s">
        <v>100</v>
      </c>
      <c r="H1" s="30"/>
      <c r="I1" s="30"/>
    </row>
    <row r="2" spans="1:9" x14ac:dyDescent="0.15">
      <c r="A2" s="89" t="s">
        <v>0</v>
      </c>
      <c r="B2" s="67" t="s">
        <v>105</v>
      </c>
      <c r="C2" s="67" t="s">
        <v>101</v>
      </c>
      <c r="D2" s="67" t="s">
        <v>102</v>
      </c>
      <c r="F2" s="89" t="s">
        <v>0</v>
      </c>
      <c r="G2" s="67" t="s">
        <v>105</v>
      </c>
      <c r="H2" s="67" t="s">
        <v>101</v>
      </c>
      <c r="I2" s="67" t="s">
        <v>102</v>
      </c>
    </row>
    <row r="3" spans="1:9" x14ac:dyDescent="0.15">
      <c r="A3" s="58" t="s">
        <v>6</v>
      </c>
      <c r="B3" s="3" t="s">
        <v>17</v>
      </c>
      <c r="C3" s="45">
        <v>0.37562613307906423</v>
      </c>
      <c r="D3" s="39">
        <v>0.33027874376909061</v>
      </c>
      <c r="F3" s="58" t="s">
        <v>6</v>
      </c>
      <c r="G3" s="3" t="s">
        <v>17</v>
      </c>
      <c r="H3" s="45">
        <v>-0.1509852884689904</v>
      </c>
      <c r="I3" s="39">
        <v>-9.7556932068205704E-2</v>
      </c>
    </row>
    <row r="4" spans="1:9" x14ac:dyDescent="0.15">
      <c r="A4" s="58"/>
      <c r="B4" s="3" t="s">
        <v>13</v>
      </c>
      <c r="C4" s="39">
        <v>0.28080895538546935</v>
      </c>
      <c r="D4" s="45">
        <v>0.28258517370125169</v>
      </c>
      <c r="F4" s="58"/>
      <c r="G4" s="3" t="s">
        <v>13</v>
      </c>
      <c r="H4" s="45">
        <v>-0.15848716211542158</v>
      </c>
      <c r="I4" s="39">
        <v>-0.10194527866578351</v>
      </c>
    </row>
    <row r="5" spans="1:9" x14ac:dyDescent="0.15">
      <c r="A5" s="58"/>
      <c r="B5" s="3" t="s">
        <v>77</v>
      </c>
      <c r="C5" s="45">
        <v>0.27557966396531475</v>
      </c>
      <c r="D5" s="39">
        <v>0.223530802168872</v>
      </c>
      <c r="F5" s="58"/>
      <c r="G5" s="3" t="s">
        <v>77</v>
      </c>
      <c r="H5" s="45">
        <v>-0.1580815151294912</v>
      </c>
      <c r="I5" s="39">
        <v>-9.3106992709201641E-2</v>
      </c>
    </row>
    <row r="6" spans="1:9" x14ac:dyDescent="0.15">
      <c r="A6" s="59"/>
      <c r="B6" s="3" t="s">
        <v>81</v>
      </c>
      <c r="C6" s="45">
        <v>0.30773075324349408</v>
      </c>
      <c r="D6" s="39">
        <v>0.22077485395815488</v>
      </c>
      <c r="F6" s="59"/>
      <c r="G6" s="3" t="s">
        <v>81</v>
      </c>
      <c r="H6" s="45">
        <v>-0.19439007396263719</v>
      </c>
      <c r="I6" s="39">
        <v>-0.12068319483602252</v>
      </c>
    </row>
    <row r="7" spans="1:9" x14ac:dyDescent="0.15">
      <c r="A7" s="57" t="s">
        <v>12</v>
      </c>
      <c r="B7" s="56" t="s">
        <v>17</v>
      </c>
      <c r="C7" s="45">
        <v>0.36869938279296899</v>
      </c>
      <c r="D7" s="39">
        <v>0.24500428312503875</v>
      </c>
      <c r="F7" s="57" t="s">
        <v>12</v>
      </c>
      <c r="G7" s="56" t="s">
        <v>17</v>
      </c>
      <c r="H7" s="45">
        <v>-0.28518693537681195</v>
      </c>
      <c r="I7" s="39">
        <v>-0.17972573765163524</v>
      </c>
    </row>
    <row r="8" spans="1:9" x14ac:dyDescent="0.15">
      <c r="A8" s="58"/>
      <c r="B8" s="3" t="s">
        <v>13</v>
      </c>
      <c r="C8" s="45">
        <v>0.290861433995941</v>
      </c>
      <c r="D8" s="39">
        <v>0.17830518608914736</v>
      </c>
      <c r="F8" s="58"/>
      <c r="G8" s="3" t="s">
        <v>13</v>
      </c>
      <c r="H8" s="45">
        <v>-0.21084596288019064</v>
      </c>
      <c r="I8" s="39">
        <v>-0.13288244822513917</v>
      </c>
    </row>
    <row r="9" spans="1:9" x14ac:dyDescent="0.15">
      <c r="A9" s="58"/>
      <c r="B9" s="3" t="s">
        <v>77</v>
      </c>
      <c r="C9" s="45">
        <v>0.34596979061757116</v>
      </c>
      <c r="D9" s="39">
        <v>0.15192786709780659</v>
      </c>
      <c r="F9" s="58"/>
      <c r="G9" s="3" t="s">
        <v>77</v>
      </c>
      <c r="H9" s="45">
        <v>-0.30251365529306007</v>
      </c>
      <c r="I9" s="39">
        <v>-0.1886965477942244</v>
      </c>
    </row>
    <row r="10" spans="1:9" x14ac:dyDescent="0.15">
      <c r="A10" s="59"/>
      <c r="B10" s="3" t="s">
        <v>81</v>
      </c>
      <c r="C10" s="39">
        <v>0.12546980985825629</v>
      </c>
      <c r="D10" s="45">
        <v>0.15394397295595308</v>
      </c>
      <c r="F10" s="59"/>
      <c r="G10" s="3" t="s">
        <v>81</v>
      </c>
      <c r="H10" s="45">
        <v>-0.32719359102085477</v>
      </c>
      <c r="I10" s="39">
        <v>-0.20867125788547725</v>
      </c>
    </row>
    <row r="11" spans="1:9" x14ac:dyDescent="0.15">
      <c r="A11" s="70" t="s">
        <v>16</v>
      </c>
      <c r="B11" s="3" t="s">
        <v>17</v>
      </c>
      <c r="C11" s="45">
        <v>0.38175372079880132</v>
      </c>
      <c r="D11" s="39">
        <v>0.33022417702661633</v>
      </c>
      <c r="F11" s="57" t="s">
        <v>16</v>
      </c>
      <c r="G11" s="3" t="s">
        <v>17</v>
      </c>
      <c r="H11" s="45">
        <v>-0.15795362131328616</v>
      </c>
      <c r="I11" s="39">
        <v>-9.7683608721212956E-2</v>
      </c>
    </row>
    <row r="12" spans="1:9" x14ac:dyDescent="0.15">
      <c r="A12" s="71"/>
      <c r="B12" s="3" t="s">
        <v>13</v>
      </c>
      <c r="C12" s="45">
        <v>0.33326495265610978</v>
      </c>
      <c r="D12" s="39">
        <v>0.28238660475139188</v>
      </c>
      <c r="F12" s="58"/>
      <c r="G12" s="3" t="s">
        <v>13</v>
      </c>
      <c r="H12" s="45">
        <v>-0.16371183911772125</v>
      </c>
      <c r="I12" s="39">
        <v>-0.10243748793429752</v>
      </c>
    </row>
    <row r="13" spans="1:9" x14ac:dyDescent="0.15">
      <c r="A13" s="71"/>
      <c r="B13" s="3" t="s">
        <v>77</v>
      </c>
      <c r="C13" s="45">
        <v>0.27906704280090278</v>
      </c>
      <c r="D13" s="39">
        <v>0.22734896945004168</v>
      </c>
      <c r="F13" s="58"/>
      <c r="G13" s="3" t="s">
        <v>77</v>
      </c>
      <c r="H13" s="45">
        <v>-0.13229260226482253</v>
      </c>
      <c r="I13" s="39">
        <v>-8.5622467848478934E-2</v>
      </c>
    </row>
    <row r="14" spans="1:9" x14ac:dyDescent="0.15">
      <c r="A14" s="72"/>
      <c r="B14" s="3" t="s">
        <v>81</v>
      </c>
      <c r="C14" s="45">
        <v>0.30813465600575363</v>
      </c>
      <c r="D14" s="39">
        <v>0.2239204510438535</v>
      </c>
      <c r="F14" s="59"/>
      <c r="G14" s="3" t="s">
        <v>81</v>
      </c>
      <c r="H14" s="45">
        <v>-0.19527535529646922</v>
      </c>
      <c r="I14" s="39">
        <v>-0.12050329011242766</v>
      </c>
    </row>
    <row r="15" spans="1:9" x14ac:dyDescent="0.15">
      <c r="A15" s="73" t="s">
        <v>106</v>
      </c>
      <c r="B15" s="56" t="s">
        <v>17</v>
      </c>
      <c r="C15" s="45">
        <v>0.37696506105801442</v>
      </c>
      <c r="D15" s="39">
        <v>0.33022390105148958</v>
      </c>
      <c r="F15" s="73" t="s">
        <v>106</v>
      </c>
      <c r="G15" s="56" t="s">
        <v>17</v>
      </c>
      <c r="H15" s="45">
        <v>-0.15129210807286331</v>
      </c>
      <c r="I15" s="39">
        <v>-9.7688216624741031E-2</v>
      </c>
    </row>
    <row r="16" spans="1:9" x14ac:dyDescent="0.15">
      <c r="A16" s="73"/>
      <c r="B16" s="3" t="s">
        <v>13</v>
      </c>
      <c r="C16" s="45"/>
      <c r="D16" s="45"/>
      <c r="F16" s="73"/>
      <c r="G16" s="3" t="s">
        <v>13</v>
      </c>
      <c r="H16" s="45"/>
      <c r="I16" s="45"/>
    </row>
    <row r="17" spans="1:9" x14ac:dyDescent="0.15">
      <c r="A17" s="73"/>
      <c r="B17" s="3" t="s">
        <v>77</v>
      </c>
      <c r="C17" s="45">
        <v>0.27554442124535239</v>
      </c>
      <c r="D17" s="39">
        <v>0.22734894822827556</v>
      </c>
      <c r="F17" s="73"/>
      <c r="G17" s="3" t="s">
        <v>77</v>
      </c>
      <c r="H17" s="45">
        <v>-0.13875051235952895</v>
      </c>
      <c r="I17" s="39">
        <v>-8.5622401594065423E-2</v>
      </c>
    </row>
    <row r="18" spans="1:9" x14ac:dyDescent="0.15">
      <c r="A18" s="73"/>
      <c r="B18" s="3" t="s">
        <v>81</v>
      </c>
      <c r="C18" s="45">
        <v>0.30815455543645909</v>
      </c>
      <c r="D18" s="39">
        <v>0.22392044143404011</v>
      </c>
      <c r="F18" s="73"/>
      <c r="G18" s="3" t="s">
        <v>81</v>
      </c>
      <c r="H18" s="45">
        <v>-0.19527726277340562</v>
      </c>
      <c r="I18" s="39">
        <v>-0.12050327284956985</v>
      </c>
    </row>
    <row r="50" spans="1:9" x14ac:dyDescent="0.15">
      <c r="A50" s="66" t="s">
        <v>8</v>
      </c>
      <c r="B50" s="30"/>
      <c r="C50" s="30"/>
      <c r="D50" s="30"/>
      <c r="F50" s="66" t="s">
        <v>8</v>
      </c>
      <c r="G50" s="30"/>
      <c r="H50" s="30"/>
      <c r="I50" s="30"/>
    </row>
    <row r="51" spans="1:9" x14ac:dyDescent="0.15">
      <c r="A51" s="84" t="s">
        <v>99</v>
      </c>
      <c r="B51" s="67"/>
      <c r="C51" s="67" t="s">
        <v>101</v>
      </c>
      <c r="D51" s="67" t="s">
        <v>102</v>
      </c>
      <c r="F51" s="84" t="s">
        <v>100</v>
      </c>
      <c r="G51" s="67"/>
      <c r="H51" s="67" t="s">
        <v>101</v>
      </c>
      <c r="I51" s="67" t="s">
        <v>102</v>
      </c>
    </row>
    <row r="52" spans="1:9" x14ac:dyDescent="0.15">
      <c r="A52" s="58" t="s">
        <v>6</v>
      </c>
      <c r="B52" s="3" t="s">
        <v>17</v>
      </c>
      <c r="C52" s="45">
        <v>0.37137743925462541</v>
      </c>
      <c r="D52" s="39">
        <v>0.32300036960673761</v>
      </c>
      <c r="F52" s="58" t="s">
        <v>6</v>
      </c>
      <c r="G52" s="3" t="s">
        <v>17</v>
      </c>
      <c r="H52" s="45">
        <v>-0.15160982580198912</v>
      </c>
      <c r="I52" s="39">
        <v>-9.7851195757215237E-2</v>
      </c>
    </row>
    <row r="53" spans="1:9" x14ac:dyDescent="0.15">
      <c r="A53" s="58"/>
      <c r="B53" s="3" t="s">
        <v>13</v>
      </c>
      <c r="C53" s="39">
        <v>0.27478746005751709</v>
      </c>
      <c r="D53" s="45">
        <v>0.27530677550114313</v>
      </c>
      <c r="F53" s="58"/>
      <c r="G53" s="3" t="s">
        <v>13</v>
      </c>
      <c r="H53" s="45">
        <v>-0.15897399816946667</v>
      </c>
      <c r="I53" s="39">
        <v>-0.10223979881794776</v>
      </c>
    </row>
    <row r="54" spans="1:9" x14ac:dyDescent="0.15">
      <c r="A54" s="58"/>
      <c r="B54" s="3" t="s">
        <v>77</v>
      </c>
      <c r="C54" s="45">
        <v>0.26998371103187591</v>
      </c>
      <c r="D54" s="39">
        <v>0.2162524699284587</v>
      </c>
      <c r="F54" s="58"/>
      <c r="G54" s="3" t="s">
        <v>77</v>
      </c>
      <c r="H54" s="45">
        <v>-0.15860095100089211</v>
      </c>
      <c r="I54" s="39">
        <v>-9.340253722445091E-2</v>
      </c>
    </row>
    <row r="55" spans="1:9" x14ac:dyDescent="0.15">
      <c r="A55" s="59"/>
      <c r="B55" s="3" t="s">
        <v>81</v>
      </c>
      <c r="C55" s="45">
        <v>0.30233641345701878</v>
      </c>
      <c r="D55" s="39">
        <v>0.21349647746874556</v>
      </c>
      <c r="F55" s="59"/>
      <c r="G55" s="3" t="s">
        <v>81</v>
      </c>
      <c r="H55" s="45">
        <v>-0.19492576867895206</v>
      </c>
      <c r="I55" s="39">
        <v>-0.12097736833713491</v>
      </c>
    </row>
    <row r="56" spans="1:9" x14ac:dyDescent="0.15">
      <c r="A56" s="57" t="s">
        <v>12</v>
      </c>
      <c r="B56" s="56" t="s">
        <v>17</v>
      </c>
      <c r="C56" s="45">
        <v>0.39417280375211172</v>
      </c>
      <c r="D56" s="39">
        <v>0.23774053977491383</v>
      </c>
      <c r="F56" s="57" t="s">
        <v>12</v>
      </c>
      <c r="G56" s="56" t="s">
        <v>17</v>
      </c>
      <c r="H56" s="45">
        <v>-0.28607429126682149</v>
      </c>
      <c r="I56" s="39">
        <v>-0.1800117436695583</v>
      </c>
    </row>
    <row r="57" spans="1:9" x14ac:dyDescent="0.15">
      <c r="A57" s="58"/>
      <c r="B57" s="3" t="s">
        <v>13</v>
      </c>
      <c r="C57" s="39">
        <v>0.13606980146527919</v>
      </c>
      <c r="D57" s="45">
        <v>0.17104142477665379</v>
      </c>
      <c r="F57" s="58"/>
      <c r="G57" s="3" t="s">
        <v>13</v>
      </c>
      <c r="H57" s="45">
        <v>-0.20248319821130956</v>
      </c>
      <c r="I57" s="39">
        <v>-0.13316778491734915</v>
      </c>
    </row>
    <row r="58" spans="1:9" x14ac:dyDescent="0.15">
      <c r="A58" s="58"/>
      <c r="B58" s="3" t="s">
        <v>77</v>
      </c>
      <c r="C58" s="45">
        <v>-0.27317541099177478</v>
      </c>
      <c r="D58" s="39">
        <v>0.14464944721830442</v>
      </c>
      <c r="F58" s="58"/>
      <c r="G58" s="3" t="s">
        <v>77</v>
      </c>
      <c r="H58" s="45">
        <v>-0.27043734165386191</v>
      </c>
      <c r="I58" s="39">
        <v>-0.18899085532709137</v>
      </c>
    </row>
    <row r="59" spans="1:9" x14ac:dyDescent="0.15">
      <c r="A59" s="59"/>
      <c r="B59" s="3" t="s">
        <v>81</v>
      </c>
      <c r="C59" s="45">
        <v>-0.46276649039379425</v>
      </c>
      <c r="D59" s="39">
        <v>0.14666556088151306</v>
      </c>
      <c r="F59" s="59"/>
      <c r="G59" s="3" t="s">
        <v>81</v>
      </c>
      <c r="H59" s="45">
        <v>-0.27878676764587773</v>
      </c>
      <c r="I59" s="39">
        <v>-0.2089656314035846</v>
      </c>
    </row>
    <row r="60" spans="1:9" x14ac:dyDescent="0.15">
      <c r="A60" s="81" t="s">
        <v>16</v>
      </c>
      <c r="B60" s="3" t="s">
        <v>17</v>
      </c>
      <c r="C60" s="45">
        <v>0.3714526034735206</v>
      </c>
      <c r="D60" s="39">
        <v>0.32294580279710416</v>
      </c>
      <c r="F60" s="57" t="s">
        <v>16</v>
      </c>
      <c r="G60" s="3" t="s">
        <v>17</v>
      </c>
      <c r="H60" s="45">
        <v>-0.15181937984477223</v>
      </c>
      <c r="I60" s="39">
        <v>-9.7977872281653333E-2</v>
      </c>
    </row>
    <row r="61" spans="1:9" x14ac:dyDescent="0.15">
      <c r="A61" s="82"/>
      <c r="B61" s="3" t="s">
        <v>13</v>
      </c>
      <c r="C61" s="45">
        <v>0.34814720946313038</v>
      </c>
      <c r="D61" s="39">
        <v>0.27512287595847873</v>
      </c>
      <c r="F61" s="58"/>
      <c r="G61" s="3" t="s">
        <v>13</v>
      </c>
      <c r="H61" s="45">
        <v>-0.1369771330042715</v>
      </c>
      <c r="I61" s="39">
        <v>-0.10272014766835103</v>
      </c>
    </row>
    <row r="62" spans="1:9" x14ac:dyDescent="0.15">
      <c r="A62" s="82"/>
      <c r="B62" s="3" t="s">
        <v>77</v>
      </c>
      <c r="C62" s="45">
        <v>0.27028914695726325</v>
      </c>
      <c r="D62" s="39">
        <v>0.2200705926852633</v>
      </c>
      <c r="F62" s="58"/>
      <c r="G62" s="3" t="s">
        <v>77</v>
      </c>
      <c r="H62" s="45">
        <v>-0.13947656560100619</v>
      </c>
      <c r="I62" s="39">
        <v>-8.5916587290594038E-2</v>
      </c>
    </row>
    <row r="63" spans="1:9" x14ac:dyDescent="0.15">
      <c r="A63" s="83"/>
      <c r="B63" s="3" t="s">
        <v>81</v>
      </c>
      <c r="C63" s="45">
        <v>0.30272002465345071</v>
      </c>
      <c r="D63" s="39">
        <v>0.21664206304009914</v>
      </c>
      <c r="F63" s="59"/>
      <c r="G63" s="3" t="s">
        <v>81</v>
      </c>
      <c r="H63" s="45">
        <v>-0.19581063320685566</v>
      </c>
      <c r="I63" s="39">
        <v>-0.12079736763414406</v>
      </c>
    </row>
    <row r="64" spans="1:9" x14ac:dyDescent="0.15">
      <c r="A64" s="73" t="s">
        <v>106</v>
      </c>
      <c r="B64" s="56" t="s">
        <v>17</v>
      </c>
      <c r="C64" s="45">
        <v>0.37145289296853212</v>
      </c>
      <c r="D64" s="39">
        <v>0.32294560934675776</v>
      </c>
      <c r="F64" s="73" t="s">
        <v>106</v>
      </c>
      <c r="G64" s="56" t="s">
        <v>17</v>
      </c>
      <c r="H64" s="45">
        <v>-0.15181843082839652</v>
      </c>
      <c r="I64" s="39">
        <v>-9.7986090902479006E-2</v>
      </c>
    </row>
    <row r="65" spans="1:9" x14ac:dyDescent="0.15">
      <c r="A65" s="73"/>
      <c r="B65" s="3" t="s">
        <v>13</v>
      </c>
      <c r="C65" s="45"/>
      <c r="D65" s="45"/>
      <c r="F65" s="73"/>
      <c r="G65" s="3" t="s">
        <v>13</v>
      </c>
      <c r="H65" s="45"/>
      <c r="I65" s="45"/>
    </row>
    <row r="66" spans="1:9" x14ac:dyDescent="0.15">
      <c r="A66" s="73"/>
      <c r="B66" s="3" t="s">
        <v>77</v>
      </c>
      <c r="C66" s="45">
        <v>0.26837824587469283</v>
      </c>
      <c r="D66" s="39">
        <v>0.22007067741442032</v>
      </c>
      <c r="F66" s="73"/>
      <c r="G66" s="3" t="s">
        <v>77</v>
      </c>
      <c r="H66" s="45">
        <v>-0.13914818993349698</v>
      </c>
      <c r="I66" s="39">
        <v>-8.5916803041024892E-2</v>
      </c>
    </row>
    <row r="67" spans="1:9" x14ac:dyDescent="0.15">
      <c r="A67" s="73"/>
      <c r="B67" s="3" t="s">
        <v>81</v>
      </c>
      <c r="C67" s="45">
        <v>0.30271583587843542</v>
      </c>
      <c r="D67" s="39">
        <v>0.21664206499873329</v>
      </c>
      <c r="F67" s="73"/>
      <c r="G67" s="3" t="s">
        <v>81</v>
      </c>
      <c r="H67" s="45">
        <v>-0.19580946795732057</v>
      </c>
      <c r="I67" s="39">
        <v>-0.12079744222946154</v>
      </c>
    </row>
    <row r="68" spans="1:9" x14ac:dyDescent="0.15">
      <c r="I68" s="104"/>
    </row>
  </sheetData>
  <mergeCells count="5">
    <mergeCell ref="A15:A18"/>
    <mergeCell ref="F15:F18"/>
    <mergeCell ref="A64:A67"/>
    <mergeCell ref="F64:F67"/>
    <mergeCell ref="A11:A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34"/>
  <sheetViews>
    <sheetView tabSelected="1" zoomScale="85" zoomScaleNormal="85" workbookViewId="0">
      <selection activeCell="E40" sqref="E40"/>
    </sheetView>
  </sheetViews>
  <sheetFormatPr defaultRowHeight="13.5" x14ac:dyDescent="0.15"/>
  <cols>
    <col min="1" max="1" width="17.875" customWidth="1"/>
    <col min="2" max="2" width="21.125" customWidth="1"/>
    <col min="3" max="3" width="25.375" customWidth="1"/>
    <col min="4" max="5" width="24.625" customWidth="1"/>
  </cols>
  <sheetData>
    <row r="1" spans="1:3" x14ac:dyDescent="0.15">
      <c r="A1" s="66" t="s">
        <v>0</v>
      </c>
      <c r="B1" s="67" t="s">
        <v>105</v>
      </c>
      <c r="C1" s="98" t="s">
        <v>90</v>
      </c>
    </row>
    <row r="2" spans="1:3" x14ac:dyDescent="0.15">
      <c r="A2" s="70" t="s">
        <v>6</v>
      </c>
      <c r="B2" s="3" t="s">
        <v>17</v>
      </c>
      <c r="C2" s="39">
        <v>7.0537809999950696</v>
      </c>
    </row>
    <row r="3" spans="1:3" x14ac:dyDescent="0.15">
      <c r="A3" s="71"/>
      <c r="B3" s="3" t="s">
        <v>13</v>
      </c>
      <c r="C3" s="39">
        <v>6.4486239999823738</v>
      </c>
    </row>
    <row r="4" spans="1:3" x14ac:dyDescent="0.15">
      <c r="A4" s="71"/>
      <c r="B4" s="3" t="s">
        <v>77</v>
      </c>
      <c r="C4" s="39">
        <v>7.4739629999967292</v>
      </c>
    </row>
    <row r="5" spans="1:3" x14ac:dyDescent="0.15">
      <c r="A5" s="72"/>
      <c r="B5" s="3" t="s">
        <v>81</v>
      </c>
      <c r="C5" s="39">
        <v>7.397622999997111</v>
      </c>
    </row>
    <row r="6" spans="1:3" x14ac:dyDescent="0.15">
      <c r="A6" s="70" t="s">
        <v>12</v>
      </c>
      <c r="B6" s="56" t="s">
        <v>17</v>
      </c>
      <c r="C6" s="38">
        <v>5.7310304582889184</v>
      </c>
    </row>
    <row r="7" spans="1:3" x14ac:dyDescent="0.15">
      <c r="A7" s="71"/>
      <c r="B7" s="3" t="s">
        <v>13</v>
      </c>
      <c r="C7" s="53">
        <v>5.3285</v>
      </c>
    </row>
    <row r="8" spans="1:3" x14ac:dyDescent="0.15">
      <c r="A8" s="71"/>
      <c r="B8" s="3" t="s">
        <v>77</v>
      </c>
      <c r="C8" s="39">
        <v>6.2046583139999996</v>
      </c>
    </row>
    <row r="9" spans="1:3" x14ac:dyDescent="0.15">
      <c r="A9" s="72"/>
      <c r="B9" s="3" t="s">
        <v>81</v>
      </c>
      <c r="C9" s="39">
        <v>6.1463802510000001</v>
      </c>
    </row>
    <row r="10" spans="1:3" x14ac:dyDescent="0.15">
      <c r="A10" s="70" t="s">
        <v>16</v>
      </c>
      <c r="B10" s="3" t="s">
        <v>17</v>
      </c>
      <c r="C10" s="38">
        <v>7.05366925450683</v>
      </c>
    </row>
    <row r="11" spans="1:3" x14ac:dyDescent="0.15">
      <c r="A11" s="71"/>
      <c r="B11" s="3" t="s">
        <v>13</v>
      </c>
      <c r="C11" s="38">
        <v>6.4464370964925672</v>
      </c>
    </row>
    <row r="12" spans="1:3" x14ac:dyDescent="0.15">
      <c r="A12" s="71"/>
      <c r="B12" s="3" t="s">
        <v>77</v>
      </c>
      <c r="C12" s="39">
        <v>7.4736393999999997</v>
      </c>
    </row>
    <row r="13" spans="1:3" x14ac:dyDescent="0.15">
      <c r="A13" s="72"/>
      <c r="B13" s="3" t="s">
        <v>81</v>
      </c>
      <c r="C13" s="39">
        <v>7.3942996089999999</v>
      </c>
    </row>
    <row r="14" spans="1:3" x14ac:dyDescent="0.15">
      <c r="A14" s="73" t="s">
        <v>106</v>
      </c>
      <c r="B14" s="56" t="s">
        <v>17</v>
      </c>
      <c r="C14" s="39">
        <v>7.0536689999862601</v>
      </c>
    </row>
    <row r="15" spans="1:3" x14ac:dyDescent="0.15">
      <c r="A15" s="73"/>
      <c r="B15" s="3" t="s">
        <v>13</v>
      </c>
      <c r="C15" s="45"/>
    </row>
    <row r="16" spans="1:3" x14ac:dyDescent="0.15">
      <c r="A16" s="73"/>
      <c r="B16" s="3" t="s">
        <v>77</v>
      </c>
      <c r="C16" s="39">
        <v>7.4736390000034598</v>
      </c>
    </row>
    <row r="17" spans="1:5" x14ac:dyDescent="0.15">
      <c r="A17" s="73"/>
      <c r="B17" s="3" t="s">
        <v>81</v>
      </c>
      <c r="C17" s="39">
        <v>7.3943000000144803</v>
      </c>
    </row>
    <row r="30" spans="1:5" x14ac:dyDescent="0.15">
      <c r="A30" s="98" t="s">
        <v>90</v>
      </c>
      <c r="B30" s="67" t="s">
        <v>6</v>
      </c>
      <c r="C30" s="67" t="s">
        <v>95</v>
      </c>
      <c r="D30" s="67" t="s">
        <v>12</v>
      </c>
      <c r="E30" s="96" t="s">
        <v>107</v>
      </c>
    </row>
    <row r="31" spans="1:5" x14ac:dyDescent="0.15">
      <c r="A31" s="68" t="s">
        <v>17</v>
      </c>
      <c r="B31" s="39">
        <v>7.0537809999950696</v>
      </c>
      <c r="C31" s="38">
        <v>7.05366925450683</v>
      </c>
      <c r="D31" s="38">
        <v>5.7310304582889184</v>
      </c>
      <c r="E31" s="39">
        <v>7.0536689999862601</v>
      </c>
    </row>
    <row r="32" spans="1:5" x14ac:dyDescent="0.15">
      <c r="A32" s="69" t="s">
        <v>13</v>
      </c>
      <c r="B32" s="39">
        <v>6.4486239999823738</v>
      </c>
      <c r="C32" s="38">
        <v>6.4464370964925672</v>
      </c>
      <c r="D32" s="53">
        <v>5.3285</v>
      </c>
      <c r="E32" s="8"/>
    </row>
    <row r="33" spans="1:5" x14ac:dyDescent="0.15">
      <c r="A33" s="69" t="s">
        <v>77</v>
      </c>
      <c r="B33" s="39">
        <v>7.4739629999967292</v>
      </c>
      <c r="C33" s="39">
        <v>7.4736393999999997</v>
      </c>
      <c r="D33" s="39">
        <v>6.2046583139999996</v>
      </c>
      <c r="E33" s="39">
        <v>7.4736390000034598</v>
      </c>
    </row>
    <row r="34" spans="1:5" x14ac:dyDescent="0.15">
      <c r="A34" s="69" t="s">
        <v>81</v>
      </c>
      <c r="B34" s="39">
        <v>7.397622999997111</v>
      </c>
      <c r="C34" s="39">
        <v>7.3942996089999999</v>
      </c>
      <c r="D34" s="39">
        <v>6.1463802510000001</v>
      </c>
      <c r="E34" s="39">
        <v>7.3943000000144803</v>
      </c>
    </row>
  </sheetData>
  <mergeCells count="4">
    <mergeCell ref="A2:A5"/>
    <mergeCell ref="A6:A9"/>
    <mergeCell ref="A10:A13"/>
    <mergeCell ref="A14:A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MAX-MINIMUM</vt:lpstr>
      <vt:lpstr>MAX-MiNIMUM_chart</vt:lpstr>
      <vt:lpstr>least-square</vt:lpstr>
      <vt:lpstr>least-squares_chart</vt:lpstr>
      <vt:lpstr>error_compare</vt:lpstr>
      <vt:lpstr>syn_anti_difference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Tsuyoshi.Y</dc:creator>
  <cp:lastModifiedBy>Tsuyoshi.Y</cp:lastModifiedBy>
  <dcterms:created xsi:type="dcterms:W3CDTF">2016-10-20T10:34:09Z</dcterms:created>
  <dcterms:modified xsi:type="dcterms:W3CDTF">2016-11-17T00:43:52Z</dcterms:modified>
</cp:coreProperties>
</file>